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absal\OneDrive\Desktop\Data Portfolio\Excel\"/>
    </mc:Choice>
  </mc:AlternateContent>
  <xr:revisionPtr revIDLastSave="0" documentId="13_ncr:1_{C3C0007D-CCD0-4ED8-8039-EA086A068648}" xr6:coauthVersionLast="47" xr6:coauthVersionMax="47" xr10:uidLastSave="{00000000-0000-0000-0000-000000000000}"/>
  <bookViews>
    <workbookView xWindow="-28920" yWindow="2595" windowWidth="29040" windowHeight="15720" xr2:uid="{00000000-000D-0000-FFFF-FFFF00000000}"/>
  </bookViews>
  <sheets>
    <sheet name="Dashboard" sheetId="3" r:id="rId1"/>
    <sheet name="Cover Page" sheetId="1" state="hidden" r:id="rId2"/>
    <sheet name="Data" sheetId="2" r:id="rId3"/>
    <sheet name="Sheet1" sheetId="4" r:id="rId4"/>
  </sheets>
  <definedNames>
    <definedName name="_xlchart.v5.0" hidden="1">Sheet1!$D$27</definedName>
    <definedName name="_xlchart.v5.1" hidden="1">Sheet1!$D$28:$D$77</definedName>
    <definedName name="_xlchart.v5.2" hidden="1">Sheet1!$E$27</definedName>
    <definedName name="_xlchart.v5.3" hidden="1">Sheet1!$E$28:$E$77</definedName>
    <definedName name="_xlchart.v5.4" hidden="1">Sheet1!$D$27</definedName>
    <definedName name="_xlchart.v5.5" hidden="1">Sheet1!$D$28:$D$77</definedName>
    <definedName name="_xlchart.v5.6" hidden="1">Sheet1!$E$27</definedName>
    <definedName name="_xlchart.v5.7" hidden="1">Sheet1!$E$28:$E$77</definedName>
    <definedName name="NativeTimeline_Invoice_Date">#N/A</definedName>
    <definedName name="Newtable">Table1[#All]</definedName>
    <definedName name="Slicer_Beverage_Brand">#N/A</definedName>
    <definedName name="Slicer_Region">#N/A</definedName>
    <definedName name="Slicer_Retail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hwl5n/6E4JEifg9kWlAttRGuttmA=="/>
    </ext>
  </extLst>
</workbook>
</file>

<file path=xl/calcChain.xml><?xml version="1.0" encoding="utf-8"?>
<calcChain xmlns="http://schemas.openxmlformats.org/spreadsheetml/2006/main">
  <c r="D95" i="4" l="1"/>
  <c r="E95" i="4"/>
  <c r="D96" i="4"/>
  <c r="E96" i="4"/>
  <c r="D97" i="4"/>
  <c r="E97" i="4"/>
  <c r="D98" i="4"/>
  <c r="E98" i="4"/>
  <c r="D99" i="4"/>
  <c r="E99" i="4"/>
  <c r="D100" i="4"/>
  <c r="E100" i="4"/>
  <c r="D101" i="4"/>
  <c r="E101" i="4"/>
  <c r="D102" i="4"/>
  <c r="E102" i="4"/>
  <c r="D103" i="4"/>
  <c r="E103" i="4"/>
  <c r="D104" i="4"/>
  <c r="E104" i="4"/>
  <c r="D105" i="4"/>
  <c r="E105" i="4"/>
  <c r="E94" i="4"/>
  <c r="D94" i="4"/>
  <c r="D84" i="4"/>
  <c r="E84" i="4"/>
  <c r="D85" i="4"/>
  <c r="E85" i="4"/>
  <c r="D86" i="4"/>
  <c r="E86" i="4"/>
  <c r="D87" i="4"/>
  <c r="E87" i="4"/>
  <c r="D88" i="4"/>
  <c r="E88" i="4"/>
  <c r="E83" i="4"/>
  <c r="D83" i="4"/>
  <c r="D73" i="4"/>
  <c r="E73" i="4"/>
  <c r="D74" i="4"/>
  <c r="E74" i="4"/>
  <c r="D75" i="4"/>
  <c r="E75" i="4"/>
  <c r="D76" i="4"/>
  <c r="E76" i="4"/>
  <c r="D77" i="4"/>
  <c r="E7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E28" i="4"/>
  <c r="D28" i="4"/>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K3889" i="2"/>
  <c r="L3889" i="2" s="1"/>
  <c r="R3888" i="2"/>
  <c r="Q3888" i="2"/>
  <c r="P3888" i="2"/>
  <c r="K3888" i="2"/>
  <c r="R3887" i="2"/>
  <c r="Q3887" i="2"/>
  <c r="P3887" i="2"/>
  <c r="K3887" i="2"/>
  <c r="L3887" i="2" s="1"/>
  <c r="R3886" i="2"/>
  <c r="Q3886" i="2"/>
  <c r="P3886" i="2"/>
  <c r="K3886" i="2"/>
  <c r="R3885" i="2"/>
  <c r="Q3885" i="2"/>
  <c r="P3885" i="2"/>
  <c r="K3885" i="2"/>
  <c r="L3885" i="2" s="1"/>
  <c r="R3884" i="2"/>
  <c r="Q3884" i="2"/>
  <c r="P3884" i="2"/>
  <c r="K3884" i="2"/>
  <c r="R3883" i="2"/>
  <c r="Q3883" i="2"/>
  <c r="P3883" i="2"/>
  <c r="K3883" i="2"/>
  <c r="L3883" i="2" s="1"/>
  <c r="R3882" i="2"/>
  <c r="Q3882" i="2"/>
  <c r="P3882" i="2"/>
  <c r="K3882" i="2"/>
  <c r="L3882" i="2" s="1"/>
  <c r="R3881" i="2"/>
  <c r="Q3881" i="2"/>
  <c r="P3881" i="2"/>
  <c r="K3881" i="2"/>
  <c r="L3881" i="2" s="1"/>
  <c r="R3880" i="2"/>
  <c r="Q3880" i="2"/>
  <c r="P3880" i="2"/>
  <c r="K3880" i="2"/>
  <c r="R3879" i="2"/>
  <c r="Q3879" i="2"/>
  <c r="P3879" i="2"/>
  <c r="K3879" i="2"/>
  <c r="L3879" i="2" s="1"/>
  <c r="R3878" i="2"/>
  <c r="Q3878" i="2"/>
  <c r="P3878" i="2"/>
  <c r="K3878" i="2"/>
  <c r="R3877" i="2"/>
  <c r="Q3877" i="2"/>
  <c r="P3877" i="2"/>
  <c r="L3877" i="2"/>
  <c r="K3877" i="2"/>
  <c r="R3876" i="2"/>
  <c r="Q3876" i="2"/>
  <c r="P3876" i="2"/>
  <c r="K3876" i="2"/>
  <c r="R3875" i="2"/>
  <c r="Q3875" i="2"/>
  <c r="P3875" i="2"/>
  <c r="K3875" i="2"/>
  <c r="L3875" i="2" s="1"/>
  <c r="R3874" i="2"/>
  <c r="Q3874" i="2"/>
  <c r="P3874" i="2"/>
  <c r="K3874" i="2"/>
  <c r="L3874" i="2" s="1"/>
  <c r="R3873" i="2"/>
  <c r="Q3873" i="2"/>
  <c r="P3873" i="2"/>
  <c r="K3873" i="2"/>
  <c r="L3873" i="2" s="1"/>
  <c r="R3872" i="2"/>
  <c r="Q3872" i="2"/>
  <c r="P3872" i="2"/>
  <c r="K3872" i="2"/>
  <c r="R3871" i="2"/>
  <c r="Q3871" i="2"/>
  <c r="P3871" i="2"/>
  <c r="K3871" i="2"/>
  <c r="L3871" i="2" s="1"/>
  <c r="R3870" i="2"/>
  <c r="Q3870" i="2"/>
  <c r="P3870" i="2"/>
  <c r="K3870" i="2"/>
  <c r="R3869" i="2"/>
  <c r="Q3869" i="2"/>
  <c r="P3869" i="2"/>
  <c r="K3869" i="2"/>
  <c r="L3869" i="2" s="1"/>
  <c r="R3868" i="2"/>
  <c r="Q3868" i="2"/>
  <c r="P3868" i="2"/>
  <c r="K3868" i="2"/>
  <c r="R3867" i="2"/>
  <c r="Q3867" i="2"/>
  <c r="P3867" i="2"/>
  <c r="K3867" i="2"/>
  <c r="L3867" i="2" s="1"/>
  <c r="R3866" i="2"/>
  <c r="Q3866" i="2"/>
  <c r="P3866" i="2"/>
  <c r="K3866" i="2"/>
  <c r="L3866" i="2" s="1"/>
  <c r="R3865" i="2"/>
  <c r="Q3865" i="2"/>
  <c r="P3865" i="2"/>
  <c r="K3865" i="2"/>
  <c r="L3865" i="2" s="1"/>
  <c r="R3864" i="2"/>
  <c r="Q3864" i="2"/>
  <c r="P3864" i="2"/>
  <c r="K3864" i="2"/>
  <c r="R3863" i="2"/>
  <c r="Q3863" i="2"/>
  <c r="P3863" i="2"/>
  <c r="K3863" i="2"/>
  <c r="L3863" i="2" s="1"/>
  <c r="R3862" i="2"/>
  <c r="Q3862" i="2"/>
  <c r="P3862" i="2"/>
  <c r="K3862" i="2"/>
  <c r="R3861" i="2"/>
  <c r="Q3861" i="2"/>
  <c r="P3861" i="2"/>
  <c r="K3861" i="2"/>
  <c r="L3861" i="2" s="1"/>
  <c r="R3860" i="2"/>
  <c r="Q3860" i="2"/>
  <c r="P3860" i="2"/>
  <c r="K3860" i="2"/>
  <c r="R3859" i="2"/>
  <c r="Q3859" i="2"/>
  <c r="P3859" i="2"/>
  <c r="K3859" i="2"/>
  <c r="L3859" i="2" s="1"/>
  <c r="R3858" i="2"/>
  <c r="Q3858" i="2"/>
  <c r="P3858" i="2"/>
  <c r="K3858" i="2"/>
  <c r="L3858" i="2" s="1"/>
  <c r="R3857" i="2"/>
  <c r="Q3857" i="2"/>
  <c r="P3857" i="2"/>
  <c r="K3857" i="2"/>
  <c r="L3857" i="2" s="1"/>
  <c r="R3856" i="2"/>
  <c r="Q3856" i="2"/>
  <c r="P3856" i="2"/>
  <c r="K3856" i="2"/>
  <c r="R3855" i="2"/>
  <c r="Q3855" i="2"/>
  <c r="P3855" i="2"/>
  <c r="K3855" i="2"/>
  <c r="L3855" i="2" s="1"/>
  <c r="R3854" i="2"/>
  <c r="Q3854" i="2"/>
  <c r="P3854" i="2"/>
  <c r="K3854" i="2"/>
  <c r="R3853" i="2"/>
  <c r="Q3853" i="2"/>
  <c r="P3853" i="2"/>
  <c r="K3853" i="2"/>
  <c r="L3853" i="2" s="1"/>
  <c r="R3852" i="2"/>
  <c r="Q3852" i="2"/>
  <c r="P3852" i="2"/>
  <c r="K3852" i="2"/>
  <c r="R3851" i="2"/>
  <c r="Q3851" i="2"/>
  <c r="P3851" i="2"/>
  <c r="K3851" i="2"/>
  <c r="L3851" i="2" s="1"/>
  <c r="R3850" i="2"/>
  <c r="Q3850" i="2"/>
  <c r="P3850" i="2"/>
  <c r="K3850" i="2"/>
  <c r="L3850" i="2" s="1"/>
  <c r="R3849" i="2"/>
  <c r="Q3849" i="2"/>
  <c r="P3849" i="2"/>
  <c r="K3849" i="2"/>
  <c r="L3849" i="2" s="1"/>
  <c r="R3848" i="2"/>
  <c r="Q3848" i="2"/>
  <c r="P3848" i="2"/>
  <c r="K3848" i="2"/>
  <c r="L3848" i="2" s="1"/>
  <c r="R3847" i="2"/>
  <c r="Q3847" i="2"/>
  <c r="P3847" i="2"/>
  <c r="K3847" i="2"/>
  <c r="L3847" i="2" s="1"/>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K3841" i="2"/>
  <c r="L3841" i="2" s="1"/>
  <c r="R3840" i="2"/>
  <c r="Q3840" i="2"/>
  <c r="P3840" i="2"/>
  <c r="K3840" i="2"/>
  <c r="L3840" i="2" s="1"/>
  <c r="R3839" i="2"/>
  <c r="Q3839" i="2"/>
  <c r="P3839" i="2"/>
  <c r="K3839" i="2"/>
  <c r="L3839" i="2" s="1"/>
  <c r="R3838" i="2"/>
  <c r="Q3838" i="2"/>
  <c r="P3838" i="2"/>
  <c r="K3838" i="2"/>
  <c r="L3838" i="2" s="1"/>
  <c r="R3837" i="2"/>
  <c r="Q3837" i="2"/>
  <c r="P3837" i="2"/>
  <c r="K3837" i="2"/>
  <c r="L3837" i="2" s="1"/>
  <c r="R3836" i="2"/>
  <c r="Q3836" i="2"/>
  <c r="P3836" i="2"/>
  <c r="K3836" i="2"/>
  <c r="L3836" i="2" s="1"/>
  <c r="R3835" i="2"/>
  <c r="Q3835" i="2"/>
  <c r="P3835" i="2"/>
  <c r="K3835" i="2"/>
  <c r="L3835" i="2" s="1"/>
  <c r="R3834" i="2"/>
  <c r="Q3834" i="2"/>
  <c r="P3834" i="2"/>
  <c r="K3834" i="2"/>
  <c r="L3834" i="2" s="1"/>
  <c r="R3833" i="2"/>
  <c r="Q3833" i="2"/>
  <c r="P3833" i="2"/>
  <c r="K3833" i="2"/>
  <c r="L3833" i="2" s="1"/>
  <c r="R3832" i="2"/>
  <c r="Q3832" i="2"/>
  <c r="P3832" i="2"/>
  <c r="K3832" i="2"/>
  <c r="L3832" i="2" s="1"/>
  <c r="R3831" i="2"/>
  <c r="Q3831" i="2"/>
  <c r="P3831" i="2"/>
  <c r="K3831" i="2"/>
  <c r="L3831" i="2" s="1"/>
  <c r="R3830" i="2"/>
  <c r="Q3830" i="2"/>
  <c r="P3830" i="2"/>
  <c r="K3830" i="2"/>
  <c r="L3830" i="2" s="1"/>
  <c r="R3829" i="2"/>
  <c r="Q3829" i="2"/>
  <c r="P3829" i="2"/>
  <c r="K3829" i="2"/>
  <c r="L3829" i="2" s="1"/>
  <c r="R3828" i="2"/>
  <c r="Q3828" i="2"/>
  <c r="P3828" i="2"/>
  <c r="K3828" i="2"/>
  <c r="L3828" i="2" s="1"/>
  <c r="R3827" i="2"/>
  <c r="Q3827" i="2"/>
  <c r="P3827" i="2"/>
  <c r="K3827" i="2"/>
  <c r="L3827" i="2" s="1"/>
  <c r="R3826" i="2"/>
  <c r="Q3826" i="2"/>
  <c r="P3826" i="2"/>
  <c r="K3826" i="2"/>
  <c r="L3826" i="2" s="1"/>
  <c r="R3825" i="2"/>
  <c r="Q3825" i="2"/>
  <c r="P3825" i="2"/>
  <c r="K3825" i="2"/>
  <c r="R3824" i="2"/>
  <c r="Q3824" i="2"/>
  <c r="P3824" i="2"/>
  <c r="K3824" i="2"/>
  <c r="L3824" i="2" s="1"/>
  <c r="R3823" i="2"/>
  <c r="Q3823" i="2"/>
  <c r="P3823" i="2"/>
  <c r="K3823" i="2"/>
  <c r="R3822" i="2"/>
  <c r="Q3822" i="2"/>
  <c r="P3822" i="2"/>
  <c r="K3822" i="2"/>
  <c r="L3822" i="2" s="1"/>
  <c r="K3821" i="2"/>
  <c r="L3821" i="2" s="1"/>
  <c r="K3820" i="2"/>
  <c r="L3820" i="2" s="1"/>
  <c r="K3819" i="2"/>
  <c r="L3819" i="2" s="1"/>
  <c r="K3818" i="2"/>
  <c r="L3818" i="2" s="1"/>
  <c r="K3817" i="2"/>
  <c r="K3816" i="2"/>
  <c r="L3816" i="2" s="1"/>
  <c r="K3815" i="2"/>
  <c r="L3815" i="2" s="1"/>
  <c r="L3814" i="2"/>
  <c r="K3814" i="2"/>
  <c r="K3813" i="2"/>
  <c r="L3813" i="2" s="1"/>
  <c r="K3812" i="2"/>
  <c r="L3812" i="2" s="1"/>
  <c r="K3811" i="2"/>
  <c r="L3811" i="2" s="1"/>
  <c r="K3810" i="2"/>
  <c r="L3810" i="2" s="1"/>
  <c r="K3809" i="2"/>
  <c r="L3809" i="2" s="1"/>
  <c r="K3808" i="2"/>
  <c r="L3808" i="2" s="1"/>
  <c r="K3807" i="2"/>
  <c r="L3807" i="2" s="1"/>
  <c r="K3806" i="2"/>
  <c r="L3806" i="2" s="1"/>
  <c r="K3805" i="2"/>
  <c r="L3805" i="2" s="1"/>
  <c r="K3804" i="2"/>
  <c r="L3804" i="2" s="1"/>
  <c r="K3803" i="2"/>
  <c r="L3803" i="2" s="1"/>
  <c r="K3802" i="2"/>
  <c r="L3802" i="2" s="1"/>
  <c r="K3801" i="2"/>
  <c r="L3801" i="2" s="1"/>
  <c r="K3800" i="2"/>
  <c r="L3800" i="2" s="1"/>
  <c r="K3799" i="2"/>
  <c r="L3799" i="2" s="1"/>
  <c r="K3798" i="2"/>
  <c r="L3798" i="2" s="1"/>
  <c r="K3797" i="2"/>
  <c r="L3797" i="2" s="1"/>
  <c r="K3796" i="2"/>
  <c r="L3796" i="2" s="1"/>
  <c r="K3795" i="2"/>
  <c r="L3795" i="2" s="1"/>
  <c r="K3794" i="2"/>
  <c r="L3794" i="2" s="1"/>
  <c r="K3793" i="2"/>
  <c r="L3793" i="2" s="1"/>
  <c r="K3792" i="2"/>
  <c r="L3792" i="2" s="1"/>
  <c r="K3791" i="2"/>
  <c r="L3791" i="2" s="1"/>
  <c r="K3790" i="2"/>
  <c r="L3790" i="2" s="1"/>
  <c r="K3789" i="2"/>
  <c r="L3789" i="2" s="1"/>
  <c r="K3788" i="2"/>
  <c r="L3788" i="2" s="1"/>
  <c r="K3787" i="2"/>
  <c r="L3787" i="2" s="1"/>
  <c r="K3786" i="2"/>
  <c r="L3786" i="2" s="1"/>
  <c r="K3785" i="2"/>
  <c r="L3785" i="2" s="1"/>
  <c r="K3784" i="2"/>
  <c r="L3784" i="2" s="1"/>
  <c r="K3783" i="2"/>
  <c r="L3783" i="2" s="1"/>
  <c r="K3782" i="2"/>
  <c r="L3782" i="2" s="1"/>
  <c r="K3781" i="2"/>
  <c r="L3781" i="2" s="1"/>
  <c r="K3780" i="2"/>
  <c r="L3780" i="2" s="1"/>
  <c r="K3779" i="2"/>
  <c r="L3779" i="2" s="1"/>
  <c r="K3778" i="2"/>
  <c r="L3778" i="2" s="1"/>
  <c r="K3777" i="2"/>
  <c r="L3777" i="2" s="1"/>
  <c r="K3776" i="2"/>
  <c r="L3776" i="2" s="1"/>
  <c r="K3775" i="2"/>
  <c r="L3775" i="2" s="1"/>
  <c r="K3774" i="2"/>
  <c r="L3774" i="2" s="1"/>
  <c r="K3773" i="2"/>
  <c r="L3773" i="2" s="1"/>
  <c r="K3772" i="2"/>
  <c r="K3771" i="2"/>
  <c r="L3771" i="2" s="1"/>
  <c r="K3770" i="2"/>
  <c r="L3770" i="2" s="1"/>
  <c r="K3769" i="2"/>
  <c r="L3769" i="2" s="1"/>
  <c r="K3768" i="2"/>
  <c r="L3768" i="2" s="1"/>
  <c r="K3767" i="2"/>
  <c r="L3767" i="2" s="1"/>
  <c r="K3766" i="2"/>
  <c r="L3766" i="2" s="1"/>
  <c r="K3765" i="2"/>
  <c r="L3765" i="2" s="1"/>
  <c r="K3764" i="2"/>
  <c r="L3763" i="2"/>
  <c r="K3763" i="2"/>
  <c r="K3762" i="2"/>
  <c r="L3762" i="2" s="1"/>
  <c r="K3761" i="2"/>
  <c r="L3761" i="2" s="1"/>
  <c r="K3760" i="2"/>
  <c r="L3760" i="2" s="1"/>
  <c r="K3759" i="2"/>
  <c r="L3759" i="2" s="1"/>
  <c r="K3758" i="2"/>
  <c r="L3758" i="2" s="1"/>
  <c r="K3757" i="2"/>
  <c r="K3756" i="2"/>
  <c r="K3755" i="2"/>
  <c r="L3755" i="2" s="1"/>
  <c r="K3754" i="2"/>
  <c r="L3754" i="2" s="1"/>
  <c r="K3753" i="2"/>
  <c r="L3753" i="2" s="1"/>
  <c r="K3752" i="2"/>
  <c r="L3752" i="2" s="1"/>
  <c r="K3751" i="2"/>
  <c r="L3751" i="2" s="1"/>
  <c r="K3750" i="2"/>
  <c r="L3750" i="2" s="1"/>
  <c r="K3749" i="2"/>
  <c r="K3748" i="2"/>
  <c r="K3747" i="2"/>
  <c r="L3747" i="2" s="1"/>
  <c r="K3746" i="2"/>
  <c r="L3746" i="2" s="1"/>
  <c r="K3745" i="2"/>
  <c r="L3745" i="2" s="1"/>
  <c r="K3744" i="2"/>
  <c r="L3744" i="2" s="1"/>
  <c r="K3743" i="2"/>
  <c r="L3743" i="2" s="1"/>
  <c r="K3742" i="2"/>
  <c r="L3742" i="2" s="1"/>
  <c r="K3741" i="2"/>
  <c r="L3740" i="2"/>
  <c r="K3740" i="2"/>
  <c r="K3739" i="2"/>
  <c r="L3739" i="2" s="1"/>
  <c r="K3738" i="2"/>
  <c r="L3738" i="2" s="1"/>
  <c r="K3737" i="2"/>
  <c r="L3737" i="2" s="1"/>
  <c r="K3736" i="2"/>
  <c r="L3736" i="2" s="1"/>
  <c r="K3735" i="2"/>
  <c r="L3735" i="2" s="1"/>
  <c r="K3734" i="2"/>
  <c r="K3733" i="2"/>
  <c r="K3732" i="2"/>
  <c r="L3732" i="2" s="1"/>
  <c r="K3731" i="2"/>
  <c r="L3731" i="2" s="1"/>
  <c r="K3730" i="2"/>
  <c r="L3730" i="2" s="1"/>
  <c r="K3729" i="2"/>
  <c r="L3729" i="2" s="1"/>
  <c r="K3728" i="2"/>
  <c r="L3728" i="2" s="1"/>
  <c r="K3727" i="2"/>
  <c r="L3727" i="2" s="1"/>
  <c r="K3726" i="2"/>
  <c r="K3725" i="2"/>
  <c r="K3724" i="2"/>
  <c r="L3724" i="2" s="1"/>
  <c r="K3723" i="2"/>
  <c r="L3723" i="2" s="1"/>
  <c r="K3722" i="2"/>
  <c r="L3722" i="2" s="1"/>
  <c r="K3721" i="2"/>
  <c r="L3721" i="2" s="1"/>
  <c r="K3720" i="2"/>
  <c r="L3720" i="2" s="1"/>
  <c r="K3719" i="2"/>
  <c r="L3719" i="2" s="1"/>
  <c r="K3718" i="2"/>
  <c r="K3717" i="2"/>
  <c r="K3716" i="2"/>
  <c r="L3716" i="2" s="1"/>
  <c r="K3715" i="2"/>
  <c r="L3715" i="2" s="1"/>
  <c r="K3714" i="2"/>
  <c r="L3714" i="2" s="1"/>
  <c r="K3713" i="2"/>
  <c r="L3713" i="2" s="1"/>
  <c r="K3712" i="2"/>
  <c r="L3712" i="2" s="1"/>
  <c r="K3711" i="2"/>
  <c r="L3711" i="2" s="1"/>
  <c r="K3710" i="2"/>
  <c r="K3709" i="2"/>
  <c r="K3708" i="2"/>
  <c r="L3708" i="2" s="1"/>
  <c r="K3707" i="2"/>
  <c r="L3707" i="2" s="1"/>
  <c r="K3706" i="2"/>
  <c r="L3706" i="2" s="1"/>
  <c r="K3705" i="2"/>
  <c r="L3705" i="2" s="1"/>
  <c r="K3704" i="2"/>
  <c r="L3704" i="2" s="1"/>
  <c r="K3703" i="2"/>
  <c r="L3703" i="2" s="1"/>
  <c r="K3702" i="2"/>
  <c r="K3701" i="2"/>
  <c r="K3700" i="2"/>
  <c r="L3700" i="2" s="1"/>
  <c r="K3699" i="2"/>
  <c r="L3699" i="2" s="1"/>
  <c r="K3698" i="2"/>
  <c r="L3698" i="2" s="1"/>
  <c r="K3697" i="2"/>
  <c r="L3697" i="2" s="1"/>
  <c r="K3696" i="2"/>
  <c r="L3696" i="2" s="1"/>
  <c r="K3695" i="2"/>
  <c r="L3695" i="2" s="1"/>
  <c r="K3694" i="2"/>
  <c r="K3693" i="2"/>
  <c r="K3692" i="2"/>
  <c r="L3692" i="2" s="1"/>
  <c r="K3691" i="2"/>
  <c r="L3691" i="2" s="1"/>
  <c r="K3690" i="2"/>
  <c r="L3690" i="2" s="1"/>
  <c r="K3689" i="2"/>
  <c r="L3689" i="2" s="1"/>
  <c r="K3688" i="2"/>
  <c r="L3688" i="2" s="1"/>
  <c r="K3687" i="2"/>
  <c r="L3687" i="2" s="1"/>
  <c r="K3686" i="2"/>
  <c r="K3685" i="2"/>
  <c r="K3684" i="2"/>
  <c r="L3684" i="2" s="1"/>
  <c r="K3683" i="2"/>
  <c r="L3683" i="2" s="1"/>
  <c r="K3682" i="2"/>
  <c r="L3682" i="2" s="1"/>
  <c r="K3681" i="2"/>
  <c r="L3681" i="2" s="1"/>
  <c r="K3680" i="2"/>
  <c r="L3680" i="2" s="1"/>
  <c r="K3679" i="2"/>
  <c r="L3679" i="2" s="1"/>
  <c r="K3678" i="2"/>
  <c r="K3677" i="2"/>
  <c r="K3676" i="2"/>
  <c r="L3676" i="2" s="1"/>
  <c r="K3675" i="2"/>
  <c r="L3675" i="2" s="1"/>
  <c r="K3674" i="2"/>
  <c r="L3674" i="2" s="1"/>
  <c r="K3673" i="2"/>
  <c r="L3673" i="2" s="1"/>
  <c r="K3672" i="2"/>
  <c r="L3672" i="2" s="1"/>
  <c r="K3671" i="2"/>
  <c r="L3671" i="2" s="1"/>
  <c r="K3670" i="2"/>
  <c r="K3669" i="2"/>
  <c r="K3668" i="2"/>
  <c r="L3668" i="2" s="1"/>
  <c r="K3667" i="2"/>
  <c r="L3667" i="2" s="1"/>
  <c r="K3666" i="2"/>
  <c r="L3666" i="2" s="1"/>
  <c r="K3665" i="2"/>
  <c r="L3665" i="2" s="1"/>
  <c r="K3664" i="2"/>
  <c r="L3664" i="2" s="1"/>
  <c r="K3663" i="2"/>
  <c r="L3663" i="2" s="1"/>
  <c r="K3662" i="2"/>
  <c r="K3661" i="2"/>
  <c r="K3660" i="2"/>
  <c r="L3660" i="2" s="1"/>
  <c r="K3659" i="2"/>
  <c r="L3659" i="2" s="1"/>
  <c r="K3658" i="2"/>
  <c r="L3658" i="2" s="1"/>
  <c r="K3657" i="2"/>
  <c r="L3657" i="2" s="1"/>
  <c r="K3656" i="2"/>
  <c r="L3656" i="2" s="1"/>
  <c r="K3655" i="2"/>
  <c r="L3655" i="2" s="1"/>
  <c r="K3654" i="2"/>
  <c r="K3653" i="2"/>
  <c r="K3652" i="2"/>
  <c r="L3652" i="2" s="1"/>
  <c r="K3651" i="2"/>
  <c r="L3651" i="2" s="1"/>
  <c r="K3650" i="2"/>
  <c r="L3650" i="2" s="1"/>
  <c r="K3649" i="2"/>
  <c r="L3649" i="2" s="1"/>
  <c r="K3648" i="2"/>
  <c r="L3648" i="2" s="1"/>
  <c r="K3647" i="2"/>
  <c r="L3647" i="2" s="1"/>
  <c r="K3646" i="2"/>
  <c r="K3645" i="2"/>
  <c r="K3644" i="2"/>
  <c r="L3644" i="2" s="1"/>
  <c r="K3643" i="2"/>
  <c r="L3643" i="2" s="1"/>
  <c r="K3642" i="2"/>
  <c r="L3642" i="2" s="1"/>
  <c r="K3641" i="2"/>
  <c r="L3641" i="2" s="1"/>
  <c r="K3640" i="2"/>
  <c r="L3640" i="2" s="1"/>
  <c r="K3639" i="2"/>
  <c r="L3639" i="2" s="1"/>
  <c r="K3638" i="2"/>
  <c r="K3637" i="2"/>
  <c r="K3636" i="2"/>
  <c r="L3636" i="2" s="1"/>
  <c r="K3635" i="2"/>
  <c r="L3635" i="2" s="1"/>
  <c r="K3634" i="2"/>
  <c r="L3634" i="2" s="1"/>
  <c r="K3633" i="2"/>
  <c r="L3633" i="2" s="1"/>
  <c r="K3632" i="2"/>
  <c r="L3632" i="2" s="1"/>
  <c r="K3631" i="2"/>
  <c r="L3631" i="2" s="1"/>
  <c r="K3630" i="2"/>
  <c r="K3629" i="2"/>
  <c r="K3628" i="2"/>
  <c r="L3628" i="2" s="1"/>
  <c r="K3627" i="2"/>
  <c r="L3627" i="2" s="1"/>
  <c r="K3626" i="2"/>
  <c r="L3626" i="2" s="1"/>
  <c r="K3625" i="2"/>
  <c r="L3625" i="2" s="1"/>
  <c r="K3624" i="2"/>
  <c r="L3624" i="2" s="1"/>
  <c r="K3623" i="2"/>
  <c r="L3623" i="2" s="1"/>
  <c r="K3622" i="2"/>
  <c r="K3621" i="2"/>
  <c r="K3620" i="2"/>
  <c r="L3620" i="2" s="1"/>
  <c r="K3619" i="2"/>
  <c r="L3619" i="2" s="1"/>
  <c r="K3618" i="2"/>
  <c r="L3618" i="2" s="1"/>
  <c r="K3617" i="2"/>
  <c r="L3617" i="2" s="1"/>
  <c r="K3616" i="2"/>
  <c r="L3616" i="2" s="1"/>
  <c r="K3615" i="2"/>
  <c r="L3615" i="2" s="1"/>
  <c r="K3614" i="2"/>
  <c r="K3613" i="2"/>
  <c r="K3612" i="2"/>
  <c r="L3612" i="2" s="1"/>
  <c r="K3611" i="2"/>
  <c r="L3611" i="2" s="1"/>
  <c r="K3610" i="2"/>
  <c r="L3610" i="2" s="1"/>
  <c r="K3609" i="2"/>
  <c r="L3609" i="2" s="1"/>
  <c r="K3608" i="2"/>
  <c r="L3608" i="2" s="1"/>
  <c r="K3607" i="2"/>
  <c r="L3607" i="2" s="1"/>
  <c r="K3606" i="2"/>
  <c r="K3605" i="2"/>
  <c r="K3604" i="2"/>
  <c r="L3604" i="2" s="1"/>
  <c r="K3603" i="2"/>
  <c r="L3603" i="2" s="1"/>
  <c r="K3602" i="2"/>
  <c r="L3602" i="2" s="1"/>
  <c r="K3601" i="2"/>
  <c r="L3601" i="2" s="1"/>
  <c r="K3600" i="2"/>
  <c r="L3600" i="2" s="1"/>
  <c r="K3599" i="2"/>
  <c r="L3599" i="2" s="1"/>
  <c r="K3598" i="2"/>
  <c r="K3597" i="2"/>
  <c r="K3596" i="2"/>
  <c r="L3596" i="2" s="1"/>
  <c r="K3595" i="2"/>
  <c r="L3595" i="2" s="1"/>
  <c r="K3594" i="2"/>
  <c r="L3594" i="2" s="1"/>
  <c r="K3593" i="2"/>
  <c r="L3593" i="2" s="1"/>
  <c r="K3592" i="2"/>
  <c r="L3592" i="2" s="1"/>
  <c r="K3591" i="2"/>
  <c r="L3591" i="2" s="1"/>
  <c r="K3590" i="2"/>
  <c r="K3589" i="2"/>
  <c r="K3588" i="2"/>
  <c r="L3588" i="2" s="1"/>
  <c r="K3587" i="2"/>
  <c r="L3587" i="2" s="1"/>
  <c r="K3586" i="2"/>
  <c r="L3586" i="2" s="1"/>
  <c r="K3585" i="2"/>
  <c r="L3585" i="2" s="1"/>
  <c r="K3584" i="2"/>
  <c r="L3584" i="2" s="1"/>
  <c r="K3583" i="2"/>
  <c r="L3583" i="2" s="1"/>
  <c r="K3582" i="2"/>
  <c r="K3581" i="2"/>
  <c r="K3580" i="2"/>
  <c r="L3580" i="2" s="1"/>
  <c r="K3579" i="2"/>
  <c r="L3579" i="2" s="1"/>
  <c r="K3578" i="2"/>
  <c r="L3578" i="2" s="1"/>
  <c r="K3577" i="2"/>
  <c r="L3577" i="2" s="1"/>
  <c r="K3576" i="2"/>
  <c r="L3576" i="2" s="1"/>
  <c r="K3575" i="2"/>
  <c r="L3575" i="2" s="1"/>
  <c r="K3574" i="2"/>
  <c r="K3573" i="2"/>
  <c r="K3572" i="2"/>
  <c r="L3572" i="2" s="1"/>
  <c r="K3571" i="2"/>
  <c r="L3571" i="2" s="1"/>
  <c r="K3570" i="2"/>
  <c r="L3570" i="2" s="1"/>
  <c r="K3569" i="2"/>
  <c r="L3569" i="2" s="1"/>
  <c r="K3568" i="2"/>
  <c r="L3568" i="2" s="1"/>
  <c r="K3567" i="2"/>
  <c r="L3567" i="2" s="1"/>
  <c r="K3566" i="2"/>
  <c r="K3565" i="2"/>
  <c r="K3564" i="2"/>
  <c r="L3564" i="2" s="1"/>
  <c r="K3563" i="2"/>
  <c r="L3563" i="2" s="1"/>
  <c r="K3562" i="2"/>
  <c r="L3562" i="2" s="1"/>
  <c r="K3561" i="2"/>
  <c r="L3561" i="2" s="1"/>
  <c r="K3560" i="2"/>
  <c r="L3560" i="2" s="1"/>
  <c r="K3559" i="2"/>
  <c r="L3559" i="2" s="1"/>
  <c r="K3558" i="2"/>
  <c r="K3557" i="2"/>
  <c r="K3556" i="2"/>
  <c r="L3556" i="2" s="1"/>
  <c r="K3555" i="2"/>
  <c r="L3555" i="2" s="1"/>
  <c r="K3554" i="2"/>
  <c r="L3554" i="2" s="1"/>
  <c r="K3553" i="2"/>
  <c r="L3553" i="2" s="1"/>
  <c r="K3552" i="2"/>
  <c r="L3552" i="2" s="1"/>
  <c r="K3551" i="2"/>
  <c r="L3551" i="2" s="1"/>
  <c r="K3550" i="2"/>
  <c r="K3549" i="2"/>
  <c r="K3548" i="2"/>
  <c r="L3548" i="2" s="1"/>
  <c r="K3547" i="2"/>
  <c r="L3547" i="2" s="1"/>
  <c r="K3546" i="2"/>
  <c r="L3546" i="2" s="1"/>
  <c r="K3545" i="2"/>
  <c r="L3545" i="2" s="1"/>
  <c r="K3544" i="2"/>
  <c r="L3544" i="2" s="1"/>
  <c r="K3543" i="2"/>
  <c r="L3543" i="2" s="1"/>
  <c r="K3542" i="2"/>
  <c r="K3541" i="2"/>
  <c r="K3540" i="2"/>
  <c r="L3540" i="2" s="1"/>
  <c r="K3539" i="2"/>
  <c r="L3539" i="2" s="1"/>
  <c r="K3538" i="2"/>
  <c r="L3538" i="2" s="1"/>
  <c r="K3537" i="2"/>
  <c r="L3537" i="2" s="1"/>
  <c r="K3536" i="2"/>
  <c r="L3536" i="2" s="1"/>
  <c r="K3535" i="2"/>
  <c r="L3535" i="2" s="1"/>
  <c r="K3534" i="2"/>
  <c r="K3533" i="2"/>
  <c r="K3532" i="2"/>
  <c r="L3532" i="2" s="1"/>
  <c r="K3531" i="2"/>
  <c r="L3531" i="2" s="1"/>
  <c r="K3530" i="2"/>
  <c r="L3530" i="2" s="1"/>
  <c r="K3529" i="2"/>
  <c r="L3529" i="2" s="1"/>
  <c r="K3528" i="2"/>
  <c r="L3528" i="2" s="1"/>
  <c r="K3527" i="2"/>
  <c r="L3527" i="2" s="1"/>
  <c r="K3526" i="2"/>
  <c r="K3525" i="2"/>
  <c r="K3524" i="2"/>
  <c r="L3524" i="2" s="1"/>
  <c r="K3523" i="2"/>
  <c r="L3523" i="2" s="1"/>
  <c r="K3522" i="2"/>
  <c r="L3522" i="2" s="1"/>
  <c r="K3521" i="2"/>
  <c r="L3521" i="2" s="1"/>
  <c r="K3520" i="2"/>
  <c r="L3520" i="2" s="1"/>
  <c r="K3519" i="2"/>
  <c r="L3519" i="2" s="1"/>
  <c r="K3518" i="2"/>
  <c r="K3517" i="2"/>
  <c r="K3516" i="2"/>
  <c r="L3516" i="2" s="1"/>
  <c r="K3515" i="2"/>
  <c r="L3515" i="2" s="1"/>
  <c r="K3514" i="2"/>
  <c r="L3514" i="2" s="1"/>
  <c r="K3513" i="2"/>
  <c r="L3513" i="2" s="1"/>
  <c r="K3512" i="2"/>
  <c r="L3512" i="2" s="1"/>
  <c r="K3511" i="2"/>
  <c r="L3511" i="2" s="1"/>
  <c r="K3510" i="2"/>
  <c r="K3509" i="2"/>
  <c r="K3508" i="2"/>
  <c r="L3508" i="2" s="1"/>
  <c r="K3507" i="2"/>
  <c r="L3507" i="2" s="1"/>
  <c r="K3506" i="2"/>
  <c r="L3506" i="2" s="1"/>
  <c r="K3505" i="2"/>
  <c r="L3505" i="2" s="1"/>
  <c r="K3504" i="2"/>
  <c r="L3504" i="2" s="1"/>
  <c r="K3503" i="2"/>
  <c r="L3503" i="2" s="1"/>
  <c r="K3502" i="2"/>
  <c r="K3501" i="2"/>
  <c r="K3500" i="2"/>
  <c r="L3500" i="2" s="1"/>
  <c r="K3499" i="2"/>
  <c r="L3499" i="2" s="1"/>
  <c r="K3498" i="2"/>
  <c r="L3498" i="2" s="1"/>
  <c r="K3497" i="2"/>
  <c r="L3497" i="2" s="1"/>
  <c r="K3496" i="2"/>
  <c r="L3496" i="2" s="1"/>
  <c r="K3495" i="2"/>
  <c r="K3494" i="2"/>
  <c r="K3493" i="2"/>
  <c r="L3493" i="2" s="1"/>
  <c r="K3492" i="2"/>
  <c r="L3492" i="2" s="1"/>
  <c r="K3491" i="2"/>
  <c r="L3491" i="2" s="1"/>
  <c r="K3490" i="2"/>
  <c r="L3490" i="2" s="1"/>
  <c r="K3489" i="2"/>
  <c r="L3489" i="2" s="1"/>
  <c r="K3488" i="2"/>
  <c r="L3488" i="2" s="1"/>
  <c r="K3487" i="2"/>
  <c r="K3486" i="2"/>
  <c r="K3485" i="2"/>
  <c r="L3485" i="2" s="1"/>
  <c r="K3484" i="2"/>
  <c r="L3484" i="2" s="1"/>
  <c r="K3483" i="2"/>
  <c r="L3483" i="2" s="1"/>
  <c r="K3482" i="2"/>
  <c r="L3482" i="2" s="1"/>
  <c r="K3481" i="2"/>
  <c r="L3481" i="2" s="1"/>
  <c r="K3480" i="2"/>
  <c r="L3480" i="2" s="1"/>
  <c r="K3479" i="2"/>
  <c r="L3478" i="2"/>
  <c r="K3478" i="2"/>
  <c r="K3477" i="2"/>
  <c r="L3477" i="2" s="1"/>
  <c r="K3476" i="2"/>
  <c r="L3476" i="2" s="1"/>
  <c r="K3475" i="2"/>
  <c r="L3475" i="2" s="1"/>
  <c r="K3474" i="2"/>
  <c r="L3474" i="2" s="1"/>
  <c r="K3473" i="2"/>
  <c r="L3473" i="2" s="1"/>
  <c r="K3472" i="2"/>
  <c r="K3471" i="2"/>
  <c r="K3470" i="2"/>
  <c r="L3470" i="2" s="1"/>
  <c r="K3469" i="2"/>
  <c r="L3469" i="2" s="1"/>
  <c r="K3468" i="2"/>
  <c r="L3468" i="2" s="1"/>
  <c r="K3467" i="2"/>
  <c r="L3467" i="2" s="1"/>
  <c r="K3466" i="2"/>
  <c r="L3466" i="2" s="1"/>
  <c r="K3465" i="2"/>
  <c r="L3465" i="2" s="1"/>
  <c r="K3464" i="2"/>
  <c r="K3463" i="2"/>
  <c r="K3462" i="2"/>
  <c r="L3462" i="2" s="1"/>
  <c r="K3461" i="2"/>
  <c r="L3461" i="2" s="1"/>
  <c r="K3460" i="2"/>
  <c r="L3460" i="2" s="1"/>
  <c r="K3459" i="2"/>
  <c r="L3459" i="2" s="1"/>
  <c r="K3458" i="2"/>
  <c r="L3458" i="2" s="1"/>
  <c r="K3457" i="2"/>
  <c r="L3457" i="2" s="1"/>
  <c r="K3456" i="2"/>
  <c r="K3455" i="2"/>
  <c r="K3454" i="2"/>
  <c r="K3453" i="2"/>
  <c r="L3453" i="2" s="1"/>
  <c r="K3452" i="2"/>
  <c r="K3451" i="2"/>
  <c r="K3450" i="2"/>
  <c r="L3450" i="2" s="1"/>
  <c r="K3449" i="2"/>
  <c r="K3448" i="2"/>
  <c r="K3447" i="2"/>
  <c r="K3446" i="2"/>
  <c r="K3445" i="2"/>
  <c r="K3444" i="2"/>
  <c r="K3443" i="2"/>
  <c r="K3442" i="2"/>
  <c r="L3442" i="2" s="1"/>
  <c r="K3441" i="2"/>
  <c r="K3440" i="2"/>
  <c r="L3440" i="2" s="1"/>
  <c r="K3439" i="2"/>
  <c r="K3438" i="2"/>
  <c r="K3437" i="2"/>
  <c r="K3436" i="2"/>
  <c r="K3435" i="2"/>
  <c r="K3434" i="2"/>
  <c r="L3434" i="2" s="1"/>
  <c r="K3433" i="2"/>
  <c r="K3432" i="2"/>
  <c r="K3431" i="2"/>
  <c r="K3430" i="2"/>
  <c r="K3429" i="2"/>
  <c r="K3428" i="2"/>
  <c r="K3427" i="2"/>
  <c r="K3426" i="2"/>
  <c r="L3426" i="2" s="1"/>
  <c r="K3425" i="2"/>
  <c r="K3424" i="2"/>
  <c r="K3423" i="2"/>
  <c r="K3422" i="2"/>
  <c r="K3421" i="2"/>
  <c r="K3420" i="2"/>
  <c r="K3419" i="2"/>
  <c r="K3418" i="2"/>
  <c r="L3418" i="2" s="1"/>
  <c r="K3417" i="2"/>
  <c r="K3416" i="2"/>
  <c r="K3415" i="2"/>
  <c r="K3414" i="2"/>
  <c r="K3413" i="2"/>
  <c r="K3412" i="2"/>
  <c r="K3411" i="2"/>
  <c r="K3410" i="2"/>
  <c r="L3410" i="2" s="1"/>
  <c r="K3409" i="2"/>
  <c r="K3408" i="2"/>
  <c r="L3408" i="2" s="1"/>
  <c r="K3407" i="2"/>
  <c r="K3406" i="2"/>
  <c r="K3405" i="2"/>
  <c r="K3404" i="2"/>
  <c r="K3403" i="2"/>
  <c r="K3402" i="2"/>
  <c r="L3402" i="2" s="1"/>
  <c r="K3401" i="2"/>
  <c r="K3400" i="2"/>
  <c r="K3399" i="2"/>
  <c r="K3398" i="2"/>
  <c r="K3397" i="2"/>
  <c r="K3396" i="2"/>
  <c r="K3395" i="2"/>
  <c r="K3394" i="2"/>
  <c r="L3394" i="2" s="1"/>
  <c r="K3393" i="2"/>
  <c r="K3392" i="2"/>
  <c r="K3391" i="2"/>
  <c r="K3390" i="2"/>
  <c r="K3389" i="2"/>
  <c r="K3388" i="2"/>
  <c r="K3387" i="2"/>
  <c r="K3386" i="2"/>
  <c r="L3386" i="2" s="1"/>
  <c r="K3385" i="2"/>
  <c r="K3384" i="2"/>
  <c r="K3383" i="2"/>
  <c r="K3382" i="2"/>
  <c r="K3381" i="2"/>
  <c r="K3380" i="2"/>
  <c r="K3379" i="2"/>
  <c r="K3378" i="2"/>
  <c r="L3378" i="2" s="1"/>
  <c r="K3377" i="2"/>
  <c r="K3376" i="2"/>
  <c r="L3376" i="2" s="1"/>
  <c r="K3375" i="2"/>
  <c r="K3374" i="2"/>
  <c r="K3373" i="2"/>
  <c r="K3372" i="2"/>
  <c r="K3371" i="2"/>
  <c r="K3370" i="2"/>
  <c r="L3370" i="2" s="1"/>
  <c r="K3369" i="2"/>
  <c r="K3368" i="2"/>
  <c r="K3367" i="2"/>
  <c r="K3366" i="2"/>
  <c r="K3365" i="2"/>
  <c r="K3364" i="2"/>
  <c r="K3363" i="2"/>
  <c r="K3362" i="2"/>
  <c r="L3362" i="2" s="1"/>
  <c r="K3361" i="2"/>
  <c r="K3360" i="2"/>
  <c r="K3359" i="2"/>
  <c r="K3358" i="2"/>
  <c r="K3357" i="2"/>
  <c r="K3356" i="2"/>
  <c r="K3355" i="2"/>
  <c r="K3354" i="2"/>
  <c r="L3354" i="2" s="1"/>
  <c r="K3353" i="2"/>
  <c r="K3352" i="2"/>
  <c r="K3351" i="2"/>
  <c r="K3350" i="2"/>
  <c r="K3349" i="2"/>
  <c r="K3348" i="2"/>
  <c r="K3347" i="2"/>
  <c r="K3346" i="2"/>
  <c r="L3346" i="2" s="1"/>
  <c r="K3345" i="2"/>
  <c r="K3344" i="2"/>
  <c r="L3344" i="2" s="1"/>
  <c r="K3343" i="2"/>
  <c r="K3342" i="2"/>
  <c r="K3341" i="2"/>
  <c r="K3340" i="2"/>
  <c r="K3339" i="2"/>
  <c r="K3338" i="2"/>
  <c r="L3338" i="2" s="1"/>
  <c r="K3337" i="2"/>
  <c r="K3336" i="2"/>
  <c r="K3335" i="2"/>
  <c r="K3334" i="2"/>
  <c r="K3333" i="2"/>
  <c r="K3332" i="2"/>
  <c r="K3331" i="2"/>
  <c r="K3330" i="2"/>
  <c r="L3330" i="2" s="1"/>
  <c r="K3329" i="2"/>
  <c r="K3328" i="2"/>
  <c r="K3327" i="2"/>
  <c r="K3326" i="2"/>
  <c r="K3325" i="2"/>
  <c r="K3324" i="2"/>
  <c r="K3323" i="2"/>
  <c r="K3322" i="2"/>
  <c r="L3322" i="2" s="1"/>
  <c r="K3321" i="2"/>
  <c r="K3320" i="2"/>
  <c r="K3319" i="2"/>
  <c r="K3318" i="2"/>
  <c r="K3317" i="2"/>
  <c r="K3316" i="2"/>
  <c r="K3315" i="2"/>
  <c r="K3314" i="2"/>
  <c r="L3314" i="2" s="1"/>
  <c r="K3313" i="2"/>
  <c r="K3312" i="2"/>
  <c r="L3312" i="2" s="1"/>
  <c r="K3311" i="2"/>
  <c r="K3310" i="2"/>
  <c r="K3309" i="2"/>
  <c r="K3308" i="2"/>
  <c r="K3307" i="2"/>
  <c r="K3306" i="2"/>
  <c r="L3306" i="2" s="1"/>
  <c r="K3305" i="2"/>
  <c r="K3304" i="2"/>
  <c r="K3303" i="2"/>
  <c r="K3302" i="2"/>
  <c r="K3301" i="2"/>
  <c r="K3300" i="2"/>
  <c r="K3299" i="2"/>
  <c r="K3298" i="2"/>
  <c r="L3298" i="2" s="1"/>
  <c r="K3297" i="2"/>
  <c r="K3296" i="2"/>
  <c r="L3296" i="2" s="1"/>
  <c r="K3295" i="2"/>
  <c r="K3294" i="2"/>
  <c r="K3293" i="2"/>
  <c r="K3292" i="2"/>
  <c r="K3291" i="2"/>
  <c r="K3290" i="2"/>
  <c r="K3289" i="2"/>
  <c r="K3288" i="2"/>
  <c r="L3288" i="2" s="1"/>
  <c r="K3287" i="2"/>
  <c r="K3286" i="2"/>
  <c r="K3285" i="2"/>
  <c r="K3284" i="2"/>
  <c r="K3283" i="2"/>
  <c r="K3282" i="2"/>
  <c r="K3281" i="2"/>
  <c r="K3280" i="2"/>
  <c r="L3280" i="2" s="1"/>
  <c r="K3279" i="2"/>
  <c r="K3278" i="2"/>
  <c r="K3277" i="2"/>
  <c r="K3276" i="2"/>
  <c r="K3275" i="2"/>
  <c r="K3274" i="2"/>
  <c r="L3274" i="2" s="1"/>
  <c r="K3273" i="2"/>
  <c r="K3272" i="2"/>
  <c r="L3272" i="2" s="1"/>
  <c r="K3271" i="2"/>
  <c r="K3270" i="2"/>
  <c r="K3269" i="2"/>
  <c r="K3268" i="2"/>
  <c r="K3267" i="2"/>
  <c r="K3266" i="2"/>
  <c r="K3265" i="2"/>
  <c r="K3264" i="2"/>
  <c r="L3264" i="2" s="1"/>
  <c r="K3263" i="2"/>
  <c r="K3262" i="2"/>
  <c r="K3261" i="2"/>
  <c r="K3260" i="2"/>
  <c r="K3259" i="2"/>
  <c r="K3258" i="2"/>
  <c r="K3257" i="2"/>
  <c r="K3256" i="2"/>
  <c r="L3256" i="2" s="1"/>
  <c r="K3255" i="2"/>
  <c r="K3254" i="2"/>
  <c r="K3253" i="2"/>
  <c r="K3252" i="2"/>
  <c r="K3251" i="2"/>
  <c r="K3250" i="2"/>
  <c r="K3249" i="2"/>
  <c r="K3248" i="2"/>
  <c r="L3248" i="2" s="1"/>
  <c r="K3247" i="2"/>
  <c r="K3246" i="2"/>
  <c r="K3245" i="2"/>
  <c r="K3244" i="2"/>
  <c r="K3243" i="2"/>
  <c r="K3242" i="2"/>
  <c r="L3242" i="2" s="1"/>
  <c r="K3241" i="2"/>
  <c r="K3240" i="2"/>
  <c r="L3240" i="2" s="1"/>
  <c r="K3239" i="2"/>
  <c r="K3238" i="2"/>
  <c r="K3237" i="2"/>
  <c r="K3236" i="2"/>
  <c r="K3235" i="2"/>
  <c r="K3234" i="2"/>
  <c r="K3233" i="2"/>
  <c r="K3232" i="2"/>
  <c r="L3232" i="2" s="1"/>
  <c r="K3231" i="2"/>
  <c r="K3230" i="2"/>
  <c r="K3229" i="2"/>
  <c r="K3228" i="2"/>
  <c r="K3227" i="2"/>
  <c r="K3226" i="2"/>
  <c r="K3225" i="2"/>
  <c r="K3224" i="2"/>
  <c r="L3224" i="2" s="1"/>
  <c r="K3223" i="2"/>
  <c r="K3222" i="2"/>
  <c r="K3221" i="2"/>
  <c r="K3220" i="2"/>
  <c r="K3219" i="2"/>
  <c r="K3218" i="2"/>
  <c r="K3217" i="2"/>
  <c r="K3216" i="2"/>
  <c r="L3216" i="2" s="1"/>
  <c r="K3215" i="2"/>
  <c r="K3214" i="2"/>
  <c r="K3213" i="2"/>
  <c r="K3212" i="2"/>
  <c r="K3211" i="2"/>
  <c r="K3210" i="2"/>
  <c r="L3210" i="2" s="1"/>
  <c r="K3209" i="2"/>
  <c r="K3208" i="2"/>
  <c r="L3208" i="2" s="1"/>
  <c r="L3207" i="2"/>
  <c r="K3207" i="2"/>
  <c r="K3206" i="2"/>
  <c r="K3205" i="2"/>
  <c r="K3204" i="2"/>
  <c r="K3203" i="2"/>
  <c r="K3202" i="2"/>
  <c r="L3202" i="2" s="1"/>
  <c r="K3201" i="2"/>
  <c r="K3200" i="2"/>
  <c r="L3200" i="2" s="1"/>
  <c r="K3199" i="2"/>
  <c r="K3198" i="2"/>
  <c r="K3197" i="2"/>
  <c r="K3196" i="2"/>
  <c r="K3195" i="2"/>
  <c r="K3194" i="2"/>
  <c r="L3194" i="2" s="1"/>
  <c r="K3193" i="2"/>
  <c r="K3192" i="2"/>
  <c r="L3192" i="2" s="1"/>
  <c r="K3191" i="2"/>
  <c r="K3190" i="2"/>
  <c r="K3189" i="2"/>
  <c r="K3188" i="2"/>
  <c r="K3187" i="2"/>
  <c r="K3186" i="2"/>
  <c r="L3186" i="2" s="1"/>
  <c r="K3185" i="2"/>
  <c r="K3184" i="2"/>
  <c r="L3184" i="2" s="1"/>
  <c r="K3183" i="2"/>
  <c r="K3182" i="2"/>
  <c r="K3181" i="2"/>
  <c r="K3180" i="2"/>
  <c r="K3179" i="2"/>
  <c r="K3178" i="2"/>
  <c r="L3178" i="2" s="1"/>
  <c r="K3177" i="2"/>
  <c r="K3176" i="2"/>
  <c r="L3176" i="2" s="1"/>
  <c r="K3175" i="2"/>
  <c r="K3174" i="2"/>
  <c r="K3173" i="2"/>
  <c r="K3172" i="2"/>
  <c r="K3171" i="2"/>
  <c r="K3170" i="2"/>
  <c r="L3170" i="2" s="1"/>
  <c r="K3169" i="2"/>
  <c r="K3168" i="2"/>
  <c r="L3168" i="2" s="1"/>
  <c r="K3167" i="2"/>
  <c r="K3166" i="2"/>
  <c r="K3165" i="2"/>
  <c r="K3164" i="2"/>
  <c r="K3163" i="2"/>
  <c r="K3162" i="2"/>
  <c r="L3162" i="2" s="1"/>
  <c r="K3161" i="2"/>
  <c r="K3160" i="2"/>
  <c r="L3160" i="2" s="1"/>
  <c r="K3159" i="2"/>
  <c r="K3158" i="2"/>
  <c r="K3157" i="2"/>
  <c r="K3156" i="2"/>
  <c r="K3155" i="2"/>
  <c r="K3154" i="2"/>
  <c r="L3154" i="2" s="1"/>
  <c r="K3153" i="2"/>
  <c r="K3152" i="2"/>
  <c r="L3152" i="2" s="1"/>
  <c r="K3151" i="2"/>
  <c r="K3150" i="2"/>
  <c r="K3149" i="2"/>
  <c r="K3148" i="2"/>
  <c r="K3147" i="2"/>
  <c r="K3146" i="2"/>
  <c r="L3146" i="2" s="1"/>
  <c r="K3145" i="2"/>
  <c r="K3144" i="2"/>
  <c r="L3144" i="2" s="1"/>
  <c r="K3143" i="2"/>
  <c r="K3142" i="2"/>
  <c r="K3141" i="2"/>
  <c r="K3140" i="2"/>
  <c r="K3139" i="2"/>
  <c r="K3138" i="2"/>
  <c r="L3138" i="2" s="1"/>
  <c r="K3137" i="2"/>
  <c r="K3136" i="2"/>
  <c r="L3136" i="2" s="1"/>
  <c r="K3135" i="2"/>
  <c r="K3134" i="2"/>
  <c r="K3133" i="2"/>
  <c r="K3132" i="2"/>
  <c r="K3131" i="2"/>
  <c r="K3130" i="2"/>
  <c r="L3130" i="2" s="1"/>
  <c r="K3129" i="2"/>
  <c r="K3128" i="2"/>
  <c r="L3128" i="2" s="1"/>
  <c r="K3127" i="2"/>
  <c r="K3126" i="2"/>
  <c r="K3125" i="2"/>
  <c r="K3124" i="2"/>
  <c r="K3123" i="2"/>
  <c r="K3122" i="2"/>
  <c r="L3122" i="2" s="1"/>
  <c r="K3121" i="2"/>
  <c r="K3120" i="2"/>
  <c r="L3120" i="2" s="1"/>
  <c r="K3119" i="2"/>
  <c r="K3118" i="2"/>
  <c r="K3117" i="2"/>
  <c r="K3116" i="2"/>
  <c r="K3115" i="2"/>
  <c r="K3114" i="2"/>
  <c r="L3114" i="2" s="1"/>
  <c r="K3113" i="2"/>
  <c r="K3112" i="2"/>
  <c r="L3112" i="2" s="1"/>
  <c r="K3111" i="2"/>
  <c r="K3110" i="2"/>
  <c r="K3109" i="2"/>
  <c r="K3108" i="2"/>
  <c r="K3107" i="2"/>
  <c r="K3106" i="2"/>
  <c r="L3106" i="2" s="1"/>
  <c r="K3105" i="2"/>
  <c r="K3104" i="2"/>
  <c r="L3104" i="2" s="1"/>
  <c r="K3103" i="2"/>
  <c r="K3102" i="2"/>
  <c r="K3101" i="2"/>
  <c r="K3100" i="2"/>
  <c r="K3099" i="2"/>
  <c r="K3098" i="2"/>
  <c r="L3098" i="2" s="1"/>
  <c r="K3097" i="2"/>
  <c r="K3096" i="2"/>
  <c r="L3096" i="2" s="1"/>
  <c r="K3095" i="2"/>
  <c r="K3094" i="2"/>
  <c r="K3093" i="2"/>
  <c r="K3092" i="2"/>
  <c r="K3091" i="2"/>
  <c r="K3090" i="2"/>
  <c r="L3090" i="2" s="1"/>
  <c r="K3089" i="2"/>
  <c r="K3088" i="2"/>
  <c r="L3088" i="2" s="1"/>
  <c r="K3087" i="2"/>
  <c r="K3086" i="2"/>
  <c r="K3085" i="2"/>
  <c r="K3084" i="2"/>
  <c r="K3083" i="2"/>
  <c r="K3082" i="2"/>
  <c r="L3082" i="2" s="1"/>
  <c r="K3081" i="2"/>
  <c r="K3080" i="2"/>
  <c r="L3080" i="2" s="1"/>
  <c r="K3079" i="2"/>
  <c r="K3078" i="2"/>
  <c r="K3077" i="2"/>
  <c r="K3076" i="2"/>
  <c r="K3075" i="2"/>
  <c r="K3074" i="2"/>
  <c r="L3074" i="2" s="1"/>
  <c r="K3073" i="2"/>
  <c r="K3072" i="2"/>
  <c r="L3072" i="2" s="1"/>
  <c r="K3071" i="2"/>
  <c r="K3070" i="2"/>
  <c r="K3069" i="2"/>
  <c r="K3068" i="2"/>
  <c r="K3067" i="2"/>
  <c r="K3066" i="2"/>
  <c r="L3066" i="2" s="1"/>
  <c r="K3065" i="2"/>
  <c r="K3064" i="2"/>
  <c r="L3064" i="2" s="1"/>
  <c r="K3063" i="2"/>
  <c r="K3062" i="2"/>
  <c r="K3061" i="2"/>
  <c r="K3060" i="2"/>
  <c r="K3059" i="2"/>
  <c r="K3058" i="2"/>
  <c r="L3058" i="2" s="1"/>
  <c r="K3057" i="2"/>
  <c r="K3056" i="2"/>
  <c r="L3056" i="2" s="1"/>
  <c r="K3055" i="2"/>
  <c r="K3054" i="2"/>
  <c r="K3053" i="2"/>
  <c r="K3052" i="2"/>
  <c r="K3051" i="2"/>
  <c r="K3050" i="2"/>
  <c r="L3050" i="2" s="1"/>
  <c r="K3049" i="2"/>
  <c r="K3048" i="2"/>
  <c r="L3048" i="2" s="1"/>
  <c r="K3047" i="2"/>
  <c r="K3046" i="2"/>
  <c r="K3045" i="2"/>
  <c r="K3044" i="2"/>
  <c r="K3043" i="2"/>
  <c r="K3042" i="2"/>
  <c r="L3042" i="2" s="1"/>
  <c r="K3041" i="2"/>
  <c r="K3040" i="2"/>
  <c r="L3040" i="2" s="1"/>
  <c r="K3039" i="2"/>
  <c r="K3038" i="2"/>
  <c r="K3037" i="2"/>
  <c r="K3036" i="2"/>
  <c r="K3035" i="2"/>
  <c r="K3034" i="2"/>
  <c r="L3034" i="2" s="1"/>
  <c r="K3033" i="2"/>
  <c r="K3032" i="2"/>
  <c r="L3032" i="2" s="1"/>
  <c r="K3031" i="2"/>
  <c r="K3030" i="2"/>
  <c r="K3029" i="2"/>
  <c r="K3028" i="2"/>
  <c r="K3027" i="2"/>
  <c r="K3026" i="2"/>
  <c r="L3026" i="2" s="1"/>
  <c r="K3025" i="2"/>
  <c r="K3024" i="2"/>
  <c r="L3024" i="2" s="1"/>
  <c r="K3023" i="2"/>
  <c r="K3022" i="2"/>
  <c r="K3021" i="2"/>
  <c r="K3020" i="2"/>
  <c r="K3019" i="2"/>
  <c r="K3018" i="2"/>
  <c r="L3018" i="2" s="1"/>
  <c r="K3017" i="2"/>
  <c r="K3016" i="2"/>
  <c r="L3016" i="2" s="1"/>
  <c r="K3015" i="2"/>
  <c r="K3014" i="2"/>
  <c r="K3013" i="2"/>
  <c r="K3012" i="2"/>
  <c r="K3011" i="2"/>
  <c r="K3010" i="2"/>
  <c r="L3010" i="2" s="1"/>
  <c r="K3009" i="2"/>
  <c r="K3008" i="2"/>
  <c r="L3008" i="2" s="1"/>
  <c r="K3007" i="2"/>
  <c r="K3006" i="2"/>
  <c r="K3005" i="2"/>
  <c r="K3004" i="2"/>
  <c r="K3003" i="2"/>
  <c r="K3002" i="2"/>
  <c r="L3002" i="2" s="1"/>
  <c r="K3001" i="2"/>
  <c r="K3000" i="2"/>
  <c r="L3000" i="2" s="1"/>
  <c r="K2999" i="2"/>
  <c r="K2998" i="2"/>
  <c r="K2997" i="2"/>
  <c r="K2996" i="2"/>
  <c r="K2995" i="2"/>
  <c r="K2994" i="2"/>
  <c r="L2994" i="2" s="1"/>
  <c r="K2993" i="2"/>
  <c r="K2992" i="2"/>
  <c r="L2992" i="2" s="1"/>
  <c r="K2991" i="2"/>
  <c r="K2990" i="2"/>
  <c r="K2989" i="2"/>
  <c r="K2988" i="2"/>
  <c r="K2987" i="2"/>
  <c r="K2986" i="2"/>
  <c r="L2986" i="2" s="1"/>
  <c r="K2985" i="2"/>
  <c r="K2984" i="2"/>
  <c r="L2984" i="2" s="1"/>
  <c r="K2983" i="2"/>
  <c r="K2982" i="2"/>
  <c r="K2981" i="2"/>
  <c r="K2980" i="2"/>
  <c r="K2979" i="2"/>
  <c r="K2978" i="2"/>
  <c r="L2978" i="2" s="1"/>
  <c r="K2977" i="2"/>
  <c r="K2976" i="2"/>
  <c r="L2976" i="2" s="1"/>
  <c r="K2975" i="2"/>
  <c r="K2974" i="2"/>
  <c r="K2973" i="2"/>
  <c r="K2972" i="2"/>
  <c r="K2971" i="2"/>
  <c r="K2970" i="2"/>
  <c r="L2970" i="2" s="1"/>
  <c r="K2969" i="2"/>
  <c r="K2968" i="2"/>
  <c r="L2968" i="2" s="1"/>
  <c r="K2967" i="2"/>
  <c r="K2966" i="2"/>
  <c r="K2965" i="2"/>
  <c r="K2964" i="2"/>
  <c r="K2963" i="2"/>
  <c r="K2962" i="2"/>
  <c r="L2962" i="2" s="1"/>
  <c r="K2961" i="2"/>
  <c r="K2960" i="2"/>
  <c r="L2960" i="2" s="1"/>
  <c r="K2959" i="2"/>
  <c r="K2958" i="2"/>
  <c r="K2957" i="2"/>
  <c r="K2956" i="2"/>
  <c r="K2955" i="2"/>
  <c r="L2954" i="2"/>
  <c r="K2954" i="2"/>
  <c r="K2953" i="2"/>
  <c r="K2952" i="2"/>
  <c r="L2952" i="2" s="1"/>
  <c r="K2951" i="2"/>
  <c r="K2950" i="2"/>
  <c r="K2949" i="2"/>
  <c r="K2948" i="2"/>
  <c r="K2947" i="2"/>
  <c r="K2946" i="2"/>
  <c r="L2946" i="2" s="1"/>
  <c r="K2945" i="2"/>
  <c r="K2944" i="2"/>
  <c r="L2944" i="2" s="1"/>
  <c r="K2943" i="2"/>
  <c r="K2942" i="2"/>
  <c r="K2941" i="2"/>
  <c r="K2940" i="2"/>
  <c r="K2939" i="2"/>
  <c r="K2938" i="2"/>
  <c r="L2938" i="2" s="1"/>
  <c r="K2937" i="2"/>
  <c r="K2936" i="2"/>
  <c r="L2936" i="2" s="1"/>
  <c r="K2935" i="2"/>
  <c r="K2934" i="2"/>
  <c r="K2933" i="2"/>
  <c r="K2932" i="2"/>
  <c r="K2931" i="2"/>
  <c r="K2930" i="2"/>
  <c r="L2930" i="2" s="1"/>
  <c r="K2929" i="2"/>
  <c r="K2928" i="2"/>
  <c r="L2928" i="2" s="1"/>
  <c r="K2927" i="2"/>
  <c r="K2926" i="2"/>
  <c r="K2925" i="2"/>
  <c r="K2924" i="2"/>
  <c r="L2923" i="2"/>
  <c r="K2923" i="2"/>
  <c r="K2922" i="2"/>
  <c r="L2922" i="2" s="1"/>
  <c r="K2921" i="2"/>
  <c r="K2920" i="2"/>
  <c r="K2919" i="2"/>
  <c r="K2918" i="2"/>
  <c r="K2917" i="2"/>
  <c r="K2916" i="2"/>
  <c r="K2915" i="2"/>
  <c r="K2914" i="2"/>
  <c r="L2914" i="2" s="1"/>
  <c r="K2913" i="2"/>
  <c r="K2912" i="2"/>
  <c r="K2911" i="2"/>
  <c r="K2910" i="2"/>
  <c r="K2909" i="2"/>
  <c r="K2908" i="2"/>
  <c r="K2907" i="2"/>
  <c r="K2906" i="2"/>
  <c r="L2906" i="2" s="1"/>
  <c r="K2905" i="2"/>
  <c r="K2904" i="2"/>
  <c r="K2903" i="2"/>
  <c r="K2902" i="2"/>
  <c r="K2901" i="2"/>
  <c r="K2900" i="2"/>
  <c r="K2899" i="2"/>
  <c r="K2898" i="2"/>
  <c r="L2898" i="2" s="1"/>
  <c r="K2897" i="2"/>
  <c r="K2896" i="2"/>
  <c r="L2896" i="2" s="1"/>
  <c r="K2895" i="2"/>
  <c r="K2894" i="2"/>
  <c r="K2893" i="2"/>
  <c r="K2892" i="2"/>
  <c r="K2891" i="2"/>
  <c r="K2890" i="2"/>
  <c r="L2890" i="2" s="1"/>
  <c r="K2889" i="2"/>
  <c r="K2888" i="2"/>
  <c r="K2887" i="2"/>
  <c r="K2886" i="2"/>
  <c r="K2885" i="2"/>
  <c r="K2884" i="2"/>
  <c r="K2883" i="2"/>
  <c r="K2882" i="2"/>
  <c r="L2882" i="2" s="1"/>
  <c r="K2881" i="2"/>
  <c r="K2880" i="2"/>
  <c r="K2879" i="2"/>
  <c r="K2878" i="2"/>
  <c r="K2877" i="2"/>
  <c r="K2876" i="2"/>
  <c r="K2875" i="2"/>
  <c r="K2874" i="2"/>
  <c r="L2874" i="2" s="1"/>
  <c r="K2873" i="2"/>
  <c r="K2872" i="2"/>
  <c r="K2871" i="2"/>
  <c r="K2870" i="2"/>
  <c r="K2869" i="2"/>
  <c r="K2868" i="2"/>
  <c r="K2867" i="2"/>
  <c r="K2866" i="2"/>
  <c r="L2866" i="2" s="1"/>
  <c r="K2865" i="2"/>
  <c r="K2864" i="2"/>
  <c r="L2864" i="2" s="1"/>
  <c r="K2863" i="2"/>
  <c r="K2862" i="2"/>
  <c r="K2861" i="2"/>
  <c r="K2860" i="2"/>
  <c r="K2859" i="2"/>
  <c r="K2858" i="2"/>
  <c r="L2858" i="2" s="1"/>
  <c r="K2857" i="2"/>
  <c r="K2856" i="2"/>
  <c r="K2855" i="2"/>
  <c r="K2854" i="2"/>
  <c r="K2853" i="2"/>
  <c r="K2852" i="2"/>
  <c r="K2851" i="2"/>
  <c r="K2850" i="2"/>
  <c r="L2850" i="2" s="1"/>
  <c r="K2849" i="2"/>
  <c r="K2848" i="2"/>
  <c r="K2847" i="2"/>
  <c r="K2846" i="2"/>
  <c r="K2845" i="2"/>
  <c r="K2844" i="2"/>
  <c r="K2843" i="2"/>
  <c r="K2842" i="2"/>
  <c r="L2842" i="2" s="1"/>
  <c r="K2841" i="2"/>
  <c r="K2840" i="2"/>
  <c r="K2839" i="2"/>
  <c r="K2838" i="2"/>
  <c r="K2837" i="2"/>
  <c r="K2836" i="2"/>
  <c r="K2835" i="2"/>
  <c r="K2834" i="2"/>
  <c r="L2834" i="2" s="1"/>
  <c r="K2833" i="2"/>
  <c r="K2832" i="2"/>
  <c r="L2832" i="2" s="1"/>
  <c r="K2831" i="2"/>
  <c r="K2830" i="2"/>
  <c r="K2829" i="2"/>
  <c r="K2828" i="2"/>
  <c r="K2827" i="2"/>
  <c r="K2826" i="2"/>
  <c r="L2826" i="2" s="1"/>
  <c r="K2825" i="2"/>
  <c r="K2824" i="2"/>
  <c r="K2823" i="2"/>
  <c r="K2822" i="2"/>
  <c r="K2821" i="2"/>
  <c r="K2820" i="2"/>
  <c r="K2819" i="2"/>
  <c r="K2818" i="2"/>
  <c r="L2818" i="2" s="1"/>
  <c r="K2817" i="2"/>
  <c r="K2816" i="2"/>
  <c r="K2815" i="2"/>
  <c r="K2814" i="2"/>
  <c r="K2813" i="2"/>
  <c r="K2812" i="2"/>
  <c r="K2811" i="2"/>
  <c r="K2810" i="2"/>
  <c r="L2810" i="2" s="1"/>
  <c r="K2809" i="2"/>
  <c r="K2808" i="2"/>
  <c r="K2807" i="2"/>
  <c r="K2806" i="2"/>
  <c r="K2805" i="2"/>
  <c r="K2804" i="2"/>
  <c r="K2803" i="2"/>
  <c r="K2802" i="2"/>
  <c r="L2802" i="2" s="1"/>
  <c r="K2801" i="2"/>
  <c r="K2800" i="2"/>
  <c r="L2800" i="2" s="1"/>
  <c r="K2799" i="2"/>
  <c r="K2798" i="2"/>
  <c r="K2797" i="2"/>
  <c r="K2796" i="2"/>
  <c r="K2795" i="2"/>
  <c r="K2794" i="2"/>
  <c r="L2794" i="2" s="1"/>
  <c r="K2793" i="2"/>
  <c r="K2792" i="2"/>
  <c r="K2791" i="2"/>
  <c r="K2790" i="2"/>
  <c r="K2789" i="2"/>
  <c r="K2788" i="2"/>
  <c r="K2787" i="2"/>
  <c r="K2786" i="2"/>
  <c r="L2786" i="2" s="1"/>
  <c r="K2785" i="2"/>
  <c r="K2784" i="2"/>
  <c r="K2783" i="2"/>
  <c r="K2782" i="2"/>
  <c r="K2781" i="2"/>
  <c r="K2780" i="2"/>
  <c r="K2779" i="2"/>
  <c r="K2778" i="2"/>
  <c r="L2778" i="2" s="1"/>
  <c r="K2777" i="2"/>
  <c r="K2776" i="2"/>
  <c r="K2775" i="2"/>
  <c r="K2774" i="2"/>
  <c r="K2773" i="2"/>
  <c r="K2772" i="2"/>
  <c r="K2771" i="2"/>
  <c r="K2770" i="2"/>
  <c r="L2770" i="2" s="1"/>
  <c r="K2769" i="2"/>
  <c r="K2768" i="2"/>
  <c r="L2768" i="2" s="1"/>
  <c r="K2767" i="2"/>
  <c r="K2766" i="2"/>
  <c r="K2765" i="2"/>
  <c r="K2764" i="2"/>
  <c r="K2763" i="2"/>
  <c r="K2762" i="2"/>
  <c r="L2762" i="2" s="1"/>
  <c r="K2761" i="2"/>
  <c r="K2760" i="2"/>
  <c r="K2759" i="2"/>
  <c r="K2758" i="2"/>
  <c r="K2757" i="2"/>
  <c r="K2756" i="2"/>
  <c r="K2755" i="2"/>
  <c r="K2754" i="2"/>
  <c r="L2754" i="2" s="1"/>
  <c r="K2753" i="2"/>
  <c r="K2752" i="2"/>
  <c r="K2751" i="2"/>
  <c r="K2750" i="2"/>
  <c r="K2749" i="2"/>
  <c r="K2748" i="2"/>
  <c r="K2747" i="2"/>
  <c r="K2746" i="2"/>
  <c r="L2746" i="2" s="1"/>
  <c r="K2745" i="2"/>
  <c r="K2744" i="2"/>
  <c r="K2743" i="2"/>
  <c r="K2742" i="2"/>
  <c r="K2741" i="2"/>
  <c r="K2740" i="2"/>
  <c r="K2739" i="2"/>
  <c r="K2738" i="2"/>
  <c r="K2737" i="2"/>
  <c r="K2736" i="2"/>
  <c r="L2736" i="2" s="1"/>
  <c r="K2735" i="2"/>
  <c r="K2734" i="2"/>
  <c r="K2733" i="2"/>
  <c r="K2732" i="2"/>
  <c r="K2731" i="2"/>
  <c r="K2730" i="2"/>
  <c r="L2730" i="2" s="1"/>
  <c r="K2729" i="2"/>
  <c r="K2728" i="2"/>
  <c r="L2728" i="2" s="1"/>
  <c r="K2727" i="2"/>
  <c r="K2726" i="2"/>
  <c r="K2725" i="2"/>
  <c r="K2724" i="2"/>
  <c r="K2723" i="2"/>
  <c r="K2722" i="2"/>
  <c r="K2721" i="2"/>
  <c r="K2720" i="2"/>
  <c r="L2720" i="2" s="1"/>
  <c r="K2719" i="2"/>
  <c r="K2718" i="2"/>
  <c r="K2717" i="2"/>
  <c r="K2716" i="2"/>
  <c r="K2715" i="2"/>
  <c r="K2714" i="2"/>
  <c r="K2713" i="2"/>
  <c r="K2712" i="2"/>
  <c r="L2712" i="2" s="1"/>
  <c r="K2711" i="2"/>
  <c r="K2710" i="2"/>
  <c r="K2709" i="2"/>
  <c r="K2708" i="2"/>
  <c r="K2707" i="2"/>
  <c r="K2706" i="2"/>
  <c r="K2705" i="2"/>
  <c r="K2704" i="2"/>
  <c r="L2704" i="2" s="1"/>
  <c r="K2703" i="2"/>
  <c r="K2702" i="2"/>
  <c r="K2701" i="2"/>
  <c r="K2700" i="2"/>
  <c r="K2699" i="2"/>
  <c r="K2698" i="2"/>
  <c r="L2698" i="2" s="1"/>
  <c r="K2697" i="2"/>
  <c r="K2696" i="2"/>
  <c r="L2696" i="2" s="1"/>
  <c r="K2695" i="2"/>
  <c r="K2694" i="2"/>
  <c r="K2693" i="2"/>
  <c r="K2692" i="2"/>
  <c r="K2691" i="2"/>
  <c r="K2690" i="2"/>
  <c r="K2689" i="2"/>
  <c r="K2688" i="2"/>
  <c r="L2688" i="2" s="1"/>
  <c r="K2687" i="2"/>
  <c r="K2686" i="2"/>
  <c r="K2685" i="2"/>
  <c r="K2684" i="2"/>
  <c r="K2683" i="2"/>
  <c r="K2682" i="2"/>
  <c r="K2681" i="2"/>
  <c r="K2680" i="2"/>
  <c r="L2680" i="2" s="1"/>
  <c r="K2679" i="2"/>
  <c r="K2678" i="2"/>
  <c r="K2677" i="2"/>
  <c r="K2676" i="2"/>
  <c r="K2675" i="2"/>
  <c r="K2674" i="2"/>
  <c r="K2673" i="2"/>
  <c r="K2672" i="2"/>
  <c r="L2672" i="2" s="1"/>
  <c r="K2671" i="2"/>
  <c r="K2670" i="2"/>
  <c r="K2669" i="2"/>
  <c r="K2668" i="2"/>
  <c r="K2667" i="2"/>
  <c r="K2666" i="2"/>
  <c r="L2666" i="2" s="1"/>
  <c r="K2665" i="2"/>
  <c r="K2664" i="2"/>
  <c r="L2664" i="2" s="1"/>
  <c r="K2663" i="2"/>
  <c r="K2662" i="2"/>
  <c r="K2661" i="2"/>
  <c r="K2660" i="2"/>
  <c r="K2659" i="2"/>
  <c r="K2658" i="2"/>
  <c r="K2657" i="2"/>
  <c r="K2656" i="2"/>
  <c r="L2656" i="2" s="1"/>
  <c r="K2655" i="2"/>
  <c r="K2654" i="2"/>
  <c r="K2653" i="2"/>
  <c r="K2652" i="2"/>
  <c r="K2651" i="2"/>
  <c r="K2650" i="2"/>
  <c r="K2649" i="2"/>
  <c r="K2648" i="2"/>
  <c r="L2648" i="2" s="1"/>
  <c r="K2647" i="2"/>
  <c r="K2646" i="2"/>
  <c r="K2645" i="2"/>
  <c r="K2644" i="2"/>
  <c r="K2643" i="2"/>
  <c r="K2642" i="2"/>
  <c r="K2641" i="2"/>
  <c r="K2640" i="2"/>
  <c r="L2640" i="2" s="1"/>
  <c r="K2639" i="2"/>
  <c r="K2638" i="2"/>
  <c r="K2637" i="2"/>
  <c r="K2636" i="2"/>
  <c r="K2635" i="2"/>
  <c r="K2634" i="2"/>
  <c r="L2634" i="2" s="1"/>
  <c r="K2633" i="2"/>
  <c r="K2632" i="2"/>
  <c r="L2632" i="2" s="1"/>
  <c r="K2631" i="2"/>
  <c r="K2630" i="2"/>
  <c r="K2629" i="2"/>
  <c r="K2628" i="2"/>
  <c r="K2627" i="2"/>
  <c r="K2626" i="2"/>
  <c r="K2625" i="2"/>
  <c r="K2624" i="2"/>
  <c r="L2624" i="2" s="1"/>
  <c r="K2623" i="2"/>
  <c r="K2622" i="2"/>
  <c r="K2621" i="2"/>
  <c r="K2620" i="2"/>
  <c r="K2619" i="2"/>
  <c r="K2618" i="2"/>
  <c r="K2617" i="2"/>
  <c r="K2616" i="2"/>
  <c r="L2616" i="2" s="1"/>
  <c r="K2615" i="2"/>
  <c r="K2614" i="2"/>
  <c r="K2613" i="2"/>
  <c r="K2612" i="2"/>
  <c r="K2611" i="2"/>
  <c r="K2610" i="2"/>
  <c r="K2609" i="2"/>
  <c r="K2608" i="2"/>
  <c r="L2608" i="2" s="1"/>
  <c r="K2607" i="2"/>
  <c r="K2606" i="2"/>
  <c r="K2605" i="2"/>
  <c r="K2604" i="2"/>
  <c r="K2603" i="2"/>
  <c r="K2602" i="2"/>
  <c r="L2602" i="2" s="1"/>
  <c r="K2601" i="2"/>
  <c r="K2600" i="2"/>
  <c r="L2600" i="2" s="1"/>
  <c r="K2599" i="2"/>
  <c r="K2598" i="2"/>
  <c r="K2597" i="2"/>
  <c r="K2596" i="2"/>
  <c r="K2595" i="2"/>
  <c r="K2594" i="2"/>
  <c r="K2593" i="2"/>
  <c r="K2592" i="2"/>
  <c r="L2592" i="2" s="1"/>
  <c r="K2591" i="2"/>
  <c r="K2590" i="2"/>
  <c r="K2589" i="2"/>
  <c r="K2588" i="2"/>
  <c r="K2587" i="2"/>
  <c r="K2586" i="2"/>
  <c r="K2585" i="2"/>
  <c r="K2584" i="2"/>
  <c r="L2584" i="2" s="1"/>
  <c r="K2583" i="2"/>
  <c r="K2582" i="2"/>
  <c r="K2581" i="2"/>
  <c r="K2580" i="2"/>
  <c r="K2579" i="2"/>
  <c r="K2578" i="2"/>
  <c r="K2577" i="2"/>
  <c r="K2576" i="2"/>
  <c r="L2576" i="2" s="1"/>
  <c r="K2575" i="2"/>
  <c r="K2574" i="2"/>
  <c r="K2573" i="2"/>
  <c r="K2572" i="2"/>
  <c r="K2571" i="2"/>
  <c r="K2570" i="2"/>
  <c r="L2570" i="2" s="1"/>
  <c r="K2569" i="2"/>
  <c r="K2568" i="2"/>
  <c r="L2568" i="2" s="1"/>
  <c r="K2567" i="2"/>
  <c r="K2566" i="2"/>
  <c r="K2565" i="2"/>
  <c r="K2564" i="2"/>
  <c r="K2563" i="2"/>
  <c r="K2562" i="2"/>
  <c r="K2561" i="2"/>
  <c r="K2560" i="2"/>
  <c r="L2560" i="2" s="1"/>
  <c r="K2559" i="2"/>
  <c r="K2558" i="2"/>
  <c r="K2557" i="2"/>
  <c r="K2556" i="2"/>
  <c r="K2555" i="2"/>
  <c r="K2554" i="2"/>
  <c r="K2553" i="2"/>
  <c r="K2552" i="2"/>
  <c r="L2552" i="2" s="1"/>
  <c r="K2551" i="2"/>
  <c r="K2550" i="2"/>
  <c r="K2549" i="2"/>
  <c r="K2548" i="2"/>
  <c r="K2547" i="2"/>
  <c r="K2546" i="2"/>
  <c r="K2545" i="2"/>
  <c r="K2544" i="2"/>
  <c r="L2544" i="2" s="1"/>
  <c r="K2543" i="2"/>
  <c r="K2542" i="2"/>
  <c r="K2541" i="2"/>
  <c r="K2540" i="2"/>
  <c r="K2539" i="2"/>
  <c r="K2538" i="2"/>
  <c r="L2538" i="2" s="1"/>
  <c r="K2537" i="2"/>
  <c r="L2537" i="2" s="1"/>
  <c r="K2536" i="2"/>
  <c r="L2536" i="2" s="1"/>
  <c r="K2535" i="2"/>
  <c r="K2534" i="2"/>
  <c r="K2533" i="2"/>
  <c r="K2532" i="2"/>
  <c r="K2531" i="2"/>
  <c r="K2530" i="2"/>
  <c r="K2529" i="2"/>
  <c r="K2528" i="2"/>
  <c r="L2528" i="2" s="1"/>
  <c r="K2527" i="2"/>
  <c r="K2526" i="2"/>
  <c r="K2525" i="2"/>
  <c r="K2524" i="2"/>
  <c r="K2523" i="2"/>
  <c r="K2522" i="2"/>
  <c r="K2521" i="2"/>
  <c r="K2520" i="2"/>
  <c r="L2520" i="2" s="1"/>
  <c r="K2519" i="2"/>
  <c r="K2518" i="2"/>
  <c r="K2517" i="2"/>
  <c r="K2516" i="2"/>
  <c r="K2515" i="2"/>
  <c r="K2514" i="2"/>
  <c r="K2513" i="2"/>
  <c r="K2512" i="2"/>
  <c r="L2512" i="2" s="1"/>
  <c r="K2511" i="2"/>
  <c r="K2510" i="2"/>
  <c r="K2509" i="2"/>
  <c r="K2508" i="2"/>
  <c r="K2507" i="2"/>
  <c r="K2506" i="2"/>
  <c r="L2506" i="2" s="1"/>
  <c r="K2505" i="2"/>
  <c r="K2504" i="2"/>
  <c r="L2504" i="2" s="1"/>
  <c r="K2503" i="2"/>
  <c r="K2502" i="2"/>
  <c r="K2501" i="2"/>
  <c r="K2500" i="2"/>
  <c r="K2499" i="2"/>
  <c r="K2498" i="2"/>
  <c r="K2497" i="2"/>
  <c r="K2496" i="2"/>
  <c r="L2496" i="2" s="1"/>
  <c r="K2495" i="2"/>
  <c r="K2494" i="2"/>
  <c r="K2493" i="2"/>
  <c r="K2492" i="2"/>
  <c r="K2491" i="2"/>
  <c r="K2490" i="2"/>
  <c r="K2489" i="2"/>
  <c r="K2488" i="2"/>
  <c r="L2488" i="2" s="1"/>
  <c r="K2487" i="2"/>
  <c r="K2486" i="2"/>
  <c r="K2485" i="2"/>
  <c r="K2484" i="2"/>
  <c r="K2483" i="2"/>
  <c r="K2482" i="2"/>
  <c r="K2481" i="2"/>
  <c r="K2480" i="2"/>
  <c r="L2480" i="2" s="1"/>
  <c r="K2479" i="2"/>
  <c r="K2478" i="2"/>
  <c r="K2477" i="2"/>
  <c r="K2476" i="2"/>
  <c r="K2475" i="2"/>
  <c r="K2474" i="2"/>
  <c r="L2474" i="2" s="1"/>
  <c r="K2473" i="2"/>
  <c r="K2472" i="2"/>
  <c r="L2472" i="2" s="1"/>
  <c r="K2471" i="2"/>
  <c r="K2470" i="2"/>
  <c r="K2469" i="2"/>
  <c r="K2468" i="2"/>
  <c r="K2467" i="2"/>
  <c r="K2466" i="2"/>
  <c r="K2465" i="2"/>
  <c r="K2464" i="2"/>
  <c r="L2464" i="2" s="1"/>
  <c r="K2463" i="2"/>
  <c r="K2462" i="2"/>
  <c r="K2461" i="2"/>
  <c r="K2460" i="2"/>
  <c r="K2459" i="2"/>
  <c r="K2458" i="2"/>
  <c r="K2457" i="2"/>
  <c r="K2456" i="2"/>
  <c r="L2456" i="2" s="1"/>
  <c r="K2455" i="2"/>
  <c r="K2454" i="2"/>
  <c r="K2453" i="2"/>
  <c r="K2452" i="2"/>
  <c r="K2451" i="2"/>
  <c r="K2450" i="2"/>
  <c r="K2449" i="2"/>
  <c r="K2448" i="2"/>
  <c r="L2448" i="2" s="1"/>
  <c r="K2447" i="2"/>
  <c r="K2446" i="2"/>
  <c r="K2445" i="2"/>
  <c r="K2444" i="2"/>
  <c r="K2443" i="2"/>
  <c r="K2442" i="2"/>
  <c r="L2442" i="2" s="1"/>
  <c r="K2441" i="2"/>
  <c r="K2440" i="2"/>
  <c r="L2440" i="2" s="1"/>
  <c r="K2439" i="2"/>
  <c r="K2438" i="2"/>
  <c r="K2437" i="2"/>
  <c r="K2436" i="2"/>
  <c r="K2435" i="2"/>
  <c r="K2434" i="2"/>
  <c r="K2433" i="2"/>
  <c r="K2432" i="2"/>
  <c r="L2432" i="2" s="1"/>
  <c r="K2431" i="2"/>
  <c r="K2430" i="2"/>
  <c r="K2429" i="2"/>
  <c r="K2428" i="2"/>
  <c r="K2427" i="2"/>
  <c r="K2426" i="2"/>
  <c r="K2425" i="2"/>
  <c r="K2424" i="2"/>
  <c r="L2424" i="2" s="1"/>
  <c r="K2423" i="2"/>
  <c r="K2422" i="2"/>
  <c r="K2421" i="2"/>
  <c r="K2420" i="2"/>
  <c r="K2419" i="2"/>
  <c r="K2418" i="2"/>
  <c r="K2417" i="2"/>
  <c r="K2416" i="2"/>
  <c r="L2416" i="2" s="1"/>
  <c r="K2415" i="2"/>
  <c r="K2414" i="2"/>
  <c r="K2413" i="2"/>
  <c r="K2412" i="2"/>
  <c r="K2411" i="2"/>
  <c r="K2410" i="2"/>
  <c r="L2410" i="2" s="1"/>
  <c r="K2409" i="2"/>
  <c r="K2408" i="2"/>
  <c r="L2408" i="2" s="1"/>
  <c r="K2407" i="2"/>
  <c r="K2406" i="2"/>
  <c r="K2405" i="2"/>
  <c r="K2404" i="2"/>
  <c r="K2403" i="2"/>
  <c r="K2402" i="2"/>
  <c r="K2401" i="2"/>
  <c r="K2400" i="2"/>
  <c r="L2400" i="2" s="1"/>
  <c r="K2399" i="2"/>
  <c r="K2398" i="2"/>
  <c r="K2397" i="2"/>
  <c r="K2396" i="2"/>
  <c r="K2395" i="2"/>
  <c r="K2394" i="2"/>
  <c r="K2393" i="2"/>
  <c r="K2392" i="2"/>
  <c r="L2392" i="2" s="1"/>
  <c r="K2391" i="2"/>
  <c r="K2390" i="2"/>
  <c r="K2389" i="2"/>
  <c r="K2388" i="2"/>
  <c r="K2387" i="2"/>
  <c r="K2386" i="2"/>
  <c r="K2385" i="2"/>
  <c r="K2384" i="2"/>
  <c r="L2384" i="2" s="1"/>
  <c r="K2383" i="2"/>
  <c r="K2382" i="2"/>
  <c r="K2381" i="2"/>
  <c r="K2380" i="2"/>
  <c r="K2379" i="2"/>
  <c r="K2378" i="2"/>
  <c r="L2378" i="2" s="1"/>
  <c r="K2377" i="2"/>
  <c r="K2376" i="2"/>
  <c r="L2376" i="2" s="1"/>
  <c r="K2375" i="2"/>
  <c r="K2374" i="2"/>
  <c r="K2373" i="2"/>
  <c r="K2372" i="2"/>
  <c r="K2371" i="2"/>
  <c r="K2370" i="2"/>
  <c r="L2370" i="2" s="1"/>
  <c r="K2369" i="2"/>
  <c r="K2368" i="2"/>
  <c r="L2368" i="2" s="1"/>
  <c r="K2367" i="2"/>
  <c r="K2366" i="2"/>
  <c r="K2365" i="2"/>
  <c r="K2364" i="2"/>
  <c r="K2363" i="2"/>
  <c r="K2362" i="2"/>
  <c r="L2362" i="2" s="1"/>
  <c r="K2361" i="2"/>
  <c r="K2360" i="2"/>
  <c r="L2360" i="2" s="1"/>
  <c r="K2359" i="2"/>
  <c r="K2358" i="2"/>
  <c r="K2357" i="2"/>
  <c r="K2356" i="2"/>
  <c r="K2355" i="2"/>
  <c r="K2354" i="2"/>
  <c r="L2354" i="2" s="1"/>
  <c r="K2353" i="2"/>
  <c r="K2352" i="2"/>
  <c r="L2352" i="2" s="1"/>
  <c r="K2351" i="2"/>
  <c r="K2350" i="2"/>
  <c r="K2349" i="2"/>
  <c r="K2348" i="2"/>
  <c r="K2347" i="2"/>
  <c r="K2346" i="2"/>
  <c r="L2346" i="2" s="1"/>
  <c r="K2345" i="2"/>
  <c r="K2344" i="2"/>
  <c r="L2344" i="2" s="1"/>
  <c r="K2343" i="2"/>
  <c r="K2342" i="2"/>
  <c r="K2341" i="2"/>
  <c r="K2340" i="2"/>
  <c r="K2339" i="2"/>
  <c r="K2338" i="2"/>
  <c r="L2338" i="2" s="1"/>
  <c r="K2337" i="2"/>
  <c r="K2336" i="2"/>
  <c r="L2336" i="2" s="1"/>
  <c r="K2335" i="2"/>
  <c r="K2334" i="2"/>
  <c r="K2333" i="2"/>
  <c r="K2332" i="2"/>
  <c r="K2331" i="2"/>
  <c r="K2330" i="2"/>
  <c r="L2330" i="2" s="1"/>
  <c r="K2329" i="2"/>
  <c r="K2328" i="2"/>
  <c r="L2328" i="2" s="1"/>
  <c r="K2327" i="2"/>
  <c r="K2326" i="2"/>
  <c r="K2325" i="2"/>
  <c r="K2324" i="2"/>
  <c r="K2323" i="2"/>
  <c r="K2322" i="2"/>
  <c r="L2322" i="2" s="1"/>
  <c r="K2321" i="2"/>
  <c r="K2320" i="2"/>
  <c r="L2320" i="2" s="1"/>
  <c r="K2319" i="2"/>
  <c r="K2318" i="2"/>
  <c r="K2317" i="2"/>
  <c r="K2316" i="2"/>
  <c r="K2315" i="2"/>
  <c r="K2314" i="2"/>
  <c r="L2314" i="2" s="1"/>
  <c r="K2313" i="2"/>
  <c r="K2312" i="2"/>
  <c r="L2312" i="2" s="1"/>
  <c r="K2311" i="2"/>
  <c r="K2310" i="2"/>
  <c r="K2309" i="2"/>
  <c r="K2308" i="2"/>
  <c r="K2307" i="2"/>
  <c r="K2306" i="2"/>
  <c r="L2306" i="2" s="1"/>
  <c r="K2305" i="2"/>
  <c r="K2304" i="2"/>
  <c r="L2304" i="2" s="1"/>
  <c r="K2303" i="2"/>
  <c r="K2302" i="2"/>
  <c r="K2301" i="2"/>
  <c r="K2300" i="2"/>
  <c r="K2299" i="2"/>
  <c r="K2298" i="2"/>
  <c r="L2298" i="2" s="1"/>
  <c r="K2297" i="2"/>
  <c r="K2296" i="2"/>
  <c r="L2296" i="2" s="1"/>
  <c r="K2295" i="2"/>
  <c r="K2294" i="2"/>
  <c r="K2293" i="2"/>
  <c r="K2292" i="2"/>
  <c r="K2291" i="2"/>
  <c r="K2290" i="2"/>
  <c r="L2290" i="2" s="1"/>
  <c r="K2289" i="2"/>
  <c r="K2288" i="2"/>
  <c r="L2288" i="2" s="1"/>
  <c r="K2287" i="2"/>
  <c r="K2286" i="2"/>
  <c r="K2285" i="2"/>
  <c r="K2284" i="2"/>
  <c r="K2283" i="2"/>
  <c r="K2282" i="2"/>
  <c r="L2282" i="2" s="1"/>
  <c r="K2281" i="2"/>
  <c r="K2280" i="2"/>
  <c r="L2280" i="2" s="1"/>
  <c r="K2279" i="2"/>
  <c r="K2278" i="2"/>
  <c r="K2277" i="2"/>
  <c r="K2276" i="2"/>
  <c r="K2275" i="2"/>
  <c r="K2274" i="2"/>
  <c r="L2274" i="2" s="1"/>
  <c r="K2273" i="2"/>
  <c r="K2272" i="2"/>
  <c r="L2272" i="2" s="1"/>
  <c r="K2271" i="2"/>
  <c r="K2270" i="2"/>
  <c r="K2269" i="2"/>
  <c r="K2268" i="2"/>
  <c r="K2267" i="2"/>
  <c r="K2266" i="2"/>
  <c r="L2266" i="2" s="1"/>
  <c r="K2265" i="2"/>
  <c r="K2264" i="2"/>
  <c r="K2263" i="2"/>
  <c r="K2262" i="2"/>
  <c r="L2262" i="2" s="1"/>
  <c r="K2261" i="2"/>
  <c r="K2260" i="2"/>
  <c r="K2259" i="2"/>
  <c r="K2258" i="2"/>
  <c r="K2257" i="2"/>
  <c r="K2256" i="2"/>
  <c r="K2255" i="2"/>
  <c r="K2254" i="2"/>
  <c r="K2253" i="2"/>
  <c r="K2252" i="2"/>
  <c r="K2251" i="2"/>
  <c r="K2250" i="2"/>
  <c r="K2249" i="2"/>
  <c r="K2248" i="2"/>
  <c r="K2247" i="2"/>
  <c r="L2247" i="2" s="1"/>
  <c r="K2246" i="2"/>
  <c r="K2245" i="2"/>
  <c r="K2244" i="2"/>
  <c r="L2244" i="2" s="1"/>
  <c r="K2243" i="2"/>
  <c r="K2242" i="2"/>
  <c r="K2241" i="2"/>
  <c r="K2240" i="2"/>
  <c r="K2239" i="2"/>
  <c r="K2238" i="2"/>
  <c r="K2237" i="2"/>
  <c r="K2236" i="2"/>
  <c r="K2235" i="2"/>
  <c r="K2234" i="2"/>
  <c r="K2233" i="2"/>
  <c r="K2232" i="2"/>
  <c r="K2231" i="2"/>
  <c r="K2230" i="2"/>
  <c r="K2229" i="2"/>
  <c r="K2228" i="2"/>
  <c r="L2228" i="2" s="1"/>
  <c r="K2227" i="2"/>
  <c r="K2226" i="2"/>
  <c r="K2225" i="2"/>
  <c r="K2224" i="2"/>
  <c r="K2223" i="2"/>
  <c r="K2222" i="2"/>
  <c r="L2222" i="2" s="1"/>
  <c r="K2221" i="2"/>
  <c r="K2220" i="2"/>
  <c r="K2219" i="2"/>
  <c r="K2218" i="2"/>
  <c r="K2217" i="2"/>
  <c r="K2216" i="2"/>
  <c r="K2215" i="2"/>
  <c r="K2214" i="2"/>
  <c r="K2213" i="2"/>
  <c r="K2212" i="2"/>
  <c r="K2211" i="2"/>
  <c r="K2210" i="2"/>
  <c r="K2209" i="2"/>
  <c r="K2208" i="2"/>
  <c r="K2207" i="2"/>
  <c r="K2206" i="2"/>
  <c r="K2205" i="2"/>
  <c r="K2204" i="2"/>
  <c r="K2203" i="2"/>
  <c r="K2202" i="2"/>
  <c r="K2201" i="2"/>
  <c r="K2200" i="2"/>
  <c r="K2199" i="2"/>
  <c r="K2198" i="2"/>
  <c r="L2198" i="2" s="1"/>
  <c r="K2197" i="2"/>
  <c r="K2196" i="2"/>
  <c r="K2195" i="2"/>
  <c r="K2194" i="2"/>
  <c r="K2193" i="2"/>
  <c r="K2192" i="2"/>
  <c r="K2191" i="2"/>
  <c r="K2190" i="2"/>
  <c r="L2190" i="2" s="1"/>
  <c r="K2189" i="2"/>
  <c r="K2188" i="2"/>
  <c r="K2187" i="2"/>
  <c r="K2186" i="2"/>
  <c r="K2185" i="2"/>
  <c r="K2184" i="2"/>
  <c r="K2183" i="2"/>
  <c r="K2182" i="2"/>
  <c r="K2181" i="2"/>
  <c r="K2180" i="2"/>
  <c r="K2179" i="2"/>
  <c r="K2178" i="2"/>
  <c r="K2177" i="2"/>
  <c r="K2176" i="2"/>
  <c r="K2175" i="2"/>
  <c r="K2174" i="2"/>
  <c r="K2173" i="2"/>
  <c r="K2172" i="2"/>
  <c r="K2171" i="2"/>
  <c r="K2170" i="2"/>
  <c r="K2169" i="2"/>
  <c r="K2168" i="2"/>
  <c r="K2167" i="2"/>
  <c r="K2166" i="2"/>
  <c r="L2166" i="2" s="1"/>
  <c r="K2165" i="2"/>
  <c r="K2164" i="2"/>
  <c r="K2163" i="2"/>
  <c r="K2162" i="2"/>
  <c r="K2161" i="2"/>
  <c r="K2160" i="2"/>
  <c r="K2159" i="2"/>
  <c r="K2158" i="2"/>
  <c r="L2158" i="2" s="1"/>
  <c r="K2157" i="2"/>
  <c r="K2156" i="2"/>
  <c r="K2155" i="2"/>
  <c r="K2154" i="2"/>
  <c r="K2153" i="2"/>
  <c r="K2152" i="2"/>
  <c r="K2151" i="2"/>
  <c r="K2150" i="2"/>
  <c r="K2149" i="2"/>
  <c r="K2148" i="2"/>
  <c r="K2147" i="2"/>
  <c r="K2146" i="2"/>
  <c r="K2145" i="2"/>
  <c r="K2144" i="2"/>
  <c r="K2143" i="2"/>
  <c r="K2142" i="2"/>
  <c r="K2141" i="2"/>
  <c r="K2140" i="2"/>
  <c r="K2139" i="2"/>
  <c r="K2138" i="2"/>
  <c r="K2137" i="2"/>
  <c r="K2136" i="2"/>
  <c r="K2135" i="2"/>
  <c r="K2134" i="2"/>
  <c r="L2134" i="2" s="1"/>
  <c r="K2133" i="2"/>
  <c r="K2132" i="2"/>
  <c r="K2131" i="2"/>
  <c r="K2130" i="2"/>
  <c r="K2129" i="2"/>
  <c r="L2129" i="2" s="1"/>
  <c r="K2128" i="2"/>
  <c r="K2127" i="2"/>
  <c r="K2126" i="2"/>
  <c r="L2126" i="2" s="1"/>
  <c r="K2125" i="2"/>
  <c r="K2124" i="2"/>
  <c r="K2123" i="2"/>
  <c r="K2122" i="2"/>
  <c r="K2121" i="2"/>
  <c r="K2120" i="2"/>
  <c r="K2119" i="2"/>
  <c r="K2118" i="2"/>
  <c r="K2117" i="2"/>
  <c r="K2116" i="2"/>
  <c r="K2115" i="2"/>
  <c r="K2114" i="2"/>
  <c r="K2113" i="2"/>
  <c r="K2112" i="2"/>
  <c r="K2111" i="2"/>
  <c r="K2110" i="2"/>
  <c r="K2109" i="2"/>
  <c r="K2108" i="2"/>
  <c r="K2107" i="2"/>
  <c r="K2106" i="2"/>
  <c r="K2105" i="2"/>
  <c r="K2104" i="2"/>
  <c r="K2103" i="2"/>
  <c r="K2102" i="2"/>
  <c r="L2102" i="2" s="1"/>
  <c r="K2101" i="2"/>
  <c r="K2100" i="2"/>
  <c r="K2099" i="2"/>
  <c r="K2098" i="2"/>
  <c r="K2097" i="2"/>
  <c r="K2096" i="2"/>
  <c r="K2095" i="2"/>
  <c r="K2094" i="2"/>
  <c r="K2093" i="2"/>
  <c r="K2092" i="2"/>
  <c r="K2091" i="2"/>
  <c r="K2090" i="2"/>
  <c r="K2089" i="2"/>
  <c r="K2088" i="2"/>
  <c r="K2087" i="2"/>
  <c r="K2086" i="2"/>
  <c r="K2085" i="2"/>
  <c r="K2084" i="2"/>
  <c r="K2083" i="2"/>
  <c r="K2082" i="2"/>
  <c r="K2081" i="2"/>
  <c r="K2080" i="2"/>
  <c r="K2079" i="2"/>
  <c r="K2078" i="2"/>
  <c r="K2077" i="2"/>
  <c r="K2076" i="2"/>
  <c r="K2075" i="2"/>
  <c r="K2074" i="2"/>
  <c r="K2073" i="2"/>
  <c r="K2072" i="2"/>
  <c r="K2071" i="2"/>
  <c r="K2070" i="2"/>
  <c r="K2069" i="2"/>
  <c r="K2068" i="2"/>
  <c r="K2067" i="2"/>
  <c r="K2066" i="2"/>
  <c r="K2065" i="2"/>
  <c r="K2064" i="2"/>
  <c r="K2063" i="2"/>
  <c r="K2062" i="2"/>
  <c r="L2062" i="2" s="1"/>
  <c r="K2061" i="2"/>
  <c r="K2060" i="2"/>
  <c r="K2059" i="2"/>
  <c r="K2058" i="2"/>
  <c r="K2057" i="2"/>
  <c r="K2056" i="2"/>
  <c r="K2055" i="2"/>
  <c r="K2054" i="2"/>
  <c r="K2053" i="2"/>
  <c r="K2052" i="2"/>
  <c r="K2051" i="2"/>
  <c r="K2050" i="2"/>
  <c r="K2049" i="2"/>
  <c r="K2048" i="2"/>
  <c r="K2047" i="2"/>
  <c r="K2046" i="2"/>
  <c r="K2045" i="2"/>
  <c r="K2044" i="2"/>
  <c r="K2043" i="2"/>
  <c r="K2042" i="2"/>
  <c r="K2041" i="2"/>
  <c r="K2040" i="2"/>
  <c r="K2039" i="2"/>
  <c r="K2038" i="2"/>
  <c r="L2038" i="2" s="1"/>
  <c r="K2037" i="2"/>
  <c r="K2036" i="2"/>
  <c r="K2035" i="2"/>
  <c r="K2034" i="2"/>
  <c r="K2033" i="2"/>
  <c r="K2032" i="2"/>
  <c r="K2031" i="2"/>
  <c r="K2030" i="2"/>
  <c r="L2030" i="2" s="1"/>
  <c r="K2029" i="2"/>
  <c r="K2028" i="2"/>
  <c r="K2027" i="2"/>
  <c r="K2026" i="2"/>
  <c r="K2025" i="2"/>
  <c r="K2024" i="2"/>
  <c r="K2023" i="2"/>
  <c r="K2022" i="2"/>
  <c r="K2021" i="2"/>
  <c r="K2020" i="2"/>
  <c r="K2019" i="2"/>
  <c r="K2018" i="2"/>
  <c r="K2017" i="2"/>
  <c r="K2016" i="2"/>
  <c r="K2015" i="2"/>
  <c r="K2014" i="2"/>
  <c r="K2013" i="2"/>
  <c r="K2012" i="2"/>
  <c r="K2011" i="2"/>
  <c r="K2010" i="2"/>
  <c r="K2009" i="2"/>
  <c r="K2008" i="2"/>
  <c r="K2007" i="2"/>
  <c r="K2006" i="2"/>
  <c r="L2006" i="2" s="1"/>
  <c r="K2005" i="2"/>
  <c r="K2004" i="2"/>
  <c r="K2003" i="2"/>
  <c r="K2002" i="2"/>
  <c r="K2001" i="2"/>
  <c r="K2000" i="2"/>
  <c r="K1999" i="2"/>
  <c r="K1998" i="2"/>
  <c r="L1998" i="2" s="1"/>
  <c r="K1997" i="2"/>
  <c r="K1996" i="2"/>
  <c r="K1995" i="2"/>
  <c r="K1994" i="2"/>
  <c r="K1993" i="2"/>
  <c r="K1992" i="2"/>
  <c r="K1991" i="2"/>
  <c r="K1990" i="2"/>
  <c r="K1989" i="2"/>
  <c r="K1988" i="2"/>
  <c r="K1987" i="2"/>
  <c r="K1986" i="2"/>
  <c r="K1985" i="2"/>
  <c r="K1984" i="2"/>
  <c r="K1983" i="2"/>
  <c r="K1982" i="2"/>
  <c r="K1981" i="2"/>
  <c r="K1980" i="2"/>
  <c r="K1979" i="2"/>
  <c r="K1978" i="2"/>
  <c r="K1977" i="2"/>
  <c r="K1976" i="2"/>
  <c r="K1975" i="2"/>
  <c r="K1974" i="2"/>
  <c r="L1974" i="2" s="1"/>
  <c r="K1973" i="2"/>
  <c r="K1972" i="2"/>
  <c r="K1971" i="2"/>
  <c r="K1970" i="2"/>
  <c r="K1969" i="2"/>
  <c r="K1968" i="2"/>
  <c r="K1967" i="2"/>
  <c r="K1966" i="2"/>
  <c r="L1966" i="2" s="1"/>
  <c r="K1965" i="2"/>
  <c r="K1964" i="2"/>
  <c r="K1963" i="2"/>
  <c r="K1962" i="2"/>
  <c r="K1961" i="2"/>
  <c r="K1960" i="2"/>
  <c r="K1959" i="2"/>
  <c r="K1958" i="2"/>
  <c r="K1957" i="2"/>
  <c r="K1956" i="2"/>
  <c r="K1955" i="2"/>
  <c r="K1954" i="2"/>
  <c r="K1953" i="2"/>
  <c r="K1952" i="2"/>
  <c r="K1951" i="2"/>
  <c r="K1950" i="2"/>
  <c r="K1949" i="2"/>
  <c r="K1948" i="2"/>
  <c r="K1947" i="2"/>
  <c r="K1946" i="2"/>
  <c r="K1945" i="2"/>
  <c r="K1944" i="2"/>
  <c r="K1943" i="2"/>
  <c r="K1942" i="2"/>
  <c r="K1941" i="2"/>
  <c r="K1940" i="2"/>
  <c r="K1939" i="2"/>
  <c r="K1938" i="2"/>
  <c r="K1937" i="2"/>
  <c r="K1936" i="2"/>
  <c r="K1935" i="2"/>
  <c r="K1934" i="2"/>
  <c r="K1933" i="2"/>
  <c r="K1932" i="2"/>
  <c r="K1931" i="2"/>
  <c r="K1930" i="2"/>
  <c r="K1929" i="2"/>
  <c r="K1928" i="2"/>
  <c r="K1927" i="2"/>
  <c r="K1926" i="2"/>
  <c r="K1925" i="2"/>
  <c r="K1924" i="2"/>
  <c r="K1923" i="2"/>
  <c r="K1922" i="2"/>
  <c r="K1921" i="2"/>
  <c r="K1920" i="2"/>
  <c r="K1919" i="2"/>
  <c r="K1918" i="2"/>
  <c r="K1917" i="2"/>
  <c r="K1916" i="2"/>
  <c r="K1915" i="2"/>
  <c r="K1914" i="2"/>
  <c r="K1913" i="2"/>
  <c r="K1912" i="2"/>
  <c r="K1911" i="2"/>
  <c r="K1910" i="2"/>
  <c r="L1910" i="2" s="1"/>
  <c r="K1909" i="2"/>
  <c r="K1908" i="2"/>
  <c r="K1907" i="2"/>
  <c r="K1906" i="2"/>
  <c r="K1905" i="2"/>
  <c r="K1904" i="2"/>
  <c r="K1903" i="2"/>
  <c r="K1902" i="2"/>
  <c r="K1901" i="2"/>
  <c r="K1900" i="2"/>
  <c r="K1899" i="2"/>
  <c r="K1898" i="2"/>
  <c r="K1897" i="2"/>
  <c r="K1896" i="2"/>
  <c r="K1895" i="2"/>
  <c r="K1894" i="2"/>
  <c r="K1893" i="2"/>
  <c r="K1892" i="2"/>
  <c r="K1891" i="2"/>
  <c r="K1890" i="2"/>
  <c r="K1889" i="2"/>
  <c r="L1889" i="2" s="1"/>
  <c r="K1888" i="2"/>
  <c r="K1887" i="2"/>
  <c r="K1886" i="2"/>
  <c r="K1885" i="2"/>
  <c r="K1884" i="2"/>
  <c r="K1883" i="2"/>
  <c r="K1882" i="2"/>
  <c r="K1881" i="2"/>
  <c r="K1880" i="2"/>
  <c r="K1879" i="2"/>
  <c r="K1878" i="2"/>
  <c r="K1877" i="2"/>
  <c r="K1876" i="2"/>
  <c r="K1875" i="2"/>
  <c r="K1874" i="2"/>
  <c r="K1873" i="2"/>
  <c r="K1872" i="2"/>
  <c r="K1871" i="2"/>
  <c r="K1870" i="2"/>
  <c r="K1869" i="2"/>
  <c r="K1868" i="2"/>
  <c r="K1867" i="2"/>
  <c r="K1866" i="2"/>
  <c r="K1865" i="2"/>
  <c r="K1864" i="2"/>
  <c r="K1863" i="2"/>
  <c r="K1862" i="2"/>
  <c r="K1861" i="2"/>
  <c r="K1860" i="2"/>
  <c r="K1859" i="2"/>
  <c r="K1858" i="2"/>
  <c r="K1857" i="2"/>
  <c r="K1856" i="2"/>
  <c r="K1855" i="2"/>
  <c r="K1854" i="2"/>
  <c r="K1853" i="2"/>
  <c r="K1852" i="2"/>
  <c r="K1851" i="2"/>
  <c r="K1850" i="2"/>
  <c r="K1849" i="2"/>
  <c r="K1848" i="2"/>
  <c r="K1847" i="2"/>
  <c r="K1846" i="2"/>
  <c r="K1845" i="2"/>
  <c r="K1844" i="2"/>
  <c r="K1843" i="2"/>
  <c r="K1842" i="2"/>
  <c r="K1841" i="2"/>
  <c r="K1840" i="2"/>
  <c r="K1839" i="2"/>
  <c r="K1838" i="2"/>
  <c r="K1837" i="2"/>
  <c r="K1836" i="2"/>
  <c r="K1835" i="2"/>
  <c r="K1834" i="2"/>
  <c r="K1833" i="2"/>
  <c r="K1832" i="2"/>
  <c r="K1831" i="2"/>
  <c r="K1830" i="2"/>
  <c r="K1829" i="2"/>
  <c r="K1828" i="2"/>
  <c r="K1827" i="2"/>
  <c r="K1826" i="2"/>
  <c r="K1825" i="2"/>
  <c r="L1825" i="2" s="1"/>
  <c r="K1824" i="2"/>
  <c r="K1823" i="2"/>
  <c r="K1822" i="2"/>
  <c r="K1821" i="2"/>
  <c r="K1820" i="2"/>
  <c r="K1819" i="2"/>
  <c r="K1818" i="2"/>
  <c r="K1817" i="2"/>
  <c r="K1816" i="2"/>
  <c r="K1815" i="2"/>
  <c r="K1814" i="2"/>
  <c r="K1813" i="2"/>
  <c r="K1812" i="2"/>
  <c r="K1811" i="2"/>
  <c r="K1810" i="2"/>
  <c r="K1809" i="2"/>
  <c r="K1808" i="2"/>
  <c r="K1807" i="2"/>
  <c r="K1806" i="2"/>
  <c r="K1805" i="2"/>
  <c r="K1804" i="2"/>
  <c r="K1803" i="2"/>
  <c r="L1803" i="2" s="1"/>
  <c r="K1802" i="2"/>
  <c r="K1801" i="2"/>
  <c r="K1800" i="2"/>
  <c r="K1799" i="2"/>
  <c r="K1798" i="2"/>
  <c r="K1797" i="2"/>
  <c r="K1796" i="2"/>
  <c r="K1795" i="2"/>
  <c r="K1794" i="2"/>
  <c r="K1793" i="2"/>
  <c r="K1792" i="2"/>
  <c r="K1791" i="2"/>
  <c r="K1790" i="2"/>
  <c r="K1789" i="2"/>
  <c r="K1788" i="2"/>
  <c r="K1787" i="2"/>
  <c r="K1786" i="2"/>
  <c r="K1785" i="2"/>
  <c r="K1784" i="2"/>
  <c r="K1783" i="2"/>
  <c r="K1782" i="2"/>
  <c r="K1781" i="2"/>
  <c r="K1780" i="2"/>
  <c r="K1779" i="2"/>
  <c r="K1778" i="2"/>
  <c r="K1777" i="2"/>
  <c r="K1776" i="2"/>
  <c r="K1775" i="2"/>
  <c r="K1774" i="2"/>
  <c r="K1773" i="2"/>
  <c r="K1772" i="2"/>
  <c r="K1771" i="2"/>
  <c r="K1770" i="2"/>
  <c r="K1769" i="2"/>
  <c r="K1768" i="2"/>
  <c r="K1767" i="2"/>
  <c r="K1766" i="2"/>
  <c r="K1765" i="2"/>
  <c r="K1764" i="2"/>
  <c r="K1763" i="2"/>
  <c r="K1762" i="2"/>
  <c r="K1761" i="2"/>
  <c r="K1760" i="2"/>
  <c r="K1759" i="2"/>
  <c r="K1758" i="2"/>
  <c r="K1757" i="2"/>
  <c r="K1756" i="2"/>
  <c r="K1755" i="2"/>
  <c r="K1754" i="2"/>
  <c r="K1753" i="2"/>
  <c r="K1752" i="2"/>
  <c r="K1751" i="2"/>
  <c r="K1750" i="2"/>
  <c r="K1749" i="2"/>
  <c r="K1748" i="2"/>
  <c r="K1747" i="2"/>
  <c r="K1746" i="2"/>
  <c r="K1745" i="2"/>
  <c r="K1744" i="2"/>
  <c r="K1743" i="2"/>
  <c r="K1742" i="2"/>
  <c r="K1741" i="2"/>
  <c r="K1740" i="2"/>
  <c r="K1739" i="2"/>
  <c r="L1739" i="2" s="1"/>
  <c r="K1738" i="2"/>
  <c r="K1737" i="2"/>
  <c r="K1736" i="2"/>
  <c r="K1735" i="2"/>
  <c r="K1734" i="2"/>
  <c r="K1733" i="2"/>
  <c r="K1732" i="2"/>
  <c r="K1731" i="2"/>
  <c r="K1730" i="2"/>
  <c r="K1729" i="2"/>
  <c r="K1728" i="2"/>
  <c r="K1727" i="2"/>
  <c r="K1726" i="2"/>
  <c r="K1725" i="2"/>
  <c r="K1724" i="2"/>
  <c r="K1723" i="2"/>
  <c r="K1722" i="2"/>
  <c r="K1721" i="2"/>
  <c r="K1720" i="2"/>
  <c r="K1719" i="2"/>
  <c r="K1718" i="2"/>
  <c r="L1718" i="2" s="1"/>
  <c r="K1717" i="2"/>
  <c r="K1716" i="2"/>
  <c r="K1715" i="2"/>
  <c r="K1714" i="2"/>
  <c r="K1713" i="2"/>
  <c r="K1712" i="2"/>
  <c r="K1711" i="2"/>
  <c r="K1710" i="2"/>
  <c r="K1709" i="2"/>
  <c r="K1708" i="2"/>
  <c r="K1707" i="2"/>
  <c r="K1706" i="2"/>
  <c r="K1705" i="2"/>
  <c r="K1704" i="2"/>
  <c r="K1703" i="2"/>
  <c r="K1702" i="2"/>
  <c r="K1701" i="2"/>
  <c r="K1700" i="2"/>
  <c r="K1699" i="2"/>
  <c r="K1698" i="2"/>
  <c r="K1697" i="2"/>
  <c r="K1696" i="2"/>
  <c r="K1695" i="2"/>
  <c r="K1694" i="2"/>
  <c r="K1693" i="2"/>
  <c r="K1692" i="2"/>
  <c r="K1691" i="2"/>
  <c r="K1690" i="2"/>
  <c r="K1689" i="2"/>
  <c r="K1688" i="2"/>
  <c r="K1687" i="2"/>
  <c r="K1686" i="2"/>
  <c r="K1685" i="2"/>
  <c r="K1684" i="2"/>
  <c r="K1683" i="2"/>
  <c r="K1682" i="2"/>
  <c r="K1681" i="2"/>
  <c r="K1680" i="2"/>
  <c r="K1679" i="2"/>
  <c r="K1678" i="2"/>
  <c r="K1677" i="2"/>
  <c r="K1676" i="2"/>
  <c r="K1675" i="2"/>
  <c r="K1674" i="2"/>
  <c r="K1673" i="2"/>
  <c r="K1672" i="2"/>
  <c r="K1671" i="2"/>
  <c r="K1670" i="2"/>
  <c r="K1669" i="2"/>
  <c r="K1668" i="2"/>
  <c r="K1667" i="2"/>
  <c r="K1666" i="2"/>
  <c r="K1665" i="2"/>
  <c r="K1664" i="2"/>
  <c r="K1663" i="2"/>
  <c r="K1662" i="2"/>
  <c r="K1661" i="2"/>
  <c r="K1660" i="2"/>
  <c r="K1659" i="2"/>
  <c r="K1658" i="2"/>
  <c r="K1657" i="2"/>
  <c r="K1656" i="2"/>
  <c r="K1655" i="2"/>
  <c r="K1654" i="2"/>
  <c r="L1654" i="2" s="1"/>
  <c r="K1653" i="2"/>
  <c r="K1652" i="2"/>
  <c r="K1651" i="2"/>
  <c r="K1650" i="2"/>
  <c r="K1649" i="2"/>
  <c r="K1648" i="2"/>
  <c r="K1647" i="2"/>
  <c r="K1646" i="2"/>
  <c r="K1645" i="2"/>
  <c r="K1644" i="2"/>
  <c r="K1643" i="2"/>
  <c r="K1642" i="2"/>
  <c r="K1641" i="2"/>
  <c r="K1640" i="2"/>
  <c r="K1639" i="2"/>
  <c r="K1638" i="2"/>
  <c r="K1637" i="2"/>
  <c r="K1636" i="2"/>
  <c r="K1635" i="2"/>
  <c r="K1634" i="2"/>
  <c r="K1633" i="2"/>
  <c r="K1632" i="2"/>
  <c r="K1631" i="2"/>
  <c r="K1630" i="2"/>
  <c r="K1629" i="2"/>
  <c r="K1628" i="2"/>
  <c r="K1627" i="2"/>
  <c r="K1626" i="2"/>
  <c r="K1625" i="2"/>
  <c r="K1624" i="2"/>
  <c r="K1623" i="2"/>
  <c r="K1622" i="2"/>
  <c r="K1621" i="2"/>
  <c r="K1620" i="2"/>
  <c r="K1619" i="2"/>
  <c r="K1618" i="2"/>
  <c r="K1617" i="2"/>
  <c r="K1616" i="2"/>
  <c r="K1615" i="2"/>
  <c r="K1614" i="2"/>
  <c r="K1613" i="2"/>
  <c r="K1612" i="2"/>
  <c r="K1611" i="2"/>
  <c r="K1610" i="2"/>
  <c r="K1609" i="2"/>
  <c r="K1608" i="2"/>
  <c r="K1607" i="2"/>
  <c r="K1606" i="2"/>
  <c r="K1605" i="2"/>
  <c r="K1604" i="2"/>
  <c r="K1603" i="2"/>
  <c r="K1602" i="2"/>
  <c r="K1601" i="2"/>
  <c r="K1600" i="2"/>
  <c r="K1599" i="2"/>
  <c r="K1598" i="2"/>
  <c r="K1597" i="2"/>
  <c r="K1596" i="2"/>
  <c r="K1595" i="2"/>
  <c r="K1594" i="2"/>
  <c r="K1593" i="2"/>
  <c r="K1592" i="2"/>
  <c r="K1591" i="2"/>
  <c r="K1590" i="2"/>
  <c r="K1589" i="2"/>
  <c r="K1588" i="2"/>
  <c r="K1587" i="2"/>
  <c r="K1586" i="2"/>
  <c r="K1585" i="2"/>
  <c r="K1584" i="2"/>
  <c r="K1583" i="2"/>
  <c r="K1582" i="2"/>
  <c r="K1581" i="2"/>
  <c r="K1580" i="2"/>
  <c r="K1579" i="2"/>
  <c r="K1578" i="2"/>
  <c r="K1577" i="2"/>
  <c r="K1576" i="2"/>
  <c r="K1575" i="2"/>
  <c r="K1574" i="2"/>
  <c r="K1573" i="2"/>
  <c r="K1572" i="2"/>
  <c r="K1571" i="2"/>
  <c r="K1570" i="2"/>
  <c r="K1569" i="2"/>
  <c r="K1568" i="2"/>
  <c r="K1567" i="2"/>
  <c r="K1566" i="2"/>
  <c r="K1565" i="2"/>
  <c r="K1564" i="2"/>
  <c r="K1563" i="2"/>
  <c r="K1562" i="2"/>
  <c r="K1561" i="2"/>
  <c r="K1560" i="2"/>
  <c r="K1559" i="2"/>
  <c r="K1558" i="2"/>
  <c r="K1557" i="2"/>
  <c r="K1556" i="2"/>
  <c r="K1555" i="2"/>
  <c r="K1554" i="2"/>
  <c r="K1553" i="2"/>
  <c r="K1552" i="2"/>
  <c r="K1551" i="2"/>
  <c r="K1550" i="2"/>
  <c r="K1549" i="2"/>
  <c r="K1548" i="2"/>
  <c r="K1547" i="2"/>
  <c r="K1546" i="2"/>
  <c r="K1545" i="2"/>
  <c r="K1544" i="2"/>
  <c r="K1543" i="2"/>
  <c r="K1542" i="2"/>
  <c r="K1541" i="2"/>
  <c r="K1540" i="2"/>
  <c r="K1539" i="2"/>
  <c r="K1538" i="2"/>
  <c r="K1537" i="2"/>
  <c r="K1536" i="2"/>
  <c r="K1535" i="2"/>
  <c r="K1534" i="2"/>
  <c r="K1533" i="2"/>
  <c r="K1532" i="2"/>
  <c r="K1531" i="2"/>
  <c r="K1530" i="2"/>
  <c r="K1529" i="2"/>
  <c r="K1528" i="2"/>
  <c r="K1527" i="2"/>
  <c r="K1526" i="2"/>
  <c r="K1525" i="2"/>
  <c r="K1524" i="2"/>
  <c r="K1523" i="2"/>
  <c r="K1522" i="2"/>
  <c r="K1521" i="2"/>
  <c r="K1520" i="2"/>
  <c r="K1519" i="2"/>
  <c r="K1518" i="2"/>
  <c r="K1517" i="2"/>
  <c r="K1516" i="2"/>
  <c r="K1515" i="2"/>
  <c r="K1514" i="2"/>
  <c r="K1513" i="2"/>
  <c r="K1512" i="2"/>
  <c r="K1511" i="2"/>
  <c r="K1510" i="2"/>
  <c r="K1509" i="2"/>
  <c r="K1508" i="2"/>
  <c r="K1507" i="2"/>
  <c r="K1506" i="2"/>
  <c r="K1505" i="2"/>
  <c r="K1504" i="2"/>
  <c r="K1503" i="2"/>
  <c r="K1502" i="2"/>
  <c r="K1501" i="2"/>
  <c r="K1500" i="2"/>
  <c r="K1499" i="2"/>
  <c r="K1498" i="2"/>
  <c r="K1497" i="2"/>
  <c r="K1496" i="2"/>
  <c r="K1495" i="2"/>
  <c r="K1494" i="2"/>
  <c r="K1493" i="2"/>
  <c r="K1492" i="2"/>
  <c r="K1491" i="2"/>
  <c r="K1490" i="2"/>
  <c r="K1489" i="2"/>
  <c r="K1488" i="2"/>
  <c r="K1487" i="2"/>
  <c r="K1486" i="2"/>
  <c r="K1485" i="2"/>
  <c r="K1484" i="2"/>
  <c r="K1483" i="2"/>
  <c r="K1482" i="2"/>
  <c r="K1481" i="2"/>
  <c r="K1480" i="2"/>
  <c r="K1479" i="2"/>
  <c r="K1478" i="2"/>
  <c r="K1477" i="2"/>
  <c r="K1476" i="2"/>
  <c r="K1475" i="2"/>
  <c r="K1474" i="2"/>
  <c r="K1473" i="2"/>
  <c r="K1472" i="2"/>
  <c r="K1471" i="2"/>
  <c r="K1470" i="2"/>
  <c r="K1469" i="2"/>
  <c r="K1468" i="2"/>
  <c r="K1467" i="2"/>
  <c r="K1466" i="2"/>
  <c r="K1465" i="2"/>
  <c r="K1464" i="2"/>
  <c r="K1463" i="2"/>
  <c r="K1462" i="2"/>
  <c r="K1461" i="2"/>
  <c r="K1460" i="2"/>
  <c r="K1459" i="2"/>
  <c r="K1458" i="2"/>
  <c r="K1457" i="2"/>
  <c r="K1456" i="2"/>
  <c r="K1455" i="2"/>
  <c r="K1454" i="2"/>
  <c r="K1453" i="2"/>
  <c r="K1452" i="2"/>
  <c r="K1451" i="2"/>
  <c r="K1450" i="2"/>
  <c r="K1449" i="2"/>
  <c r="K1448" i="2"/>
  <c r="K1447" i="2"/>
  <c r="K1446" i="2"/>
  <c r="K1445" i="2"/>
  <c r="K1444" i="2"/>
  <c r="K1443" i="2"/>
  <c r="K1442" i="2"/>
  <c r="K1441" i="2"/>
  <c r="K1440" i="2"/>
  <c r="K1439" i="2"/>
  <c r="K1438" i="2"/>
  <c r="K1437" i="2"/>
  <c r="K1436" i="2"/>
  <c r="K1435" i="2"/>
  <c r="K1434" i="2"/>
  <c r="K1433" i="2"/>
  <c r="K1432" i="2"/>
  <c r="K1431" i="2"/>
  <c r="K1430" i="2"/>
  <c r="K1429" i="2"/>
  <c r="K1428" i="2"/>
  <c r="K1427" i="2"/>
  <c r="K1426" i="2"/>
  <c r="K1425" i="2"/>
  <c r="K1424" i="2"/>
  <c r="K1423" i="2"/>
  <c r="K1422" i="2"/>
  <c r="K1421" i="2"/>
  <c r="K1420" i="2"/>
  <c r="K1419" i="2"/>
  <c r="K1418" i="2"/>
  <c r="K1417" i="2"/>
  <c r="K1416" i="2"/>
  <c r="K1415" i="2"/>
  <c r="K1414" i="2"/>
  <c r="K1413" i="2"/>
  <c r="K1412" i="2"/>
  <c r="K1411" i="2"/>
  <c r="K1410" i="2"/>
  <c r="K1409" i="2"/>
  <c r="K1408" i="2"/>
  <c r="K1407" i="2"/>
  <c r="K1406" i="2"/>
  <c r="K1405" i="2"/>
  <c r="K1404" i="2"/>
  <c r="K1403" i="2"/>
  <c r="K1402" i="2"/>
  <c r="K1401" i="2"/>
  <c r="K1400" i="2"/>
  <c r="K1399" i="2"/>
  <c r="K1398" i="2"/>
  <c r="K1397" i="2"/>
  <c r="K1396" i="2"/>
  <c r="K1395" i="2"/>
  <c r="K1394" i="2"/>
  <c r="K1393" i="2"/>
  <c r="K1392" i="2"/>
  <c r="K1391" i="2"/>
  <c r="K1390" i="2"/>
  <c r="K1389" i="2"/>
  <c r="K1388" i="2"/>
  <c r="K1387" i="2"/>
  <c r="K1386" i="2"/>
  <c r="K1385" i="2"/>
  <c r="K1384" i="2"/>
  <c r="K1383" i="2"/>
  <c r="K1382" i="2"/>
  <c r="K1381" i="2"/>
  <c r="K1380" i="2"/>
  <c r="K1379" i="2"/>
  <c r="K1378" i="2"/>
  <c r="K1377" i="2"/>
  <c r="K1376" i="2"/>
  <c r="K1375" i="2"/>
  <c r="K1374" i="2"/>
  <c r="R1373" i="2"/>
  <c r="Q1373" i="2"/>
  <c r="P1373" i="2"/>
  <c r="K1373" i="2"/>
  <c r="R1372" i="2"/>
  <c r="Q1372" i="2"/>
  <c r="P1372" i="2"/>
  <c r="K1372" i="2"/>
  <c r="R1371" i="2"/>
  <c r="Q1371" i="2"/>
  <c r="P1371" i="2"/>
  <c r="K1371" i="2"/>
  <c r="R1370" i="2"/>
  <c r="Q1370" i="2"/>
  <c r="P1370" i="2"/>
  <c r="K1370" i="2"/>
  <c r="R1369" i="2"/>
  <c r="Q1369" i="2"/>
  <c r="P1369" i="2"/>
  <c r="K1369" i="2"/>
  <c r="R1368" i="2"/>
  <c r="Q1368" i="2"/>
  <c r="P1368" i="2"/>
  <c r="K1368" i="2"/>
  <c r="R1367" i="2"/>
  <c r="Q1367" i="2"/>
  <c r="P1367" i="2"/>
  <c r="K1367" i="2"/>
  <c r="R1366" i="2"/>
  <c r="Q1366" i="2"/>
  <c r="P1366" i="2"/>
  <c r="L1366" i="2"/>
  <c r="K1366" i="2"/>
  <c r="R1365" i="2"/>
  <c r="Q1365" i="2"/>
  <c r="P1365" i="2"/>
  <c r="K1365" i="2"/>
  <c r="R1364" i="2"/>
  <c r="Q1364" i="2"/>
  <c r="P1364" i="2"/>
  <c r="K1364" i="2"/>
  <c r="R1363" i="2"/>
  <c r="Q1363" i="2"/>
  <c r="P1363" i="2"/>
  <c r="K1363" i="2"/>
  <c r="R1362" i="2"/>
  <c r="Q1362" i="2"/>
  <c r="P1362" i="2"/>
  <c r="K1362" i="2"/>
  <c r="R1361" i="2"/>
  <c r="Q1361" i="2"/>
  <c r="P1361" i="2"/>
  <c r="K1361" i="2"/>
  <c r="R1360" i="2"/>
  <c r="Q1360" i="2"/>
  <c r="P1360" i="2"/>
  <c r="K1360" i="2"/>
  <c r="R1359" i="2"/>
  <c r="Q1359" i="2"/>
  <c r="P1359" i="2"/>
  <c r="K1359" i="2"/>
  <c r="R1358" i="2"/>
  <c r="Q1358" i="2"/>
  <c r="P1358" i="2"/>
  <c r="K1358" i="2"/>
  <c r="R1357" i="2"/>
  <c r="Q1357" i="2"/>
  <c r="P1357" i="2"/>
  <c r="K1357" i="2"/>
  <c r="R1356" i="2"/>
  <c r="Q1356" i="2"/>
  <c r="P1356" i="2"/>
  <c r="K1356" i="2"/>
  <c r="R1355" i="2"/>
  <c r="Q1355" i="2"/>
  <c r="P1355" i="2"/>
  <c r="K1355" i="2"/>
  <c r="R1354" i="2"/>
  <c r="Q1354" i="2"/>
  <c r="P1354" i="2"/>
  <c r="K1354" i="2"/>
  <c r="R1353" i="2"/>
  <c r="Q1353" i="2"/>
  <c r="P1353" i="2"/>
  <c r="K1353" i="2"/>
  <c r="R1352" i="2"/>
  <c r="Q1352" i="2"/>
  <c r="P1352" i="2"/>
  <c r="K1352" i="2"/>
  <c r="R1351" i="2"/>
  <c r="Q1351" i="2"/>
  <c r="P1351" i="2"/>
  <c r="K1351" i="2"/>
  <c r="R1350" i="2"/>
  <c r="Q1350" i="2"/>
  <c r="P1350" i="2"/>
  <c r="K1350" i="2"/>
  <c r="R1349" i="2"/>
  <c r="Q1349" i="2"/>
  <c r="P1349" i="2"/>
  <c r="K1349" i="2"/>
  <c r="R1348" i="2"/>
  <c r="Q1348" i="2"/>
  <c r="P1348" i="2"/>
  <c r="K1348" i="2"/>
  <c r="R1347" i="2"/>
  <c r="Q1347" i="2"/>
  <c r="P1347" i="2"/>
  <c r="K1347" i="2"/>
  <c r="R1346" i="2"/>
  <c r="Q1346" i="2"/>
  <c r="P1346" i="2"/>
  <c r="K1346" i="2"/>
  <c r="R1345" i="2"/>
  <c r="Q1345" i="2"/>
  <c r="P1345" i="2"/>
  <c r="K1345" i="2"/>
  <c r="R1344" i="2"/>
  <c r="Q1344" i="2"/>
  <c r="P1344" i="2"/>
  <c r="K1344" i="2"/>
  <c r="R1343" i="2"/>
  <c r="Q1343" i="2"/>
  <c r="P1343" i="2"/>
  <c r="K1343" i="2"/>
  <c r="R1342" i="2"/>
  <c r="Q1342" i="2"/>
  <c r="P1342" i="2"/>
  <c r="K1342" i="2"/>
  <c r="R1341" i="2"/>
  <c r="Q1341" i="2"/>
  <c r="P1341" i="2"/>
  <c r="K1341" i="2"/>
  <c r="R1340" i="2"/>
  <c r="Q1340" i="2"/>
  <c r="P1340" i="2"/>
  <c r="K1340" i="2"/>
  <c r="R1339" i="2"/>
  <c r="Q1339" i="2"/>
  <c r="P1339" i="2"/>
  <c r="K1339" i="2"/>
  <c r="R1338" i="2"/>
  <c r="Q1338" i="2"/>
  <c r="P1338" i="2"/>
  <c r="K1338" i="2"/>
  <c r="R1337" i="2"/>
  <c r="Q1337" i="2"/>
  <c r="P1337" i="2"/>
  <c r="K1337" i="2"/>
  <c r="R1336" i="2"/>
  <c r="Q1336" i="2"/>
  <c r="P1336" i="2"/>
  <c r="K1336" i="2"/>
  <c r="R1335" i="2"/>
  <c r="Q1335" i="2"/>
  <c r="P1335" i="2"/>
  <c r="K1335" i="2"/>
  <c r="R1334" i="2"/>
  <c r="Q1334" i="2"/>
  <c r="P1334" i="2"/>
  <c r="K1334" i="2"/>
  <c r="R1333" i="2"/>
  <c r="Q1333" i="2"/>
  <c r="P1333" i="2"/>
  <c r="K1333" i="2"/>
  <c r="R1332" i="2"/>
  <c r="Q1332" i="2"/>
  <c r="P1332" i="2"/>
  <c r="K1332" i="2"/>
  <c r="R1331" i="2"/>
  <c r="Q1331" i="2"/>
  <c r="P1331" i="2"/>
  <c r="K1331" i="2"/>
  <c r="R1330" i="2"/>
  <c r="Q1330" i="2"/>
  <c r="P1330" i="2"/>
  <c r="K1330" i="2"/>
  <c r="R1329" i="2"/>
  <c r="Q1329" i="2"/>
  <c r="P1329" i="2"/>
  <c r="K1329" i="2"/>
  <c r="R1328" i="2"/>
  <c r="Q1328" i="2"/>
  <c r="P1328" i="2"/>
  <c r="K1328" i="2"/>
  <c r="R1327" i="2"/>
  <c r="Q1327" i="2"/>
  <c r="P1327" i="2"/>
  <c r="K1327" i="2"/>
  <c r="R1326" i="2"/>
  <c r="Q1326" i="2"/>
  <c r="P1326" i="2"/>
  <c r="K1326" i="2"/>
  <c r="R1325" i="2"/>
  <c r="Q1325" i="2"/>
  <c r="P1325" i="2"/>
  <c r="K1325" i="2"/>
  <c r="R1324" i="2"/>
  <c r="Q1324" i="2"/>
  <c r="P1324" i="2"/>
  <c r="K1324" i="2"/>
  <c r="R1323" i="2"/>
  <c r="Q1323" i="2"/>
  <c r="P1323" i="2"/>
  <c r="K1323" i="2"/>
  <c r="R1322" i="2"/>
  <c r="Q1322" i="2"/>
  <c r="P1322" i="2"/>
  <c r="K1322" i="2"/>
  <c r="R1321" i="2"/>
  <c r="Q1321" i="2"/>
  <c r="P1321" i="2"/>
  <c r="K1321" i="2"/>
  <c r="R1320" i="2"/>
  <c r="Q1320" i="2"/>
  <c r="P1320" i="2"/>
  <c r="K1320" i="2"/>
  <c r="R1319" i="2"/>
  <c r="Q1319" i="2"/>
  <c r="P1319" i="2"/>
  <c r="K1319" i="2"/>
  <c r="R1318" i="2"/>
  <c r="Q1318" i="2"/>
  <c r="P1318" i="2"/>
  <c r="K1318" i="2"/>
  <c r="R1317" i="2"/>
  <c r="Q1317" i="2"/>
  <c r="P1317" i="2"/>
  <c r="K1317" i="2"/>
  <c r="R1316" i="2"/>
  <c r="Q1316" i="2"/>
  <c r="P1316" i="2"/>
  <c r="K1316" i="2"/>
  <c r="R1315" i="2"/>
  <c r="Q1315" i="2"/>
  <c r="P1315" i="2"/>
  <c r="K1315" i="2"/>
  <c r="R1314" i="2"/>
  <c r="Q1314" i="2"/>
  <c r="P1314" i="2"/>
  <c r="K1314" i="2"/>
  <c r="R1313" i="2"/>
  <c r="Q1313" i="2"/>
  <c r="P1313" i="2"/>
  <c r="K1313" i="2"/>
  <c r="R1312" i="2"/>
  <c r="Q1312" i="2"/>
  <c r="P1312" i="2"/>
  <c r="K1312" i="2"/>
  <c r="R1311" i="2"/>
  <c r="Q1311" i="2"/>
  <c r="P1311" i="2"/>
  <c r="K1311" i="2"/>
  <c r="R1310" i="2"/>
  <c r="Q1310" i="2"/>
  <c r="P1310" i="2"/>
  <c r="K1310" i="2"/>
  <c r="R1309" i="2"/>
  <c r="Q1309" i="2"/>
  <c r="P1309" i="2"/>
  <c r="K1309" i="2"/>
  <c r="R1308" i="2"/>
  <c r="Q1308" i="2"/>
  <c r="P1308" i="2"/>
  <c r="K1308" i="2"/>
  <c r="R1307" i="2"/>
  <c r="Q1307" i="2"/>
  <c r="P1307" i="2"/>
  <c r="K1307" i="2"/>
  <c r="R1306" i="2"/>
  <c r="Q1306" i="2"/>
  <c r="P1306" i="2"/>
  <c r="K1306" i="2"/>
  <c r="L1306" i="2" s="1"/>
  <c r="R1305" i="2"/>
  <c r="Q1305" i="2"/>
  <c r="P1305" i="2"/>
  <c r="K1305" i="2"/>
  <c r="R1304" i="2"/>
  <c r="Q1304" i="2"/>
  <c r="P1304" i="2"/>
  <c r="K1304" i="2"/>
  <c r="R1303" i="2"/>
  <c r="Q1303" i="2"/>
  <c r="P1303" i="2"/>
  <c r="K1303" i="2"/>
  <c r="R1302" i="2"/>
  <c r="Q1302" i="2"/>
  <c r="P1302" i="2"/>
  <c r="K1302"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L1279" i="2" s="1"/>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8" i="2"/>
  <c r="K1247" i="2"/>
  <c r="K1246" i="2"/>
  <c r="K1245" i="2"/>
  <c r="K1244" i="2"/>
  <c r="K1243" i="2"/>
  <c r="L1243" i="2" s="1"/>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L1147" i="2" s="1"/>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L970"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L819" i="2"/>
  <c r="K819" i="2"/>
  <c r="K818" i="2"/>
  <c r="K817" i="2"/>
  <c r="K816" i="2"/>
  <c r="K815" i="2"/>
  <c r="K814" i="2"/>
  <c r="K813" i="2"/>
  <c r="K812" i="2"/>
  <c r="K811" i="2"/>
  <c r="K810" i="2"/>
  <c r="K809" i="2"/>
  <c r="K808" i="2"/>
  <c r="K807" i="2"/>
  <c r="K806" i="2"/>
  <c r="K805" i="2"/>
  <c r="K804" i="2"/>
  <c r="K803" i="2"/>
  <c r="K802" i="2"/>
  <c r="K801" i="2"/>
  <c r="K800" i="2"/>
  <c r="K799" i="2"/>
  <c r="K798" i="2"/>
  <c r="P797" i="2"/>
  <c r="K797" i="2"/>
  <c r="P796" i="2"/>
  <c r="K796" i="2"/>
  <c r="P795" i="2"/>
  <c r="K795" i="2"/>
  <c r="P794" i="2"/>
  <c r="K794" i="2"/>
  <c r="L794" i="2" s="1"/>
  <c r="P793" i="2"/>
  <c r="K793" i="2"/>
  <c r="P792" i="2"/>
  <c r="K792" i="2"/>
  <c r="P791" i="2"/>
  <c r="K791" i="2"/>
  <c r="P790" i="2"/>
  <c r="K790" i="2"/>
  <c r="P789" i="2"/>
  <c r="K789" i="2"/>
  <c r="P788" i="2"/>
  <c r="K788" i="2"/>
  <c r="P787" i="2"/>
  <c r="K787" i="2"/>
  <c r="P786" i="2"/>
  <c r="K786" i="2"/>
  <c r="P785" i="2"/>
  <c r="K785" i="2"/>
  <c r="P784" i="2"/>
  <c r="K784" i="2"/>
  <c r="P783" i="2"/>
  <c r="K783" i="2"/>
  <c r="P782" i="2"/>
  <c r="K782" i="2"/>
  <c r="P781" i="2"/>
  <c r="K781" i="2"/>
  <c r="P780" i="2"/>
  <c r="K780" i="2"/>
  <c r="P779" i="2"/>
  <c r="K779" i="2"/>
  <c r="P778" i="2"/>
  <c r="K778" i="2"/>
  <c r="P777" i="2"/>
  <c r="K777" i="2"/>
  <c r="P776" i="2"/>
  <c r="K776" i="2"/>
  <c r="P775" i="2"/>
  <c r="K775" i="2"/>
  <c r="P774" i="2"/>
  <c r="K774" i="2"/>
  <c r="P773" i="2"/>
  <c r="K773" i="2"/>
  <c r="P772" i="2"/>
  <c r="K772" i="2"/>
  <c r="P771" i="2"/>
  <c r="K771" i="2"/>
  <c r="P770" i="2"/>
  <c r="K770" i="2"/>
  <c r="P769" i="2"/>
  <c r="K769" i="2"/>
  <c r="P768" i="2"/>
  <c r="K768" i="2"/>
  <c r="P767" i="2"/>
  <c r="K767" i="2"/>
  <c r="P766" i="2"/>
  <c r="K766" i="2"/>
  <c r="P765" i="2"/>
  <c r="K765" i="2"/>
  <c r="P764" i="2"/>
  <c r="K764" i="2"/>
  <c r="P763" i="2"/>
  <c r="K763" i="2"/>
  <c r="P762" i="2"/>
  <c r="K762" i="2"/>
  <c r="P761" i="2"/>
  <c r="K761" i="2"/>
  <c r="P760" i="2"/>
  <c r="K760" i="2"/>
  <c r="P759" i="2"/>
  <c r="K759" i="2"/>
  <c r="P758" i="2"/>
  <c r="K758" i="2"/>
  <c r="P757" i="2"/>
  <c r="K757" i="2"/>
  <c r="P756" i="2"/>
  <c r="K756" i="2"/>
  <c r="P755" i="2"/>
  <c r="K755" i="2"/>
  <c r="P754" i="2"/>
  <c r="K754" i="2"/>
  <c r="P753" i="2"/>
  <c r="K753" i="2"/>
  <c r="P752" i="2"/>
  <c r="K752" i="2"/>
  <c r="P751" i="2"/>
  <c r="K751" i="2"/>
  <c r="P750" i="2"/>
  <c r="K750" i="2"/>
  <c r="P749" i="2"/>
  <c r="K749" i="2"/>
  <c r="P748" i="2"/>
  <c r="K748" i="2"/>
  <c r="P747" i="2"/>
  <c r="K747" i="2"/>
  <c r="P746" i="2"/>
  <c r="K746" i="2"/>
  <c r="P745" i="2"/>
  <c r="K745" i="2"/>
  <c r="P744" i="2"/>
  <c r="K744" i="2"/>
  <c r="P743" i="2"/>
  <c r="K743" i="2"/>
  <c r="P742" i="2"/>
  <c r="K742" i="2"/>
  <c r="P741" i="2"/>
  <c r="K741" i="2"/>
  <c r="P740" i="2"/>
  <c r="K740" i="2"/>
  <c r="P739" i="2"/>
  <c r="K739" i="2"/>
  <c r="P738" i="2"/>
  <c r="K738" i="2"/>
  <c r="L738" i="2" s="1"/>
  <c r="P737" i="2"/>
  <c r="K737" i="2"/>
  <c r="P736" i="2"/>
  <c r="K736" i="2"/>
  <c r="P735" i="2"/>
  <c r="K735" i="2"/>
  <c r="P734" i="2"/>
  <c r="K734" i="2"/>
  <c r="P733" i="2"/>
  <c r="K733" i="2"/>
  <c r="P732" i="2"/>
  <c r="K732" i="2"/>
  <c r="P731" i="2"/>
  <c r="K731" i="2"/>
  <c r="L731" i="2" s="1"/>
  <c r="P730" i="2"/>
  <c r="K730" i="2"/>
  <c r="P729" i="2"/>
  <c r="K729" i="2"/>
  <c r="P728" i="2"/>
  <c r="K728" i="2"/>
  <c r="P727" i="2"/>
  <c r="K727" i="2"/>
  <c r="P726"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L564" i="2" s="1"/>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L347" i="2" s="1"/>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L278" i="2" s="1"/>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L147" i="2" s="1"/>
  <c r="K146" i="2"/>
  <c r="K145" i="2"/>
  <c r="K144" i="2"/>
  <c r="K143" i="2"/>
  <c r="K142" i="2"/>
  <c r="K141" i="2"/>
  <c r="K140" i="2"/>
  <c r="K139" i="2"/>
  <c r="K138" i="2"/>
  <c r="K137" i="2"/>
  <c r="K136" i="2"/>
  <c r="K135" i="2"/>
  <c r="L134"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V3" i="3"/>
  <c r="S3" i="3"/>
  <c r="V4" i="3"/>
  <c r="P3" i="3"/>
  <c r="M3" i="3"/>
  <c r="L12" i="2" l="1"/>
  <c r="L20" i="2"/>
  <c r="L28" i="2"/>
  <c r="L35" i="2"/>
  <c r="L43" i="2"/>
  <c r="L51" i="2"/>
  <c r="L59" i="2"/>
  <c r="L67" i="2"/>
  <c r="L75" i="2"/>
  <c r="L83" i="2"/>
  <c r="L91" i="2"/>
  <c r="L99" i="2"/>
  <c r="L107" i="2"/>
  <c r="L114" i="2"/>
  <c r="L122" i="2"/>
  <c r="L135" i="2"/>
  <c r="L143" i="2"/>
  <c r="L150" i="2"/>
  <c r="L158" i="2"/>
  <c r="L166" i="2"/>
  <c r="L174" i="2"/>
  <c r="L181" i="2"/>
  <c r="L189" i="2"/>
  <c r="L197" i="2"/>
  <c r="L205" i="2"/>
  <c r="L213" i="2"/>
  <c r="L221" i="2"/>
  <c r="L229" i="2"/>
  <c r="L237" i="2"/>
  <c r="L245" i="2"/>
  <c r="L253" i="2"/>
  <c r="L261" i="2"/>
  <c r="L269" i="2"/>
  <c r="L277" i="2"/>
  <c r="L285" i="2"/>
  <c r="L293" i="2"/>
  <c r="L301" i="2"/>
  <c r="L309" i="2"/>
  <c r="L317" i="2"/>
  <c r="L325" i="2"/>
  <c r="L333" i="2"/>
  <c r="L341" i="2"/>
  <c r="L348" i="2"/>
  <c r="L356" i="2"/>
  <c r="L364" i="2"/>
  <c r="L372" i="2"/>
  <c r="L380" i="2"/>
  <c r="L388" i="2"/>
  <c r="L396" i="2"/>
  <c r="L404" i="2"/>
  <c r="L412" i="2"/>
  <c r="L420" i="2"/>
  <c r="L428" i="2"/>
  <c r="L436" i="2"/>
  <c r="L444" i="2"/>
  <c r="L452" i="2"/>
  <c r="L460" i="2"/>
  <c r="L468" i="2"/>
  <c r="L476" i="2"/>
  <c r="L484" i="2"/>
  <c r="L492" i="2"/>
  <c r="L500" i="2"/>
  <c r="L508" i="2"/>
  <c r="L516" i="2"/>
  <c r="L524" i="2"/>
  <c r="L532" i="2"/>
  <c r="L540" i="2"/>
  <c r="L548" i="2"/>
  <c r="L555" i="2"/>
  <c r="L563" i="2"/>
  <c r="L570" i="2"/>
  <c r="L578" i="2"/>
  <c r="L586" i="2"/>
  <c r="L594" i="2"/>
  <c r="L602" i="2"/>
  <c r="L610" i="2"/>
  <c r="L618" i="2"/>
  <c r="L626" i="2"/>
  <c r="L634" i="2"/>
  <c r="L642" i="2"/>
  <c r="L650" i="2"/>
  <c r="L658" i="2"/>
  <c r="L666" i="2"/>
  <c r="L674" i="2"/>
  <c r="L682" i="2"/>
  <c r="L690" i="2"/>
  <c r="L698" i="2"/>
  <c r="L706" i="2"/>
  <c r="L714" i="2"/>
  <c r="L722" i="2"/>
  <c r="L728" i="2"/>
  <c r="L732" i="2"/>
  <c r="L736" i="2"/>
  <c r="L775" i="2"/>
  <c r="L779" i="2"/>
  <c r="L783" i="2"/>
  <c r="L787" i="2"/>
  <c r="L791" i="2"/>
  <c r="L799" i="2"/>
  <c r="L807" i="2"/>
  <c r="L815" i="2"/>
  <c r="L822" i="2"/>
  <c r="L830" i="2"/>
  <c r="L838" i="2"/>
  <c r="L846" i="2"/>
  <c r="L854" i="2"/>
  <c r="L862" i="2"/>
  <c r="L870" i="2"/>
  <c r="L878" i="2"/>
  <c r="L886" i="2"/>
  <c r="L894" i="2"/>
  <c r="L902" i="2"/>
  <c r="L910" i="2"/>
  <c r="L918" i="2"/>
  <c r="L926" i="2"/>
  <c r="L934" i="2"/>
  <c r="L942" i="2"/>
  <c r="L950" i="2"/>
  <c r="L958" i="2"/>
  <c r="L966" i="2"/>
  <c r="L973" i="2"/>
  <c r="L981" i="2"/>
  <c r="L989" i="2"/>
  <c r="L997" i="2"/>
  <c r="L1005" i="2"/>
  <c r="L1013" i="2"/>
  <c r="L1021" i="2"/>
  <c r="L1029" i="2"/>
  <c r="L1037" i="2"/>
  <c r="L1045" i="2"/>
  <c r="L1053" i="2"/>
  <c r="L1061" i="2"/>
  <c r="L1069" i="2"/>
  <c r="L1077" i="2"/>
  <c r="L1085" i="2"/>
  <c r="L1093" i="2"/>
  <c r="L1101" i="2"/>
  <c r="L1108" i="2"/>
  <c r="L1115" i="2"/>
  <c r="L1123" i="2"/>
  <c r="L1131" i="2"/>
  <c r="L1139" i="2"/>
  <c r="L1155" i="2"/>
  <c r="L1163" i="2"/>
  <c r="L1171" i="2"/>
  <c r="L1179" i="2"/>
  <c r="L1187" i="2"/>
  <c r="L1195" i="2"/>
  <c r="L1203" i="2"/>
  <c r="L1211" i="2"/>
  <c r="L1219" i="2"/>
  <c r="L1227" i="2"/>
  <c r="L1235" i="2"/>
  <c r="L1251" i="2"/>
  <c r="L1259" i="2"/>
  <c r="L1267" i="2"/>
  <c r="L1275" i="2"/>
  <c r="L1282" i="2"/>
  <c r="L1290" i="2"/>
  <c r="L1298" i="2"/>
  <c r="L1303" i="2"/>
  <c r="L1305" i="2"/>
  <c r="L1368" i="2"/>
  <c r="L1370" i="2"/>
  <c r="L1372" i="2"/>
  <c r="L1374" i="2"/>
  <c r="L1382" i="2"/>
  <c r="L1390" i="2"/>
  <c r="L1398" i="2"/>
  <c r="L1406" i="2"/>
  <c r="L1414" i="2"/>
  <c r="L1422" i="2"/>
  <c r="L1430" i="2"/>
  <c r="L1438" i="2"/>
  <c r="L1446" i="2"/>
  <c r="L1454" i="2"/>
  <c r="L1462" i="2"/>
  <c r="L1470" i="2"/>
  <c r="L1478" i="2"/>
  <c r="L1486" i="2"/>
  <c r="L1494" i="2"/>
  <c r="L1502" i="2"/>
  <c r="L1510" i="2"/>
  <c r="L1518" i="2"/>
  <c r="L1526" i="2"/>
  <c r="L1534" i="2"/>
  <c r="L2070" i="2"/>
  <c r="L2078" i="2"/>
  <c r="L2086" i="2"/>
  <c r="L2094" i="2"/>
  <c r="L2110" i="2"/>
  <c r="L2118" i="2"/>
  <c r="L2133" i="2"/>
  <c r="L2141" i="2"/>
  <c r="L2149" i="2"/>
  <c r="L2157" i="2"/>
  <c r="L2165" i="2"/>
  <c r="L2173" i="2"/>
  <c r="L2181" i="2"/>
  <c r="L2189" i="2"/>
  <c r="L2197" i="2"/>
  <c r="L2205" i="2"/>
  <c r="L2213" i="2"/>
  <c r="L2221" i="2"/>
  <c r="L2229" i="2"/>
  <c r="L2237" i="2"/>
  <c r="L2245" i="2"/>
  <c r="L2253" i="2"/>
  <c r="L2261" i="2"/>
  <c r="L2269" i="2"/>
  <c r="L2277" i="2"/>
  <c r="L2285" i="2"/>
  <c r="L3257" i="2"/>
  <c r="L3265" i="2"/>
  <c r="L3273" i="2"/>
  <c r="L3281" i="2"/>
  <c r="L3289" i="2"/>
  <c r="L3304" i="2"/>
  <c r="L3320" i="2"/>
  <c r="L3335" i="2"/>
  <c r="L3343" i="2"/>
  <c r="L3351" i="2"/>
  <c r="L3359" i="2"/>
  <c r="L3367" i="2"/>
  <c r="L3375" i="2"/>
  <c r="L3383" i="2"/>
  <c r="L3391" i="2"/>
  <c r="L3399" i="2"/>
  <c r="L3407" i="2"/>
  <c r="L3415" i="2"/>
  <c r="L3423" i="2"/>
  <c r="L3431" i="2"/>
  <c r="L3439" i="2"/>
  <c r="L3447" i="2"/>
  <c r="L3455" i="2"/>
  <c r="L3463" i="2"/>
  <c r="L3471" i="2"/>
  <c r="L3486" i="2"/>
  <c r="L3494" i="2"/>
  <c r="L3501" i="2"/>
  <c r="L3509" i="2"/>
  <c r="L3517" i="2"/>
  <c r="L3525" i="2"/>
  <c r="L3533" i="2"/>
  <c r="L3541" i="2"/>
  <c r="L3549" i="2"/>
  <c r="L3557" i="2"/>
  <c r="L3565" i="2"/>
  <c r="L3573" i="2"/>
  <c r="L3581" i="2"/>
  <c r="L3589" i="2"/>
  <c r="L3597" i="2"/>
  <c r="L3605" i="2"/>
  <c r="L3613" i="2"/>
  <c r="L3621" i="2"/>
  <c r="L3629" i="2"/>
  <c r="L3637" i="2"/>
  <c r="L3645" i="2"/>
  <c r="L3653" i="2"/>
  <c r="L3661" i="2"/>
  <c r="L3669" i="2"/>
  <c r="L3677" i="2"/>
  <c r="L3685" i="2"/>
  <c r="L3693" i="2"/>
  <c r="L3701" i="2"/>
  <c r="L3709" i="2"/>
  <c r="L3717" i="2"/>
  <c r="L3725" i="2"/>
  <c r="L3733" i="2"/>
  <c r="L3748" i="2"/>
  <c r="L3756" i="2"/>
  <c r="L3823" i="2"/>
  <c r="L3825" i="2"/>
  <c r="L13" i="2"/>
  <c r="L21" i="2"/>
  <c r="L29" i="2"/>
  <c r="L36" i="2"/>
  <c r="L44" i="2"/>
  <c r="L52" i="2"/>
  <c r="L60" i="2"/>
  <c r="L68" i="2"/>
  <c r="L76" i="2"/>
  <c r="L84" i="2"/>
  <c r="L92" i="2"/>
  <c r="L100" i="2"/>
  <c r="L108" i="2"/>
  <c r="L115" i="2"/>
  <c r="L123" i="2"/>
  <c r="L129" i="2"/>
  <c r="L136" i="2"/>
  <c r="L144" i="2"/>
  <c r="L151" i="2"/>
  <c r="L159" i="2"/>
  <c r="L167" i="2"/>
  <c r="L175" i="2"/>
  <c r="L182" i="2"/>
  <c r="L190" i="2"/>
  <c r="L198" i="2"/>
  <c r="L206" i="2"/>
  <c r="L214" i="2"/>
  <c r="L222" i="2"/>
  <c r="L230" i="2"/>
  <c r="L238" i="2"/>
  <c r="L246" i="2"/>
  <c r="L254" i="2"/>
  <c r="L262" i="2"/>
  <c r="L270" i="2"/>
  <c r="L286" i="2"/>
  <c r="L294" i="2"/>
  <c r="L302" i="2"/>
  <c r="L310" i="2"/>
  <c r="L318" i="2"/>
  <c r="L326" i="2"/>
  <c r="L334" i="2"/>
  <c r="L342" i="2"/>
  <c r="L349" i="2"/>
  <c r="L357" i="2"/>
  <c r="L365" i="2"/>
  <c r="L373" i="2"/>
  <c r="L381" i="2"/>
  <c r="L389" i="2"/>
  <c r="L397" i="2"/>
  <c r="L405" i="2"/>
  <c r="L413" i="2"/>
  <c r="L421" i="2"/>
  <c r="L429" i="2"/>
  <c r="L437" i="2"/>
  <c r="L445" i="2"/>
  <c r="L453" i="2"/>
  <c r="L461" i="2"/>
  <c r="L469" i="2"/>
  <c r="L477" i="2"/>
  <c r="L485" i="2"/>
  <c r="L493" i="2"/>
  <c r="L501" i="2"/>
  <c r="L509" i="2"/>
  <c r="L517" i="2"/>
  <c r="L525" i="2"/>
  <c r="L533" i="2"/>
  <c r="L541" i="2"/>
  <c r="L549" i="2"/>
  <c r="L556" i="2"/>
  <c r="L571" i="2"/>
  <c r="L579" i="2"/>
  <c r="L587" i="2"/>
  <c r="L595" i="2"/>
  <c r="L603" i="2"/>
  <c r="L611" i="2"/>
  <c r="L619" i="2"/>
  <c r="L627" i="2"/>
  <c r="L635" i="2"/>
  <c r="L643" i="2"/>
  <c r="L651" i="2"/>
  <c r="L659" i="2"/>
  <c r="L667" i="2"/>
  <c r="L675" i="2"/>
  <c r="L683" i="2"/>
  <c r="L691" i="2"/>
  <c r="L699" i="2"/>
  <c r="L707" i="2"/>
  <c r="L715" i="2"/>
  <c r="L723" i="2"/>
  <c r="L740" i="2"/>
  <c r="L744" i="2"/>
  <c r="L748" i="2"/>
  <c r="L752" i="2"/>
  <c r="L756" i="2"/>
  <c r="L760" i="2"/>
  <c r="L764" i="2"/>
  <c r="L768" i="2"/>
  <c r="L772" i="2"/>
  <c r="L795" i="2"/>
  <c r="L800" i="2"/>
  <c r="L808" i="2"/>
  <c r="L816" i="2"/>
  <c r="L823" i="2"/>
  <c r="L831" i="2"/>
  <c r="L839" i="2"/>
  <c r="L847" i="2"/>
  <c r="L855" i="2"/>
  <c r="L863" i="2"/>
  <c r="L871" i="2"/>
  <c r="L879" i="2"/>
  <c r="L887" i="2"/>
  <c r="L895" i="2"/>
  <c r="L903" i="2"/>
  <c r="L911" i="2"/>
  <c r="L919" i="2"/>
  <c r="L927" i="2"/>
  <c r="L935" i="2"/>
  <c r="L943" i="2"/>
  <c r="L951" i="2"/>
  <c r="L959" i="2"/>
  <c r="L967" i="2"/>
  <c r="L974" i="2"/>
  <c r="L982" i="2"/>
  <c r="L990" i="2"/>
  <c r="L998" i="2"/>
  <c r="L1006" i="2"/>
  <c r="L1014" i="2"/>
  <c r="L1022" i="2"/>
  <c r="L1030" i="2"/>
  <c r="L1038" i="2"/>
  <c r="L1046" i="2"/>
  <c r="L1054" i="2"/>
  <c r="L1062" i="2"/>
  <c r="L1070" i="2"/>
  <c r="L1078" i="2"/>
  <c r="L1086" i="2"/>
  <c r="L1094" i="2"/>
  <c r="L1102" i="2"/>
  <c r="L1109" i="2"/>
  <c r="L1116" i="2"/>
  <c r="L1124" i="2"/>
  <c r="L1132" i="2"/>
  <c r="L1140" i="2"/>
  <c r="L1148" i="2"/>
  <c r="L1156" i="2"/>
  <c r="L1164" i="2"/>
  <c r="L1172" i="2"/>
  <c r="L1180" i="2"/>
  <c r="L1188" i="2"/>
  <c r="L1196" i="2"/>
  <c r="L1204" i="2"/>
  <c r="L1212" i="2"/>
  <c r="L1220" i="2"/>
  <c r="L1228" i="2"/>
  <c r="L1236" i="2"/>
  <c r="L1244" i="2"/>
  <c r="L1252" i="2"/>
  <c r="L1260" i="2"/>
  <c r="L1268" i="2"/>
  <c r="L1276" i="2"/>
  <c r="L1283" i="2"/>
  <c r="L1291" i="2"/>
  <c r="L1299" i="2"/>
  <c r="L1307" i="2"/>
  <c r="L1309" i="2"/>
  <c r="L1311" i="2"/>
  <c r="L1313" i="2"/>
  <c r="L1315" i="2"/>
  <c r="L1317" i="2"/>
  <c r="L1319" i="2"/>
  <c r="L1321" i="2"/>
  <c r="L1323" i="2"/>
  <c r="L1325" i="2"/>
  <c r="L1327" i="2"/>
  <c r="L1329" i="2"/>
  <c r="L1331" i="2"/>
  <c r="L1333" i="2"/>
  <c r="L1335" i="2"/>
  <c r="L1337" i="2"/>
  <c r="L1339" i="2"/>
  <c r="L1341" i="2"/>
  <c r="L1343" i="2"/>
  <c r="L1345" i="2"/>
  <c r="L1347" i="2"/>
  <c r="L1375" i="2"/>
  <c r="L1383" i="2"/>
  <c r="L1391" i="2"/>
  <c r="L1399" i="2"/>
  <c r="L1407" i="2"/>
  <c r="L1415" i="2"/>
  <c r="L1423" i="2"/>
  <c r="L1431" i="2"/>
  <c r="L1439" i="2"/>
  <c r="L1447" i="2"/>
  <c r="L1455" i="2"/>
  <c r="L1463" i="2"/>
  <c r="L1471" i="2"/>
  <c r="L1479" i="2"/>
  <c r="L1487" i="2"/>
  <c r="L1495" i="2"/>
  <c r="L1503" i="2"/>
  <c r="L1511" i="2"/>
  <c r="L1519" i="2"/>
  <c r="L1527" i="2"/>
  <c r="L1735" i="2"/>
  <c r="L1743" i="2"/>
  <c r="L1751" i="2"/>
  <c r="L1759" i="2"/>
  <c r="L1767" i="2"/>
  <c r="L1775" i="2"/>
  <c r="L1783" i="2"/>
  <c r="L1791" i="2"/>
  <c r="L1799" i="2"/>
  <c r="L1807" i="2"/>
  <c r="L1815" i="2"/>
  <c r="L1823" i="2"/>
  <c r="L1831" i="2"/>
  <c r="L1839" i="2"/>
  <c r="L1847" i="2"/>
  <c r="L1855" i="2"/>
  <c r="L1863" i="2"/>
  <c r="L1871" i="2"/>
  <c r="L1879" i="2"/>
  <c r="L1887" i="2"/>
  <c r="L1895" i="2"/>
  <c r="L1903" i="2"/>
  <c r="L1911" i="2"/>
  <c r="L1919" i="2"/>
  <c r="L1927" i="2"/>
  <c r="L1935" i="2"/>
  <c r="L1943" i="2"/>
  <c r="L1951" i="2"/>
  <c r="L1959" i="2"/>
  <c r="L1967" i="2"/>
  <c r="L1975" i="2"/>
  <c r="L1983" i="2"/>
  <c r="L1991" i="2"/>
  <c r="L1999" i="2"/>
  <c r="L2007" i="2"/>
  <c r="L2015" i="2"/>
  <c r="L2023" i="2"/>
  <c r="L2031" i="2"/>
  <c r="L2039" i="2"/>
  <c r="L2047" i="2"/>
  <c r="L2055" i="2"/>
  <c r="L2063" i="2"/>
  <c r="L2071" i="2"/>
  <c r="L2079" i="2"/>
  <c r="L2087" i="2"/>
  <c r="L2095" i="2"/>
  <c r="L3218" i="2"/>
  <c r="L3226" i="2"/>
  <c r="L3234" i="2"/>
  <c r="L3250" i="2"/>
  <c r="L3258" i="2"/>
  <c r="L3266" i="2"/>
  <c r="L3282" i="2"/>
  <c r="L3290" i="2"/>
  <c r="L3297" i="2"/>
  <c r="L3305" i="2"/>
  <c r="L3313" i="2"/>
  <c r="L3321" i="2"/>
  <c r="L3328" i="2"/>
  <c r="L3336" i="2"/>
  <c r="L3352" i="2"/>
  <c r="L3360" i="2"/>
  <c r="L3368" i="2"/>
  <c r="L3384" i="2"/>
  <c r="L3392" i="2"/>
  <c r="L3400" i="2"/>
  <c r="L3416" i="2"/>
  <c r="L3424" i="2"/>
  <c r="L3432" i="2"/>
  <c r="L3448" i="2"/>
  <c r="L3456" i="2"/>
  <c r="L3464" i="2"/>
  <c r="L3472" i="2"/>
  <c r="L3479" i="2"/>
  <c r="L3487" i="2"/>
  <c r="L3495" i="2"/>
  <c r="L3502" i="2"/>
  <c r="L3510" i="2"/>
  <c r="L3518" i="2"/>
  <c r="L3526" i="2"/>
  <c r="L3534" i="2"/>
  <c r="L3542" i="2"/>
  <c r="L3550" i="2"/>
  <c r="L3558" i="2"/>
  <c r="L3566" i="2"/>
  <c r="L3574" i="2"/>
  <c r="L3582" i="2"/>
  <c r="L3590" i="2"/>
  <c r="L3598" i="2"/>
  <c r="L3606" i="2"/>
  <c r="L3614" i="2"/>
  <c r="L3622" i="2"/>
  <c r="L3630" i="2"/>
  <c r="L3638" i="2"/>
  <c r="L3646" i="2"/>
  <c r="L3654" i="2"/>
  <c r="L3662" i="2"/>
  <c r="L3670" i="2"/>
  <c r="L3678" i="2"/>
  <c r="L3686" i="2"/>
  <c r="L3694" i="2"/>
  <c r="L3702" i="2"/>
  <c r="L3710" i="2"/>
  <c r="L3718" i="2"/>
  <c r="L3726" i="2"/>
  <c r="L3734" i="2"/>
  <c r="L3741" i="2"/>
  <c r="L3749" i="2"/>
  <c r="L3757" i="2"/>
  <c r="L3764" i="2"/>
  <c r="L3772" i="2"/>
  <c r="L14" i="2"/>
  <c r="L53" i="2"/>
  <c r="L93" i="2"/>
  <c r="L124" i="2"/>
  <c r="L152" i="2"/>
  <c r="L183" i="2"/>
  <c r="L239" i="2"/>
  <c r="L287" i="2"/>
  <c r="L335" i="2"/>
  <c r="L382" i="2"/>
  <c r="L470" i="2"/>
  <c r="L733" i="2"/>
  <c r="L776" i="2"/>
  <c r="L792" i="2"/>
  <c r="L832" i="2"/>
  <c r="L872" i="2"/>
  <c r="L912" i="2"/>
  <c r="L952" i="2"/>
  <c r="L991" i="2"/>
  <c r="L1031" i="2"/>
  <c r="L1071" i="2"/>
  <c r="L1103" i="2"/>
  <c r="L1141" i="2"/>
  <c r="L1213" i="2"/>
  <c r="L1832" i="2"/>
  <c r="L69" i="2"/>
  <c r="L130" i="2"/>
  <c r="L145" i="2"/>
  <c r="L168" i="2"/>
  <c r="L215" i="2"/>
  <c r="L255" i="2"/>
  <c r="L295" i="2"/>
  <c r="L327" i="2"/>
  <c r="L350" i="2"/>
  <c r="L390" i="2"/>
  <c r="L430" i="2"/>
  <c r="L454" i="2"/>
  <c r="L478" i="2"/>
  <c r="L502" i="2"/>
  <c r="L526" i="2"/>
  <c r="L550" i="2"/>
  <c r="L572" i="2"/>
  <c r="L588" i="2"/>
  <c r="L620" i="2"/>
  <c r="L652" i="2"/>
  <c r="L676" i="2"/>
  <c r="L708" i="2"/>
  <c r="L784" i="2"/>
  <c r="L817" i="2"/>
  <c r="L856" i="2"/>
  <c r="L888" i="2"/>
  <c r="L936" i="2"/>
  <c r="L968" i="2"/>
  <c r="L1023" i="2"/>
  <c r="L1157" i="2"/>
  <c r="L1349" i="2"/>
  <c r="L1392" i="2"/>
  <c r="L1424" i="2"/>
  <c r="L1456" i="2"/>
  <c r="L1488" i="2"/>
  <c r="L1520" i="2"/>
  <c r="L1536" i="2"/>
  <c r="L1568" i="2"/>
  <c r="L1600" i="2"/>
  <c r="L1632" i="2"/>
  <c r="L1664" i="2"/>
  <c r="L1688" i="2"/>
  <c r="L1712" i="2"/>
  <c r="L1744" i="2"/>
  <c r="L1768" i="2"/>
  <c r="L1800" i="2"/>
  <c r="L1840" i="2"/>
  <c r="L1864" i="2"/>
  <c r="L1888" i="2"/>
  <c r="L1912" i="2"/>
  <c r="L1928" i="2"/>
  <c r="L1944" i="2"/>
  <c r="L1960" i="2"/>
  <c r="L2000" i="2"/>
  <c r="L3124" i="2"/>
  <c r="L3148" i="2"/>
  <c r="L3180" i="2"/>
  <c r="L3211" i="2"/>
  <c r="L3235" i="2"/>
  <c r="L7" i="2"/>
  <c r="L30" i="2"/>
  <c r="L54" i="2"/>
  <c r="L62" i="2"/>
  <c r="L78" i="2"/>
  <c r="L94" i="2"/>
  <c r="L110" i="2"/>
  <c r="L125" i="2"/>
  <c r="L138" i="2"/>
  <c r="L146" i="2"/>
  <c r="L161" i="2"/>
  <c r="L169" i="2"/>
  <c r="L192" i="2"/>
  <c r="L208" i="2"/>
  <c r="L224" i="2"/>
  <c r="L248" i="2"/>
  <c r="L264" i="2"/>
  <c r="L288" i="2"/>
  <c r="L304" i="2"/>
  <c r="L320" i="2"/>
  <c r="L344" i="2"/>
  <c r="L359" i="2"/>
  <c r="L375" i="2"/>
  <c r="L391" i="2"/>
  <c r="L407" i="2"/>
  <c r="L423" i="2"/>
  <c r="L439" i="2"/>
  <c r="L455" i="2"/>
  <c r="L471" i="2"/>
  <c r="L487" i="2"/>
  <c r="L503" i="2"/>
  <c r="L519" i="2"/>
  <c r="L565" i="2"/>
  <c r="L581" i="2"/>
  <c r="L605" i="2"/>
  <c r="L629" i="2"/>
  <c r="L637" i="2"/>
  <c r="L653" i="2"/>
  <c r="L669" i="2"/>
  <c r="L685" i="2"/>
  <c r="L693" i="2"/>
  <c r="L709" i="2"/>
  <c r="L717" i="2"/>
  <c r="L741" i="2"/>
  <c r="L749" i="2"/>
  <c r="L761" i="2"/>
  <c r="L769" i="2"/>
  <c r="L796" i="2"/>
  <c r="L810" i="2"/>
  <c r="L818" i="2"/>
  <c r="L833" i="2"/>
  <c r="L849" i="2"/>
  <c r="L865" i="2"/>
  <c r="L873" i="2"/>
  <c r="L889" i="2"/>
  <c r="L905" i="2"/>
  <c r="L921" i="2"/>
  <c r="L929" i="2"/>
  <c r="L953" i="2"/>
  <c r="L961" i="2"/>
  <c r="L976" i="2"/>
  <c r="L992" i="2"/>
  <c r="L1008" i="2"/>
  <c r="L1024" i="2"/>
  <c r="L1040" i="2"/>
  <c r="L1064" i="2"/>
  <c r="L1080" i="2"/>
  <c r="L1142" i="2"/>
  <c r="L1166" i="2"/>
  <c r="L1198" i="2"/>
  <c r="L1214" i="2"/>
  <c r="L1222" i="2"/>
  <c r="L1238" i="2"/>
  <c r="L1246" i="2"/>
  <c r="L1254" i="2"/>
  <c r="L1270" i="2"/>
  <c r="L1285" i="2"/>
  <c r="L1293" i="2"/>
  <c r="L1359" i="2"/>
  <c r="L1365" i="2"/>
  <c r="L1393" i="2"/>
  <c r="L1417" i="2"/>
  <c r="L1457" i="2"/>
  <c r="L1473" i="2"/>
  <c r="L1481" i="2"/>
  <c r="L1497" i="2"/>
  <c r="L1505" i="2"/>
  <c r="L1521" i="2"/>
  <c r="L1545" i="2"/>
  <c r="L1561" i="2"/>
  <c r="L1577" i="2"/>
  <c r="L1593" i="2"/>
  <c r="L1609" i="2"/>
  <c r="L1625" i="2"/>
  <c r="L1641" i="2"/>
  <c r="L1657" i="2"/>
  <c r="L1673" i="2"/>
  <c r="L1681" i="2"/>
  <c r="L1697" i="2"/>
  <c r="L1705" i="2"/>
  <c r="L1713" i="2"/>
  <c r="L1721" i="2"/>
  <c r="L2895" i="2"/>
  <c r="L2903" i="2"/>
  <c r="L2911" i="2"/>
  <c r="L2919" i="2"/>
  <c r="L2926" i="2"/>
  <c r="L2934" i="2"/>
  <c r="L2942" i="2"/>
  <c r="L2950" i="2"/>
  <c r="L2965" i="2"/>
  <c r="L2981" i="2"/>
  <c r="L2997" i="2"/>
  <c r="L3013" i="2"/>
  <c r="L3037" i="2"/>
  <c r="L3061" i="2"/>
  <c r="L3077" i="2"/>
  <c r="L3093" i="2"/>
  <c r="L3117" i="2"/>
  <c r="L3133" i="2"/>
  <c r="L3141" i="2"/>
  <c r="L3157" i="2"/>
  <c r="L3173" i="2"/>
  <c r="L3189" i="2"/>
  <c r="L3197" i="2"/>
  <c r="L8" i="2"/>
  <c r="L16" i="2"/>
  <c r="L24" i="2"/>
  <c r="L31" i="2"/>
  <c r="L39" i="2"/>
  <c r="L47" i="2"/>
  <c r="L55" i="2"/>
  <c r="L63" i="2"/>
  <c r="L71" i="2"/>
  <c r="L79" i="2"/>
  <c r="L87" i="2"/>
  <c r="L95" i="2"/>
  <c r="L103" i="2"/>
  <c r="L111" i="2"/>
  <c r="L118" i="2"/>
  <c r="L126" i="2"/>
  <c r="L132" i="2"/>
  <c r="L139" i="2"/>
  <c r="L154" i="2"/>
  <c r="L162" i="2"/>
  <c r="L170" i="2"/>
  <c r="L177" i="2"/>
  <c r="L185" i="2"/>
  <c r="L193" i="2"/>
  <c r="L201" i="2"/>
  <c r="L209" i="2"/>
  <c r="L217" i="2"/>
  <c r="L225" i="2"/>
  <c r="L233" i="2"/>
  <c r="L241" i="2"/>
  <c r="L249" i="2"/>
  <c r="L257" i="2"/>
  <c r="L265" i="2"/>
  <c r="L273" i="2"/>
  <c r="L281" i="2"/>
  <c r="L289" i="2"/>
  <c r="L297" i="2"/>
  <c r="L305" i="2"/>
  <c r="L313" i="2"/>
  <c r="L321" i="2"/>
  <c r="L329" i="2"/>
  <c r="L337" i="2"/>
  <c r="L345" i="2"/>
  <c r="L352" i="2"/>
  <c r="L360" i="2"/>
  <c r="L368" i="2"/>
  <c r="L376" i="2"/>
  <c r="L384" i="2"/>
  <c r="L392" i="2"/>
  <c r="L400" i="2"/>
  <c r="L408" i="2"/>
  <c r="L416" i="2"/>
  <c r="L424" i="2"/>
  <c r="L432" i="2"/>
  <c r="L440" i="2"/>
  <c r="L448" i="2"/>
  <c r="L456" i="2"/>
  <c r="L464" i="2"/>
  <c r="L472" i="2"/>
  <c r="L480" i="2"/>
  <c r="L488" i="2"/>
  <c r="L496" i="2"/>
  <c r="L504" i="2"/>
  <c r="L512" i="2"/>
  <c r="L520" i="2"/>
  <c r="L528" i="2"/>
  <c r="L536" i="2"/>
  <c r="L544" i="2"/>
  <c r="L551" i="2"/>
  <c r="L559" i="2"/>
  <c r="L566" i="2"/>
  <c r="L574" i="2"/>
  <c r="L582" i="2"/>
  <c r="L590" i="2"/>
  <c r="L598" i="2"/>
  <c r="L606" i="2"/>
  <c r="L614" i="2"/>
  <c r="L622" i="2"/>
  <c r="L630" i="2"/>
  <c r="L638" i="2"/>
  <c r="L646" i="2"/>
  <c r="L654" i="2"/>
  <c r="L662" i="2"/>
  <c r="L670" i="2"/>
  <c r="L678" i="2"/>
  <c r="L686" i="2"/>
  <c r="L694" i="2"/>
  <c r="L702" i="2"/>
  <c r="L710" i="2"/>
  <c r="L718" i="2"/>
  <c r="L726" i="2"/>
  <c r="L730" i="2"/>
  <c r="L734" i="2"/>
  <c r="L777" i="2"/>
  <c r="L781" i="2"/>
  <c r="L785" i="2"/>
  <c r="L789" i="2"/>
  <c r="L793" i="2"/>
  <c r="L803" i="2"/>
  <c r="L811" i="2"/>
  <c r="L826" i="2"/>
  <c r="L834" i="2"/>
  <c r="L842" i="2"/>
  <c r="L850" i="2"/>
  <c r="L858" i="2"/>
  <c r="L866" i="2"/>
  <c r="L874" i="2"/>
  <c r="L882" i="2"/>
  <c r="L890" i="2"/>
  <c r="L898" i="2"/>
  <c r="L906" i="2"/>
  <c r="L914" i="2"/>
  <c r="L922" i="2"/>
  <c r="L930" i="2"/>
  <c r="L938" i="2"/>
  <c r="L946" i="2"/>
  <c r="L954" i="2"/>
  <c r="L962" i="2"/>
  <c r="L977" i="2"/>
  <c r="L985" i="2"/>
  <c r="L993" i="2"/>
  <c r="L1001" i="2"/>
  <c r="L1009" i="2"/>
  <c r="L1017" i="2"/>
  <c r="L1025" i="2"/>
  <c r="L1033" i="2"/>
  <c r="L1041" i="2"/>
  <c r="L1049" i="2"/>
  <c r="L1057" i="2"/>
  <c r="L1065" i="2"/>
  <c r="L1073" i="2"/>
  <c r="L1081" i="2"/>
  <c r="L1089" i="2"/>
  <c r="L1097" i="2"/>
  <c r="L1104" i="2"/>
  <c r="L1111" i="2"/>
  <c r="L1119" i="2"/>
  <c r="L1127" i="2"/>
  <c r="L1135" i="2"/>
  <c r="L1143" i="2"/>
  <c r="L1151" i="2"/>
  <c r="L1159" i="2"/>
  <c r="L1167" i="2"/>
  <c r="L1175" i="2"/>
  <c r="L1183" i="2"/>
  <c r="L1191" i="2"/>
  <c r="L1199" i="2"/>
  <c r="L1207" i="2"/>
  <c r="L1215" i="2"/>
  <c r="L1223" i="2"/>
  <c r="L1231" i="2"/>
  <c r="L1239" i="2"/>
  <c r="L1247" i="2"/>
  <c r="L1255" i="2"/>
  <c r="L1263" i="2"/>
  <c r="L1271" i="2"/>
  <c r="L1286" i="2"/>
  <c r="L1294" i="2"/>
  <c r="L1302" i="2"/>
  <c r="L1304" i="2"/>
  <c r="L1367" i="2"/>
  <c r="L1369" i="2"/>
  <c r="L1371" i="2"/>
  <c r="L1373" i="2"/>
  <c r="L1378" i="2"/>
  <c r="L1386" i="2"/>
  <c r="L1394" i="2"/>
  <c r="L1402" i="2"/>
  <c r="L1410" i="2"/>
  <c r="L1418" i="2"/>
  <c r="L1426" i="2"/>
  <c r="L1434" i="2"/>
  <c r="L1442" i="2"/>
  <c r="L1450" i="2"/>
  <c r="L1458" i="2"/>
  <c r="L1466" i="2"/>
  <c r="L1474" i="2"/>
  <c r="L1482" i="2"/>
  <c r="L1490" i="2"/>
  <c r="L1498" i="2"/>
  <c r="L1506" i="2"/>
  <c r="L1514" i="2"/>
  <c r="L1522" i="2"/>
  <c r="L1530" i="2"/>
  <c r="L1538" i="2"/>
  <c r="L2106" i="2"/>
  <c r="L2114" i="2"/>
  <c r="L2122" i="2"/>
  <c r="L2137" i="2"/>
  <c r="L2145" i="2"/>
  <c r="L2153" i="2"/>
  <c r="L2161" i="2"/>
  <c r="L2169" i="2"/>
  <c r="L2177" i="2"/>
  <c r="L2185" i="2"/>
  <c r="L2193" i="2"/>
  <c r="L2201" i="2"/>
  <c r="L2209" i="2"/>
  <c r="L2217" i="2"/>
  <c r="L2225" i="2"/>
  <c r="L2233" i="2"/>
  <c r="L2241" i="2"/>
  <c r="L2249" i="2"/>
  <c r="L2257" i="2"/>
  <c r="L2265" i="2"/>
  <c r="L2273" i="2"/>
  <c r="L2744" i="2"/>
  <c r="L2752" i="2"/>
  <c r="L2760" i="2"/>
  <c r="L2776" i="2"/>
  <c r="L2784" i="2"/>
  <c r="L2792" i="2"/>
  <c r="L2808" i="2"/>
  <c r="L2816" i="2"/>
  <c r="L2824" i="2"/>
  <c r="L2840" i="2"/>
  <c r="L2848" i="2"/>
  <c r="L2856" i="2"/>
  <c r="L2872" i="2"/>
  <c r="L2880" i="2"/>
  <c r="L2888" i="2"/>
  <c r="L2904" i="2"/>
  <c r="L2912" i="2"/>
  <c r="L2920" i="2"/>
  <c r="L2927" i="2"/>
  <c r="L2935" i="2"/>
  <c r="L2943" i="2"/>
  <c r="L2951" i="2"/>
  <c r="L2958" i="2"/>
  <c r="L2966" i="2"/>
  <c r="L2974" i="2"/>
  <c r="L2982" i="2"/>
  <c r="L2990" i="2"/>
  <c r="L2998" i="2"/>
  <c r="L3006" i="2"/>
  <c r="L3014" i="2"/>
  <c r="L3022" i="2"/>
  <c r="L3030" i="2"/>
  <c r="L3038" i="2"/>
  <c r="L3046" i="2"/>
  <c r="L3054" i="2"/>
  <c r="L3062" i="2"/>
  <c r="L3070" i="2"/>
  <c r="L3078" i="2"/>
  <c r="L3086" i="2"/>
  <c r="L3094" i="2"/>
  <c r="L6" i="2"/>
  <c r="L45" i="2"/>
  <c r="L101" i="2"/>
  <c r="L207" i="2"/>
  <c r="L247" i="2"/>
  <c r="L271" i="2"/>
  <c r="L311" i="2"/>
  <c r="L358" i="2"/>
  <c r="L398" i="2"/>
  <c r="L414" i="2"/>
  <c r="L438" i="2"/>
  <c r="L486" i="2"/>
  <c r="L510" i="2"/>
  <c r="L534" i="2"/>
  <c r="L557" i="2"/>
  <c r="L580" i="2"/>
  <c r="L612" i="2"/>
  <c r="L628" i="2"/>
  <c r="L660" i="2"/>
  <c r="L692" i="2"/>
  <c r="L724" i="2"/>
  <c r="L801" i="2"/>
  <c r="L840" i="2"/>
  <c r="L880" i="2"/>
  <c r="L920" i="2"/>
  <c r="L960" i="2"/>
  <c r="L1015" i="2"/>
  <c r="L1055" i="2"/>
  <c r="L1087" i="2"/>
  <c r="L1125" i="2"/>
  <c r="L1165" i="2"/>
  <c r="L1197" i="2"/>
  <c r="L1229" i="2"/>
  <c r="L1237" i="2"/>
  <c r="L1261" i="2"/>
  <c r="L1284" i="2"/>
  <c r="L1384" i="2"/>
  <c r="L1408" i="2"/>
  <c r="L1440" i="2"/>
  <c r="L1472" i="2"/>
  <c r="L1496" i="2"/>
  <c r="L1528" i="2"/>
  <c r="L1560" i="2"/>
  <c r="L1584" i="2"/>
  <c r="L1616" i="2"/>
  <c r="L1648" i="2"/>
  <c r="L1696" i="2"/>
  <c r="L1736" i="2"/>
  <c r="L1776" i="2"/>
  <c r="L1808" i="2"/>
  <c r="L1856" i="2"/>
  <c r="L2016" i="2"/>
  <c r="L3108" i="2"/>
  <c r="L3140" i="2"/>
  <c r="L3172" i="2"/>
  <c r="L3196" i="2"/>
  <c r="L3219" i="2"/>
  <c r="L3243" i="2"/>
  <c r="L17" i="2"/>
  <c r="L40" i="2"/>
  <c r="L72" i="2"/>
  <c r="L96" i="2"/>
  <c r="L133" i="2"/>
  <c r="L163" i="2"/>
  <c r="L210" i="2"/>
  <c r="L242" i="2"/>
  <c r="L274" i="2"/>
  <c r="L314" i="2"/>
  <c r="L353" i="2"/>
  <c r="L377" i="2"/>
  <c r="L401" i="2"/>
  <c r="L425" i="2"/>
  <c r="L433" i="2"/>
  <c r="L449" i="2"/>
  <c r="L457" i="2"/>
  <c r="L473" i="2"/>
  <c r="L489" i="2"/>
  <c r="L497" i="2"/>
  <c r="L505" i="2"/>
  <c r="L513" i="2"/>
  <c r="L521" i="2"/>
  <c r="L529" i="2"/>
  <c r="L537" i="2"/>
  <c r="L545" i="2"/>
  <c r="L552" i="2"/>
  <c r="L560" i="2"/>
  <c r="L567" i="2"/>
  <c r="L575" i="2"/>
  <c r="L583" i="2"/>
  <c r="L591" i="2"/>
  <c r="L599" i="2"/>
  <c r="L607" i="2"/>
  <c r="L615" i="2"/>
  <c r="L623" i="2"/>
  <c r="L631" i="2"/>
  <c r="L639" i="2"/>
  <c r="L647" i="2"/>
  <c r="L655" i="2"/>
  <c r="L663" i="2"/>
  <c r="L687" i="2"/>
  <c r="L695" i="2"/>
  <c r="L703" i="2"/>
  <c r="L711" i="2"/>
  <c r="L719" i="2"/>
  <c r="L742" i="2"/>
  <c r="L746" i="2"/>
  <c r="L750" i="2"/>
  <c r="L754" i="2"/>
  <c r="L758" i="2"/>
  <c r="L762" i="2"/>
  <c r="L766" i="2"/>
  <c r="L770" i="2"/>
  <c r="L797" i="2"/>
  <c r="L804" i="2"/>
  <c r="L812" i="2"/>
  <c r="L827" i="2"/>
  <c r="L835" i="2"/>
  <c r="L843" i="2"/>
  <c r="L851" i="2"/>
  <c r="L859" i="2"/>
  <c r="L867" i="2"/>
  <c r="L875" i="2"/>
  <c r="L883" i="2"/>
  <c r="L891" i="2"/>
  <c r="L899" i="2"/>
  <c r="L907" i="2"/>
  <c r="L915" i="2"/>
  <c r="L923" i="2"/>
  <c r="L931" i="2"/>
  <c r="L939" i="2"/>
  <c r="L947" i="2"/>
  <c r="L955" i="2"/>
  <c r="L963" i="2"/>
  <c r="L978" i="2"/>
  <c r="L986" i="2"/>
  <c r="L994" i="2"/>
  <c r="L1002" i="2"/>
  <c r="L1010" i="2"/>
  <c r="L1018" i="2"/>
  <c r="L1026" i="2"/>
  <c r="L1034" i="2"/>
  <c r="L1042" i="2"/>
  <c r="L1050" i="2"/>
  <c r="L1058" i="2"/>
  <c r="L1066" i="2"/>
  <c r="L1074" i="2"/>
  <c r="L1082" i="2"/>
  <c r="L1090" i="2"/>
  <c r="L1098" i="2"/>
  <c r="L1105" i="2"/>
  <c r="L1112" i="2"/>
  <c r="L1120" i="2"/>
  <c r="L1128" i="2"/>
  <c r="L1136" i="2"/>
  <c r="L1144" i="2"/>
  <c r="L1152" i="2"/>
  <c r="L1160" i="2"/>
  <c r="L1168" i="2"/>
  <c r="L1176" i="2"/>
  <c r="L1184" i="2"/>
  <c r="L1192" i="2"/>
  <c r="L1200" i="2"/>
  <c r="L1208" i="2"/>
  <c r="L1216" i="2"/>
  <c r="L1224" i="2"/>
  <c r="L1232" i="2"/>
  <c r="L1240" i="2"/>
  <c r="L1248" i="2"/>
  <c r="L1256" i="2"/>
  <c r="L1264" i="2"/>
  <c r="L1272" i="2"/>
  <c r="L1287" i="2"/>
  <c r="L1295" i="2"/>
  <c r="L1308" i="2"/>
  <c r="L1310" i="2"/>
  <c r="L1312" i="2"/>
  <c r="L1314" i="2"/>
  <c r="L1316" i="2"/>
  <c r="L1318" i="2"/>
  <c r="L1320" i="2"/>
  <c r="L1322" i="2"/>
  <c r="L1324" i="2"/>
  <c r="L1326" i="2"/>
  <c r="L1328" i="2"/>
  <c r="L1330" i="2"/>
  <c r="L1332" i="2"/>
  <c r="L1334" i="2"/>
  <c r="L1336" i="2"/>
  <c r="L1338" i="2"/>
  <c r="L1340" i="2"/>
  <c r="L1342" i="2"/>
  <c r="L1344" i="2"/>
  <c r="L1346" i="2"/>
  <c r="L1379" i="2"/>
  <c r="L1387" i="2"/>
  <c r="L1395" i="2"/>
  <c r="L1403" i="2"/>
  <c r="L1411" i="2"/>
  <c r="L1419" i="2"/>
  <c r="L1427" i="2"/>
  <c r="L1435" i="2"/>
  <c r="L1443" i="2"/>
  <c r="L1451" i="2"/>
  <c r="L1459" i="2"/>
  <c r="L1467" i="2"/>
  <c r="L1475" i="2"/>
  <c r="L1483" i="2"/>
  <c r="L1491" i="2"/>
  <c r="L1499" i="2"/>
  <c r="L1507" i="2"/>
  <c r="L1515" i="2"/>
  <c r="L1523" i="2"/>
  <c r="L1531" i="2"/>
  <c r="L1539" i="2"/>
  <c r="L1547" i="2"/>
  <c r="L1555" i="2"/>
  <c r="L1563" i="2"/>
  <c r="L1571" i="2"/>
  <c r="L1579" i="2"/>
  <c r="L1587" i="2"/>
  <c r="L1595" i="2"/>
  <c r="L1603" i="2"/>
  <c r="L1611" i="2"/>
  <c r="L1619" i="2"/>
  <c r="L1627" i="2"/>
  <c r="L1635" i="2"/>
  <c r="L2075" i="2"/>
  <c r="L2083" i="2"/>
  <c r="L2091" i="2"/>
  <c r="L2099" i="2"/>
  <c r="L2386" i="2"/>
  <c r="L2394" i="2"/>
  <c r="L2402" i="2"/>
  <c r="L2418" i="2"/>
  <c r="L2426" i="2"/>
  <c r="L2434" i="2"/>
  <c r="L2450" i="2"/>
  <c r="L2458" i="2"/>
  <c r="L2466" i="2"/>
  <c r="L2482" i="2"/>
  <c r="L2490" i="2"/>
  <c r="L2498" i="2"/>
  <c r="L2514" i="2"/>
  <c r="L2522" i="2"/>
  <c r="L2530" i="2"/>
  <c r="L2545" i="2"/>
  <c r="L2553" i="2"/>
  <c r="L2561" i="2"/>
  <c r="L2569" i="2"/>
  <c r="L2577" i="2"/>
  <c r="L2585" i="2"/>
  <c r="L2593" i="2"/>
  <c r="L2601" i="2"/>
  <c r="L2609" i="2"/>
  <c r="L2617" i="2"/>
  <c r="L2625" i="2"/>
  <c r="L2633" i="2"/>
  <c r="L2641" i="2"/>
  <c r="L2649" i="2"/>
  <c r="L2657" i="2"/>
  <c r="L2665" i="2"/>
  <c r="L2673" i="2"/>
  <c r="L2681" i="2"/>
  <c r="L2689" i="2"/>
  <c r="L2697" i="2"/>
  <c r="L2705" i="2"/>
  <c r="L2713" i="2"/>
  <c r="L2721" i="2"/>
  <c r="L2729" i="2"/>
  <c r="L2737" i="2"/>
  <c r="L2745" i="2"/>
  <c r="L2753" i="2"/>
  <c r="L2761" i="2"/>
  <c r="L2769" i="2"/>
  <c r="L2777" i="2"/>
  <c r="L2785" i="2"/>
  <c r="L2793" i="2"/>
  <c r="L2801" i="2"/>
  <c r="L2809" i="2"/>
  <c r="L2817" i="2"/>
  <c r="L2825" i="2"/>
  <c r="L2833" i="2"/>
  <c r="L2841" i="2"/>
  <c r="L2849" i="2"/>
  <c r="L2857" i="2"/>
  <c r="L2865" i="2"/>
  <c r="L2873" i="2"/>
  <c r="L2881" i="2"/>
  <c r="L2889" i="2"/>
  <c r="L37" i="2"/>
  <c r="L61" i="2"/>
  <c r="L85" i="2"/>
  <c r="L109" i="2"/>
  <c r="L137" i="2"/>
  <c r="L191" i="2"/>
  <c r="L223" i="2"/>
  <c r="L263" i="2"/>
  <c r="L303" i="2"/>
  <c r="L343" i="2"/>
  <c r="L374" i="2"/>
  <c r="L406" i="2"/>
  <c r="L462" i="2"/>
  <c r="L518" i="2"/>
  <c r="L596" i="2"/>
  <c r="L636" i="2"/>
  <c r="L668" i="2"/>
  <c r="L700" i="2"/>
  <c r="L716" i="2"/>
  <c r="L737" i="2"/>
  <c r="L780" i="2"/>
  <c r="L824" i="2"/>
  <c r="L864" i="2"/>
  <c r="L904" i="2"/>
  <c r="L944" i="2"/>
  <c r="L975" i="2"/>
  <c r="L999" i="2"/>
  <c r="L1039" i="2"/>
  <c r="L1063" i="2"/>
  <c r="L1095" i="2"/>
  <c r="L1117" i="2"/>
  <c r="L1133" i="2"/>
  <c r="L1173" i="2"/>
  <c r="L1189" i="2"/>
  <c r="L1221" i="2"/>
  <c r="L1253" i="2"/>
  <c r="L1269" i="2"/>
  <c r="L1300" i="2"/>
  <c r="L1353" i="2"/>
  <c r="L1400" i="2"/>
  <c r="L1432" i="2"/>
  <c r="L1464" i="2"/>
  <c r="L1504" i="2"/>
  <c r="L1544" i="2"/>
  <c r="L1576" i="2"/>
  <c r="L1608" i="2"/>
  <c r="L1640" i="2"/>
  <c r="L1672" i="2"/>
  <c r="L1704" i="2"/>
  <c r="L1720" i="2"/>
  <c r="L1752" i="2"/>
  <c r="L1784" i="2"/>
  <c r="L1816" i="2"/>
  <c r="L1848" i="2"/>
  <c r="L1872" i="2"/>
  <c r="L1896" i="2"/>
  <c r="L1904" i="2"/>
  <c r="L1920" i="2"/>
  <c r="L1936" i="2"/>
  <c r="L1952" i="2"/>
  <c r="L1968" i="2"/>
  <c r="L1976" i="2"/>
  <c r="L1984" i="2"/>
  <c r="L1992" i="2"/>
  <c r="L2008" i="2"/>
  <c r="L2024" i="2"/>
  <c r="L2032" i="2"/>
  <c r="L2040" i="2"/>
  <c r="L2048" i="2"/>
  <c r="L2064" i="2"/>
  <c r="L3100" i="2"/>
  <c r="L3116" i="2"/>
  <c r="L3156" i="2"/>
  <c r="L3204" i="2"/>
  <c r="L3251" i="2"/>
  <c r="L15" i="2"/>
  <c r="L23" i="2"/>
  <c r="L38" i="2"/>
  <c r="L46" i="2"/>
  <c r="L70" i="2"/>
  <c r="L86" i="2"/>
  <c r="L102" i="2"/>
  <c r="L117" i="2"/>
  <c r="L131" i="2"/>
  <c r="L153" i="2"/>
  <c r="L176" i="2"/>
  <c r="L184" i="2"/>
  <c r="L200" i="2"/>
  <c r="L216" i="2"/>
  <c r="L232" i="2"/>
  <c r="L240" i="2"/>
  <c r="L256" i="2"/>
  <c r="L272" i="2"/>
  <c r="L280" i="2"/>
  <c r="L296" i="2"/>
  <c r="L312" i="2"/>
  <c r="L328" i="2"/>
  <c r="L336" i="2"/>
  <c r="L351" i="2"/>
  <c r="L367" i="2"/>
  <c r="L383" i="2"/>
  <c r="L399" i="2"/>
  <c r="L415" i="2"/>
  <c r="L431" i="2"/>
  <c r="L447" i="2"/>
  <c r="L463" i="2"/>
  <c r="L479" i="2"/>
  <c r="L495" i="2"/>
  <c r="L511" i="2"/>
  <c r="L527" i="2"/>
  <c r="L535" i="2"/>
  <c r="L543" i="2"/>
  <c r="L558" i="2"/>
  <c r="L573" i="2"/>
  <c r="L589" i="2"/>
  <c r="L597" i="2"/>
  <c r="L613" i="2"/>
  <c r="L621" i="2"/>
  <c r="L645" i="2"/>
  <c r="L661" i="2"/>
  <c r="L677" i="2"/>
  <c r="L701" i="2"/>
  <c r="L725" i="2"/>
  <c r="L745" i="2"/>
  <c r="L753" i="2"/>
  <c r="L757" i="2"/>
  <c r="L765" i="2"/>
  <c r="L773" i="2"/>
  <c r="L802" i="2"/>
  <c r="L825" i="2"/>
  <c r="L841" i="2"/>
  <c r="L857" i="2"/>
  <c r="L881" i="2"/>
  <c r="L897" i="2"/>
  <c r="L913" i="2"/>
  <c r="L937" i="2"/>
  <c r="L945" i="2"/>
  <c r="L969" i="2"/>
  <c r="L984" i="2"/>
  <c r="L1000" i="2"/>
  <c r="L1016" i="2"/>
  <c r="L1032" i="2"/>
  <c r="L1048" i="2"/>
  <c r="L1056" i="2"/>
  <c r="L1072" i="2"/>
  <c r="L1088" i="2"/>
  <c r="L1118" i="2"/>
  <c r="L1126" i="2"/>
  <c r="L1134" i="2"/>
  <c r="L1150" i="2"/>
  <c r="L1158" i="2"/>
  <c r="L1174" i="2"/>
  <c r="L1182" i="2"/>
  <c r="L1190" i="2"/>
  <c r="L1206" i="2"/>
  <c r="L1230" i="2"/>
  <c r="L1262" i="2"/>
  <c r="L1278" i="2"/>
  <c r="L1301" i="2"/>
  <c r="L1355" i="2"/>
  <c r="L1357" i="2"/>
  <c r="L1361" i="2"/>
  <c r="L1363" i="2"/>
  <c r="L1377" i="2"/>
  <c r="L1385" i="2"/>
  <c r="L1401" i="2"/>
  <c r="L1409" i="2"/>
  <c r="L1425" i="2"/>
  <c r="L1433" i="2"/>
  <c r="L1441" i="2"/>
  <c r="L1449" i="2"/>
  <c r="L1465" i="2"/>
  <c r="L1489" i="2"/>
  <c r="L1513" i="2"/>
  <c r="L1529" i="2"/>
  <c r="L1537" i="2"/>
  <c r="L1553" i="2"/>
  <c r="L1569" i="2"/>
  <c r="L1585" i="2"/>
  <c r="L1601" i="2"/>
  <c r="L1617" i="2"/>
  <c r="L1633" i="2"/>
  <c r="L1649" i="2"/>
  <c r="L1665" i="2"/>
  <c r="L1689" i="2"/>
  <c r="L1729" i="2"/>
  <c r="L2957" i="2"/>
  <c r="L2973" i="2"/>
  <c r="L2989" i="2"/>
  <c r="L3005" i="2"/>
  <c r="L3021" i="2"/>
  <c r="L3029" i="2"/>
  <c r="L3045" i="2"/>
  <c r="L3053" i="2"/>
  <c r="L3069" i="2"/>
  <c r="L3085" i="2"/>
  <c r="L3101" i="2"/>
  <c r="L3109" i="2"/>
  <c r="L3125" i="2"/>
  <c r="L3149" i="2"/>
  <c r="L3165" i="2"/>
  <c r="L3181" i="2"/>
  <c r="L3205" i="2"/>
  <c r="L32" i="2"/>
  <c r="L56" i="2"/>
  <c r="L80" i="2"/>
  <c r="L112" i="2"/>
  <c r="L140" i="2"/>
  <c r="L178" i="2"/>
  <c r="L194" i="2"/>
  <c r="L226" i="2"/>
  <c r="L250" i="2"/>
  <c r="L266" i="2"/>
  <c r="L290" i="2"/>
  <c r="L298" i="2"/>
  <c r="L330" i="2"/>
  <c r="L361" i="2"/>
  <c r="L385" i="2"/>
  <c r="L417" i="2"/>
  <c r="L465" i="2"/>
  <c r="L679" i="2"/>
  <c r="L10" i="2"/>
  <c r="L18" i="2"/>
  <c r="L26" i="2"/>
  <c r="L33" i="2"/>
  <c r="L41" i="2"/>
  <c r="L49" i="2"/>
  <c r="L57" i="2"/>
  <c r="L65" i="2"/>
  <c r="L73" i="2"/>
  <c r="L81" i="2"/>
  <c r="L89" i="2"/>
  <c r="L97" i="2"/>
  <c r="L105" i="2"/>
  <c r="L120" i="2"/>
  <c r="L141" i="2"/>
  <c r="L148" i="2"/>
  <c r="L156" i="2"/>
  <c r="L164" i="2"/>
  <c r="L172" i="2"/>
  <c r="L179" i="2"/>
  <c r="L187" i="2"/>
  <c r="L195" i="2"/>
  <c r="L203" i="2"/>
  <c r="L211" i="2"/>
  <c r="L219" i="2"/>
  <c r="L227" i="2"/>
  <c r="L235" i="2"/>
  <c r="L243" i="2"/>
  <c r="L251" i="2"/>
  <c r="L259" i="2"/>
  <c r="L267" i="2"/>
  <c r="L275" i="2"/>
  <c r="L283" i="2"/>
  <c r="L291" i="2"/>
  <c r="L299" i="2"/>
  <c r="L307" i="2"/>
  <c r="L315" i="2"/>
  <c r="L323" i="2"/>
  <c r="L331" i="2"/>
  <c r="L339" i="2"/>
  <c r="L354" i="2"/>
  <c r="L362" i="2"/>
  <c r="L370" i="2"/>
  <c r="L378" i="2"/>
  <c r="L386" i="2"/>
  <c r="L394" i="2"/>
  <c r="L402" i="2"/>
  <c r="L410" i="2"/>
  <c r="L418" i="2"/>
  <c r="L426" i="2"/>
  <c r="L434" i="2"/>
  <c r="L442" i="2"/>
  <c r="L450" i="2"/>
  <c r="L458" i="2"/>
  <c r="L466" i="2"/>
  <c r="L474" i="2"/>
  <c r="L482" i="2"/>
  <c r="L490" i="2"/>
  <c r="L498" i="2"/>
  <c r="L506" i="2"/>
  <c r="L514" i="2"/>
  <c r="L522" i="2"/>
  <c r="L530" i="2"/>
  <c r="L538" i="2"/>
  <c r="L546" i="2"/>
  <c r="L553" i="2"/>
  <c r="L561" i="2"/>
  <c r="L568" i="2"/>
  <c r="L576" i="2"/>
  <c r="L584" i="2"/>
  <c r="L592" i="2"/>
  <c r="L600" i="2"/>
  <c r="L608" i="2"/>
  <c r="L616" i="2"/>
  <c r="L624" i="2"/>
  <c r="L632" i="2"/>
  <c r="L640" i="2"/>
  <c r="L648" i="2"/>
  <c r="L656" i="2"/>
  <c r="L664" i="2"/>
  <c r="L672" i="2"/>
  <c r="L680" i="2"/>
  <c r="L688" i="2"/>
  <c r="L696" i="2"/>
  <c r="L704" i="2"/>
  <c r="L712" i="2"/>
  <c r="L720" i="2"/>
  <c r="L727" i="2"/>
  <c r="L735" i="2"/>
  <c r="L774" i="2"/>
  <c r="L778" i="2"/>
  <c r="L782" i="2"/>
  <c r="L786" i="2"/>
  <c r="L790" i="2"/>
  <c r="L805" i="2"/>
  <c r="L813" i="2"/>
  <c r="L820" i="2"/>
  <c r="L828" i="2"/>
  <c r="L836" i="2"/>
  <c r="L844" i="2"/>
  <c r="L852" i="2"/>
  <c r="L860" i="2"/>
  <c r="L868" i="2"/>
  <c r="L876" i="2"/>
  <c r="L884" i="2"/>
  <c r="L892" i="2"/>
  <c r="L900" i="2"/>
  <c r="L908" i="2"/>
  <c r="L916" i="2"/>
  <c r="L924" i="2"/>
  <c r="L932" i="2"/>
  <c r="L940" i="2"/>
  <c r="L948" i="2"/>
  <c r="L956" i="2"/>
  <c r="L964" i="2"/>
  <c r="L971" i="2"/>
  <c r="L979" i="2"/>
  <c r="L987" i="2"/>
  <c r="L995" i="2"/>
  <c r="L1003" i="2"/>
  <c r="L1011" i="2"/>
  <c r="L1019" i="2"/>
  <c r="L1027" i="2"/>
  <c r="L1035" i="2"/>
  <c r="L1043" i="2"/>
  <c r="L1051" i="2"/>
  <c r="L1059" i="2"/>
  <c r="L1067" i="2"/>
  <c r="L1075" i="2"/>
  <c r="L1083" i="2"/>
  <c r="L1091" i="2"/>
  <c r="L1099" i="2"/>
  <c r="L1106" i="2"/>
  <c r="L1113" i="2"/>
  <c r="L1121" i="2"/>
  <c r="L1129" i="2"/>
  <c r="L1137" i="2"/>
  <c r="L1145" i="2"/>
  <c r="L1153" i="2"/>
  <c r="L1161" i="2"/>
  <c r="L1169" i="2"/>
  <c r="L1177" i="2"/>
  <c r="L1185" i="2"/>
  <c r="L1193" i="2"/>
  <c r="L1201" i="2"/>
  <c r="L1209" i="2"/>
  <c r="L1217" i="2"/>
  <c r="L1225" i="2"/>
  <c r="L1233" i="2"/>
  <c r="L1241" i="2"/>
  <c r="L1249" i="2"/>
  <c r="L1257" i="2"/>
  <c r="L1265" i="2"/>
  <c r="L1273" i="2"/>
  <c r="L1280" i="2"/>
  <c r="L1288" i="2"/>
  <c r="L1296" i="2"/>
  <c r="L1348" i="2"/>
  <c r="L1350" i="2"/>
  <c r="L1352" i="2"/>
  <c r="L1354" i="2"/>
  <c r="L1380" i="2"/>
  <c r="L1388" i="2"/>
  <c r="L1396" i="2"/>
  <c r="L1404" i="2"/>
  <c r="L1412" i="2"/>
  <c r="L1420" i="2"/>
  <c r="L1428" i="2"/>
  <c r="L1436" i="2"/>
  <c r="L1444" i="2"/>
  <c r="L1452" i="2"/>
  <c r="L1460" i="2"/>
  <c r="L1468" i="2"/>
  <c r="L1476" i="2"/>
  <c r="L1484" i="2"/>
  <c r="L1492" i="2"/>
  <c r="L1500" i="2"/>
  <c r="L1508" i="2"/>
  <c r="L1516" i="2"/>
  <c r="L1524" i="2"/>
  <c r="L1732" i="2"/>
  <c r="L1740" i="2"/>
  <c r="L1748" i="2"/>
  <c r="L1756" i="2"/>
  <c r="L1764" i="2"/>
  <c r="L1772" i="2"/>
  <c r="L1780" i="2"/>
  <c r="L1788" i="2"/>
  <c r="L1796" i="2"/>
  <c r="L1804" i="2"/>
  <c r="L1812" i="2"/>
  <c r="L1820" i="2"/>
  <c r="L1828" i="2"/>
  <c r="L1836" i="2"/>
  <c r="L1844" i="2"/>
  <c r="L1852" i="2"/>
  <c r="L1860" i="2"/>
  <c r="L1868" i="2"/>
  <c r="L1876" i="2"/>
  <c r="L1884" i="2"/>
  <c r="L1892" i="2"/>
  <c r="L1900" i="2"/>
  <c r="L1908" i="2"/>
  <c r="L1916" i="2"/>
  <c r="L1924" i="2"/>
  <c r="L1932" i="2"/>
  <c r="L1940" i="2"/>
  <c r="L1948" i="2"/>
  <c r="L1956" i="2"/>
  <c r="L1964" i="2"/>
  <c r="L1972" i="2"/>
  <c r="L1980" i="2"/>
  <c r="L1988" i="2"/>
  <c r="L1996" i="2"/>
  <c r="L2004" i="2"/>
  <c r="L2012" i="2"/>
  <c r="L2020" i="2"/>
  <c r="L2028" i="2"/>
  <c r="L2036" i="2"/>
  <c r="L2044" i="2"/>
  <c r="L2052" i="2"/>
  <c r="L2060" i="2"/>
  <c r="L2068" i="2"/>
  <c r="L2291" i="2"/>
  <c r="L2299" i="2"/>
  <c r="L2307" i="2"/>
  <c r="L2315" i="2"/>
  <c r="L2323" i="2"/>
  <c r="L2331" i="2"/>
  <c r="L2339" i="2"/>
  <c r="L2347" i="2"/>
  <c r="L2355" i="2"/>
  <c r="L2363" i="2"/>
  <c r="L2371" i="2"/>
  <c r="L2379" i="2"/>
  <c r="L2387" i="2"/>
  <c r="L2395" i="2"/>
  <c r="L2403" i="2"/>
  <c r="L2411" i="2"/>
  <c r="L2419" i="2"/>
  <c r="L2427" i="2"/>
  <c r="L2435" i="2"/>
  <c r="L2443" i="2"/>
  <c r="L2451" i="2"/>
  <c r="L2459" i="2"/>
  <c r="L2467" i="2"/>
  <c r="L2475" i="2"/>
  <c r="L2483" i="2"/>
  <c r="L2491" i="2"/>
  <c r="L2499" i="2"/>
  <c r="L2507" i="2"/>
  <c r="L2515" i="2"/>
  <c r="L2523" i="2"/>
  <c r="L2531" i="2"/>
  <c r="L2546" i="2"/>
  <c r="L2554" i="2"/>
  <c r="L2562" i="2"/>
  <c r="L2578" i="2"/>
  <c r="L2586" i="2"/>
  <c r="L2594" i="2"/>
  <c r="L2610" i="2"/>
  <c r="L2618" i="2"/>
  <c r="L2626" i="2"/>
  <c r="L2642" i="2"/>
  <c r="L2650" i="2"/>
  <c r="L2658" i="2"/>
  <c r="L2674" i="2"/>
  <c r="L2682" i="2"/>
  <c r="L2690" i="2"/>
  <c r="L2706" i="2"/>
  <c r="L2714" i="2"/>
  <c r="L2722" i="2"/>
  <c r="L2738" i="2"/>
  <c r="L3852" i="2"/>
  <c r="L3854" i="2"/>
  <c r="L3856" i="2"/>
  <c r="L3860" i="2"/>
  <c r="L3862" i="2"/>
  <c r="L3864" i="2"/>
  <c r="L3868" i="2"/>
  <c r="L3870" i="2"/>
  <c r="L3872" i="2"/>
  <c r="L3876" i="2"/>
  <c r="L22" i="2"/>
  <c r="L77" i="2"/>
  <c r="L116" i="2"/>
  <c r="L160" i="2"/>
  <c r="L199" i="2"/>
  <c r="L231" i="2"/>
  <c r="L279" i="2"/>
  <c r="L319" i="2"/>
  <c r="L366" i="2"/>
  <c r="L422" i="2"/>
  <c r="L446" i="2"/>
  <c r="L494" i="2"/>
  <c r="L542" i="2"/>
  <c r="L604" i="2"/>
  <c r="L644" i="2"/>
  <c r="L684" i="2"/>
  <c r="L729" i="2"/>
  <c r="L788" i="2"/>
  <c r="L809" i="2"/>
  <c r="L848" i="2"/>
  <c r="L896" i="2"/>
  <c r="L928" i="2"/>
  <c r="L983" i="2"/>
  <c r="L1007" i="2"/>
  <c r="L1047" i="2"/>
  <c r="L1079" i="2"/>
  <c r="L1110" i="2"/>
  <c r="L1149" i="2"/>
  <c r="L1181" i="2"/>
  <c r="L1205" i="2"/>
  <c r="L1245" i="2"/>
  <c r="L1277" i="2"/>
  <c r="L1292" i="2"/>
  <c r="L1351" i="2"/>
  <c r="L1376" i="2"/>
  <c r="L1416" i="2"/>
  <c r="L1448" i="2"/>
  <c r="L1480" i="2"/>
  <c r="L1512" i="2"/>
  <c r="L1552" i="2"/>
  <c r="L1592" i="2"/>
  <c r="L1624" i="2"/>
  <c r="L1656" i="2"/>
  <c r="L1680" i="2"/>
  <c r="L1728" i="2"/>
  <c r="L1760" i="2"/>
  <c r="L1792" i="2"/>
  <c r="L1824" i="2"/>
  <c r="L1880" i="2"/>
  <c r="L2056" i="2"/>
  <c r="L3132" i="2"/>
  <c r="L3164" i="2"/>
  <c r="L3188" i="2"/>
  <c r="L3227" i="2"/>
  <c r="L1096" i="2"/>
  <c r="L9" i="2"/>
  <c r="L25" i="2"/>
  <c r="L48" i="2"/>
  <c r="L64" i="2"/>
  <c r="L88" i="2"/>
  <c r="L104" i="2"/>
  <c r="L119" i="2"/>
  <c r="L127" i="2"/>
  <c r="L155" i="2"/>
  <c r="L171" i="2"/>
  <c r="L186" i="2"/>
  <c r="L202" i="2"/>
  <c r="L218" i="2"/>
  <c r="L234" i="2"/>
  <c r="L258" i="2"/>
  <c r="L282" i="2"/>
  <c r="L306" i="2"/>
  <c r="L322" i="2"/>
  <c r="L338" i="2"/>
  <c r="L346" i="2"/>
  <c r="L369" i="2"/>
  <c r="L393" i="2"/>
  <c r="L409" i="2"/>
  <c r="L441" i="2"/>
  <c r="L481" i="2"/>
  <c r="L671" i="2"/>
  <c r="L11" i="2"/>
  <c r="L19" i="2"/>
  <c r="L27" i="2"/>
  <c r="L34" i="2"/>
  <c r="L42" i="2"/>
  <c r="L50" i="2"/>
  <c r="L58" i="2"/>
  <c r="L66" i="2"/>
  <c r="L74" i="2"/>
  <c r="L82" i="2"/>
  <c r="L90" i="2"/>
  <c r="L98" i="2"/>
  <c r="L106" i="2"/>
  <c r="L113" i="2"/>
  <c r="L121" i="2"/>
  <c r="L128" i="2"/>
  <c r="L142" i="2"/>
  <c r="L149" i="2"/>
  <c r="L157" i="2"/>
  <c r="L165" i="2"/>
  <c r="L173" i="2"/>
  <c r="L180" i="2"/>
  <c r="L188" i="2"/>
  <c r="L196" i="2"/>
  <c r="L204" i="2"/>
  <c r="L212" i="2"/>
  <c r="L220" i="2"/>
  <c r="L228" i="2"/>
  <c r="L236" i="2"/>
  <c r="L244" i="2"/>
  <c r="L252" i="2"/>
  <c r="L260" i="2"/>
  <c r="L268" i="2"/>
  <c r="L276" i="2"/>
  <c r="L284" i="2"/>
  <c r="L292" i="2"/>
  <c r="L300" i="2"/>
  <c r="L308" i="2"/>
  <c r="L316" i="2"/>
  <c r="L324" i="2"/>
  <c r="L332" i="2"/>
  <c r="L340" i="2"/>
  <c r="L355" i="2"/>
  <c r="L363" i="2"/>
  <c r="L371" i="2"/>
  <c r="L379" i="2"/>
  <c r="L387" i="2"/>
  <c r="L395" i="2"/>
  <c r="L403" i="2"/>
  <c r="L411" i="2"/>
  <c r="L419" i="2"/>
  <c r="L427" i="2"/>
  <c r="L435" i="2"/>
  <c r="L443" i="2"/>
  <c r="L451" i="2"/>
  <c r="L459" i="2"/>
  <c r="L467" i="2"/>
  <c r="L475" i="2"/>
  <c r="L483" i="2"/>
  <c r="L491" i="2"/>
  <c r="L499" i="2"/>
  <c r="L507" i="2"/>
  <c r="L515" i="2"/>
  <c r="L523" i="2"/>
  <c r="L531" i="2"/>
  <c r="L539" i="2"/>
  <c r="L547" i="2"/>
  <c r="L554" i="2"/>
  <c r="L562" i="2"/>
  <c r="L569" i="2"/>
  <c r="L577" i="2"/>
  <c r="L585" i="2"/>
  <c r="L593" i="2"/>
  <c r="L601" i="2"/>
  <c r="L609" i="2"/>
  <c r="L617" i="2"/>
  <c r="L625" i="2"/>
  <c r="L633" i="2"/>
  <c r="L641" i="2"/>
  <c r="L649" i="2"/>
  <c r="L657" i="2"/>
  <c r="L665" i="2"/>
  <c r="L673" i="2"/>
  <c r="L681" i="2"/>
  <c r="L689" i="2"/>
  <c r="L697" i="2"/>
  <c r="L705" i="2"/>
  <c r="L713" i="2"/>
  <c r="L721" i="2"/>
  <c r="L739" i="2"/>
  <c r="L743" i="2"/>
  <c r="L747" i="2"/>
  <c r="L751" i="2"/>
  <c r="L755" i="2"/>
  <c r="L759" i="2"/>
  <c r="L763" i="2"/>
  <c r="L767" i="2"/>
  <c r="L771" i="2"/>
  <c r="L798" i="2"/>
  <c r="L806" i="2"/>
  <c r="L814" i="2"/>
  <c r="L821" i="2"/>
  <c r="L829" i="2"/>
  <c r="L837" i="2"/>
  <c r="L845" i="2"/>
  <c r="L853" i="2"/>
  <c r="L861" i="2"/>
  <c r="L869" i="2"/>
  <c r="L877" i="2"/>
  <c r="L885" i="2"/>
  <c r="L893" i="2"/>
  <c r="L901" i="2"/>
  <c r="L909" i="2"/>
  <c r="L917" i="2"/>
  <c r="L925" i="2"/>
  <c r="L933" i="2"/>
  <c r="L941" i="2"/>
  <c r="L949" i="2"/>
  <c r="L957" i="2"/>
  <c r="L965" i="2"/>
  <c r="L972" i="2"/>
  <c r="L980" i="2"/>
  <c r="L988" i="2"/>
  <c r="L996" i="2"/>
  <c r="L1004" i="2"/>
  <c r="L1012" i="2"/>
  <c r="L1020" i="2"/>
  <c r="L1028" i="2"/>
  <c r="L1036" i="2"/>
  <c r="L1044" i="2"/>
  <c r="L1052" i="2"/>
  <c r="L1060" i="2"/>
  <c r="L1068" i="2"/>
  <c r="L1076" i="2"/>
  <c r="L1084" i="2"/>
  <c r="L1092" i="2"/>
  <c r="L1100" i="2"/>
  <c r="L1107" i="2"/>
  <c r="L1114" i="2"/>
  <c r="L1122" i="2"/>
  <c r="L1130" i="2"/>
  <c r="L1138" i="2"/>
  <c r="L1146" i="2"/>
  <c r="L1154" i="2"/>
  <c r="L1162" i="2"/>
  <c r="L1170" i="2"/>
  <c r="L1178" i="2"/>
  <c r="L1186" i="2"/>
  <c r="L1194" i="2"/>
  <c r="L1202" i="2"/>
  <c r="L1210" i="2"/>
  <c r="L1218" i="2"/>
  <c r="L1226" i="2"/>
  <c r="L1234" i="2"/>
  <c r="L1242" i="2"/>
  <c r="L1250" i="2"/>
  <c r="L1258" i="2"/>
  <c r="L1266" i="2"/>
  <c r="L1274" i="2"/>
  <c r="L1281" i="2"/>
  <c r="L1289" i="2"/>
  <c r="L1297" i="2"/>
  <c r="L1356" i="2"/>
  <c r="L1358" i="2"/>
  <c r="L1360" i="2"/>
  <c r="L1362" i="2"/>
  <c r="L1364" i="2"/>
  <c r="L1381" i="2"/>
  <c r="L1389" i="2"/>
  <c r="L1397" i="2"/>
  <c r="L1405" i="2"/>
  <c r="L1413" i="2"/>
  <c r="L1421" i="2"/>
  <c r="L1429" i="2"/>
  <c r="L1437" i="2"/>
  <c r="L1445" i="2"/>
  <c r="L1453" i="2"/>
  <c r="L1461" i="2"/>
  <c r="L1469" i="2"/>
  <c r="L1477" i="2"/>
  <c r="L1485" i="2"/>
  <c r="L1493" i="2"/>
  <c r="L1501" i="2"/>
  <c r="L1509" i="2"/>
  <c r="L1517" i="2"/>
  <c r="L1525" i="2"/>
  <c r="L1533" i="2"/>
  <c r="L1541" i="2"/>
  <c r="L1549" i="2"/>
  <c r="L1557" i="2"/>
  <c r="L1565" i="2"/>
  <c r="L1573" i="2"/>
  <c r="L1581" i="2"/>
  <c r="L1589" i="2"/>
  <c r="L1597" i="2"/>
  <c r="L1605" i="2"/>
  <c r="L1613" i="2"/>
  <c r="L1621" i="2"/>
  <c r="L1629" i="2"/>
  <c r="L1637" i="2"/>
  <c r="L1645" i="2"/>
  <c r="L1653" i="2"/>
  <c r="L1661" i="2"/>
  <c r="L1669" i="2"/>
  <c r="L1677" i="2"/>
  <c r="L1685" i="2"/>
  <c r="L1693" i="2"/>
  <c r="L1701" i="2"/>
  <c r="L1709" i="2"/>
  <c r="L1717" i="2"/>
  <c r="L1725" i="2"/>
  <c r="L2101" i="2"/>
  <c r="L2109" i="2"/>
  <c r="L2117" i="2"/>
  <c r="L2125" i="2"/>
  <c r="L2132" i="2"/>
  <c r="L2140" i="2"/>
  <c r="L2148" i="2"/>
  <c r="L2156" i="2"/>
  <c r="L2164" i="2"/>
  <c r="L2172" i="2"/>
  <c r="L2180" i="2"/>
  <c r="L2188" i="2"/>
  <c r="L2196" i="2"/>
  <c r="L2204" i="2"/>
  <c r="L2212" i="2"/>
  <c r="L2220" i="2"/>
  <c r="L2236" i="2"/>
  <c r="L2252" i="2"/>
  <c r="L2260" i="2"/>
  <c r="L2268" i="2"/>
  <c r="L2276" i="2"/>
  <c r="L2284" i="2"/>
  <c r="L2292" i="2"/>
  <c r="L2300" i="2"/>
  <c r="L2308" i="2"/>
  <c r="L2316" i="2"/>
  <c r="L2324" i="2"/>
  <c r="L2332" i="2"/>
  <c r="L2340" i="2"/>
  <c r="L2348" i="2"/>
  <c r="L2356" i="2"/>
  <c r="L2364" i="2"/>
  <c r="L2372" i="2"/>
  <c r="L3817" i="2"/>
  <c r="L3878" i="2"/>
  <c r="L3880" i="2"/>
  <c r="L3884" i="2"/>
  <c r="L3886" i="2"/>
  <c r="L3888" i="2"/>
  <c r="L1546" i="2"/>
  <c r="L1554" i="2"/>
  <c r="L1562" i="2"/>
  <c r="L1570" i="2"/>
  <c r="L1578" i="2"/>
  <c r="L1586" i="2"/>
  <c r="L1594" i="2"/>
  <c r="L1602" i="2"/>
  <c r="L1610" i="2"/>
  <c r="L1618" i="2"/>
  <c r="L1626" i="2"/>
  <c r="L1634" i="2"/>
  <c r="L1642" i="2"/>
  <c r="L1650" i="2"/>
  <c r="L1658" i="2"/>
  <c r="L1666" i="2"/>
  <c r="L1674" i="2"/>
  <c r="L1682" i="2"/>
  <c r="L1690" i="2"/>
  <c r="L1698" i="2"/>
  <c r="L1706" i="2"/>
  <c r="L1714" i="2"/>
  <c r="L1722" i="2"/>
  <c r="L1737" i="2"/>
  <c r="L1745" i="2"/>
  <c r="L1753" i="2"/>
  <c r="L1761" i="2"/>
  <c r="L1769" i="2"/>
  <c r="L1777" i="2"/>
  <c r="L1785" i="2"/>
  <c r="L1793" i="2"/>
  <c r="L1801" i="2"/>
  <c r="L1809" i="2"/>
  <c r="L1817" i="2"/>
  <c r="L1833" i="2"/>
  <c r="L1841" i="2"/>
  <c r="L1849" i="2"/>
  <c r="L1857" i="2"/>
  <c r="L1865" i="2"/>
  <c r="L1873" i="2"/>
  <c r="L1881" i="2"/>
  <c r="L1897" i="2"/>
  <c r="L1905" i="2"/>
  <c r="L1913" i="2"/>
  <c r="L1921" i="2"/>
  <c r="L1929" i="2"/>
  <c r="L1937" i="2"/>
  <c r="L1945" i="2"/>
  <c r="L1953" i="2"/>
  <c r="L1961" i="2"/>
  <c r="L1969" i="2"/>
  <c r="L1977" i="2"/>
  <c r="L1985" i="2"/>
  <c r="L1993" i="2"/>
  <c r="L2001" i="2"/>
  <c r="L2009" i="2"/>
  <c r="L2017" i="2"/>
  <c r="L2025" i="2"/>
  <c r="L2033" i="2"/>
  <c r="L2041" i="2"/>
  <c r="L2049" i="2"/>
  <c r="L2057" i="2"/>
  <c r="L2065" i="2"/>
  <c r="L2072" i="2"/>
  <c r="L2080" i="2"/>
  <c r="L2088" i="2"/>
  <c r="L2096" i="2"/>
  <c r="L2103" i="2"/>
  <c r="L2111" i="2"/>
  <c r="L2119" i="2"/>
  <c r="L2127" i="2"/>
  <c r="L2142" i="2"/>
  <c r="L2150" i="2"/>
  <c r="L2174" i="2"/>
  <c r="L2182" i="2"/>
  <c r="L2206" i="2"/>
  <c r="L2214" i="2"/>
  <c r="L2230" i="2"/>
  <c r="L2238" i="2"/>
  <c r="L2246" i="2"/>
  <c r="L2254" i="2"/>
  <c r="L2270" i="2"/>
  <c r="L2278" i="2"/>
  <c r="L2293" i="2"/>
  <c r="L2301" i="2"/>
  <c r="L2309" i="2"/>
  <c r="L2317" i="2"/>
  <c r="L2325" i="2"/>
  <c r="L2333" i="2"/>
  <c r="L2341" i="2"/>
  <c r="L2349" i="2"/>
  <c r="L2357" i="2"/>
  <c r="L2365" i="2"/>
  <c r="L2373" i="2"/>
  <c r="L2380" i="2"/>
  <c r="L2388" i="2"/>
  <c r="L2396" i="2"/>
  <c r="L2404" i="2"/>
  <c r="L2412" i="2"/>
  <c r="L2420" i="2"/>
  <c r="L2428" i="2"/>
  <c r="L2436" i="2"/>
  <c r="L2444" i="2"/>
  <c r="L2452" i="2"/>
  <c r="L2460" i="2"/>
  <c r="L2468" i="2"/>
  <c r="L2476" i="2"/>
  <c r="L2484" i="2"/>
  <c r="L2492" i="2"/>
  <c r="L2500" i="2"/>
  <c r="L2508" i="2"/>
  <c r="L2516" i="2"/>
  <c r="L2524" i="2"/>
  <c r="L2532" i="2"/>
  <c r="L2539" i="2"/>
  <c r="L2547" i="2"/>
  <c r="L2555" i="2"/>
  <c r="L2563" i="2"/>
  <c r="L2571" i="2"/>
  <c r="L2579" i="2"/>
  <c r="L2587" i="2"/>
  <c r="L2595" i="2"/>
  <c r="L2603" i="2"/>
  <c r="L2611" i="2"/>
  <c r="L2619" i="2"/>
  <c r="L2627" i="2"/>
  <c r="L2635" i="2"/>
  <c r="L2643" i="2"/>
  <c r="L2651" i="2"/>
  <c r="L2659" i="2"/>
  <c r="L2667" i="2"/>
  <c r="L2675" i="2"/>
  <c r="L2683" i="2"/>
  <c r="L2691" i="2"/>
  <c r="L2699" i="2"/>
  <c r="L2707" i="2"/>
  <c r="L2715" i="2"/>
  <c r="L2723" i="2"/>
  <c r="L2731" i="2"/>
  <c r="L2897" i="2"/>
  <c r="L2905" i="2"/>
  <c r="L2913" i="2"/>
  <c r="L2921" i="2"/>
  <c r="L2959" i="2"/>
  <c r="L2967" i="2"/>
  <c r="L2975" i="2"/>
  <c r="L2983" i="2"/>
  <c r="L2991" i="2"/>
  <c r="L2999" i="2"/>
  <c r="L3007" i="2"/>
  <c r="L3015" i="2"/>
  <c r="L3023" i="2"/>
  <c r="L3031" i="2"/>
  <c r="L3039" i="2"/>
  <c r="L3047" i="2"/>
  <c r="L3055" i="2"/>
  <c r="L3063" i="2"/>
  <c r="L3071" i="2"/>
  <c r="L3079" i="2"/>
  <c r="L3087" i="2"/>
  <c r="L3095" i="2"/>
  <c r="L3102" i="2"/>
  <c r="L3110" i="2"/>
  <c r="L3118" i="2"/>
  <c r="L3126" i="2"/>
  <c r="L3134" i="2"/>
  <c r="L3142" i="2"/>
  <c r="L3150" i="2"/>
  <c r="L3158" i="2"/>
  <c r="L3166" i="2"/>
  <c r="L3174" i="2"/>
  <c r="L3182" i="2"/>
  <c r="L3190" i="2"/>
  <c r="L3198" i="2"/>
  <c r="L3212" i="2"/>
  <c r="L3220" i="2"/>
  <c r="L3228" i="2"/>
  <c r="L3236" i="2"/>
  <c r="L3244" i="2"/>
  <c r="L3252" i="2"/>
  <c r="L3259" i="2"/>
  <c r="L3267" i="2"/>
  <c r="L3275" i="2"/>
  <c r="L3283" i="2"/>
  <c r="L3291" i="2"/>
  <c r="L3329" i="2"/>
  <c r="L3337" i="2"/>
  <c r="L3345" i="2"/>
  <c r="L3353" i="2"/>
  <c r="L3361" i="2"/>
  <c r="L3369" i="2"/>
  <c r="L3377" i="2"/>
  <c r="L3385" i="2"/>
  <c r="L3393" i="2"/>
  <c r="L3401" i="2"/>
  <c r="L3409" i="2"/>
  <c r="L3417" i="2"/>
  <c r="L3425" i="2"/>
  <c r="L3433" i="2"/>
  <c r="L3441" i="2"/>
  <c r="L3449" i="2"/>
  <c r="L1643" i="2"/>
  <c r="L1651" i="2"/>
  <c r="L1659" i="2"/>
  <c r="L1667" i="2"/>
  <c r="L1675" i="2"/>
  <c r="L1683" i="2"/>
  <c r="L1691" i="2"/>
  <c r="L1699" i="2"/>
  <c r="L1707" i="2"/>
  <c r="L1715" i="2"/>
  <c r="L1723" i="2"/>
  <c r="L1730" i="2"/>
  <c r="L1738" i="2"/>
  <c r="L1746" i="2"/>
  <c r="L1754" i="2"/>
  <c r="L1762" i="2"/>
  <c r="L1770" i="2"/>
  <c r="L1778" i="2"/>
  <c r="L1786" i="2"/>
  <c r="L1794" i="2"/>
  <c r="L1802" i="2"/>
  <c r="L1810" i="2"/>
  <c r="L1818" i="2"/>
  <c r="L1826" i="2"/>
  <c r="L1834" i="2"/>
  <c r="L1842" i="2"/>
  <c r="L1850" i="2"/>
  <c r="L1858" i="2"/>
  <c r="L1866" i="2"/>
  <c r="L1874" i="2"/>
  <c r="L1882" i="2"/>
  <c r="L1890" i="2"/>
  <c r="L1898" i="2"/>
  <c r="L1906" i="2"/>
  <c r="L1914" i="2"/>
  <c r="L1922" i="2"/>
  <c r="L1930" i="2"/>
  <c r="L1938" i="2"/>
  <c r="L1946" i="2"/>
  <c r="L1954" i="2"/>
  <c r="L1962" i="2"/>
  <c r="L1970" i="2"/>
  <c r="L1978" i="2"/>
  <c r="L1986" i="2"/>
  <c r="L1994" i="2"/>
  <c r="L2002" i="2"/>
  <c r="L2010" i="2"/>
  <c r="L2018" i="2"/>
  <c r="L2026" i="2"/>
  <c r="L2034" i="2"/>
  <c r="L2042" i="2"/>
  <c r="L2050" i="2"/>
  <c r="L2058" i="2"/>
  <c r="L2066" i="2"/>
  <c r="L2073" i="2"/>
  <c r="L2081" i="2"/>
  <c r="L2089" i="2"/>
  <c r="L2097" i="2"/>
  <c r="L2104" i="2"/>
  <c r="L2112" i="2"/>
  <c r="L2120" i="2"/>
  <c r="L2128" i="2"/>
  <c r="L2135" i="2"/>
  <c r="L2143" i="2"/>
  <c r="L2151" i="2"/>
  <c r="L2159" i="2"/>
  <c r="L2167" i="2"/>
  <c r="L2175" i="2"/>
  <c r="L2183" i="2"/>
  <c r="L2191" i="2"/>
  <c r="L2199" i="2"/>
  <c r="L2207" i="2"/>
  <c r="L2215" i="2"/>
  <c r="L2223" i="2"/>
  <c r="L2231" i="2"/>
  <c r="L2239" i="2"/>
  <c r="L2255" i="2"/>
  <c r="L2263" i="2"/>
  <c r="L2271" i="2"/>
  <c r="L2279" i="2"/>
  <c r="L2286" i="2"/>
  <c r="L2294" i="2"/>
  <c r="L2302" i="2"/>
  <c r="L2310" i="2"/>
  <c r="L2318" i="2"/>
  <c r="L2326" i="2"/>
  <c r="L2334" i="2"/>
  <c r="L2342" i="2"/>
  <c r="L2350" i="2"/>
  <c r="L2358" i="2"/>
  <c r="L2366" i="2"/>
  <c r="L2374" i="2"/>
  <c r="L2381" i="2"/>
  <c r="L2389" i="2"/>
  <c r="L2397" i="2"/>
  <c r="L2405" i="2"/>
  <c r="L2413" i="2"/>
  <c r="L2421" i="2"/>
  <c r="L2429" i="2"/>
  <c r="L2437" i="2"/>
  <c r="L2445" i="2"/>
  <c r="L2453" i="2"/>
  <c r="L2461" i="2"/>
  <c r="L2469" i="2"/>
  <c r="L2477" i="2"/>
  <c r="L2485" i="2"/>
  <c r="L2493" i="2"/>
  <c r="L2501" i="2"/>
  <c r="L2509" i="2"/>
  <c r="L2517" i="2"/>
  <c r="L2525" i="2"/>
  <c r="L2533" i="2"/>
  <c r="L2540" i="2"/>
  <c r="L2548" i="2"/>
  <c r="L2556" i="2"/>
  <c r="L2564" i="2"/>
  <c r="L2572" i="2"/>
  <c r="L2580" i="2"/>
  <c r="L2588" i="2"/>
  <c r="L2596" i="2"/>
  <c r="L2604" i="2"/>
  <c r="L2612" i="2"/>
  <c r="L2620" i="2"/>
  <c r="L2628" i="2"/>
  <c r="L2636" i="2"/>
  <c r="L2644" i="2"/>
  <c r="L2652" i="2"/>
  <c r="L2660" i="2"/>
  <c r="L2668" i="2"/>
  <c r="L2676" i="2"/>
  <c r="L2684" i="2"/>
  <c r="L2692" i="2"/>
  <c r="L2700" i="2"/>
  <c r="L2708" i="2"/>
  <c r="L2716" i="2"/>
  <c r="L2724" i="2"/>
  <c r="L2732" i="2"/>
  <c r="L2739" i="2"/>
  <c r="L2747" i="2"/>
  <c r="L2755" i="2"/>
  <c r="L2763" i="2"/>
  <c r="L2771" i="2"/>
  <c r="L2779" i="2"/>
  <c r="L2787" i="2"/>
  <c r="L2795" i="2"/>
  <c r="L2803" i="2"/>
  <c r="L2811" i="2"/>
  <c r="L2819" i="2"/>
  <c r="L2827" i="2"/>
  <c r="L2835" i="2"/>
  <c r="L2843" i="2"/>
  <c r="L2851" i="2"/>
  <c r="L2859" i="2"/>
  <c r="L2867" i="2"/>
  <c r="L2875" i="2"/>
  <c r="L2883" i="2"/>
  <c r="L2929" i="2"/>
  <c r="L2937" i="2"/>
  <c r="L2945" i="2"/>
  <c r="L2953" i="2"/>
  <c r="L3103" i="2"/>
  <c r="L3111" i="2"/>
  <c r="L3119" i="2"/>
  <c r="L3127" i="2"/>
  <c r="L3135" i="2"/>
  <c r="L3143" i="2"/>
  <c r="L3151" i="2"/>
  <c r="L3159" i="2"/>
  <c r="L3167" i="2"/>
  <c r="L3175" i="2"/>
  <c r="L3183" i="2"/>
  <c r="L3191" i="2"/>
  <c r="L3199" i="2"/>
  <c r="L3206" i="2"/>
  <c r="L3213" i="2"/>
  <c r="L3221" i="2"/>
  <c r="L3229" i="2"/>
  <c r="L3237" i="2"/>
  <c r="L3245" i="2"/>
  <c r="L3260" i="2"/>
  <c r="L3268" i="2"/>
  <c r="L3276" i="2"/>
  <c r="L3284" i="2"/>
  <c r="L3292" i="2"/>
  <c r="L3299" i="2"/>
  <c r="L3307" i="2"/>
  <c r="L3315" i="2"/>
  <c r="L3323" i="2"/>
  <c r="L1532" i="2"/>
  <c r="L1540" i="2"/>
  <c r="L1548" i="2"/>
  <c r="L1556" i="2"/>
  <c r="L1564" i="2"/>
  <c r="L1572" i="2"/>
  <c r="L1580" i="2"/>
  <c r="L1588" i="2"/>
  <c r="L1596" i="2"/>
  <c r="L1604" i="2"/>
  <c r="L1612" i="2"/>
  <c r="L1620" i="2"/>
  <c r="L1628" i="2"/>
  <c r="L1636" i="2"/>
  <c r="L1644" i="2"/>
  <c r="L1652" i="2"/>
  <c r="L1660" i="2"/>
  <c r="L1668" i="2"/>
  <c r="L1676" i="2"/>
  <c r="L1684" i="2"/>
  <c r="L1692" i="2"/>
  <c r="L1700" i="2"/>
  <c r="L1708" i="2"/>
  <c r="L1716" i="2"/>
  <c r="L1724" i="2"/>
  <c r="L1731" i="2"/>
  <c r="L1747" i="2"/>
  <c r="L1755" i="2"/>
  <c r="L1763" i="2"/>
  <c r="L1771" i="2"/>
  <c r="L1779" i="2"/>
  <c r="L1787" i="2"/>
  <c r="L1795" i="2"/>
  <c r="L1811" i="2"/>
  <c r="L1819" i="2"/>
  <c r="L1827" i="2"/>
  <c r="L1835" i="2"/>
  <c r="L1843" i="2"/>
  <c r="L1851" i="2"/>
  <c r="L1859" i="2"/>
  <c r="L1867" i="2"/>
  <c r="L1875" i="2"/>
  <c r="L1883" i="2"/>
  <c r="L1891" i="2"/>
  <c r="L1899" i="2"/>
  <c r="L1907" i="2"/>
  <c r="L1915" i="2"/>
  <c r="L1923" i="2"/>
  <c r="L1931" i="2"/>
  <c r="L1939" i="2"/>
  <c r="L1947" i="2"/>
  <c r="L1955" i="2"/>
  <c r="L1963" i="2"/>
  <c r="L1971" i="2"/>
  <c r="L1979" i="2"/>
  <c r="L1987" i="2"/>
  <c r="L1995" i="2"/>
  <c r="L2003" i="2"/>
  <c r="L2011" i="2"/>
  <c r="L2019" i="2"/>
  <c r="L2027" i="2"/>
  <c r="L2035" i="2"/>
  <c r="L2043" i="2"/>
  <c r="L2051" i="2"/>
  <c r="L2059" i="2"/>
  <c r="L2067" i="2"/>
  <c r="L2074" i="2"/>
  <c r="L2082" i="2"/>
  <c r="L2090" i="2"/>
  <c r="L2098" i="2"/>
  <c r="L2105" i="2"/>
  <c r="L2113" i="2"/>
  <c r="L2121" i="2"/>
  <c r="L2136" i="2"/>
  <c r="L2144" i="2"/>
  <c r="L2152" i="2"/>
  <c r="L2160" i="2"/>
  <c r="L2168" i="2"/>
  <c r="L2176" i="2"/>
  <c r="L2184" i="2"/>
  <c r="L2192" i="2"/>
  <c r="L2200" i="2"/>
  <c r="L2208" i="2"/>
  <c r="L2216" i="2"/>
  <c r="L2224" i="2"/>
  <c r="L2232" i="2"/>
  <c r="L2240" i="2"/>
  <c r="L2248" i="2"/>
  <c r="L2256" i="2"/>
  <c r="L2264" i="2"/>
  <c r="L2287" i="2"/>
  <c r="L2295" i="2"/>
  <c r="L2303" i="2"/>
  <c r="L2311" i="2"/>
  <c r="L2319" i="2"/>
  <c r="L2327" i="2"/>
  <c r="L2335" i="2"/>
  <c r="L2343" i="2"/>
  <c r="L2351" i="2"/>
  <c r="L2359" i="2"/>
  <c r="L2367" i="2"/>
  <c r="L2375" i="2"/>
  <c r="L2382" i="2"/>
  <c r="L2390" i="2"/>
  <c r="L2398" i="2"/>
  <c r="L2406" i="2"/>
  <c r="L2414" i="2"/>
  <c r="L2422" i="2"/>
  <c r="L2430" i="2"/>
  <c r="L2438" i="2"/>
  <c r="L2446" i="2"/>
  <c r="L2454" i="2"/>
  <c r="L2462" i="2"/>
  <c r="L2470" i="2"/>
  <c r="L2478" i="2"/>
  <c r="L2486" i="2"/>
  <c r="L2494" i="2"/>
  <c r="L2502" i="2"/>
  <c r="L2510" i="2"/>
  <c r="L2518" i="2"/>
  <c r="L2526" i="2"/>
  <c r="L2534" i="2"/>
  <c r="L2541" i="2"/>
  <c r="L2549" i="2"/>
  <c r="L2557" i="2"/>
  <c r="L2565" i="2"/>
  <c r="L2573" i="2"/>
  <c r="L2581" i="2"/>
  <c r="L2589" i="2"/>
  <c r="L2597" i="2"/>
  <c r="L2605" i="2"/>
  <c r="L2613" i="2"/>
  <c r="L2621" i="2"/>
  <c r="L2629" i="2"/>
  <c r="L2637" i="2"/>
  <c r="L2645" i="2"/>
  <c r="L2653" i="2"/>
  <c r="L2661" i="2"/>
  <c r="L2669" i="2"/>
  <c r="L2677" i="2"/>
  <c r="L2685" i="2"/>
  <c r="L2693" i="2"/>
  <c r="L2701" i="2"/>
  <c r="L2709" i="2"/>
  <c r="L2717" i="2"/>
  <c r="L2725" i="2"/>
  <c r="L2733" i="2"/>
  <c r="L2740" i="2"/>
  <c r="L2748" i="2"/>
  <c r="L2756" i="2"/>
  <c r="L2764" i="2"/>
  <c r="L2772" i="2"/>
  <c r="L2780" i="2"/>
  <c r="L2788" i="2"/>
  <c r="L2796" i="2"/>
  <c r="L2804" i="2"/>
  <c r="L2812" i="2"/>
  <c r="L2820" i="2"/>
  <c r="L2828" i="2"/>
  <c r="L2836" i="2"/>
  <c r="L2844" i="2"/>
  <c r="L2852" i="2"/>
  <c r="L2860" i="2"/>
  <c r="L2868" i="2"/>
  <c r="L2876" i="2"/>
  <c r="L2884" i="2"/>
  <c r="L2891" i="2"/>
  <c r="L2899" i="2"/>
  <c r="L2907" i="2"/>
  <c r="L2915" i="2"/>
  <c r="L2961" i="2"/>
  <c r="L2969" i="2"/>
  <c r="L2977" i="2"/>
  <c r="L2985" i="2"/>
  <c r="L2993" i="2"/>
  <c r="L3001" i="2"/>
  <c r="L3009" i="2"/>
  <c r="L3017" i="2"/>
  <c r="L3025" i="2"/>
  <c r="L3033" i="2"/>
  <c r="L3041" i="2"/>
  <c r="L3049" i="2"/>
  <c r="L3057" i="2"/>
  <c r="L3065" i="2"/>
  <c r="L3073" i="2"/>
  <c r="L3081" i="2"/>
  <c r="L3089" i="2"/>
  <c r="L3097" i="2"/>
  <c r="L3214" i="2"/>
  <c r="L3222" i="2"/>
  <c r="L3230" i="2"/>
  <c r="L3238" i="2"/>
  <c r="L3246" i="2"/>
  <c r="L3253" i="2"/>
  <c r="L3261" i="2"/>
  <c r="L3269" i="2"/>
  <c r="L3277" i="2"/>
  <c r="L3285" i="2"/>
  <c r="L3293" i="2"/>
  <c r="L3300" i="2"/>
  <c r="L3308" i="2"/>
  <c r="L3316" i="2"/>
  <c r="L3324" i="2"/>
  <c r="L3331" i="2"/>
  <c r="L3339" i="2"/>
  <c r="L3347" i="2"/>
  <c r="L3355" i="2"/>
  <c r="L3363" i="2"/>
  <c r="L3371" i="2"/>
  <c r="L3379" i="2"/>
  <c r="L3387" i="2"/>
  <c r="L3395" i="2"/>
  <c r="L3403" i="2"/>
  <c r="L3411" i="2"/>
  <c r="L3419" i="2"/>
  <c r="L3427" i="2"/>
  <c r="L3435" i="2"/>
  <c r="L3443" i="2"/>
  <c r="L3451" i="2"/>
  <c r="L2281" i="2"/>
  <c r="L2383" i="2"/>
  <c r="L2391" i="2"/>
  <c r="L2399" i="2"/>
  <c r="L2407" i="2"/>
  <c r="L2415" i="2"/>
  <c r="L2423" i="2"/>
  <c r="L2431" i="2"/>
  <c r="L2439" i="2"/>
  <c r="L2447" i="2"/>
  <c r="L2455" i="2"/>
  <c r="L2463" i="2"/>
  <c r="L2471" i="2"/>
  <c r="L2479" i="2"/>
  <c r="L2487" i="2"/>
  <c r="L2495" i="2"/>
  <c r="L2503" i="2"/>
  <c r="L2511" i="2"/>
  <c r="L2519" i="2"/>
  <c r="L2527" i="2"/>
  <c r="L2535" i="2"/>
  <c r="L2542" i="2"/>
  <c r="L2550" i="2"/>
  <c r="L2558" i="2"/>
  <c r="L2566" i="2"/>
  <c r="L2574" i="2"/>
  <c r="L2582" i="2"/>
  <c r="L2590" i="2"/>
  <c r="L2598" i="2"/>
  <c r="L2606" i="2"/>
  <c r="L2614" i="2"/>
  <c r="L2622" i="2"/>
  <c r="L2630" i="2"/>
  <c r="L2638" i="2"/>
  <c r="L2646" i="2"/>
  <c r="L2654" i="2"/>
  <c r="L2662" i="2"/>
  <c r="L2670" i="2"/>
  <c r="L2678" i="2"/>
  <c r="L2686" i="2"/>
  <c r="L2694" i="2"/>
  <c r="L2702" i="2"/>
  <c r="L2710" i="2"/>
  <c r="L2718" i="2"/>
  <c r="L2726" i="2"/>
  <c r="L2734" i="2"/>
  <c r="L2741" i="2"/>
  <c r="L2749" i="2"/>
  <c r="L2757" i="2"/>
  <c r="L2765" i="2"/>
  <c r="L2773" i="2"/>
  <c r="L2781" i="2"/>
  <c r="L2789" i="2"/>
  <c r="L2797" i="2"/>
  <c r="L2805" i="2"/>
  <c r="L2813" i="2"/>
  <c r="L2821" i="2"/>
  <c r="L2829" i="2"/>
  <c r="L2837" i="2"/>
  <c r="L2845" i="2"/>
  <c r="L2853" i="2"/>
  <c r="L2861" i="2"/>
  <c r="L2869" i="2"/>
  <c r="L2877" i="2"/>
  <c r="L2885" i="2"/>
  <c r="L2892" i="2"/>
  <c r="L2900" i="2"/>
  <c r="L2908" i="2"/>
  <c r="L2916" i="2"/>
  <c r="L2931" i="2"/>
  <c r="L2939" i="2"/>
  <c r="L2947" i="2"/>
  <c r="L3105" i="2"/>
  <c r="L3113" i="2"/>
  <c r="L3121" i="2"/>
  <c r="L3129" i="2"/>
  <c r="L3137" i="2"/>
  <c r="L3145" i="2"/>
  <c r="L3153" i="2"/>
  <c r="L3161" i="2"/>
  <c r="L3169" i="2"/>
  <c r="L3177" i="2"/>
  <c r="L3185" i="2"/>
  <c r="L3193" i="2"/>
  <c r="L3201" i="2"/>
  <c r="L3215" i="2"/>
  <c r="L3223" i="2"/>
  <c r="L3231" i="2"/>
  <c r="L3239" i="2"/>
  <c r="L3247" i="2"/>
  <c r="L3254" i="2"/>
  <c r="L3262" i="2"/>
  <c r="L3270" i="2"/>
  <c r="L3278" i="2"/>
  <c r="L3286" i="2"/>
  <c r="L3294" i="2"/>
  <c r="L3301" i="2"/>
  <c r="L3309" i="2"/>
  <c r="L3317" i="2"/>
  <c r="L3325" i="2"/>
  <c r="L3332" i="2"/>
  <c r="L3340" i="2"/>
  <c r="L3348" i="2"/>
  <c r="L3356" i="2"/>
  <c r="L3364" i="2"/>
  <c r="L3372" i="2"/>
  <c r="L3380" i="2"/>
  <c r="L3388" i="2"/>
  <c r="L3396" i="2"/>
  <c r="L3404" i="2"/>
  <c r="L3412" i="2"/>
  <c r="L3420" i="2"/>
  <c r="L3428" i="2"/>
  <c r="L3436" i="2"/>
  <c r="L3444" i="2"/>
  <c r="L3452" i="2"/>
  <c r="L1542" i="2"/>
  <c r="L1550" i="2"/>
  <c r="L1558" i="2"/>
  <c r="L1566" i="2"/>
  <c r="L1574" i="2"/>
  <c r="L1582" i="2"/>
  <c r="L1590" i="2"/>
  <c r="L1598" i="2"/>
  <c r="L1606" i="2"/>
  <c r="L1614" i="2"/>
  <c r="L1622" i="2"/>
  <c r="L1630" i="2"/>
  <c r="L1638" i="2"/>
  <c r="L1646" i="2"/>
  <c r="L1662" i="2"/>
  <c r="L1670" i="2"/>
  <c r="L1678" i="2"/>
  <c r="L1686" i="2"/>
  <c r="L1694" i="2"/>
  <c r="L1702" i="2"/>
  <c r="L1710" i="2"/>
  <c r="L1726" i="2"/>
  <c r="L1733" i="2"/>
  <c r="L1741" i="2"/>
  <c r="L1749" i="2"/>
  <c r="L1757" i="2"/>
  <c r="L1765" i="2"/>
  <c r="L1773" i="2"/>
  <c r="L1781" i="2"/>
  <c r="L1789" i="2"/>
  <c r="L1797" i="2"/>
  <c r="L1805" i="2"/>
  <c r="L1813" i="2"/>
  <c r="L1821" i="2"/>
  <c r="L1829" i="2"/>
  <c r="L1837" i="2"/>
  <c r="L1845" i="2"/>
  <c r="L1853" i="2"/>
  <c r="L1861" i="2"/>
  <c r="L1869" i="2"/>
  <c r="L1877" i="2"/>
  <c r="L1885" i="2"/>
  <c r="L1893" i="2"/>
  <c r="L1901" i="2"/>
  <c r="L1909" i="2"/>
  <c r="L1917" i="2"/>
  <c r="L1925" i="2"/>
  <c r="L1933" i="2"/>
  <c r="L1941" i="2"/>
  <c r="L1949" i="2"/>
  <c r="L1957" i="2"/>
  <c r="L1965" i="2"/>
  <c r="L1973" i="2"/>
  <c r="L1981" i="2"/>
  <c r="L1989" i="2"/>
  <c r="L1997" i="2"/>
  <c r="L2005" i="2"/>
  <c r="L2013" i="2"/>
  <c r="L2021" i="2"/>
  <c r="L2029" i="2"/>
  <c r="L2037" i="2"/>
  <c r="L2045" i="2"/>
  <c r="L2053" i="2"/>
  <c r="L2061" i="2"/>
  <c r="L2076" i="2"/>
  <c r="L2084" i="2"/>
  <c r="L2092" i="2"/>
  <c r="L2107" i="2"/>
  <c r="L2115" i="2"/>
  <c r="L2123" i="2"/>
  <c r="L2130" i="2"/>
  <c r="L2138" i="2"/>
  <c r="L2146" i="2"/>
  <c r="L2154" i="2"/>
  <c r="L2162" i="2"/>
  <c r="L2170" i="2"/>
  <c r="L2178" i="2"/>
  <c r="L2186" i="2"/>
  <c r="L2194" i="2"/>
  <c r="L2202" i="2"/>
  <c r="L2210" i="2"/>
  <c r="L2218" i="2"/>
  <c r="L2226" i="2"/>
  <c r="L2234" i="2"/>
  <c r="L2242" i="2"/>
  <c r="L2250" i="2"/>
  <c r="L2258" i="2"/>
  <c r="L2289" i="2"/>
  <c r="L2297" i="2"/>
  <c r="L2305" i="2"/>
  <c r="L2313" i="2"/>
  <c r="L2321" i="2"/>
  <c r="L2329" i="2"/>
  <c r="L2337" i="2"/>
  <c r="L2345" i="2"/>
  <c r="L2353" i="2"/>
  <c r="L2361" i="2"/>
  <c r="L2369" i="2"/>
  <c r="L2543" i="2"/>
  <c r="L2551" i="2"/>
  <c r="L2559" i="2"/>
  <c r="L2567" i="2"/>
  <c r="L2575" i="2"/>
  <c r="L2583" i="2"/>
  <c r="L2591" i="2"/>
  <c r="L2599" i="2"/>
  <c r="L2607" i="2"/>
  <c r="L2615" i="2"/>
  <c r="L2623" i="2"/>
  <c r="L2631" i="2"/>
  <c r="L2639" i="2"/>
  <c r="L2647" i="2"/>
  <c r="L2655" i="2"/>
  <c r="L2663" i="2"/>
  <c r="L2671" i="2"/>
  <c r="L2679" i="2"/>
  <c r="L2687" i="2"/>
  <c r="L2695" i="2"/>
  <c r="L2703" i="2"/>
  <c r="L2711" i="2"/>
  <c r="L2719" i="2"/>
  <c r="L2727" i="2"/>
  <c r="L2735" i="2"/>
  <c r="L2742" i="2"/>
  <c r="L2750" i="2"/>
  <c r="L2758" i="2"/>
  <c r="L2766" i="2"/>
  <c r="L2774" i="2"/>
  <c r="L2782" i="2"/>
  <c r="L2790" i="2"/>
  <c r="L2798" i="2"/>
  <c r="L2806" i="2"/>
  <c r="L2814" i="2"/>
  <c r="L2822" i="2"/>
  <c r="L2830" i="2"/>
  <c r="L2838" i="2"/>
  <c r="L2846" i="2"/>
  <c r="L2854" i="2"/>
  <c r="L2862" i="2"/>
  <c r="L2870" i="2"/>
  <c r="L2878" i="2"/>
  <c r="L2886" i="2"/>
  <c r="L2893" i="2"/>
  <c r="L2901" i="2"/>
  <c r="L2909" i="2"/>
  <c r="L2917" i="2"/>
  <c r="L2924" i="2"/>
  <c r="L2932" i="2"/>
  <c r="L2940" i="2"/>
  <c r="L2948" i="2"/>
  <c r="L2955" i="2"/>
  <c r="L2963" i="2"/>
  <c r="L2971" i="2"/>
  <c r="L2979" i="2"/>
  <c r="L2987" i="2"/>
  <c r="L2995" i="2"/>
  <c r="L3003" i="2"/>
  <c r="L3011" i="2"/>
  <c r="L3019" i="2"/>
  <c r="L3027" i="2"/>
  <c r="L3035" i="2"/>
  <c r="L3043" i="2"/>
  <c r="L3051" i="2"/>
  <c r="L3059" i="2"/>
  <c r="L3067" i="2"/>
  <c r="L3075" i="2"/>
  <c r="L3083" i="2"/>
  <c r="L3091" i="2"/>
  <c r="L3255" i="2"/>
  <c r="L3263" i="2"/>
  <c r="L3271" i="2"/>
  <c r="L3279" i="2"/>
  <c r="L3287" i="2"/>
  <c r="L3295" i="2"/>
  <c r="L3302" i="2"/>
  <c r="L3310" i="2"/>
  <c r="L3318" i="2"/>
  <c r="L3326" i="2"/>
  <c r="L3333" i="2"/>
  <c r="L3341" i="2"/>
  <c r="L3349" i="2"/>
  <c r="L3357" i="2"/>
  <c r="L3365" i="2"/>
  <c r="L3373" i="2"/>
  <c r="L3381" i="2"/>
  <c r="L3389" i="2"/>
  <c r="L3397" i="2"/>
  <c r="L3405" i="2"/>
  <c r="L3413" i="2"/>
  <c r="L3421" i="2"/>
  <c r="L3429" i="2"/>
  <c r="L3437" i="2"/>
  <c r="L3445" i="2"/>
  <c r="L1535" i="2"/>
  <c r="L1543" i="2"/>
  <c r="L1551" i="2"/>
  <c r="L1559" i="2"/>
  <c r="L1567" i="2"/>
  <c r="L1575" i="2"/>
  <c r="L1583" i="2"/>
  <c r="L1591" i="2"/>
  <c r="L1599" i="2"/>
  <c r="L1607" i="2"/>
  <c r="L1615" i="2"/>
  <c r="L1623" i="2"/>
  <c r="L1631" i="2"/>
  <c r="L1639" i="2"/>
  <c r="L1647" i="2"/>
  <c r="L1655" i="2"/>
  <c r="L1663" i="2"/>
  <c r="L1671" i="2"/>
  <c r="L1679" i="2"/>
  <c r="L1687" i="2"/>
  <c r="L1695" i="2"/>
  <c r="L1703" i="2"/>
  <c r="L1711" i="2"/>
  <c r="L1719" i="2"/>
  <c r="L1727" i="2"/>
  <c r="L1734" i="2"/>
  <c r="L1742" i="2"/>
  <c r="L1750" i="2"/>
  <c r="L1758" i="2"/>
  <c r="L1766" i="2"/>
  <c r="L1774" i="2"/>
  <c r="L1782" i="2"/>
  <c r="L1790" i="2"/>
  <c r="L1798" i="2"/>
  <c r="L1806" i="2"/>
  <c r="L1814" i="2"/>
  <c r="L1822" i="2"/>
  <c r="L1830" i="2"/>
  <c r="L1838" i="2"/>
  <c r="L1846" i="2"/>
  <c r="L1854" i="2"/>
  <c r="L1862" i="2"/>
  <c r="L1870" i="2"/>
  <c r="L1878" i="2"/>
  <c r="L1886" i="2"/>
  <c r="L1894" i="2"/>
  <c r="L1902" i="2"/>
  <c r="L1918" i="2"/>
  <c r="L1926" i="2"/>
  <c r="L1934" i="2"/>
  <c r="L1942" i="2"/>
  <c r="L1950" i="2"/>
  <c r="L1958" i="2"/>
  <c r="L1982" i="2"/>
  <c r="L1990" i="2"/>
  <c r="L2014" i="2"/>
  <c r="L2022" i="2"/>
  <c r="L2046" i="2"/>
  <c r="L2054" i="2"/>
  <c r="L2069" i="2"/>
  <c r="L2077" i="2"/>
  <c r="L2085" i="2"/>
  <c r="L2093" i="2"/>
  <c r="L2100" i="2"/>
  <c r="L2108" i="2"/>
  <c r="L2116" i="2"/>
  <c r="L2124" i="2"/>
  <c r="L2131" i="2"/>
  <c r="L2139" i="2"/>
  <c r="L2147" i="2"/>
  <c r="L2155" i="2"/>
  <c r="L2163" i="2"/>
  <c r="L2171" i="2"/>
  <c r="L2179" i="2"/>
  <c r="L2187" i="2"/>
  <c r="L2195" i="2"/>
  <c r="L2203" i="2"/>
  <c r="L2211" i="2"/>
  <c r="L2219" i="2"/>
  <c r="L2227" i="2"/>
  <c r="L2235" i="2"/>
  <c r="L2243" i="2"/>
  <c r="L2251" i="2"/>
  <c r="L2259" i="2"/>
  <c r="L2267" i="2"/>
  <c r="L2275" i="2"/>
  <c r="L2283" i="2"/>
  <c r="L2377" i="2"/>
  <c r="L2385" i="2"/>
  <c r="L2393" i="2"/>
  <c r="L2401" i="2"/>
  <c r="L2409" i="2"/>
  <c r="L2417" i="2"/>
  <c r="L2425" i="2"/>
  <c r="L2433" i="2"/>
  <c r="L2441" i="2"/>
  <c r="L2449" i="2"/>
  <c r="L2457" i="2"/>
  <c r="L2465" i="2"/>
  <c r="L2473" i="2"/>
  <c r="L2481" i="2"/>
  <c r="L2489" i="2"/>
  <c r="L2497" i="2"/>
  <c r="L2505" i="2"/>
  <c r="L2513" i="2"/>
  <c r="L2521" i="2"/>
  <c r="L2529" i="2"/>
  <c r="L2743" i="2"/>
  <c r="L2751" i="2"/>
  <c r="L2759" i="2"/>
  <c r="L2767" i="2"/>
  <c r="L2775" i="2"/>
  <c r="L2783" i="2"/>
  <c r="L2791" i="2"/>
  <c r="L2799" i="2"/>
  <c r="L2807" i="2"/>
  <c r="L2815" i="2"/>
  <c r="L2823" i="2"/>
  <c r="L2831" i="2"/>
  <c r="L2839" i="2"/>
  <c r="L2847" i="2"/>
  <c r="L2855" i="2"/>
  <c r="L2863" i="2"/>
  <c r="L2871" i="2"/>
  <c r="L2879" i="2"/>
  <c r="L2887" i="2"/>
  <c r="L2894" i="2"/>
  <c r="L2902" i="2"/>
  <c r="L2910" i="2"/>
  <c r="L2918" i="2"/>
  <c r="L2925" i="2"/>
  <c r="L2933" i="2"/>
  <c r="L2941" i="2"/>
  <c r="L2949" i="2"/>
  <c r="L2956" i="2"/>
  <c r="L2964" i="2"/>
  <c r="L2972" i="2"/>
  <c r="L2980" i="2"/>
  <c r="L2988" i="2"/>
  <c r="L2996" i="2"/>
  <c r="L3004" i="2"/>
  <c r="L3012" i="2"/>
  <c r="L3020" i="2"/>
  <c r="L3028" i="2"/>
  <c r="L3036" i="2"/>
  <c r="L3044" i="2"/>
  <c r="L3052" i="2"/>
  <c r="L3060" i="2"/>
  <c r="L3068" i="2"/>
  <c r="L3076" i="2"/>
  <c r="L3084" i="2"/>
  <c r="L3092" i="2"/>
  <c r="L3099" i="2"/>
  <c r="L3107" i="2"/>
  <c r="L3115" i="2"/>
  <c r="L3123" i="2"/>
  <c r="L3131" i="2"/>
  <c r="L3139" i="2"/>
  <c r="L3147" i="2"/>
  <c r="L3155" i="2"/>
  <c r="L3163" i="2"/>
  <c r="L3171" i="2"/>
  <c r="L3179" i="2"/>
  <c r="L3187" i="2"/>
  <c r="L3195" i="2"/>
  <c r="L3203" i="2"/>
  <c r="L3209" i="2"/>
  <c r="L3217" i="2"/>
  <c r="L3225" i="2"/>
  <c r="L3233" i="2"/>
  <c r="L3241" i="2"/>
  <c r="L3249" i="2"/>
  <c r="L3303" i="2"/>
  <c r="L3311" i="2"/>
  <c r="L3319" i="2"/>
  <c r="L3327" i="2"/>
  <c r="L3334" i="2"/>
  <c r="L3342" i="2"/>
  <c r="L3350" i="2"/>
  <c r="L3358" i="2"/>
  <c r="L3366" i="2"/>
  <c r="L3374" i="2"/>
  <c r="L3382" i="2"/>
  <c r="L3390" i="2"/>
  <c r="L3398" i="2"/>
  <c r="L3406" i="2"/>
  <c r="L3414" i="2"/>
  <c r="L3422" i="2"/>
  <c r="L3430" i="2"/>
  <c r="L3438" i="2"/>
  <c r="L3446" i="2"/>
  <c r="L3454" i="2"/>
</calcChain>
</file>

<file path=xl/sharedStrings.xml><?xml version="1.0" encoding="utf-8"?>
<sst xmlns="http://schemas.openxmlformats.org/spreadsheetml/2006/main" count="19607" uniqueCount="163">
  <si>
    <t>Interactive Excel Dashboard</t>
  </si>
  <si>
    <r>
      <rPr>
        <sz val="16"/>
        <color theme="1"/>
        <rFont val="Calibri"/>
      </rPr>
      <t>Get 10%</t>
    </r>
    <r>
      <rPr>
        <b/>
        <sz val="16"/>
        <color theme="1"/>
        <rFont val="Calibri"/>
      </rPr>
      <t xml:space="preserve"> OFF</t>
    </r>
    <r>
      <rPr>
        <sz val="16"/>
        <color theme="1"/>
        <rFont val="Calibri"/>
      </rPr>
      <t xml:space="preserve"> our Excel for Business &amp; Finance Course using coupon code </t>
    </r>
    <r>
      <rPr>
        <b/>
        <sz val="16"/>
        <color theme="1"/>
        <rFont val="Calibri"/>
      </rPr>
      <t>EMAIL10</t>
    </r>
  </si>
  <si>
    <t>Get Our Excel for Business &amp; Finance Course</t>
  </si>
  <si>
    <t>Made by Kenji Explains / Career Principles</t>
  </si>
  <si>
    <t>Note</t>
  </si>
  <si>
    <t>All content is copyright material of Kenji Explains / Career Principles</t>
  </si>
  <si>
    <t>This Excel model may not be reproduced or distributed by any means, including printing, 
screencapturing, or any other method without the prior permission of the publisher.</t>
  </si>
  <si>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</si>
  <si>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</si>
  <si>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</si>
  <si>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</si>
  <si>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</si>
  <si>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</si>
  <si>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</si>
  <si>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</si>
  <si>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</si>
  <si>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</si>
  <si>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</si>
  <si>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</si>
  <si>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</si>
  <si>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</si>
  <si>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</si>
  <si>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</si>
  <si>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</si>
  <si>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</si>
  <si>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</si>
  <si>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</si>
  <si>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</si>
  <si>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</si>
  <si>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</si>
  <si>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</si>
  <si>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</si>
  <si>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</si>
  <si>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</si>
  <si>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</si>
  <si>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</si>
  <si>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</si>
  <si>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</si>
  <si>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</si>
  <si>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</si>
  <si>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</si>
  <si>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</si>
  <si>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</si>
  <si>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</si>
  <si>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</si>
  <si>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</si>
  <si>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</si>
  <si>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</si>
  <si>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</si>
  <si>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</si>
  <si>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</si>
  <si>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</si>
  <si>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</si>
  <si>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</si>
  <si>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</si>
  <si>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</si>
  <si>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</si>
  <si>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</si>
  <si>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</si>
  <si>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</si>
  <si>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</si>
  <si>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</si>
  <si>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</si>
  <si>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</si>
  <si>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</si>
  <si>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</si>
  <si>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</si>
  <si>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</si>
  <si>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</si>
  <si>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</si>
  <si>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</si>
  <si>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</si>
  <si>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</si>
  <si>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</si>
  <si>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</si>
  <si>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</si>
  <si>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</si>
  <si>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</si>
  <si>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</si>
  <si>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</si>
  <si>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</si>
  <si>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</si>
  <si>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</si>
  <si>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</si>
  <si>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</si>
  <si>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</si>
  <si>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</si>
  <si>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</si>
  <si>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</si>
  <si>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</si>
  <si>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</si>
  <si>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</si>
  <si>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</si>
  <si>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</si>
  <si>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</si>
  <si>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</si>
  <si>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</si>
  <si>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</si>
  <si>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</si>
  <si>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</si>
  <si>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</si>
  <si>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</si>
  <si>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</si>
  <si>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</si>
  <si>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</si>
  <si>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</si>
  <si>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</si>
  <si>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</si>
  <si>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</si>
  <si>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</si>
  <si>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</si>
  <si>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</si>
  <si>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</si>
  <si>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</si>
  <si>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</si>
  <si>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</si>
  <si>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</si>
  <si>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</si>
  <si>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</si>
  <si>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</si>
  <si>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</si>
  <si>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</si>
  <si>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</si>
  <si>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</si>
  <si>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</si>
  <si>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</si>
  <si>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</si>
  <si>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</si>
  <si>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</si>
  <si>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</si>
  <si>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</si>
  <si>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</si>
  <si>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</si>
  <si>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</si>
  <si>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</si>
  <si>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</si>
  <si>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</si>
  <si>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</si>
  <si>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</si>
  <si>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Sum of Total Sales</t>
  </si>
  <si>
    <t>Sum of Units Sold</t>
  </si>
  <si>
    <t>Sum of Operating Profit</t>
  </si>
  <si>
    <t>Sum of Operating Margin</t>
  </si>
  <si>
    <t>Average of Operating Margin</t>
  </si>
  <si>
    <t>Total Units Sold</t>
  </si>
  <si>
    <t>Total Operating Profit</t>
  </si>
  <si>
    <t>Average Operating Profit</t>
  </si>
  <si>
    <t>Row Labels</t>
  </si>
  <si>
    <t>Grand Total</t>
  </si>
  <si>
    <t>Jan</t>
  </si>
  <si>
    <t>Feb</t>
  </si>
  <si>
    <t>Mar</t>
  </si>
  <si>
    <t>Apr</t>
  </si>
  <si>
    <t>May</t>
  </si>
  <si>
    <t>Jun</t>
  </si>
  <si>
    <t>Jul</t>
  </si>
  <si>
    <t>Aug</t>
  </si>
  <si>
    <t>Sep</t>
  </si>
  <si>
    <t>Oct</t>
  </si>
  <si>
    <t>Nov</t>
  </si>
  <si>
    <t>Dec</t>
  </si>
  <si>
    <t>Month</t>
  </si>
  <si>
    <t>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</si>
</sst>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164" formatCode="&quot;$&quot;#,##0.0_);[Red]\(&quot;$&quot;#,##0.0\)"/>
    <numFmt numFmtId="165" formatCode="&quot;$&quot;#,##0"/>
    <numFmt numFmtId="166" formatCode="_-* #,##0_-;\-* #,##0_-;_-* &quot;-&quot;??_-;_-@"/>
    <numFmt numFmtId="167" formatCode="0.0%"/>
  </numFmts>
  <fonts count="24">
    <font>
      <sz val="11"/>
      <color theme="1"/>
      <name val="Calibri"/>
      <scheme val="minor"/>
    </font>
    <font>
      <sz val="11"/>
      <color theme="1"/>
      <name val="Calibri"/>
      <family val="2"/>
      <scheme val="minor"/>
    </font>
    <font>
      <sz val="11"/>
      <color theme="1"/>
      <name val="Calibri"/>
    </font>
    <font>
      <b/>
      <sz val="50"/>
      <color theme="1"/>
      <name val="Calibri"/>
    </font>
    <font>
      <sz val="12"/>
      <color theme="1"/>
      <name val="Calibri"/>
    </font>
    <font>
      <sz val="16"/>
      <color theme="1"/>
      <name val="Calibri"/>
    </font>
    <font>
      <i/>
      <u/>
      <sz val="14"/>
      <color rgb="FF1155CC"/>
      <name val="Calibri"/>
    </font>
    <font>
      <b/>
      <sz val="11"/>
      <color theme="1"/>
      <name val="Calibri"/>
    </font>
    <font>
      <sz val="11"/>
      <color theme="1"/>
      <name val="Calibri"/>
      <scheme val="minor"/>
    </font>
    <font>
      <b/>
      <sz val="18"/>
      <color rgb="FF2A3E68"/>
      <name val="Calibri"/>
    </font>
    <font>
      <b/>
      <sz val="12"/>
      <color rgb="FF2A3E68"/>
      <name val="Calibri"/>
    </font>
    <font>
      <sz val="11"/>
      <color theme="0"/>
      <name val="Calibri"/>
    </font>
    <font>
      <b/>
      <sz val="39"/>
      <color theme="0"/>
      <name val="Calibri"/>
    </font>
    <font>
      <sz val="11"/>
      <name val="Calibri"/>
    </font>
    <font>
      <b/>
      <sz val="36"/>
      <color theme="0"/>
      <name val="Calibri"/>
    </font>
    <font>
      <b/>
      <sz val="14"/>
      <color theme="0"/>
      <name val="Calibri"/>
    </font>
    <font>
      <sz val="14"/>
      <color theme="0"/>
      <name val="Calibri"/>
    </font>
    <font>
      <sz val="18"/>
      <color theme="0"/>
      <name val="Calibri"/>
    </font>
    <font>
      <b/>
      <sz val="20"/>
      <color theme="0"/>
      <name val="Calibri"/>
    </font>
    <font>
      <b/>
      <sz val="18"/>
      <color theme="0"/>
      <name val="Calibri"/>
    </font>
    <font>
      <b/>
      <sz val="16"/>
      <color theme="1"/>
      <name val="Calibri"/>
    </font>
    <font>
      <u/>
      <sz val="11"/>
      <color theme="10"/>
      <name val="Calibri"/>
      <scheme val="minor"/>
    </font>
    <font>
      <u/>
      <sz val="20"/>
      <color theme="10"/>
      <name val="Calibri"/>
      <family val="2"/>
      <scheme val="minor"/>
    </font>
    <font>
      <b/>
      <sz val="14"/>
      <color theme="0"/>
      <name val="Calibri"/>
      <family val="2"/>
    </font>
  </fonts>
  <fills count="6">
    <fill>
      <patternFill patternType="none"/>
    </fill>
    <fill>
      <patternFill patternType="gray125"/>
    </fill>
    <fill>
      <patternFill patternType="solid">
        <fgColor rgb="FFD9E2F3"/>
        <bgColor rgb="FFD9E2F3"/>
      </patternFill>
    </fill>
    <fill>
      <patternFill patternType="solid">
        <fgColor rgb="FFFEF2CB"/>
        <bgColor rgb="FFFEF2CB"/>
      </patternFill>
    </fill>
    <fill>
      <patternFill patternType="solid">
        <fgColor rgb="FF2A3E68"/>
        <bgColor rgb="FF2A3E68"/>
      </patternFill>
    </fill>
    <fill>
      <patternFill patternType="solid">
        <fgColor theme="0"/>
        <bgColor theme="0"/>
      </patternFill>
    </fill>
  </fills>
  <borders count="20">
    <border>
      <left/>
      <right/>
      <top/>
      <bottom/>
      <diagonal/>
    </border>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2">
    <xf numFmtId="0" fontId="0" fillId="0" borderId="0"/>
    <xf numFmtId="0" fontId="21" fillId="0" borderId="0" applyNumberFormat="0" applyFill="0" applyBorder="0" applyAlignment="0" applyProtection="0"/>
  </cellStyleXfs>
  <cellXfs count="66">
    <xf numFmtId="0" fontId="0" fillId="0" borderId="0" xfId="0"/>
    <xf numFmtId="0" fontId="2" fillId="2" borderId="1" xfId="0" applyFont="1" applyFill="1" applyBorder="1"/>
    <xf numFmtId="0" fontId="2" fillId="0" borderId="2" xfId="0" applyFont="1" applyBorder="1"/>
    <xf numFmtId="0" fontId="3" fillId="0" borderId="3" xfId="0" applyFont="1" applyBorder="1" applyAlignment="1">
      <alignment horizontal="center" vertical="center"/>
    </xf>
    <xf numFmtId="0" fontId="2" fillId="0" borderId="4" xfId="0" applyFont="1" applyBorder="1"/>
    <xf numFmtId="0" fontId="2" fillId="0" borderId="5" xfId="0" applyFont="1" applyBorder="1"/>
    <xf numFmtId="0" fontId="3" fillId="0" borderId="0" xfId="0" applyFont="1" applyAlignment="1">
      <alignment horizontal="center" vertical="center"/>
    </xf>
    <xf numFmtId="0" fontId="2" fillId="0" borderId="6" xfId="0" applyFont="1" applyBorder="1"/>
    <xf numFmtId="0" fontId="4" fillId="2" borderId="1" xfId="0" applyFont="1" applyFill="1" applyBorder="1"/>
    <xf numFmtId="0" fontId="4" fillId="0" borderId="5" xfId="0" applyFont="1" applyBorder="1"/>
    <xf numFmtId="0" fontId="5" fillId="0" borderId="0" xfId="0" applyFont="1"/>
    <xf numFmtId="0" fontId="4" fillId="0" borderId="6" xfId="0" applyFont="1" applyBorder="1"/>
    <xf numFmtId="0" fontId="2" fillId="2" borderId="1" xfId="0" applyFont="1" applyFill="1" applyBorder="1" applyAlignment="1">
      <alignment vertical="center"/>
    </xf>
    <xf numFmtId="0" fontId="2" fillId="0" borderId="5" xfId="0" applyFont="1" applyBorder="1" applyAlignment="1">
      <alignment vertical="center"/>
    </xf>
    <xf numFmtId="0" fontId="2" fillId="0" borderId="6" xfId="0" applyFont="1" applyBorder="1" applyAlignment="1">
      <alignment vertical="center"/>
    </xf>
    <xf numFmtId="0" fontId="6" fillId="0" borderId="0" xfId="0" applyFont="1"/>
    <xf numFmtId="0" fontId="7" fillId="0" borderId="8" xfId="0" applyFont="1" applyBorder="1"/>
    <xf numFmtId="0" fontId="8" fillId="0" borderId="0" xfId="0" applyFont="1"/>
    <xf numFmtId="0" fontId="2" fillId="0" borderId="0" xfId="0" applyFont="1" applyAlignment="1">
      <alignment vertical="top" wrapText="1"/>
    </xf>
    <xf numFmtId="0" fontId="2" fillId="0" borderId="9" xfId="0" applyFont="1" applyBorder="1"/>
    <xf numFmtId="0" fontId="2" fillId="0" borderId="8" xfId="0" applyFont="1" applyBorder="1"/>
    <xf numFmtId="0" fontId="2" fillId="0" borderId="10" xfId="0" applyFont="1" applyBorder="1"/>
    <xf numFmtId="0" fontId="2" fillId="0" borderId="0" xfId="0" applyFont="1"/>
    <xf numFmtId="0" fontId="9" fillId="0" borderId="11" xfId="0" applyFont="1" applyBorder="1"/>
    <xf numFmtId="0" fontId="2" fillId="0" borderId="11" xfId="0" applyFont="1" applyBorder="1"/>
    <xf numFmtId="0" fontId="10" fillId="0" borderId="0" xfId="0" applyFont="1"/>
    <xf numFmtId="0" fontId="11" fillId="4"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3" fontId="2" fillId="0" borderId="0" xfId="0" applyNumberFormat="1" applyFont="1"/>
    <xf numFmtId="9" fontId="2" fillId="0" borderId="0" xfId="0" applyNumberFormat="1" applyFont="1"/>
    <xf numFmtId="8" fontId="2" fillId="0" borderId="0" xfId="0" applyNumberFormat="1" applyFont="1"/>
    <xf numFmtId="10" fontId="2" fillId="0" borderId="0" xfId="0" applyNumberFormat="1" applyFont="1"/>
    <xf numFmtId="14" fontId="2" fillId="0" borderId="0" xfId="0" applyNumberFormat="1" applyFont="1"/>
    <xf numFmtId="164" fontId="2" fillId="0" borderId="0" xfId="0" applyNumberFormat="1" applyFont="1"/>
    <xf numFmtId="0" fontId="11" fillId="4" borderId="1" xfId="0" applyFont="1" applyFill="1" applyBorder="1"/>
    <xf numFmtId="0" fontId="14" fillId="4" borderId="1" xfId="0" applyFont="1" applyFill="1" applyBorder="1" applyAlignment="1">
      <alignment vertical="center"/>
    </xf>
    <xf numFmtId="0" fontId="15" fillId="4" borderId="1" xfId="0" applyFont="1" applyFill="1" applyBorder="1"/>
    <xf numFmtId="0" fontId="16" fillId="4" borderId="1" xfId="0" applyFont="1" applyFill="1" applyBorder="1"/>
    <xf numFmtId="0" fontId="17" fillId="4" borderId="1" xfId="0" applyFont="1" applyFill="1" applyBorder="1" applyAlignment="1">
      <alignment vertical="top"/>
    </xf>
    <xf numFmtId="165" fontId="19" fillId="4" borderId="1" xfId="0" applyNumberFormat="1" applyFont="1" applyFill="1" applyBorder="1" applyAlignment="1">
      <alignment vertical="top"/>
    </xf>
    <xf numFmtId="0" fontId="2" fillId="4" borderId="1" xfId="0" applyFont="1" applyFill="1" applyBorder="1"/>
    <xf numFmtId="0" fontId="2" fillId="5" borderId="1" xfId="0" applyFont="1" applyFill="1" applyBorder="1"/>
    <xf numFmtId="0" fontId="22" fillId="3" borderId="7" xfId="1" applyFont="1" applyFill="1" applyBorder="1" applyAlignment="1">
      <alignment horizontal="center" vertical="center"/>
    </xf>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0" fontId="1" fillId="0" borderId="0" xfId="0" applyFont="1"/>
    <xf numFmtId="0" fontId="23" fillId="4" borderId="1" xfId="0" applyFont="1" applyFill="1" applyBorder="1"/>
    <xf numFmtId="167" fontId="18" fillId="4" borderId="15" xfId="0" applyNumberFormat="1" applyFont="1" applyFill="1" applyBorder="1" applyAlignment="1">
      <alignment horizontal="center" vertical="top"/>
    </xf>
    <xf numFmtId="0" fontId="13" fillId="0" borderId="16" xfId="0" applyFont="1" applyBorder="1"/>
    <xf numFmtId="0" fontId="15" fillId="4" borderId="15" xfId="0" applyFont="1" applyFill="1" applyBorder="1" applyAlignment="1">
      <alignment horizontal="center"/>
    </xf>
    <xf numFmtId="0" fontId="12" fillId="4" borderId="12" xfId="0" applyFont="1" applyFill="1" applyBorder="1" applyAlignment="1">
      <alignment horizontal="center" vertical="center"/>
    </xf>
    <xf numFmtId="0" fontId="13" fillId="0" borderId="13" xfId="0" applyFont="1" applyBorder="1"/>
    <xf numFmtId="0" fontId="13" fillId="0" borderId="14" xfId="0" applyFont="1" applyBorder="1"/>
    <xf numFmtId="0" fontId="13" fillId="0" borderId="17" xfId="0" applyFont="1" applyBorder="1"/>
    <xf numFmtId="0" fontId="13" fillId="0" borderId="18" xfId="0" applyFont="1" applyBorder="1"/>
    <xf numFmtId="0" fontId="13" fillId="0" borderId="19" xfId="0" applyFont="1" applyBorder="1"/>
    <xf numFmtId="165" fontId="18" fillId="4" borderId="15" xfId="0" applyNumberFormat="1" applyFont="1" applyFill="1" applyBorder="1" applyAlignment="1">
      <alignment horizontal="center" vertical="top"/>
    </xf>
    <xf numFmtId="166" fontId="18" fillId="4" borderId="15" xfId="0" applyNumberFormat="1" applyFont="1" applyFill="1" applyBorder="1" applyAlignment="1">
      <alignment horizontal="center" vertical="top"/>
    </xf>
    <xf numFmtId="0" fontId="0" fillId="0" borderId="0" xfId="0" applyNumberFormat="1"/>
  </cellXfs>
  <cellStyles count="2">
    <cellStyle name="Hyperlink" xfId="1" builtinId="8"/>
    <cellStyle name="Normal" xfId="0" builtinId="0"/>
  </cellStyles>
  <dxfs count="18">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4" defaultTableStyle="TableStyleMedium2" defaultPivotStyle="PivotStyleLight16">
    <tableStyle name="Slicer Style 1" pivot="0" table="0" count="1" xr9:uid="{98D420E4-3734-4C3D-BE22-E389CE32A020}"/>
    <tableStyle name="Slicer Style 2" pivot="0" table="0" count="1" xr9:uid="{150365BB-1D5E-4D63-9F7D-8AA5FFB45719}"/>
    <tableStyle name="Timeline Style 1" pivot="0" table="0" count="8" xr9:uid="{C5083CF3-3026-4E48-B601-E95534DA70E1}">
      <tableStyleElement type="wholeTable" dxfId="17"/>
      <tableStyleElement type="headerRow" dxfId="16"/>
    </tableStyle>
    <tableStyle name="Timeline Style 2" pivot="0" table="0" count="8" xr9:uid="{E4F8E8EE-92A7-4DCA-9530-C479C35471D1}">
      <tableStyleElement type="wholeTable" dxfId="15"/>
      <tableStyleElement type="headerRow" dxfId="14"/>
    </tableStyle>
  </tableStyles>
  <extLst>
    <ext xmlns:x14="http://schemas.microsoft.com/office/spreadsheetml/2009/9/main" uri="{46F421CA-312F-682f-3DD2-61675219B42D}">
      <x14:dxfs count="2">
        <dxf>
          <font>
            <color theme="0"/>
          </font>
          <fill>
            <patternFill>
              <bgColor rgb="FF002060"/>
            </patternFill>
          </fill>
        </dxf>
        <dxf>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A0A4C193-F2C1-4fcb-8827-314CF55A85BB}">
      <x15:dxfs count="12">
        <dxf>
          <fill>
            <patternFill patternType="solid">
              <fgColor theme="0" tint="-0.14996795556505021"/>
              <bgColor rgb="FF002060"/>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00206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 File Excel Dashboard_v2.xlsx]Sheet1!PivotTable3</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Monthly</a:t>
            </a:r>
            <a:r>
              <a:rPr lang="en-US" b="1" baseline="0">
                <a:solidFill>
                  <a:schemeClr val="tx1"/>
                </a:solidFill>
              </a:rPr>
              <a:t>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Sheet1!$B$10</c:f>
              <c:strCache>
                <c:ptCount val="1"/>
                <c:pt idx="0">
                  <c:v>Total</c:v>
                </c:pt>
              </c:strCache>
            </c:strRef>
          </c:tx>
          <c:spPr>
            <a:solidFill>
              <a:srgbClr val="002060"/>
            </a:solidFill>
            <a:ln>
              <a:noFill/>
            </a:ln>
            <a:effectLst/>
          </c:spPr>
          <c:invertIfNegative val="0"/>
          <c:cat>
            <c:strRef>
              <c:f>Sheet1!$A$11:$A$23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Sheet1!$B$11:$B$23</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0ADF-47E4-9CD4-5562E96C46B1}"/>
            </c:ext>
          </c:extLst>
        </c:ser>
        <c:dLbls>
          <c:showLegendKey val="0"/>
          <c:showVal val="0"/>
          <c:showCatName val="0"/>
          <c:showSerName val="0"/>
          <c:showPercent val="0"/>
          <c:showBubbleSize val="0"/>
        </c:dLbls>
        <c:gapWidth val="40"/>
        <c:overlap val="-27"/>
        <c:axId val="970206912"/>
        <c:axId val="820524192"/>
      </c:barChart>
      <c:catAx>
        <c:axId val="97020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524192"/>
        <c:crosses val="autoZero"/>
        <c:auto val="1"/>
        <c:lblAlgn val="ctr"/>
        <c:lblOffset val="100"/>
        <c:noMultiLvlLbl val="0"/>
      </c:catAx>
      <c:valAx>
        <c:axId val="82052419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0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Operating Margin</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Sheet1!$E$93</c:f>
              <c:strCache>
                <c:ptCount val="1"/>
                <c:pt idx="0">
                  <c:v>Margin</c:v>
                </c:pt>
              </c:strCache>
            </c:strRef>
          </c:tx>
          <c:spPr>
            <a:ln w="28575" cap="rnd">
              <a:solidFill>
                <a:schemeClr val="accent1"/>
              </a:solidFill>
              <a:round/>
            </a:ln>
            <a:effectLst/>
          </c:spPr>
          <c:marker>
            <c:symbol val="circle"/>
            <c:size val="5"/>
            <c:spPr>
              <a:solidFill>
                <a:schemeClr val="bg2"/>
              </a:solidFill>
              <a:ln w="9525">
                <a:solidFill>
                  <a:schemeClr val="accent1"/>
                </a:solidFill>
              </a:ln>
              <a:effectLst/>
            </c:spPr>
          </c:marker>
          <c:cat>
            <c:strRef>
              <c:f>Sheet1!$D$94:$D$105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Sheet1!$E$94:$E$105</c:f>
              <c:numCache>
                <c:formatCode>General</c:formatCode>
                <c:ptCount val="12"/>
                <c:pt idx="0">
                  <c:v>115.89999999999995</c:v>
                </c:pt>
                <c:pt idx="1">
                  <c:v>115.89999999999995</c:v>
                </c:pt>
                <c:pt idx="2">
                  <c:v>116.99999999999996</c:v>
                </c:pt>
                <c:pt idx="3">
                  <c:v>116.79999999999997</c:v>
                </c:pt>
                <c:pt idx="4">
                  <c:v>118.34999999999995</c:v>
                </c:pt>
                <c:pt idx="5">
                  <c:v>118.59999999999995</c:v>
                </c:pt>
                <c:pt idx="6">
                  <c:v>118.89999999999993</c:v>
                </c:pt>
                <c:pt idx="7">
                  <c:v>118.89999999999993</c:v>
                </c:pt>
                <c:pt idx="8">
                  <c:v>117.69999999999995</c:v>
                </c:pt>
                <c:pt idx="9">
                  <c:v>117.69999999999995</c:v>
                </c:pt>
                <c:pt idx="10">
                  <c:v>117.99999999999994</c:v>
                </c:pt>
                <c:pt idx="11">
                  <c:v>117.99999999999994</c:v>
                </c:pt>
              </c:numCache>
            </c:numRef>
          </c:val>
          <c:smooth val="0"/>
          <c:extLst>
            <c:ext xmlns:c16="http://schemas.microsoft.com/office/drawing/2014/chart" uri="{C3380CC4-5D6E-409C-BE32-E72D297353CC}">
              <c16:uniqueId val="{00000000-B15D-48D3-B2AF-9E2D5A33CD21}"/>
            </c:ext>
          </c:extLst>
        </c:ser>
        <c:dLbls>
          <c:showLegendKey val="0"/>
          <c:showVal val="0"/>
          <c:showCatName val="0"/>
          <c:showSerName val="0"/>
          <c:showPercent val="0"/>
          <c:showBubbleSize val="0"/>
        </c:dLbls>
        <c:marker val="1"/>
        <c:smooth val="0"/>
        <c:axId val="1228699744"/>
        <c:axId val="1341991344"/>
      </c:lineChart>
      <c:catAx>
        <c:axId val="1228699744"/>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41991344"/>
        <c:crosses val="autoZero"/>
        <c:auto val="1"/>
        <c:lblAlgn val="ctr"/>
        <c:lblOffset val="100"/>
        <c:noMultiLvlLbl val="0"/>
      </c:catAx>
      <c:valAx>
        <c:axId val="1341991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6997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 File Excel Dashboard_v2.xlsx]Sheet1!PivotTable3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Sheet1!$B$10</c:f>
              <c:strCache>
                <c:ptCount val="1"/>
                <c:pt idx="0">
                  <c:v>Total</c:v>
                </c:pt>
              </c:strCache>
            </c:strRef>
          </c:tx>
          <c:spPr>
            <a:solidFill>
              <a:schemeClr val="accent1"/>
            </a:solidFill>
            <a:ln>
              <a:noFill/>
            </a:ln>
            <a:effectLst/>
          </c:spPr>
          <c:invertIfNegative val="0"/>
          <c:cat>
            <c:strRef>
              <c:f>Sheet1!$A$11:$A$23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Sheet1!$B$11:$B$23</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3074-47E8-B44A-372BD046C2E2}"/>
            </c:ext>
          </c:extLst>
        </c:ser>
        <c:dLbls>
          <c:showLegendKey val="0"/>
          <c:showVal val="0"/>
          <c:showCatName val="0"/>
          <c:showSerName val="0"/>
          <c:showPercent val="0"/>
          <c:showBubbleSize val="0"/>
        </c:dLbls>
        <c:gapWidth val="219"/>
        <c:overlap val="-27"/>
        <c:axId val="970206912"/>
        <c:axId val="820524192"/>
      </c:barChart>
      <c:catAx>
        <c:axId val="97020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524192"/>
        <c:crosses val="autoZero"/>
        <c:auto val="1"/>
        <c:lblAlgn val="ctr"/>
        <c:lblOffset val="100"/>
        <c:noMultiLvlLbl val="0"/>
      </c:catAx>
      <c:valAx>
        <c:axId val="8205241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0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Sheet1!$E$93</c:f>
              <c:strCache>
                <c:ptCount val="1"/>
                <c:pt idx="0">
                  <c:v>Margin</c:v>
                </c:pt>
              </c:strCache>
            </c:strRef>
          </c:tx>
          <c:spPr>
            <a:ln w="28575" cap="rnd">
              <a:solidFill>
                <a:schemeClr val="accent1"/>
              </a:solidFill>
              <a:round/>
            </a:ln>
            <a:effectLst/>
          </c:spPr>
          <c:marker>
            <c:symbol val="none"/>
          </c:marker>
          <c:cat>
            <c:strRef>
              <c:f>Sheet1!$D$94:$D$105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Sheet1!$E$94:$E$105</c:f>
              <c:numCache>
                <c:formatCode>General</c:formatCode>
                <c:ptCount val="12"/>
                <c:pt idx="0">
                  <c:v>115.89999999999995</c:v>
                </c:pt>
                <c:pt idx="1">
                  <c:v>115.89999999999995</c:v>
                </c:pt>
                <c:pt idx="2">
                  <c:v>116.99999999999996</c:v>
                </c:pt>
                <c:pt idx="3">
                  <c:v>116.79999999999997</c:v>
                </c:pt>
                <c:pt idx="4">
                  <c:v>118.34999999999995</c:v>
                </c:pt>
                <c:pt idx="5">
                  <c:v>118.59999999999995</c:v>
                </c:pt>
                <c:pt idx="6">
                  <c:v>118.89999999999993</c:v>
                </c:pt>
                <c:pt idx="7">
                  <c:v>118.89999999999993</c:v>
                </c:pt>
                <c:pt idx="8">
                  <c:v>117.69999999999995</c:v>
                </c:pt>
                <c:pt idx="9">
                  <c:v>117.69999999999995</c:v>
                </c:pt>
                <c:pt idx="10">
                  <c:v>117.99999999999994</c:v>
                </c:pt>
                <c:pt idx="11">
                  <c:v>117.99999999999994</c:v>
                </c:pt>
              </c:numCache>
            </c:numRef>
          </c:val>
          <c:smooth val="0"/>
          <c:extLst>
            <c:ext xmlns:c16="http://schemas.microsoft.com/office/drawing/2014/chart" uri="{C3380CC4-5D6E-409C-BE32-E72D297353CC}">
              <c16:uniqueId val="{00000000-48FC-49D6-9EDF-1A70F3FB2C37}"/>
            </c:ext>
          </c:extLst>
        </c:ser>
        <c:dLbls>
          <c:showLegendKey val="0"/>
          <c:showVal val="0"/>
          <c:showCatName val="0"/>
          <c:showSerName val="0"/>
          <c:showPercent val="0"/>
          <c:showBubbleSize val="0"/>
        </c:dLbls>
        <c:smooth val="0"/>
        <c:axId val="1228699744"/>
        <c:axId val="1341991344"/>
      </c:lineChart>
      <c:catAx>
        <c:axId val="122869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991344"/>
        <c:crosses val="autoZero"/>
        <c:auto val="1"/>
        <c:lblAlgn val="ctr"/>
        <c:lblOffset val="100"/>
        <c:noMultiLvlLbl val="0"/>
      </c:catAx>
      <c:valAx>
        <c:axId val="134199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69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 of units sold</cx:v>
        </cx:txData>
      </cx:tx>
      <cx:txPr>
        <a:bodyPr spcFirstLastPara="1" vertOverflow="ellipsis" horzOverflow="overflow" wrap="square" lIns="0" tIns="0" rIns="0" bIns="0" anchor="ctr" anchorCtr="1"/>
        <a:lstStyle/>
        <a:p>
          <a:pPr algn="ctr" rtl="0">
            <a:defRPr sz="1800" b="1">
              <a:solidFill>
                <a:srgbClr val="002060"/>
              </a:solidFill>
            </a:defRPr>
          </a:pPr>
          <a:r>
            <a:rPr lang="en-US" sz="1800" b="1" i="0" u="none" strike="noStrike" baseline="0">
              <a:solidFill>
                <a:srgbClr val="002060"/>
              </a:solidFill>
              <a:latin typeface="Calibri"/>
              <a:ea typeface="Calibri"/>
              <a:cs typeface="Calibri"/>
            </a:rPr>
            <a:t>Map of units sold</a:t>
          </a:r>
        </a:p>
      </cx:txPr>
    </cx:title>
    <cx:plotArea>
      <cx:plotAreaRegion>
        <cx:series layoutId="regionMap" uniqueId="{9FAB8119-8010-42E5-A82F-2EB4D6EBF234}">
          <cx:tx>
            <cx:txData>
              <cx:f/>
              <cx:v>Units sold</cx:v>
            </cx:txData>
          </cx:tx>
          <cx:dataId val="0"/>
          <cx:layoutPr>
            <cx:geography cultureLanguage="en-US" cultureRegion="US" attribution="Powered by Bing">
              <cx:geoCache provider="{E9337A44-BEBE-4D9F-B70C-5C5E7DAFC167}">
                <cx:binary>1H3rc5u6Fu+/0unnSzZCAklnzj4zG/A7dtKkSdp+Ydw05Y0A8f7r7wI7scN2T3Nm584duxkVEMJL
+mktrZfwvx+bfz1GT9v8QxNHifzXY/PnR68o0n/98Yd89J7irbyI/cdcSPGzuHgU8R/i50//8emP
H/m29hP3D01F5I9Hb5sXT83H//wbnuY+iUvxuC18kXwqn/L25kmWUSH/S93Jqg/bH7Gf2L4scv+x
QH9+/Cvaft/G248fnpLCL9rPbfr058dXN3388Mf4UX/72g8RUFaUP6At1i6oYRDNULk6fPDHD5FI
3H21wowLRlSMNVXju8/zd2+2MbR/A0EDOdsfP/InKaFDw/9HDV9RD9cvP354FGVS9IPmwvj9+fEu
8YunHx9ui23xJD9+8KWwdjdYou/C3e3Q5z9eD/t//j26AKMwunKEzHjIflf1N2AskSRPj4X/WBbP
A/TPwSHoQqc60jHWd+Cg1+BQAA8zjSFNf/7SHSpvpOY0Mq8aj9CxPp8lOn/lfieS92QbcqFxrMHQ
kx1X0NfIIIQugK10bujGAB0gt2PZPdv8nqDT4Lz0ZATMX9/OEpjN0/d8K8N3RKbnGY0iTOlu4FXt
NTKcXzCkUpBmbMdTI9Z5C0WnoTm0HGGzmZwlNiDa3xUZg1wgQkCc8f1SM0IG6dqFRjnDKodF6BW3
/JaS04g892CEx1+r88QjD7eJ3MIK+G6LP7lgPR/gHpP+w0a8ol0QzJGu66d55a83UPQLZF5ajrG5
OUtsrG3k/xR54r+jJMP0QtOJYXC05xdYQ45VM4T4hYEosIy6X4SeZ8ZeCXgTTafxOe7PCCHrr7NA
6L/rkMcc9OrO/1V95he6inWq6sZrcGCZURHDGnDOjrVGIm2k0/6antP4jJq/6sJ5KMw3HijvHxYy
2iY/nuftu2jMhsY0roNcGz4jiUZBO0CMqb1qNnxGsLyVqtOovG494pubxVnwzSuqweK0RCTy7Q/x
fhhhdgErja6rRDtp1SBVv9AJZdgYgfMWUk4Dc2j5qnvQu6uzBMV+irb1Nn96R1BAXqmMGhreMwZ/
Lc+ofkEMZhCM9pw1UpvfQtFpbA4tR9jY56k2f35q3lVHQzDwmBGG0ElugYUGg3uG096k6T8g8Y51
59+ScxqVfbMRJJ+/nCW7TEGE+T/eUTXT2IXOdR1peMQmDDRmRjHRwIoZPiMR9gZKTuPx0nCEyPQ8
3WX3fu76760tAx5cZZy8jPyxtkzZhcFBvhHtwEfHfPIWik5Dc2g5wub+PDTlV1TDij97EgDOO3IL
+JgNAm5K9iyiRs4yhi8IIZgSdW9mjpjmDQSdRual4asuQg/PE5hbURbeB2ubi8h/V2cmvuAq5sAZ
e9aA8T9mHaaCmwDAAafmbokBW+eYdd5O12mYxu1HaN1aZ7noLJIf/vZdYeIX4ArgYO7vUODjtce4
AH802DZ8Hy0gr2F6A0Gn8XlpOAJmsTlLYOagOvv+89j8c5tzcMP0uvOz+EKv2Qf8Z71LmnADjxD5
PSWnAXluN8JjvjhLPBY/tt47mpeEXGDGwcNP9tJq5AJAiFwYOscU7M/nSbBzmP2WkNNo7JuNwFjY
5wlGBGuL8OXzyPxz9iDqBQIsCBj8O7k1woNxCAswA+vsYHkery6LN1D0C2BeWo6xOU+leSHqd9TK
iHahUmLolJxWmDkG16aqGkjd149W/d9R8wtMhj6M8ThPfWz13uEYBsYjASWZ0p0JM1pIOAPJBl5l
cDjvOAn06GNO+T09pzF5bjdCZXV7lhLsoRWQM+M+D807CDAN/JXc0IxfRMkgmnwBvgAIbap7Cff8
3btl5Q0EncblpeEImIevZwnMCuZq+Ri2z6Pzz5GBCBkoVlgDz+RrlYvpoAoDFxFi7DhlpHi9hZTT
mBxajkBZnScod8XWe0dAwBmpYQpm/EFCHVuSQ1oMZZqmGaPV5Hd0nEZj12qExN3ns2SPS1H68p0t
RvWCQ7KLyvSRRc8RWPQIcHiOTo744020nIbkqOkIl8vzXOU3Iv9/43UBqxCDGaJDvsvwGXnFKOjF
TCeIwoI/fEbWytvpOg3UuP0Irc15el02T/WHryIP30+mgZ7MMdcg8DUGSL8wIIJJmL43NEfq2FtI
+QU0L50Yg3Kei8x66yfvGKsk+gWGvBiiH+nBx6uMwS80ZCAC5s3J1f+35JxGZd9sBMn6PKOUa//R
891t8o58AslklFBO2Wm/C+hkFEQd5b0Ts/+MNIC3UPQLYF76MsZmcZaawHqbt++bFtOnXPSass5f
68nUuKAqRM3A+b/DBPSEY4vyLZT8ApOXPowxOU+/WC/M59s4lZ7/nmkXBF8YTDcQf87wHylqfb4S
ZDJDXPOQM3sM0JvJOo3SqPkIqs38PNlHJMW7Bl4IvYAdMLDKQ4Ry+IxAQiokYkJis/Y3B//696Sc
Bual4QiS9XnaNuutlNtHr5RPRSGfRcw/t/9BNYP8V6zrBmQjHWsAwDaGCu4YQG0n18A/cMw2b6bn
F+i87s4YozO1c56q7XvmyGDwBegGIRztU2FG3kyEDIjDgAkEvrOBq6D+GKPNb+k5Dc5zuxEqm/vz
FGY+7CuTotg+D847cI0B6jNHkNm/NyxHwHDYp9HvwoDtTc9funNkrt9Cy2lQjpqOcFmfZxD5Kn9y
xXtqz5CDgRlkWOK9x3KkqSFNBSczpGDgEZv8npDTiDy3G8FxdZ77L9a+lP1fmvrPc/afM0q/N1aD
wP5LYHKECUQuYXufBnHkfSLz3yyaNxF1Gp9XPRqBtL49S1m28zjZ2/B9xRmF7DEDQ3oS3q31I5Rg
cYEM2n6z5t7uhPpX68zg3/s9Vadhet2nEU6b87R1+qknyvw9OQkilwaFvTBkn2EGK8uxvsYhbZZS
SPh/3rdxgpN+R9FpfA59GWGzPs/M/95iWz7l8ql9nsX/XM71GRoYLEwdn0aHQsIMCEF4y8GewUbR
grfRdBqf47YjhDbL85RygND6qfEf3zGnCZMLyM7EFJH9pua/WaDGBVIZgMhG6kE/vr+n5tfYPLcd
Y7M+S2yuPP8dUQG+IZDcB8r0Pl9jhApsBqCwl1lnv1h5fkfNaVR2rUZ4XJ2nq+YqjCD3713fZwJR
NYZBIdjnwKpj4wZSBoBRVJWCI3r4PMvRnY3zFop+gctLX8bYnOd28+unJJFtVG3fdZsG8AzjsKd5
b3qqY3wovWCYsT4FagfPyHPzVqpOY/S69Qin67/OUqbtsud/r7/+b+8FgixagiGGBt7nHQ6j4Gev
VWsYNp4jY6QNvJWe0wi9bj1C6PY89enPwEnw7qOndwyBYh1eywQb/iDz6YVNjhVqeG0TJrD7nPwi
bvAmkk4jdNR0BM/n83TlPGwhqJO4xbu6c8AoBV+NTtkv2Gdw58CuqGeLaKS2vY2m0wAdtx0h9HCe
Iu7+KY8hkvK8Ur+DxUMg91nX4N9IZYM3ahmQ6ckN0KWHDwQWjp0Fb6DkNCgvDUeI3H8+y0Xn4UkW
Hw4bH3dD9M9xgTg1vIsOuAZi0sNntOrATjQDzCCwc/aWKsB3DM+byToN0qj5CKqH84wgPPjyUSTS
f09nNTgEgD90DG8N3H1eu3PAMQpZuRDY4ad3Qb+JpF9AdOjNGJ7F/x9O+vVLBV/eu2hvi+1keGHj
0XsF/3vt0Ht4i+So6X62n+S0HSMsfvz5ERQzDILr5UWQ/UNe8clzjOxvTZ62svjzo9LvkYLgqUFB
A4Q9IioHHa8Glu+rNPXjh6T3mf75sd9CAsaUwSH3HRR6YNuPH8Bz2FeBggJJwAZcBT1FgxQ54+XF
mNciaiF28tL//fmHpIyvhZ8U8s+PCN7/8fFDurux75EO+1BonwgBuSoYcvFp/76d9HF7Awt3f///
8QrSVEme4rXnVmZQ5fqE5jgwXS4q0/XKyPKVOrGCWDVTb1uWXWAVoadf5llNzU7L7xyRJWalu83U
UJxZUmj5hARmquRiWhios4o8c02h5dJUULNFXjX1nFpOylIiqyad2alSLCqlm0clSqaioXd57LQT
HjiqxVFy7UihzxBb5qEr11VrmJrQqd3laWslnR8QU+2WEntsngfFLS6b7DLXyWeGXTTLSqeYolx1
LbWu6CTQqoVaKOoSpbqYorKR94Wbf9ZxeZ9HqnjAvJ7ipNlw5sgFL+vcxlXdWKoSiCUj2ZVHNcds
9Tya6C56pAp3J46TOJZfU7RyNLKMVEBCYbFJkVfbXCvZqjSy2FSD6JNCQrMI49xONPWhpHQaoG7F
9WguHDf9KoS89tV23aWeZ9dVhkwtqZfM0wITNvzLSaN2n8L6q+74pQlTQk6yrpZm3aEb7la1ObQw
3MI1mcE7S2OJb1O95LbhRbFFZQDf3RiRlQdVZTnhtd756awQsZzgKar9GYojbSoyAoOd/ixLtMyF
WlpeIVMT3jYw7XDiTDn5YSipb0nmWJGHjVUdcmfjC8tAq66V+lWtFvEkCa9IVpRmlrSNTXj9k8r6
a6PH2Vxx3Ikb+NTmSW37ZUPtIPA9Ow8iz/STSC46h0z1UM1MPckTi9KwM3VRWV6tESsiJbeEWlCT
FNNEhhOtYNWyKuNg5lM3M3GhenbQ4dKuFHSd5nW4xm0eTFjO10bUqqZCQzyJXK5bVbV0rt1A8ddR
WOV2PzaiC5TPhWOnEcJmJ+J0GtUV8AFryxkwXJjaVIui6zRTV44uikt6y7TQnbtSxJZR/tTzylln
SHxPfBLOpJpUUy3ghhkxr146qfrgEslNl9UEhsdZdSoXi7Ruham4xKyqCm+wlFYdu/kK48wWXY0f
wpRNfZfO/VwPVw3KzIhyvApwEFuJQzobkaQ1ie/ecaOuLJ5hmLaFmtpOrG40r5EzT2rxxEFNtc4B
xdov+czztdyqlLCxjQxHcxVHC6PWVdORObsGqufM0IDn60iftJUbmlGYPAg/kJdMiMSS+DOOvPJr
Via3kZvcqapS2aKK9Dn3G2l3zaqpaneVIyVdtF5Op7XvMKtFdXdv+H5u6m6ubBXsr1EtaztSuZyk
CGQIc6o5UpRFSLC6yf2ynjmdQqfMjx80Got1rDFhp6KqTEoDfRY5Ht6wmF16RIvnvbhKMivG+cR1
O+WrGqF1obLyKStTcUlV57JjopqGQaSbHnK8lVRhDFrNE7aqFGLtK0ydeY74qumps3Izv5nUjXQt
XYbZ0mEFNo3WIHanNNGVw0M5N6jvLPyURGschbVZJhWz3FxWtl4o1USXUrO9SpSTzPA028kTOlGq
pjJVpKNZXnHHDuLatajj3BcFCT6XMbySN2OGVWk+scLYYEuhKjPpyu4a+lm0GEZCa1vTr7TOFEF8
6UW6sSuiIFgnurOQlAC7AeSKgaSJ6qK44rh5AsVFvw1dn9hxUEzctK1WZdLYul6ky0w1vrVKSmbM
jVcg+4UVECe3FMQVGyWxXA4F7o9KT9aReTgfjhJsVJHpsPK5vm15DuMF50P94XR353CR5hyeNFQd
HQ5VjW60U9mg6+ERwy3D9dETSxyKJQ61O7bVmJ8uS9SIJe86PzK91Hg+VAQcDufD0XDTUBzahBRm
hDlUM+lD80PVoc3h2tB6qKBRREyn1B2rpVHZWcPF0xQoA13DDbuvG55ydLhrNnzL7hDzYAXsHs0O
xB89+kDYyb7u7hz1c2jT5I6wGprn1uG5h/tkXt22uptMx1+16+Ch64cmw9H49uHiUe+Grz6i9NB8
1/Lo8cMQUFcW3RGFaVppti4jYeaaAiM9tB8KYmRSnQzPPyJiqDqMUcrJIo30fAYi8KurV9quwe6u
hhhm6FRmXODQNsIi6eBLHH0diARZwnWJxTy/nGZN+ilWkFjS1hHLII1kZzUJg+kyXD1UFbkWzQxH
WY6uD6d633h4wqF29xTp5vCsoyc6XmYGKZbLJguzVa1OAjXIl37F0sgcDpWszfbnra/ArE98Zh9d
TJywWoTiYddkqBjaOV6Lpo1aXzmhz0EOKEa2dGMu0CRpOxD9XmhHjK+yUE2XrYyy5XCUE5YucYml
RYoosLV4GYpu43OnmR1YNB1EQapttELTgCPFKucdLFchYAY6cLJgkltSVk9UPoEkJ2aStN8iJXVC
E1GcLLu+aEW1L4zSFSdPD/cNzQCN1AyrxEopLedNk64aKemCpInpq833xOP5NM9lHJm887BFcP3V
iY1b4cAy7xsyN1MNZIfhp2JZVPCVw2nWFBYximTe1jMMKs6SRaWxVLliLDkNpOU0ZWmVrlsvh0L2
R0yEbmzGceXOiXBhYMoKbo6qpdofDadp0aFZxcRCaQxvNRS1CLnltrCaiwopwoQVOFnJyBAmqG7M
JhFLlkNBO2xqtUPnVdsly+alKH3lZ4r0epKKVAiTO9ifGY1xndfSX7W406xWaTKrSZltRI4yj5rQ
VPQuWUBeIe2sRNGxWRoitKsOlM0CB7mdQaB0SanES8VVcjOuA9X2sJYtg1yLQYNGuWlU2VeUGusc
NBJYzmDcguYmRqRdeKkXaRMcEt00ssKxas9wFiqe6G2Hllzx0BKRFSV1CroxA9VPB0keuBoU/VFt
6HaOsZh7/VmjVZ4ZIVVMErBblrFbarBiKfsjbnigZAl9XaW4Wg4YwMzOirlbZpEFCkBrDeNPexDq
gqFFFt2wDphQpVW6pEoVwtIV4bmayXo20NDKQixDqnuRWfeHw3nUJaAagJpXKlmy1HpE9Mxh8Rzx
vLN8H7tWAWvsksdNfFS4rcdaC8dkUysJmlKdcBj5fn7rLfM7S9Xaah543CL93DtMwOFodK0tysj2
GrczWS8NORUB6IxTCVpgZOKKpEut79LRuUE9fwL2mW8mfi9cjL7fu+70gx0NI94XPK0DM+5qxx7m
1NC9YcLFXQusucOhn23MWRCPqgtV1+Pl0OHh6FAM14pQ0SY1w18cFCdLL3BgSPo+K4XGQpO9XGzy
tDKrQmb2wHXDFBqODsUwBsMprCagrgZkrnNY7HFfuBms7UNxOG0j9WvtupGVtOp14dd6ZzEdJNfu
EJOGmxXsB7Rav8yWWq7AhB5mdV+MToUk0xi7zqzI9ByEWX1ctIoH6k5/zdVYNoNpsWQ1biIzrLWn
Qm3zSYKdYjkUnifTSeMAXjLLnDkhycyV5c/UD8lE9vNpGL+qnz/D0XDtcFpEyVJqOVo48B7jWakb
0ypMYBp1WLPbmuYrozQ0s0mD1A5qLYtMV0dy1sKaN3SIAEvrAkm7VitpJhKMQBO5WmRrSqsBZ+XN
UlPINCC5XanaFXMosbWKGku/JZrZtVpph54arRocXLp+8LmuC3/iyjSaoJzk5kBsGTK3s5xeoDPN
mA+92LGCotpVUqVm1MnCrjPXXZW0MXO3VebD7ChwHE4bL/ocMhD9O6T7o8NkoBkOluQ2aZLEyh1X
tZveNiLRtkECL3me6CvaFwoYg0pWhJYuZL4shlWN1/4ySq3E5XxpgGo991VvWnnlfZlyZermkWtn
EXbMrPLy2NSQfumXUTPrvDpYFSQpZ1Smn7JQyS3SUQX4PFJMXSfCbrOytHNVjSyFgQSpqEgmstPC
uaf6c5TKBQ60EgyCmlthLywKAqKMOKoSmsM5coRu8hCWWm6UzjJJ1MoiiGUWZ6A2q72u3fRaNOTl
g6VaKvc48MFZUG2imFQTKvk1C3LgpTz/XBszDGavtXs6gV2bsN46zB6+p+4EtjL1Mk6o7dI8M+PG
s1BRgKZjCDuWqmvm/Tov6zxdekgoU79Alyn4hTtruDbUdoHXWLksPnslyJquc+8cJ3KmQeGKlSTf
O6K0S026aBUHJvXhcU0S1ks/q+50RWqmGyeOCT/cEphq2MnJQFjCAjkrQ+1ScHGVg19gonYUtPCf
noSHeln1BUm3nbC6mDhurU0rZnhmwzNwQYCkHIpEUdzIlOoTkcCLLK+sTqq3zMn8eb4MRFEso74Y
jso2LJYOR8XSIKWxoNUVZU0wCTyvtBKQJZMkjwpzdwNw7yI0trTKy2kR1LpZqY5dFT6bq46sd33z
0opaalMzMzN6odsXVZxAAU4WOypBzLTdg2jze1cpOjC2O2R1FMHwGOF94RnRpA2dxMLUb9dBkTAb
p9RiBawOw+jEbS93ia8Rs1MEt+IaxUswNuPlcMSYT0NYk58v8r5Gke0qVlRvNlzXeik7HB2K4Tbj
0HY4H54a+ok3SxEA2D/z6L7hUNWMcKIbxs9d2+FaHNQLP1FDK9EfQzUuJyKKMrsWhWuTlii21IPb
JA67Ne9QeNPmTjcP6psg58oEa4lm5rR3oSntFDtYmq7amHrLv7t1fN+lrTbpoprZZVMZZtpVCky5
zLAaI31wy2QWMzQBlwWZ5F4ZmnniamaGK8d282ZVx1H+6DSyM+uUfxOxw0zRgk/JqTJqEVnWJjhS
84mihs2yrjrlptO8RxTMGsh2+SbhvTBm4dbOFfXcfO0gBVlJ6LdbmvuXXSOMOw18X3NwMZVTVOnV
t1BZDfU1juqJgepoWTm5c5uh8s5oumZLPOlZfuzQTeamcpPIMhlcLltPEzeJ5qiXbiRcM5W+vii6
Wp/0/pitVE3UlOFW8jCalp2RLgKXJne5122Gp8KowVT3dbLmvqivdPALm0NFwZSvXkDi2zrNtaVO
nHASt2lpqiXo9UINTb/h3dcMNXSaJHo5zyTv7uvUWwydaItasYT08WUqM3QN1g8wBOjr18zIQcy3
iW86au58op2PVmXjteBdA2o78Cl03Ai/xErezWhToBmKSu+L7oDDsR+EsvUa2wsMbVXTiH3SQ+bv
yCWuV5h+4ePrym3RZYJbd/fIlpJ51ejafZsExVy0gk9DWdRfYy/dtfQECyaFxHgpdRrellXzbfgq
NfJ1M3ad5kprY7zujKK2SE8D8sSGRWp2B55BsZBNHk+RYrhbvd4BTDKYTn4ujUVVq+VnP+xuhgfW
qR5blc6KjdemxkYI5u0A1Flyp6meBLMwjCayLMMl0oNmB6AqV9zT6m+dwYppqGFnrkGc9K7Tosvh
qZ1HkTVMsdIxnKth2g1jSTL1EbzR2g1RW3/lsZDbA/kJAvVSo+LeF4aFYrWZtllKFh4V/FPggoOV
tzh5TEqyJIGnPTSsy6ZgKLtLN8ibT26jNLs7SjdZ6IYSfFF8EkxJm2fLFATSJ6noCHgwFo9+Q2aO
7rdfSj/hEw9nHehv4B1FwpjDzgpYs/pvitty2pDI+wraljYJXMyWiDvyui0YuDb75+i+mAS1Un2N
dPCEKVSPQX9IvOsc3olqDXe4sbBdtXK+Sk7TSZjG9QoMA3QFbuLYGr4lb6QlRVt8c1sN4HY0WOhZ
nF2pjpfvnmHQDsx2nX3rMsrtJkXBZSLADx15XbW7o6xcs+o6uWVSx3YQkeIybn11ozsSAgp9XxqQ
ATxg20iwxk4aBV9Kw0s3VOb67hG8mhsSR5fDDWpaSpvC74iti4LyNSwRzu4uWptp0NLvVWnEsKZT
uQ5Z0cEURAG48GX0GO0JEsizG1LjNSa1WEfwXXaY1+g7+DV39GQqs0pF8TaOkjuXPvyEmJ1hEn2P
ldUwcKhLsZXA0rZJq1y9LB1PtZ0u0rYVeRhukG3TWrmakU2B2vSSyNiwC7dQN6IEeKoK3NRKmv8A
lRxckXWh3lDXS2Ft6+Q87pLqpmNKbVbIyH7IiJuRUZJthmPFinx4Rgbzc5UAjZMq8JV7pXBvdk/j
3m3KhH7vKJEygWhWuKJIIRuYTBzmOnO2DMAabg1x0Zpx6Wc3uiDVXIRONMdC6DfCgIDGcEsiGisB
5+yW0Dqw0zDLNxoi9SrUJZ5oVZo9qFF2PdwK3PO5VPPiHlwr4bQAllhmHfOuasEJaD6J/I69wCR9
jzEYtaZRGMon1LbaHJQnZdYZOLilLrikE9Dyf8QwK1VeKd8ChSS2a0eKdDcebciqcFkz8WNgL9KR
zTA88BsJ95Wa+/dEFtm0cRu01Pwkv2qkoloaSXvN6GG4sysdYpYVQp8ap+Lzui3CSVHlq6bMytua
ZmI33q0bTQTh7TclSKVdlYW+rlXXu2xKFWJkDvW+dGW4HvrCU/5FrUp8Rz2lmnYJK5Yh7P+7QlSp
LR/cNo+oWg8DlIElZ7pdl3+qZB0ufK9qZ0Xo6rd+1YFN2A+MY7hTBuGqb44Kshp++KFeU00Rlw5B
yUT3ZfEFxWg13Aqeuq3vJbBOxrVYUSeKZ0hpxMJIOPtkdHELzldMHss4n2g8V76GJXbsuhDyMtGR
t9GD0LdBiSy+x+xTW8Y68F8EiyKnyhWOVW2ZZsSbOqIqH/K6XQ/P8gr1pxK4wWeIL9CZbMpmXnaw
dFO3FLC2wTMqn8+b1kFfuN5Vk87wmlXQJe5VLIUKXkSgZyiG09LlygYShuoV6kXT0KxvP9yBXciW
h4DvPhr9Ksb6KNI292HN2oVcX07/81nE8De0OVzsf77wcAZvZdj97uF/vQtetNynz8rxTT01L8+C
b99T18ejX538LTj+i/D37mcUf1H5Kjb+uPuFwN1PCD4niQyxcQKx7F9Hxkc/rHIUIO/b7cPjhnEB
Kd8Y3mVBuAZ+IIi176LjsBv5gnB4CQZsdtG4xg3Ya7SPlcOWZAxRbdjjsv+9vn2gHMGrGSBRD7ZW
IPjZMg4/5/O/BMoxAqqO4uSQDwi5MyqHLBmNwqYneOv26zh5hII8QXWoP2VYrPVExXdNFml26nV8
hipDu6tJptlxl/PZUKsyBe1qtTzBu9ooCve1p9oOjxpuPtUW8a3vCs92QRauhoKB/g0B2pdz3rTZ
ivbF6FrgdunzjYq8NJKimbukyy8PRZTy41OfwNojwjnPOH5w0yi+hGQF11L606xN1Elde3SmGRmB
IF3xI0yK+sptOhN53kTQPJiGXd1+09PMSgrEHyrIDtB5UBSOqdKO2JHTOau2zZzVcGSk3Fkljmvk
5uE8dMAdWVWBGbaqOyHUac0CEhNcm0HYe9VEiGZTeP8pWg3nnlFeKcJRv6ehH8zbgCSXQeeJy6gv
PKehVqSm4AN6XTGcDoXh5+IyTENFmsNhOuduHV4OdVHTKBPXA+PRddtq2uCObQKIm0zd1GEbrz/q
mgZcHFyHSCWaCYnlPVcz5bqIRDgLFU+Ar6YSm6ovHCWEgmatqadJbRZF7ZapSWJQItLM5TNcFBvk
Ft3GTRVyi+CVsrD8Oe40b3L91nPTeg2GxV0Wx46teqpe3YRhAK4Dz6KGLm9KNSpuoB/VPPF9f3dt
qOh5xeR+4C6GU6PT3Jv/1mh4UKRXc5wLsagbLCAw75ftqmbhcTFcSzUKhthLxXAN3JN3e8wZ3rRB
NSdgLl3l2PduHUfRZ5IYyMqJ4d02skVmVcvGDrS6mGVhgVcIaSWoqjVEpVHmb/QmMCYJ68SNBoab
pSuh9xBGNDHrBgIaKagnttCayApqGdwPR9HLkawVf3ftcARpVtocUg+MCYpy30I00Wfcc0pwlfTn
dVL9X8q+bDtSnOn2iViLSQhuydk52enyUL7R6hoaIRBiRvD0/0ZZ7XS5a319zo1aMYDdZZAUEXsH
ZIMKSbLtnRGgggmVGasZ+CPVWbGd6r7aJtoOL2XT13FvSfGD62HVVly+tWx0ltzHCZq0LjskyIkv
WTuyteqQHJclS5wY6C4S46FX6zJ3FSINBCs2rdVpnIeKIgOho7pcG0MdjtzBewOLxVsSh1X5nXb6
WLH8zUU5mS/KqLLuZrEo+p4vFJ0s1G3UG15P/A+9i3Xh1w/NtHO8Se4n0npV7Ge+sxdFniXLFuzS
lTdM9VV5tYvG+RaUkm+pJOlKcStYdEjJhhtifbdaqY8ZZd5J6mgRCppPz32OEq9dpUlYxGHSonBM
yhHZyWy8jyair0OBkrSO0o+aRCNqrxBNMh+uOtcL7bvjJscx7UEx5cbuWMvv6ZBstej0C2nqEy2q
TTavI2bAqsf2ZF5HjCjNYnKT8Qc8swnxLK0RMbS9I4+89ukS2830miAqDxo3+IGczaM/kfRFhhGy
U4SJg5pqeUzRPP7q2hfTAeG2evmwFf4JhuUAX/nb7gKWoOtHaOswcziw0cy7zwcUFnVk2vGAhz+z
IM13aTTXp905423Nhe02c+d69Tz9LH92/SD/a/r52macsoXVan/le5P91FXJpSKjPss0FU9qWDDZ
SKR4R7bK5z+zGZwAZ2FmyexQ5O1VL13FPQBU4BLOV2hEMSvjd7vs/YqbnrhT4sXmiv/+GVVRH6ti
KB7HENnOplfDA9As9YEFXCxJ0JZ/JVl/l2gveZaRle78kElke8Pyr37fpglSK1I1a3xWOtwGedY8
W5bcSUB/hql9RIGluLeCllwk747JSLvXkRC+ndAqbeXQtnsteqC4ZN3wsyRNsq0TRPNO7cg4qkf+
1rNmXEjb1oe+CMdHmVX3dNY3oeYrW05sV6WkeJk6e2H0XSToemyFu2Ey429Oex5GTV/ZWFjbvqv9
lVEnvb9rRZk+JVHYIjU9ZUs2JOmb54rlfzx9IVjCvz994AjP7V49oLPRlzqa7R+evkl4YRPYQfpD
OJmXpQtsXQKJ2zffnoLFMLo4M5TMu3RTiK1cjW92HgULK2mbw9SM3oUn1suIFxZYMiWWY86yQ+3Z
2UGW9a+Z0QEZd58VU7L9pDe+ugt0Exu/m1kE1X3t1fgX/8PtjM5uxKbk3QPqbGqF8uxwsFtJDlmN
dJFUU/LaBuJM55ebMHJfBb79Ylxd7v9y7SekGt5dFc3pD2V596KUzkvARrVySsTvNW8Tn8eWb01l
cR92ww6v5HoQvkjieWbnfpbEScd/zX63fvazdLrWGSrH5tqbVYUNAsq6AwChiOyDNU4fh6h0dsIL
6t0n/c03A9rsYMSAqEOrJdumGWrQqCr/+3ZGR1Rxdodcb82l5sZG//kyGdkXK3OHpVbZGrmH8Qs2
T7FwQqd+DcY2RVYvHL4lZXucsoQnsciQ6EutLo1lWsYtieqLk0pAjEjx5Agtzi633ad3aYoS7ylN
qye3l+LszNJsM5KLnerm+f903TT/hPe73H5egp9gpHfb7efNtpv0/puRIqe7rESaQjgpP4Yl0CFI
VKKSQv3kaHRmdhsyY0hyH8hI/cvvT85cMwb26XtI9Yd9hP4O5vURO3keev5HM8MM7QDppxdZ89Ry
ee1ZP1JhP7ZTHT6EFDCxBmiXhXmjcST43hVe+ICjT3qs3vUh9M27vp/SAbg0d5yPEN81TaMP/kbv
JfR7zv5K6+gStfnUxXi5nQN7f8yus1lnT021EmngxxFvbDjOD7Uxm8E8bWZmHLE7+jHageGORnm9
eeigclJNSHtZCofiKs/KuOijYl/Nh2KpPFTqbS9dGtEuwvyhRRLOSGr28ICxRSpcqn1K3qY2X4Rs
JPu8apvz4A7lok0z+b0ifCFYoN8kjsmrm0dAfjBy16ActaOeByStE+CQdZNL7z9OAwZyrQx2ew6k
zV9xDnZdl9guGgZ9/iuW3ago1qDwB6pdSFnExKnclQkMlbPJO9f6YoQs2w6ktL6UaaAeUbPoJd2z
RiTHIKhxKnwXS2bjFxYDu1qjlNYPUTIubew3ZKrcA3KNybYpbfdA5pk368zM6G5WVTJgE9/9zGxI
h4sDIPZhoBFiEN/V67aqm3M2Jb8GY1BdpBEU/qMzLhM22YUxlCTXJK7n68AL/3Ub420co2yM4v/9
pgT/flMogkN8PSsCxN5FTP/7lgdIWGrZmns/SNEmC4AAnUP3PgRNiifVyIBp4nRYJiuvTVH+n12M
qirwh8nT3lvNdZmThcr+KWuA0/J4c/THzj+582D0qfDzVTQ6/uKTwVh1lCOydYHb6CKr3akppfnJ
Vr1Ypq58rXTq7IgizRlpsObszbNZr/xg3F59M+EDdd1l+97vXdQcVHRPabqvh9J78rIxvJ9tyN9+
sDWz5PvDF4XncqVcq9o1Qyn2ZiaG8dcsf5/drLdZMlCxz9ym3vzvv43jzf/4v78AaA4UgGuONtrz
B7TAjPh4HuGUs1yMdv1jxuY1/oqW0brmo3XMw+q+tHS/M9JVRR0G/F7RjUtUJaJFfpVnb2NH+nG8
A2ZiNxahdfQkJz2QEurDbYzB+Kb4zN2yVQPKYGUtFkJN1lfiFhdV1g7K5odkbCn+m3j32i2qt4GV
ySJvC/vR5pNeFcoCDry0xQ454WqH8rV3zLBprpxB1I+eLMRibHjyNt+RZ3QuxB98lmSX0OP1Bjle
L26HSn5Hs8RNpYfxNe0lWwEMPdw5ecDujUdeB8MJ0F8Rt+ZxnR9P7Xf2gZpndqjGMiZegjLiu+Xm
qFwAirwEsLli8JqHSKs4rzR/9Cvk8t2hc5dpFDZro3v3aIFGXDqaXao5fiQTL9YuY+mymUWjS3Mq
11WEsx81EWfyLheI1B6Mo9FZkRDLyRHNgzHc7iVN4Fqg+O00VnvnV3xVtWFx6hKNeHieUVeqU0mA
+nCqZPVJbzyMcb7SuN4uIvOV9Xzl+22Nh9EbNzfV19sa1afLf79tE6n/2LPDfz3sxAVfFT3IAvS8
AnHy057dBqktxqxg+MJDsXQcChBgN1WI0G2E6YETyr0RK8KA6qnFBIIAAkHwZmD+5ChCTuni6m6c
wBv5daObu7mlEc0tw5Kcc9eT61S04yn1vdKNW5Z3p3JvNGAjjCeA86GmpWDrZEDlHtieyo1vdmRt
O+Dz82wzOel4upp/3cVBFimua0lWKlmVddi1yJh09cERqpIo/2JqhsbK2V4mKKhCYw9+ffjgfHMb
ZwvH5yr3Vr5C3zLczqiuU9al2ICox9YM2OFjA7TpusSZHb97r45GZwaCzIIG8wE+4UAPJeBbu4C3
/Jfu5sij9tcdjC4qSXQtGCBDD5rZHw5taBD4ebkj+NI8wi/E/1ihADn4fblLokmQqGytbxmYLS1y
F15s1WG1dFSnl2aPuO0lYR/pU/hmFGlRwtXsKSh+V8tsmn75G525ckonfeq/YyWZ7zrvUtd7/X7/
6w9NBf2b4iHItGweAGtsHnp64bZf3V/PDPPBASH4TZOEMrsvxcHv3IXG3+Uha3PyGFl9smx85W8S
FpHHYgrEPqjcKjZW7WjyOF/gM6wDRoWMKy4YpjhvmmJjzjZWlHXgKoRqa8REVt3SzR21tedkOmf/
WE3m/WY1mXdjBRD0X9c6mV08KTnI3VTqv9noyntu8+I6WEn/YyozZ2dUxtiFeb8Tbv23dJriHoXv
aanR0B7/J2BVd2vhAb0wnxxF32QglYzkXI12t6cNKUEFYclbAwRZDcLK6zQBrJJUagMIMV9ic+GP
feXxRyfTqyhprbNR6VQrHGRLUMCIwB7XDe4qartiza20XxBHRefKj8IznWclSZIY2ZR8dzPoLPKP
lTUtjNtNb27StUX/wYBc4RR7toXDRgpG0b6vK2Q3MpzmRKnubSv43o5Uv469KtbUIeMmKMvxlXXq
HHThcMk4/4+FkKKG89uuD14/Pixjo+EvRdnGm/tffNz1u4GFqGFP+puukem3Y5TmizjwNTninPag
iGTlgrb+317Po/0k7P4Radtmm1E5LIxohr78EhRTdTGCm+K5QYc0tjYidwpyTAR5MFLHiv6xT9nf
WV51e7e3yhNyq/41zzWO1koNg7U3OaxrrgoYeb7mfZ4tbn6eyWJFHVtVEVlawAPNhzAZ4aSclbm9
NOcuIBQ+itEYyWVLyzXKXuTo5erRJPfNUGbyPunr8mQkhj/BKvdoAALPXA0QdXDzV87oLXqcRoEB
0d7SzGSgwy/VWB+GOU9j9P6Y+XdRy8IvbVh+1nuAiG5GkdaLwbEBfP2PkxyZq2IfT3JoRgueq4dv
Z4a+5yO/+fvfNKzcph2bQH1rRsC7CsbqXSu7k9BjNoL6wPUxUbU+mpnKimYX1M0J8VxD7ozzLMqB
iTGOvEtu5/QYqVRuyyjiAHwO8kjFFKxoIfUjdpYortNU/kWl3mdd2eCAhUI47TP3Bx1HERc2ObnI
CR6RxC+Q4QpH1JVwIqkmOwxj8ASL+wIoOwDkN51kbsx7N0t/ukXaLouRy8U0bz23IeBpcwBTBFmw
d0NflCB76STG18icVYTjXXtRfbArWL2VrvZePAHu2Vj6ZEdyy3tpg/DA3Ki8dPkIsFzL9lgCs+eS
nimdsgN+lexgZmYIp3psQNJt96rJna3R1VGPCpGb2Jtr2IzC05e8bNjmFmib2PwmsjlKN3H3u69R
GQ+U/FeM9O2uKZNxfxumvgTYMJdbKVt363lJWcU361WmHI9owKYdEYN/noJh2RWyOnqzZFQtdp29
3eqjkbDG/NL3yk7Xo7AHkG3/0RkX1HDenG5sNgNyvPU34dnFagCVdecVAcKvcky+Sq/wFshdjns1
yuLFqcVVrxhTICIKsUJmjn/1gHOLJRrGn31ZBA+O3z4Fs54gQbLOIg3qskULFJFGPg0xq7Qz7ns9
BI+Fp9KnVq1N4slvHCOY/JHPQz5bjJDPbgmYn3Ney7gl6boSEV/971fKs1EE//RKYW2kLjoHuhRM
8PkTXR+XSe0NRRkVk/dNcrwvaK0eHsxghZNYVyNArTedz9uxj10kwq8+RZ7bB7x55P0q4/tJNP7E
Hos4l/hfolX7yK1pvBN9hMToPIzEXoBJok83VZACxThWbrGtXOVf3cChydaB3YQLo/OGzFmSKqrW
dhTqRakbuXN0FX2pAsteBV6Jiu4slpNfb7M25Ag7IIqxQD1QlS1AkhC7kDjn3vaPRsr4pL4k5Hqh
0cig3zIh6H0Spd+FLYu9DJB07nzNYlMCG+cA5JPOnnXZ7343nUVQub7W2j5d13nhuCeDmwG1m3zt
Mpk9N31vrRyXY0sZE3YMJrtf5iA2f7WnZGc7XfDjd9eMYvfxZ1dS9f0y1XrYhDWnqLz0/AT6Kj9V
NtK5ts0XPM35KSAV2PjGauQh1CcEe/7OAg/Njo0u6gk/1VbWLjw+FqsP11WWSzd5CBxAxXl+9qb2
bcKnkZ9FgGOaL5EcM2JdDv6GZrxYGbFx83TlhQPbXJ1Bw124OfBMRkys6hX0me4cJLXzzLNmEXrk
Z8c6FBOJR0AwrNJjGTivZhczKtTm9ohv0zPgW/SQZP7FHxXqnCYgc+SEdgMOckm3SO0WlhmrWyGh
9Cles5itdtpJQ5BCGVafthvFXZUCNqltGQs3RMl9bPbePCT4JAUKhphNKgNAtIyWN5WZGTfjYUQz
gIHe7BkD2QJV9zQWSRduXEa9lVJp+hooBabuNE7HbEjYczQC79ynrzYjYH2zolgY0Y2kv8RHjyXQ
nLCqttj3hcOAlBZfWRP8lTkjkPsB03cRWvw9tTzf13k/vhl9Outd3/6jnmLtuUstb4pNOVQHUbYy
oqmJmmqoMdzKpjddN7XbcrJ3VmN7R4DC1BqbH3jzs3gboneR2UTGpPLTjbEmyH2MV++6csVxSnes
rLyjiES1SrRfrLzJC48aYTgY5kP1FYkDsKjAEtv3yEw+lR3Dy55WX/3M8jfCzdt1M9nl18r1jyl2
9sfQ59H18ml2+3S57Cww0KHHUckHfk0c0iq0PsAfPFWKWEgKhtsMk8BJwDk3k4O/A6SxoO2CTDgl
hl2SnWn3lGpGwxhROYIDFBuXOrVqwB9RwDI6fHgEFQz6FHXqN7eCvGYDIh8g4qzowR8vE5J7auFE
hbUEKjhdo9cEf7Sjis3GasY+sD5AQ93/VQRwyJwx+Hjowhc10QswCmw0ysIXmT+39KDSKqqZgvNW
Mr9fSJy/9nYPmGLspQ7G6zxghOx7WgK3yAN/QYzp6mBM16Em5UYMYJKh+FltwHfIr4lofM+l2oR4
Nlcm5GIqKDfKasAQmqFQQa9+WUUv1UOEV9XgFwyewcy6pnuqaZfubvobFGL4x2j8DSbi5hbZw5OY
motyi3gCjP0pAwib9nJ6dZ0c71QqLaS46vE1GiaAoJHjPWUgBRk3a6L9UWrLXZgDD04X9poRJ73W
x4zudhL6VNG4OX86Tn0Sb3fGPgUA/XzYut3U1f0BbMvwHOkWiGPUJWU6PDhWNrz4NanQOiVvD5GV
RQcLTMKVZQn52nj1CV84HNF9ZU4Qo+NacmHYS2OnbKuzT3D2HVz7Drv2+Oo1RG6bsUa9YBaNmwso
Ewg+fRErNlZIa2t5f3uWk1E+9aW2764PsxeUeutJxLjGxQzt/ODzQD11g7Lvbvqbr7nn9aWxiLre
T6gR3UImILcRpGYXZKKdpW5ItCojIi5mcGX6Nkl/3BuJDU54z7JXI5hrOGXuzmujBmAZXPOn+4B3
ZP/HEQvdyv71AqHLEj61CZARvh3wr6gl01kjGVflW8tn1vNY8GPuR8lRN6NcZAg+wEwnRbM0yj+Z
jaEtydem8cu9CTTb6NwFSX8xQgZu8tJlId8Y0dKdc7SZvlyD3Cyzf1aKJoe+Dsl2dEgK6rEmw1JE
XbL0qlIth3oMtpXoXlKEPiuVcgB4pik6E39wKPKH3ktY+OLO6II5XSBGC7U4Vm2MNI1+N2PtgG0a
+hIrIBrQgMnHIv8h5BOAx4iMpYvMg50FfGWiZaY6/oBS9SJQyfBoPGoQAhYKwPSdESuK9hXDnOgx
ogPCTlxl6bDJ/ak4lL5etjgtnYJyHE9T1SKh6HB7WCWd1S542BXB0pgApX6LytDfjhEYhkmScBBC
in6ZaO1cOEWvjQnJnUuSjf1SzzMx6xQL3aNlju00cyLskSlK6Tm/J9xF2WQemrm+ZPQI+u6NNKX2
CnXsaB8GGb2fwF4wS0ejkmndlxaQzjV6mnStCHa8YA9trpujgay1bpHtQDJnKFZiSTeDJdlDltHm
aKSbh4G8mave72E80kSPsYc3Pr6ti2axc52GH1v245PaiLR3+RGpKiPclkyzPhob637cFkszq/xj
34Q1yCzYrMpQZAcPtbo7xI0AwwgyHG1HASwT5hr5Pp7iH5WI5477c4OESv1VyfY+yn32d9B+64sR
pDzLKVcKCMIfTeu8FUFUfE2yIFkUKHjclS4Catfy6BEUDnoUtKXHlKDFU+FkD2FWeNOSzzpjKMLH
gOMM2NvWHIDrRCyK3k02t9ScLvK1ivojnoKHMOH+9/dJnoirBjjxm6l16NnifbYP7Dw8grHbgRdW
I7XYEatGKAJl5ADBuQRJvVwXA00fUkHIXWnrNOZdC3pn45NkCbpYtDaHA6w+9YMYz7kVbiqA2A63
9Y/iX2ON855cXJe+vrm0PLRWYP0luyHN8i/wf3WY333r0kAC8Y9iDwjhzR21S29V1aghUYmeLbOH
6px02dZ1dpRdR08B88tFVlF3Z4UKm24YkX2JyHVfz4MRb0Nd2Rsw0vjupuqCDE0MAF+fnp266TZI
eK+QfOMnF9XIe41K9n1oiQAh1UQ3PfUtFoNiheZcVWAvjNmfHVPNBSKPBIXMSmzCFPQQr/eijcjr
6Q6Ew+KQZ62z7sApfuh93180hNGXigLlP5HiZ5l5MY0A44unZNxaVa2/ZRawFG7XsOWIpHgc9qp+
VBaPI3zb+CFvwupRiS5d2V2WrY3RS1t6Zla0NkajSpzCilskJHdGtOx82JOEIMAfsrZEniZ/yoWX
H6eqLJYlGCRgbTW2BJkD5RCeo7hi4zuYOKbNU6M0QzabrzPbJSouCxRfbj5GxHIbbEJfW3cZ4y6N
tV+ndzwVr1rp6MwqGZ37eVa5qbWws3JcGcOQKb1ldWLFiF7oImMplpVQj6+ui8qZpi8g+KMBkS4b
0NibuJK+mJ7RgcDGg+uKixkS66ljFbu3kHS+tKTQe2es3252r/bD1VBqd2l0rg0OlNICBwUKgNkm
H1NUSpLyr5aAHoRecOqQDjY9Oc44LPCkyO9/8CgT21kPpf/qITy7JMh/enOCw0iCJB+k2YaTBkrO
s6dyLLBB/pFm2xgE2U+JJO4+V52474CZu75vVY6kv0Ym9HpcN8Djoun3zAdgj5XyNLaO9UzCZlHX
U/+FWU1/sZ1il+fKevYLog+ghjrxMHuJcqAbUfFyZay54M0SVHygi0tACMytXdBW7522+xAc9EOv
NjUTv34DsNvkpk0ykPdBUT/oyb10kk5zg4E0X/UBSr3OEDYXM6BeetKlImCrNWdigCt1gwoZT1sk
7+fD31WZj0RtehelVJYIbGGBhdjMzYp7dLEoAIW1hrPgO6O5qW+u3CHy3hhy6ejZ1UYDug16YBB/
mypw8pAjb2KgS3N0flqDKM9+UgnepRO07RPJI0D2nW46gDHn7KkV626BQ6K1vIJ58vQuCqb+yU5o
fdcn4Qe9jyYARzWpbzKR3gWbD1pseNEXk2lRaAUXpUN5MZJg9NXpGbvmZVwkQRd9V6k7Y+yTNlqi
EJdvjJh6QbtBMzh3ae4WjPUI4rtFY4Lee+veUQIpzQi1YlaTg+2jslJTJ4gH1vJvePceeidLnnwP
G1jpSm9tp6o6jnOFC9H0pqmt9AfNPRljCe4e2ZRYm46P4xYopP6ST2GHfitwERmyLUCBvOWgLS6n
ngO85sr+P3Lg/h8Ok9Sm1AGfGBuGh4aNv+XrPOA6Eycq87c0zeYOKt2941nNJWvd7K5En7EYOKX2
YnQlRVPErMq7jRGNYfLo56u05WxBkW2tRxL0cYF+FzqSII93twmwFfLBsxN3hWwUIAHUa5u9GZgk
1VoR+6/Jspp9kVBdxi51m709D8bFiH7R4jozvV384RpzHz3WX/8jejXgDvUB/eRS7ENg/wAHPX9e
6PO/V1PbDR+kN3x1+0KuZQIKvTefJ5x5MDP0msG2ntrtpU6p2BldOh8qhorAgDpAs6EWmlgaZZel
IbrIefSQ9RQhkEoQjAbO+dOsd3P3qtPvs/9/v8Gt1y1Jpo2pUxIAgmPuI7FmwmIjJr7I9u5cxTRi
5mvxQTTWm/Pt2lb1YfzJ+SYmaCCE3cxi6FDg0LlhnzqHY7aVM7rDDMjXewuJJqAbJGD5Yz5FxTmg
6Izk2tW3OhutGBjl9gE8DXdbZggieeiDxa88LxYg5f/IWNzgr/0jyDorlrkWd6WDJTko0V0w1Hnx
CkK3tbK4djZGLDT9YilaPBQuinFA553wzXb5muaq2XKrA9XAiGICRXRg43EQ/fjsFT8FCKmvQ14U
e88P5ycbtwbTIF2q0G7ujBXNBhYRL2oARm2NcAK/gbmZLdNkbX6Dq+hHX1TYFw9dVFSXpicnmXCy
IkSkuw7AumWtKUFJo2T3qZgxslmVfsPL8TUNlffo2cLbBanD1+hrUL+F9JvVUv7t04Wsc17+9/Pv
BnO1/+PzjxSV6cOKLtq264M3+/t6MXlYNa0okM+BxlnkGT1C/HUDNv24TvJl13dsbwUe2/O+euDo
VYa2f5CMHpU1Wsc3GWwaZN4BA9sOgy93Y4BuqQX30bWSup0TU/B/d15P9KWqgvJeBd0C/VHGi1GB
j9uve6to0QQVHsbgu9FjUHcADM4qCnLOoeHTk5HMoJlTgtyFrEoPyC8aroK3RKeGblTHppUWgEri
kMlBVW7zAwEY4UWnQCWEcnwCki7ZVYKKBe970s5wKDQy9Wm4NC/x9ZU3r3Laqo3v1/uks92YYFva
iGhqzj6KXtehzNDFxs9J/sHAZxdzBZ2vMM5FGXxzPBaAP1OCH9ejgdTejtB5rX2f1cZiZBR6w3AR
hvS7LiMAvmdHS9un1g7uP+UBjHjTpSO6WTT+wWgUtqPjLWXQukmFKhu4wjws+B0YINZzItibj7X/
bKSuPee+Cp+ky+SDTfkZZSfr2e3AeLVtP13UBL1iQFJC/y+kWpsB6NQLCDjFBWu1eGjwB+GZTR4t
gaHiA3qFlaLaG50so41q5bhhouz3FrO6vaXGfh/lbljGN9nMbj7h7G1EhH0njiSz2zt6ew3iOJIX
d5yVTwZGYYATZubzroq1ioA0H0sEewlSyTc/osAAaywx4Xjg+GcnJWQR1DhBebNoBrtNyLnwy4cZ
0Xs31iSlcdtn7Ijuq/EnN1GBb35lx9loK7vPmpqfzVDoOjuF470RkA1E2hmZ5WfVudOumAbpx8ZC
07n45DtI286XRniY9mErjlhxxEU3NM7VkN8bqQwyifpFOq9G4mIGmaPENYFfhePFPzq/5DjLl+FC
Zj0/FvX4o2G995QFZWikMhXek7CmDxJqblepka77lKHDz82zBylqidSrXCZlMN0RLuw7M2sHPV1n
RgcephfbQw6Afoe+fnRujOUph6HcRrsCXcTM3PHBU5QiL2KKmvcurMZxp2WXH9yQgY9njezUDXJa
oUFockF/3HTpF7x9KkhFYzagbqH79KdAPPmdFA4eZ41OxCIFB79PEXQ0dR1TdMlLQO/oDrKywm8B
b/5mQRu+FpGKYr905JMCS2zJQpCR/veC+i/mbugBUYXgEYsqFlOYP8GrsoDxYqga+sRbZsdm6x3K
rlrkg8jvTPpaW2W1KNHb6c5svcYq0+aX1XbyX9bbtcbqEr3rXFU+/Ol6cztzAXeBMCZ17Y5oo6CB
a2l5EX9iBAQdIPcIhns3viaxQhENB99NmwXi5eGprNGfNYmC4clH0N4B7GpZ7tlHs7SXCW3l7jQF
792IyBTaqzDxRiySsAYJBZS+aqvj1DrqhRC1QBPJHE3F2miVoC/RFtyfakN6N3jqJnIxgeDYTjwO
AXh+FAMh2yaxq03SCvpk9d4lBVVqmxDubz1d3aF7d/GVWIDmo6O4c/S9wt3zyCWrSAX9s2yCZ5Pl
fneVTfHLlfbMubqGkX5RQ2mhia5Lj34IWvLSycGdEqrbtxHHma4bk/DoogR79Noh/OZKtGvBS/nN
9qqflOvgq1dKNEWRbHoBaw2UyCDonzQFCUNGbveYi2JcVh2SFLbV9quw4v65KNBGAcBgtN2oS3uj
O3QKCQafbl1LR3dRSOWdZym9o8Ng78OqUtsxABkQHXjSTadLeioFsVZBiE47LmDBKAEO3aX4P9Ku
a0lSXNt+ERHCo9f03lWW6xeiTRUIYYQV4uvvQlnTWafmzJyZuA9NIEtWdgLS3sskRTpLWNBc68rC
Xh4y3hAZH8UWs958YT5EO2shjW/+MLzgL6l+YgGw9yFm8ubKbOG0RbyJkLRZlRJ/Tufk6VEVqjzn
ovzRJ7b5akYOmUF3q9zwGkRIM5UTXZ/1jb+sgG2DKIVPXuPIXcXQn77K9tjj5l4PVCUrAao0mFI1
myKpxX86ZTuJS96+qTKIoAbZikcWptHCcg1725R5tA8iN5tDRCd65tJ7knRo3wyeLNrWdRZekVgr
hT3NtLB5e8mK0F7YLem2PtCseCBGYtFWsXioswSPy9jOfrjlsDBF1Wx5wdKpD4nrLRL//u2gix6y
cViDuPFMN5g+1PYgt4U+BOpT41MEY26ndDy1myHfcvZpGt05YFAB8kmRri2D1rNekuoQEgZ5Ui+3
FhFQi1cAHnO8cJz8zY5f5RAPP3O8mKd9lZOzVQ75CrqDwcoxIutkxAFuvdIvf9RRNdVj8iB4by1S
PIrM4YsWP72ta4OZbZgQXTNNKGoUYUXwWkyyDZ6GD0yvPsaDPa5SdH3VDg9Afn5U3euRlXzQJRla
IEWkrL7N8Zd1ehJ9hb5LXzIbMAGPBe4MZKHo2nZlfWiy4GQZSXzVVZ7bbGokk48Qto+vAa0yECgZ
WerGxA0ywMmQDNBFainE47yl4xPon9Z9Nwe97mCnQ3P0GqN5aGK2jVKOMJbZpavSdO15N0a1QJ1O
Jp1F62Np2+2D1UafurUKSMuMPtvcVyuBMF1GJVC8VhlUu94Fdk0fdDHjCv9/rpvPED6yT6FZRKeE
bUDNRbxSVxnS/WYT2nzUDR5udMAAyrluxSpDwEXu79KriDP85wI9AGEkAMoTqVXcnKZJvgBwSuhi
D0WSQ4a6iZGMWeBZKzZyCJYe4m7ncnyRD5QuQdv8KI1t99LYpns242u9/4+efx6ne9bjnL+v8Hsc
g0zhUlaQLw67EOmUsJVIr9AdqTtgJgNPHXSNPiiApZZGAj3lLw21B+39W6A4CDIyg7ziJuYumAxj
yg03eHFwq3ClS/rgQLtsiQdFNTXdWEKiswnaaUcDtYwhnzx4fgAOYEuPvmLhhtnJmeUJPeoqfWYw
pGtaqLXjjfFHA6Jb1SLPInVIoAvvZIN1isZVq8pKAYVmowTsBHLmsZmQLdYPfKIy60eFOO+VmcHb
0FjxY2V2cqHyEEqzIXcPjmPHQAxH9VoUks4RjQJ7q3EvvsjEAxf5EmLrxbOXy2TntogN6mIPvCKe
Wm6zqPpcPKvBYhBF33iFaA8QrclmiElZwN8XHm5z6RaHqJoPZg3IaA0FeywlmnmXgQS7VMPw3bUK
OVG8g/i6y4LHVlgXG8nWnxkEA7ESBiUE0CBvldrIpP+XHohuFrMmNK0liDzmYhANkhpWlu2xBxbz
TJDsCe+yXyCKhG+W9do2bX1KwSx2VqFfRdg6CRfRm9Q9ybQwoeHL/DlIF+4LEcYihiPDT9OAKL7u
gU9PNiPpbO6PMla1cOppnHEswUfIL0Lq7TStsFe2BEAuwJxCNV9ubxC5MG6jHVP9ricRfD5qZFEa
owYftE5cKHdI6z0yIYVLfP6jAi940gEK+xyIMoegcMqvqmMmPAsEOaWMwtkB0PG9G2dq1TeAsijW
xduwd4tVERTBHuHGdJFATuyM/zGIMthIKKso8+oF1uDD3i4VuBFWYa8jYqgX3uMdIHqKmHlY7Xvw
D6BThnonrIeZHffoNj64+rL/1I3w0p004xPMUDlma9yPbpyD4s3pO17t/NnBVwgRheo1gtzBPPWC
eNckEKxKTQ5tMBD0fphQHomI95MRUkyHhlMgo6i1qSEjhg9rlc+8yA6Zx72fWZq+5Yasrn5Ziv+1
9HW/MAvwqKKm7VgmwmnEdUB3+89YQtNz00/bQj0CrUMvlfMU2C0evJDL2LgdBWMg5eVrxhKo7BlN
e+xkaZ97y4S0Bur5wOedkrMYPIypLXq+1hsRXWS1+7moW72i2ZZMnOkQpLvQZHIRV724pBWvpj2i
Ha92NpyZxuXSYC1cv3yvPfHdVmnwbIDiqTUv10j+vDdNTbYGqZG8aYX6Fvv5pYZi0EM11scA488i
x1bful2ZhAWMRxB61zv6gg9kAQHUaKr3+zougARXv2eWcNde6jvN0i1IPildO1lCIBorSxDHkasM
8uojmO5Lcwa0dLfzkzzCAgmSnztdDqNC7qLehURo2CdfG3QXT3gYojs2tOrnWdA/No530khCjT0E
yz3djVUGSAPnWPgpJCYCOQOpkuwDvynnPhk3Q4QISICw/lfDwFy1IvfdD8pLEgbGCwQF3ClPKvME
+VQfz38Tsbjfw1kIzJgejm/uNtxzI+e9YpB5s1V0bJ1QrnzW58catIJJEXn5S1WxZhH4XrY0qjp/
iX3vFfJl8sTKgT1Q0GZ1taJ5sIJ4AiR+xkG5wu7PsaBY58SkeWbFyrHD7IUWwtsiSwwB3bHYG+oB
/JtjMgoC5VV4gIlHeY1kk26laXcwbUF9BOUugOrKq92oWQ790AlJxcJpGizBsZLfATz++XCvI34j
5xDAtaFWiS73Bl0EUhQC6chLzHJZq1lvZemZllA5xHKD4EXJuiVLsnIXlapYcywLNxmQC1sbN+jK
TtoWGiGZuSBRFwC+PGRzlSX9JU1pOBVBXj/ypggnvWm2L5CFhDhrouzvVjjmgEXxVol6AcHXMJ4M
7jJwgUWd2AqauHDkiCakQBIm9JufbcQe7G7Ik/cOYIq1zpj1NfICYcvPZMyfFQGDhwwUG3UbMjq3
Nnskxf9u0zm5P4+jvIpnncytG3uAOswDqJTGK43ABDfW3hQiBjlr5Eg3kW8sHJkKQF3xi2wfKInW
WMZH72AqruGRwl4RC4GantHzQ0pTe0MgbbPIEst/CCpksRmkWd4Sb4q73/9VmSWZDFZuXAJzKJYN
FgObPoJcUlRivVlaqXotymjLaNrsa8LtJfQisQcpjegdkNMsd+x3QzSvBZLLz34LB54yaIej7Qu1
ggi2WNth6yy4kcZbKKWwRRrX5tauTLYnTZnOAfriz7ZMn6AD0L4B5bJouRN/Vxy6HcJT8QnEiGyd
lHm8iqrOPvsxj7EtttwfvvyGJTPoBmluyz3TNAWvF3I75iflyFfQDUAEfZw5puqhb1AME6Jc79TJ
5rUStH/pAqUWfu4g1jgCsRrTmZHWoFeVynIHXhObksZhL22RAK6Gn8dKF+lQ7ds6kpcqbJozXAIe
rLEXLeDXkzUKojRjEcE7RD6N+GfuyvaAfAK+CgEy0h0kNTDlI9PMEMv/DbaCH8HMgOTUUVf5uQ/R
5DReIldgb1Peg3AR+XTpiBpPBpJCz9ds2yuHqcCEVJ381kTinODXAfFaY845L+JJngh4DXTRDxgc
gNgfMeeRDIfbwsDgP/Ggfgobx34WjTms2iyP57pIaddODQN32q0Vf5bMIw8mqH+3Tvf+9O7zbBsB
YgsIfpOSPzG8YTwEirRXGldJcxPYJtueqnLojkRmfFPLCmrWQVxcw2LUXbYy/5cALjBqcBPf+yrw
GteKH7AsQHcm8qso4RIgCtu7d89g5XabOgXBdXPrO07tjmySOmys6Y2onQ8tIPVpum0Q8X2rGnPT
twX/1tSdM2VNkp8cXlmrAvuOVVSYySkCaxTKnUX0LQMjO8KiXA/qpM8RBQVOYwBuwhqfBMLN2NWP
kok1ZudjCF5duUTyd3yC6LbfJcWHr23jOKBc/P8hKwPI3NeNEhgnNjQMiGfjHxDo/7n6QPgmdAAn
9K82UrszDkVu8Zy64QQQM74EUKzeBkSCm6lPqxbpyGY83FpyR9GprpRpjUzkoOC0lLlAknrDXuNc
NBxGn33BxHwpSukqqEc0nrMCWQraQC1kUHvk0x5808KiM+jarWmU/q7hXjevIa3xCKmSaDLugt4y
sYMYg/tLD8oMhkF+0i6IjT2/HlTzCLdlHECXMxVY6qdHyxLxr1bKeWDVuEvKCB5pCmAYsPu++403
vECUvJ6Cy+JeiOKgxXLm7ZvEMVbgH5I1Jzzeu4ALLJxBGhsaO08xlHDn8MerdgjR0S3wocnCgHvD
NQcnDu9Kqd5CwJsbBz8Q4PGA9+iSR8mpO2e0+hiEQDi7DcK2tfw9SGmkQAWpriq12G1QMl5p3Dbd
rhRahryS0EOKBACgZedQ+LwB2Mmehib6brqBuZM2TzaDSCgWu4gy1iHWsnXfwxNljEGWNikmbqno
LQYJeanJCEx6hEEPLAqA3zQM03sR3Xs94tybtukXFeIpq8BN/LEadgDFKXL4S+ZnIeTRwNWF0dYz
ZAzDg67SB12kWbpA4D3Zfal3asuatpmESYO6QKFUbeNRABEZEJCJx7P7QdfxqBMrnu/whAo67NvI
Q85HwHEaujtzTN76HvC0VpB7O2tEPOtW1RIYI9IHyJLXayvjsHEb6AJJOu+B9H58rmL5kI4ksMKp
6crMuDczBsueGy30gApR5SuJ+PtM37VmoPIVVUF7K+rWDMLgoamWrmje3XFr1gOov0AYx0MVikZi
7kvgPy9h8ctWvrGrqfL3eoEbmwvmk3J/W/NagdcMiM5b3QzBaSxnONTdJEmgnlbHQFdjSYZdZjSD
XEG8E0mcPbhD8rl+wK6vz93sYezvthl9daxdqoDwzxpwbHkbzx39iVgm1lj6BzNpd2TlDS7+A7J4
1HBugj2MSopH6AnP9T5T5a1YZ4gPTyW32gfVx2IpAjtZ6ERhyDN7knGH7ji+suc8OQliqiegz643
EAywXvZssA0Ct7fK32Rha+yDrsH2MmnKF7fhp2iMdXaJ2HhZ7r5K3icAilN2LEN4ulGjrpcsos4l
zVNrEgCr8quxFg6v33NwHV7z4oJgMAw9fp8Yxteaz01wbsjh1vKpT142/isBuU+nHIB9GXNEPsKt
488pr5EyspgZLXRrB5pkWagfgT/JFfbqIf47p6ASNIcUPgC71i0YtNdq/3VU3a3TxvyZFS2ZUJMP
5xSLJAABvWCRMkkfs6a76h5VxrBhZeljI1LYlwQ5W5tpW17aMfime/gQnhBup/YCz7RZM+qNVONB
EpBpSJyZs8CMFfb1XoJK37Onaesnj1nPDrYFdWb98ilQwgBx0j/jse1eauzoU+n3uDDED/Hv3/6U
+H9+/49wG2R+YLpq/lkLyYYRhQGXAXUd6KYyTNmuWQZMErzfu1lXJN5WEyP0WdSG2AA54DjNkjo0
gCXrwkWbQ/YH5BTw8BGb2JZOHyB7Tq7c53Tu4VG1VE6TLLwwR1R4hBZrkHEyatw0BfSJShDWGESN
th6erE++Q5/ygFtHXSJRP7Hz5MoZojaml4cbPLerWZT77isY1798AOXOgtbGgQ9dP8nAMDsoasDp
kPfnuOlqkP/aXy6Ual8rRNaAXejUc2K3bMqq9MRVJA9FAhY6C4LiUFE/XCWwXVxX2J3CIMGYq7bs
HnqLDLuUtd/MweoeVJlb0wR2LAuPIqsg8K77Rb16YuO7W3EzMVZl2PyArYN9yZxM4PuI7Jk0afXd
xN2eW8J/hg1EuAQdOF96pWjPsSf2KaC8r2lmz3ReiTTQJVKyiE9+Up6lESfrvmfeNszBRdEHvD6B
UCxKyK2NPKGRV9W9wwyEQOIJ/B76EhchhDZtUm0DXzVHpMTwKm2ZmttuDwl8HjrHCk+nqQzLYBFI
IAomYG1Dtanl/iUIydEGDO67CcDMBM5Z+ST0hcCGRy0KEjzHbt79gNVGMSllVc+ToU2WXkXMKZ4A
8pl6HptUTtz9jECHr6JSxpPWvna5Q9/dzjhjU7xqkJ2fKR+MBcWtadPAUUFmcbDkTkO3RV/3Ky8w
NuEA8xhTgcWe1lBkB7r6ecjbftEBF7cowhY78Lw5WgL4vRqgwx8tl6cAydY3pJwQs/HhHRbGwQJs
EDieABaj2X7o8ActEK5uHWgL6a6P4uSsD2VJzK3BAeEbq7gBgxuWBe4c4u7mXvoK/AMpXvpAnEov
F1egcq9mRdMjRJTIY2GYT0Vk+gcrEfVeudUJRABA+rMkwRbuLSFtviMsulDwuteRnzEHROzC2RkI
QNP5EHvZq/QQNRaQbV/ooqG8YyCwPYTlqDy0XtNPIiPPXx0DrjcVaeOtRds9YJoB8M9QEdMMmpji
rIRmExdxtMyU/KjXjRxBTIRrxi66DLWxbwZMemZdqB6RGcmPZZo8YnVSH1Sf4E4apLmRsu6eSIAn
NaDh2RJBkl9478pzFnT2vu/9lZs6MZtCUAsBPQcQ9LGRqFCeu973N2LgP5BjRA8JhYQ1ZdAlu5UZ
FHEnCqzJSdjn3VwgsvyEZUw7B/Qer7Wx6NkenRJqtmD0DGLBKByNZVPDDa717Hx7O/WdFtskrLiC
qRxreYQXVGAZsMU9CBnTTV6rU6kS9xhkzRK7z7lD7V+FhGMsSZof0nG709BkYmoVARzx2OtQAeib
YKej2qR+l86DDHz5WPOY7spwAHe4TEGr4C1IJAke6ZDwC1dEsgzuz3imZ0YrTvl45jvmKcNDHwY0
qNKNXVFnSylhjKaLADdlB8OsfnCkhIvad69wFurWsvYqmI6g6LNoQOSNf0+M3LtCW1hesraYpmNJ
FGBssqhrYX3cG7thPABN9nGWcrtbdrH3/V5173bvS8EoRmoDV/890vfqLVC872UoAtgs1sk6aEMK
SmifrZhjRnvJGMxzK5sfkEqEV42wy+MQVP6cZpD2kDI6UbyZV0VWZFvoETebGLf/qmVFsLOhlLqw
FBmOfdkU8xDgj0s7cEhPO5JcRXquKheog2DIztC1TladU1UweqHNEdZk8HqiafVqhfmelLjTeQps
gZnX35KqtadA6mUnG2nXFYBUZNWJlk/LwgLdDlHUtelhNuka4ytDltPAt83vHjYWFqm8t0BkDybW
EDDWIOQkbWMOcRHx7oBUFuNZ+Bp1+IQy5sXJzVm7qlRzCHArLbkVyGXvAitD/ACxBRjaPhO3/mF5
WfKee3ugNCGwgJv55CH3/OrHtpiWnVlfIPcC78y0KXZBX21pgpxgGBn1CQwjOC/VyASU8HqIiyp9
IzG2WTTHmsQLnHwBemGxHQbb3VvAkcxiKs0XB54AiIEESFRSE4/sRU28En4E7gC/OQKTXkf6l7yW
b+BW4EGJrD12xLV3zuo22dosgpJf1qlDRsfti+v+SEwRgZbRqJUZN+3Si7BEgmTRuQVK9ycFTG70
ulUXlTkSCPOKLKoczgQITyBBgh5sXDgHZZGdLVkXwAHUK+JH6dqHIc7aHJJih/9LvlSk8Y7UKemM
wQFt3vYJXSmLqV0uAMfv4aF5dR2nPvmwYuNgpkpbTuwS6d6ob9I9gwDfEhnkZq7BXRG+y5knWQkn
PkC/WgibAykSNBC1AvSrboNJC03TKyFdfiHw+7NF427dqkunttPJNfy8o/kQmPkriBhvyLr0p5KC
2lHY8S82PnNdTieiM8SUWYjDKkrgicNgGdHDdO4SWZIiXtnWPz0KU0jWmm8GUhYlYf5jSZxhbpr8
NVCVmBW5TU/ZeADBXk6sBD/U0DMsA87LtTkbKpi+xGFF4TOEPpR6sB9OHDq510HZDfwWFw+WsYfu
lrowtQxuc98mSz1zGQHV0MnhWRlRPA8Kke+NCAFA8AOxfu7g3EIT+g2O33TPbOyv4/phsG02tQYL
grUULPcq3Pg0MPcCBJXpAH1tQE8gik/T2lrnXaqOYjywVa6yfIHNMVsJ7BRmjtdaz5A7/W5Xff+O
/Bxs4xC2jLDbrgyY7NUNLeYSsW88LtNo2MAYZRo7hnvu8RxZEWUks7T0zEcP9k6rkBuwwchy3K9m
+gLMTDobghoLLiLUbgiBHslsFz7xnt1DD4gXi4Aof1eUbdtBSal9cAs/W+m6+8Gsgz+61IGFuJoP
+BdWI1AkrOvnoIZpfO477KmDqPusy1z7xGmMLSqwEMBzLxN7AEUAhATgeyAECWtBORlYs5eVjS0g
IlQPGfJME5Cy+7WuMzPbg9tOA1KxEZwSuNK9IRcFF4RpE0bBJbKxSmYW+U4MQ22APB02jgGmyQRG
gBOmxtBEaUgsBPmLUbP0VZIYgHXAgUbgcoAAeLwBKh2GtYPtTXkfVHMPGHo3ZkhIRhnbEdHnazbk
uB8EMWalP1hI7dHwonx5ibxoD250FEMcyECAhbcwA66KM+JpoCTDhBE8tga0cQ+rJlBqq0evUMm+
R1wDoZCmeuSiCA6UO1f8frzroMDmAR38D4a4P6rF3KlgJXZxs7JDAlgTxHVDUtbhoRE/dcGLYzIv
fMlnvl8NJw5prIltNj2YCfZwutVB7WNppQGwF2MX3YDdAjRSDGjAoAaenXxK3BwL4FEjrad+uWvb
9OMstQWfQzbShcwXbEyRh0Wf2ymeRPhdpaRbQDIfuoguJCcNAmp3BhOnvT7gZ0DXLZhWNrRF9m7l
4QWQJeemhH8hKfBYxArWP5tDD3EUfDNrt3L9s65rgmJj8XpYFUlgQWAKzK429ZCF76EGR3JoqpTq
gKyTfSJKuVM7jKNzjE+9VL5KVwa2lqUVDWCjqTGEcASCdda5xMFrGshNKixwcRLntQOpbx93v5Rd
INHaKrGgAQK3cNT0N3VYYy02npkc8jm3Sl3Wh8Y/IMurFl3LmjnCpkhRCDAhpZG+hvBj/AYzgVER
xWie8Lw3p00SRg/AorC5k1Th0SP4UTD+HZsrJODbCuD91sWrZSzqg6QWULUuRXQAvDY0WT2sNHM5
M2Rqnez6wpwaxEbiQXolxBcMSQQoJxNapevQsyT4G6bBpmJAPMDhbjpjg2Gf9aGMQQnEagvecxH5
qKuatkXCxirXfVo5t37SNA9I6Hk7Xrh0IZIRJ+6bDhxQEWmh0LC+mrFXX2QtJwQiuFfH7+aUE+M8
LtTDtjafbSBWdwgQhLeiK7JsmiiZLDJLJDBK6uCAISD/v4QEU4pcbPEzCJMCzgFSbnCvMeyYnf7s
Qkljqmg6LF0aBlteGU9xUvCLBEPSaav6GilVwTgnAOmpMQ8iMqortaU77aBRjScsinBhCZdmh9AM
nJoPbgFQFahb4SFPvF/mMCTPUZZUa3h6IiNEI/7sgS0zd2B6vNKtYERAuzN2BNAraIXNBFRuufFA
Aodc8P4AjAXVvd+BtxgXHryK42brGwMAg51rr1y7TmdQEfHAmOLwxgKAaQYeuPeYIZQA/4qAzBDX
R6si5lIUeL0b3HcRYomh3wmY6FyPtWgXwVpRtPPb2BagM7ztEecbO2OFVy+KAch43co7xP4cBfs2
XQRMCy8s1ZOF7pxL2Aw6vQM5w/G6JOL5vGoRGLuN7ftw5iOhvdSd7a6xZhWMt26tqVe30LfIytVt
LJNIvHVICek/gQ+xMUWGlS9hxrNyfdod4cnnLzI2iF3At0CfsKtRTzuTyKth+t01q/onsKjovnDy
flV2IG8adi+PbQMJOtZRcIcM5t3qGvN7OUBP7VbVQazg4CDZHBIBndsEO2YAzeNNIAN51HPkMCuG
5knOlkHeTzM/l1jiMX8G+HS6jWCzBZfp/meO4NR3IWLYQRS2e8xCN1mxPtg0zZCdWpc/toRHz+Aj
Wxv4WkDxmvbRc8WbZoFYu1roVoAH6ilyhHSjWwuneoBJVHeKWGA/td/rMotWVlyQmZBuBcUQr5rB
77Za1gmSnPC0gAwSFXAHmSeu/8dpOp46ZlZa008dPp06mSkWXCF8ELmXECTMJw9/3gN1AOPtafRk
49d2DlO4O4wlw5XOMYnURZdgawUJ1Fz+1KUKfzTo26xEurWMn4YK2kFBjxydnjVpBnsRApkySzzD
PqqQfBwcY+0bMjreq7HgF5s0jB51p3t96rTmPFbIFH9pKKKETMoQbIF7Z90F8QjsdaBjJn9fLuyw
YXQr03wEH37BZKNeg8ELZ0MDULMyc7InFsJdwE7PAmi9gP9ewTVzdEHRB/gqfZylthvg9s7xDvfh
f6Jbzd9naZHRed+BUPKlQXfWrbI1ok+tIPvAfsWTNaISiL3eZq3rYJLWA4B7LUjFCLCMvteQC/s4
JFgqbNLxoM/uDfd+94Yv/f5Bl/v0MK8Esk3Pfx+ni/c+9yv9gy5fprqP/ctP+ZdXu3+Ce5cv09fR
CMz70vzlSvdp7h/myzT3Lv/u+/jLaf7+SnqY/pRmp8pFG7PL/U/Q9ffiX17iL7vcG758Ef9+qvuf
8WWq+xf2r6725RP8q7F//7385VR//0kh71BhdWgXUwiEYGnHxttQH/6m/KkJqSiMykfvbT3qVm5H
G+5P5duAT8P+6xV0pZ7qNsv/6n+/qh6pDwR552F+b/k80/+a739dH5sZbL2lk2B1fr/ibdav38Pn
2v/vdW9X/PyX6Ks34EC4pewW97/2/qm+1N2LXz/oXw7RDZ8++n0K3ZKO/+Vf6nTDP6j7B13+/VTA
1LczBYefiZOo+gDnZH9eARE/1cW4GyUDnLwGcgetwGi5U1IG4cwI6sJapjVM/eqKYkU5NuuOvYqA
iQN4ZQeSerWxCng2zXRz1M0dJ6V7YH7BoNNV3UDTbUmxChSWsJaWsn0YdHe4rRD1RpoB0MvRru1m
5qZ93bRzGzh7kPTUp24/cGN693Oz/I+B96q7FVwY2glUjuv0e8hqY+1A8nmaZxlfIieFeBSsgS9A
Za6cMm8OEFvKLwaiLzuXNifdpnuVuHMX1Kv6GWjh+UV3szisxGIEWza6C6yzsUTKsTTFrLpDKgpg
uJzEnNwn+odXt4Lu5LtWiCDqf7kyVVBessIfUW4jApcHcj8AiaUmHrQ/9roMs8l42qf0o/ne4Pzu
4jkGuhQ9uhTyY5geqw+6H/09i1vyeFE4IO+aAowWu0qQBdCn+oAoIURK7+VPnXgQ7IG+VMtPY4A8
/aP7p1qIK6bBtLeJhEwfNPxh/ebB1Jb5B32Wwrui6/J2/6UeCyI2w/oUv6EvA/om3nU8glrDH3Po
HvogsL2FCpTXLe91+ixO/W4FGuTbl3o9iaiDbSUGb6MbdZWfykVGlFyXpoQZ9KhZByMnF1+RP829
it7qdaOu12f3A+B13lYXBy2Ap08DJFPCKvkYq4fVDgtnzK4aeJ5l/QIQgG7KksGiE+jr1adJCTdc
ClMjA79aQKgRtvP6RUKL5iQj0pwqU/gbvwuuuupeD/mtq5s1AfYa6KoPGeDIC8+JuqkaR+q62zX0
TPdKfZ3Aj9TtOrqBiOElK6p6qWm6+gw6UOcPvu4X6i5E+KiY3Npu55qzq9m7kIUF2qGZUehyxsjh
bkhj2yl0zcus3hil4eE8NEj1H+eNaVcw1x27h03V9dvGtLxJVHfZrE7sD+40N1oaILoBdvT9YIsa
Yp2I5uuqT12+Mq91e5QEoGN/6mobodTDNREb8gUTBp1/GKchZu3YIErXaeBt4xEUAYdI8i0roA40
Omnce8SeaUI0GEbj1voL6IdnAJ8vdKU/uoWC/+oiADIrfmODoGm0zb0ImaMxAog75cKQRYVwJWTx
9AGC7Bl85ZruJpontJ702K9BNuzWD1ALOYfqSQ3pOFGfR4WCBWuqZBZD6j2eAimYAw6SwTo8pNVZ
SFWddZ051rUgdcNyCDHahS7r5i/z9CQ51m0YrTuvlruOuN2OSmSIJ7qcQIV+G1gwBC/6fHZrQPAJ
eIDeb3/EMLdB4t7qoL8cidl9hjZPPub6UheP84XW4Uu1R5ixNKz+3P42A/30XvlwEa3CYYoYgvnp
DXN77SAFuL310eVPI28vGRkyMo0AepqC4Qd9XAMZ0yxlzxK8sGU+ms3pQ/r7TGlTuXtZN3eS30Z8
qddF7KC7JZD/L7Vsg2GCwCdYUxQk5sxhxv5+yMP6o+hEzaQFTGSnG3X9bWwHNs40Gqphfh+GqHo4
60RpTm9qtw4Ih6BBSYgBOjZjAAGb5dzw61dbtVm0aXJf7vIkx8aU1eU6GdJyze00IBfpInZA+iCf
6j7V2JFrqoKiQEa3yLohDnnQVUFsFVMsRiXkQWqTZFNqedAr7v1hhdeceQSZ1Trqsww+oNbA2v29
3oJ12y6zXGgXoSslANVOzF64Sx8fGxQ/VN4PCOvhLwHqe8YMiFjfmplDIVX5+2q6dz1esi8MpGRw
tfsHiKu83nW1c7vap/o8LYGOgS+eHKz1kLJyiTg1eaBtBqFKI/R+WbDziNtM/giaXE4rkPr/j7Yz
W24bWbr1EyEC83DLUZRISZRsy+0bhN3uxjzPePrzIakWZbX3/v8Tcc4NApWZVaBlEkBlrlzr0X+L
jQxn/hA7OF9rLpNW8CkHGiWAroEcLfUa0kl5cGPA1zRc3JUdkZEE6fBqK2isKsYKhZ1lxmWyrDOE
S1KvCt1Vs3hqeMy0jaxoj+GNhHycsqxNa20E6zszxFtY1SbVHWe0H8Cs51u3gWiY/zr7px3SJ6Il
1ffQjuH1sJr0oaoTtH8RM9xZ9Ll8kliha/k1Vu1nizIN0AdFr5WVo/FIkp6BBtUDmmEShguMWDXg
VROvdBuI13EBOohX5hYddUjVM0yvXvusszapk6/qRU+KfD0Z+Ar81HUo3mpRohJvVqAqU5sAmhoN
ll+vW5l+2jxAVEIHz3J2dVxt4eIFwaHt7ZhuBYmTwwAb88VB78bPmQrfPAwUUa8T5BIfVpJLTLCd
wAjNwhJ8vXa6fCjQV82pAtZkOGa5tSfgeJE9xn/QB4UcjPpHwB+AYmEE1fDQaX9UlgbIqpyep2Kg
P09JUirhgfaHk6sOxU/VPwXprCKAyBd2mS6r5m1eH0byvf+7Vf1RhxtDUdD34eXxYA2utdf8ns5s
8Fkr+MP6Y6RHwUtYzoegItvfuvH8qaiK9bgQo9E/V9zrHbJRwRJF0yLvzjYaM+L1Er3in8KS4pUl
6cobjuKNTPXdkvmUUyhmDbctflJSSKkweAUIeqd7UiEcP3RuaO8Qu7K/KHN0L8/ha0QK8PNQRo61
CxsL0mUTdqphVc9WtZf35DmOjDvTydcf3pVpquQNfFZV486KX72vNvFETf3OM408flaXV3UKPjdG
0Twni3yjkaaw6JjNbasOynD/NqQoGpzkMOfOgebo8mQr6NmxUHHTaG70JAcPgEeZgMWTEdwW+qky
2zujNxGAyaZs3Gfd0HOTZcLM7//JydJ2vehv7Quo6BCJadXbsu2ck4RMuj/c2+68v07Q7Tm54Q5K
V71MoJXZWrfQp19iLtedk4eyKMLLIgb0jg/hROFTPoUDDB/Zdt9aSawcQE2nG7BNw85clp8Vt1yP
qCI8K+lGjdFRKbpmeJ6CWl9HA8K3YhtB3B5BRf30Fr5XMVWFCVVQpp6cxTSATt8ltc1b5DIs2fQ9
GdZX8Um4GdNH6mW07LSqb95Omf8H3CHDnRcEw93kj6DQ5VQO3N4VBV2Lt4CPUdWbR2Jk6BdtUK1k
DNVZtNWtub+seY3Jinjy19fZsq5VT6+f47KEjMvM+aQOdbD/EGI3Kk/UwPscWjVKKp1n3rq9EoEd
nFVO5XAdi18ixe1AlfUaKWP7GnlxSSgFiWmtBfCMSJCsIWfXS6JNoBjr315NItmjhrAOgkxU9WZ8
cCAY3MSjlmxl2Hshtt4YH3p3dlYDHBS7Dw5/SH+G1FsOH+3FeBuWmXZX53VqI6fCIqP7rE/lcB/o
QQs4KXN2HjvLM6T29cqv5+EgQzkknfukmn18lFEVx9q5s8ZNjoDQQ7GMPDMIzjRmXqdUsHCcus66
8admjtZe18Iy4GXfNdq/ozUcLzM/ER2yP5m+XHg0w2HXRBk4papeA+8ZzrWjhs80AoCr9J/lYMR2
C4LI8m/TxeY2AFXnWUHcZRlSre8e8kC/rUzvdYLeA2GwEBIUE61o2daZe2hjl3iwt/mxL5y/r/G0
BgLvslG3WwKqvprWQR9ONzKc27IDjGZHaxkqbmo85eWXLElfrwYrUkX60nYORtomoG4Kg6SNu+iW
wSUa8y+Lgw0U6yiWLbaosAARX8fmwaBRDq5+AvwlQKJkKAcjsmNwNEWw+eC4DtFuMXehZYMR/GJo
Ljo5kxEgleJSbBrhsbcAPm7aoZl3VOGhrnej8KxG7iqeyuxfXplrIskjsanhBs8yn+b+j/MlIoSc
9hJxvcLb9cV5XQNQMFy+gNA9qP53VgiHV1Ijobeyad45uUq7pTMjgEjAGv6s2zi4jReM9UqiOzty
1lNojI9yaGFNPZV+A619Oz3mNk0eWexne/lMUEwjyWDVx8vIpYzWKNa4SuTP8eaVT5f9xpuSEns3
t1vmDsufLlcT64ZadUCHU0rrTVLWt8AF46cRAOzTGK7TaCn4L5ZCjb1be8z/FtclqPa7bVq50fY6
JxiKdDX1wes64oDM+P/jOtdrj//z5+n6WV0bFgxlVWoZx6LR932sW4fWN3jfSvveOE4Vy/DqlRrH
1Dbi25EWYGQhjaOYBvFeYiS8oilnq7UevSTLFImUtWWojKhHbKoAwqc2qaatGMV9uaKEjzQhbWm+
qleRGyWvd+lyAuezKk1jukETY4v6XWSuSWqYt1GVWUC3uee3AY88JCYYe3J/Fz+5nMndllXb3ry+
1/hjdCDLp9zzAwke3C51d2PRGnAd/2NTFwf6d3Tm1PrFnsO8g1jyEoIs+ddet8qDzBeTTND4+mz4
pkCLsswXx9Bn7tHWJ2UXZyP9HEN5BCtRHWfNKo+/G4pDQiZYre16prX2f46VldIo+O7YMKLV9nOp
GMpazkxAK5ezfLGVqYL435v3v8ehB6uACiaZ6abbD9xYMtSB8Sp5BGB2eY8TkxzqsA/eyXCnQAtS
34C2LQtOmhPQfEZ92TQzMM6jaQBgjp+NxexnXXI7sZdey9CqaL2HI0kBwDwXL7pGEp4sEISjSzBv
9Jc1Zt5pHmMnfA5oVnrhkPCzNXmPQeHCztB72xel89T4NmqS1yHNIYc+gNBkrzTexRtAVnaObdM6
QhE+Ps7QpFiT0d1BgjY9+iaHJlJgwa4ifeP0JTevMbaT4+y+TpBZcnCN9DJVRjJ/tJJ46wCl2ZRu
lZLr7KZ9oUXGuaTRatuV5MlMy0JSb7H5itmuy8JuLiHimFhgBTNbflvq019dYGm3pIaNM6Smt2oc
qieta91oXbxM9Iqd28U1da1y0uzxpjUcL0JIO5tuE0X/+xJp0qwFOt0s1nLN64dJA7i+Y2AxJRj2
O7GnrdeuKyQ+9pelrh9G3PIBYye9fJDrcsWL5iXOIY/1AMIENnbGsp90I6W/AepP35bCln51NWrT
DO5W9osSDuabSEjrLzHXJa6Oq+26DGo/8Wrmd4rW/fiFFNoLDZXKp7aYrH3RmeVNm9XpJ2WGswzg
45+/BowRghd1QFpGqIAmlT4ZAyIvIQNUQ9vY2FX2fmguQwkWrwRfh+L9MLewgae3YKzXQ2cZpywB
DzT67lfwrZp/G2jQpdPEA8tXXSoTaZrYPJHbNU4S3YztJqmN4a5o/04Ly7wNoXi6o5OU/6pKQaeS
ztCihkQMKzrm4x0pIfFOS4icyaFuaJK6eD6O7ag1bu3+TyTNbPqilzhZTsYkkTpaoavbeAqgaw+S
PqMNmoMxa6FyM1Yk7GeeI+veqnL37zQ1szvQwCWpzyjL7hoQUevE8bW1TGrc1NtGXRfxbpU7inlC
q5mu9WGiA3BRSF+GsEZND17od4iQe69eS+3r84w0wIkGvBd2ncXXLovnlVZE/kvXAUfS+mJ68avI
Wnltk7/4DrKDRRF4qCg0ykqx6NntDDqaKBt4txrqtJc+bTOO/ctQE6oH2GreDa9e6av7385N0yBa
OwNb8nbp/jQ64DFGHWm8K3jOyV7YTiifgWKfqBneDUG1FdsI5HLeXNzLlKwvtG29rGDS0LX1NL3e
urVS3kCf4m4T2nb/0JP4S0OLwVntK/1hyKp0JfY8681NpgIj9xZQL+3PvJppX/25am/5AzQolWTJ
H3S3Nasm8Px7sIDzU6m0Z7EHelbtUt+0SIxxkahpd50JnKiFZ/Ml+maE8fhzmAPkCritnfuynW9Q
P6luVDMLntgOgqG3c/tn9E1v4T+RSOjNprMdQwvz+mYN3ySdT2g6bqCwSOmBepOfFyOtBul2mpz0
BBrPecgrRVkrgcXT7O0syEmVii16O7t6L2fxWJy6HHKsKLDPIW+vB76Lxr0caGI3763YR7UR5cDV
B4cMp9g/l2XmHiT2GgHPO5kwC8xpnwZPkPvlz1qdxltfBfZfNDSOxUpZrq3eSf9sx3g9m9P4LUBd
bDvXyfuIZimR/NcI4YlK42idRSFqooFCw0cO1eYedpuMX5Gihg/+suFoQs/ZWCqcYBcR5VA2J86y
DRG/H9DfoETWnQdnaLfxFod4vdTlR5PWp0kpa5pClj3Nu2nL2tSAx7umPrWL1K7ek/A1Kq98mgAm
HgZX0XfjXCpfyGBdIgyaflbZBPGQHdMSlVMf1ha+dVTAv1N61u5g1m2f4FGc7uE+vzFyPvZaLaZi
Z036sJFYORhq+h0KO+1ORlUXzfRU9jfwuTePbC7X/VxTlvQRcxOh3LYhD1cYZEfmpp0+O3q+kRZo
6FHZDiOnspEuZ1d3tJVr2+qJBsV1Gmq98hz507SFdb+w6ZSBFlcOoa2qt4q1HMCaZ9xFOAVba+q0
FHQ/Mu6NVAoWj4QvPe3/6TQPEIGsaYel77WaxnO03K8h+7Ko4aQW23oaF/K/Zr/Nd1dJzxncLep+
FVqBk3Mj9o+qnxKSx8Z4l06huZph4dhIoDiuS8lZkDT7+G2pD2GJ+6B4WtZEeyhX9HjTZtambe38
0SpTNppmEu9rvU03jR6x01RTGuc7FZ1Rs/4xlJm303t1RooAfWrRrhZb6/XzelTG5iyO/2hTl7l0
+NGaeo2RKWndDOtuGrWNFB6vBNGXsuW7OmaIetHOH4bPUrW8uC/c0f8+v5Q3TQNJugvndFd09q4v
us9utIH8cmXpY3oapr4Pt4lCq6eT/2uYLF3G+UCGLu3bvYzeQtulF7leDm92WVFGYpeIt3ixm4tA
0lu8XFJCvW92BQFTubBWy6EofXvb9PW8utrkbOHPPOmFB42txFguvIT067/Oa92BpiCJHJIKKa0h
cbZFlbyPua7YQry2pxr1E70E+7aqrPvL30OGsF7RFs0f4Povosp2CROTmztUAd6mXobi+WAj4/vd
D+pqpemDum1a7mzCLlA2xk8A9f1DALQYDKu2Eg6CJqiyo2nCEypRMskJetgXFirzf09qm+T0WirR
Ig2lbzOn3a1MJjSkkGdeJaU9nmQcII+z6ydKiWJTlpj3gXRdb7lbOZfZ4iYnrFFZJP8G9tqAeCj+
y6TydlDyyXiUw9z2zsYZmmB7tdW011FCVINVlqsm22Kk2odFOEwOZKvhW63JeeejD4PjIhwW2omB
GPU3CXhn7nptB51tthbbdQ1ycuCeGse5rCEOO9e8kx7wqrlcqnu7HiigdDfP5vDRwTvHn5Re+8N1
8crjZ1CaHV8+T7+BQQlKmEW0FVLD+mzoBX3WjvnQ5KjQIw5Zn5cAMUmAHGLnvUlCl4mAla3LxF/X
ui7/61pT0X71oli7dfVw5dhW8ySHWCtQvNf87lXXpi0gRdJnzzx0ato+9X3mPfZZuOSo0JIZAvRV
fZXoy5jEFbX4XHuNdmjHeSzYynyMvl5PZqjL+mKbzNF7HFlfRl2pvURZ+DImkXMeB173qsQIDzKU
1h1vdu7oQmtO0sOTxV5wjrU7GUhQCDM9vYzmp2jp+xE70f4+6UFN1RbNYOsO6byN1vDLkRkSQwfy
66WuSy2XckjiIrvNh9HaIjz7NX1+yxoqnVfHgctk3lLZUv18F6ghIAtw+o9h1t/XczrdiUkOJaxO
e0SxdcgcCSPzCJd8TJxqAR5IFKe6rUYzdlASRnb7RrYSiTzi5FQOcDj6m1bTtJVsU8Qm2xI5u9qu
Mz7YZAGTqt9KdYtuG9IACmQIvrB3pGE0izqHWk1RZljoxGh3fSUMK6Z6a1k6FJk94oI7hf7JXb0U
SOekzHa0GSS7aqmmXr1ToP85aiBoKOlFa/qUnO0HmLwMxVtScrx4rzB5gdNTpQ0vcz84Lkst3mTm
m4y2IdktuojQNPoylzB1+RqM/m6vWV/8Tv+GIFP+IM6u1VeQ5Omfqqz2niY93Is5zBDiMwb6cEc9
sr+MhdoccrVMNuK1gkbZBl5MHW25gI/28eUClyVH58MFKCa+u0DkNu4OKlNQr7S5tEcrTNYMSbvI
MLMA9E2avk6T/hYCT/fY+VO0aawo+lHRyDHr8J8iBGfuBr2wIbUoks+jUp8lAAClA9lFYDxcZyIP
GP6oNDbBnm9+TefM2iHuwtfKgrU+HTP4YRbMSr+AXa4HseUIr0Bvm++vdi+qh10FUJI8F+JgH6bK
UBEw5TKXPl30ot4Wnp7iiC+T1QV1ueoWfQo52EVHokpO6xgIVrscrm6xTXMQbuaBRJA4Pi5xWaes
KRSThd4Yeg2P4tth6Prmti+BLr2ZAtBIR2OEaG/zzykth/3cvIsp2mjcJ633ow/G4h6uZP1UKzsZ
QA2NzLPN6/jFXmV7sYtFztplzpA0+ol3m6s5QFASTjuKrL8s+m69q/2XRQMEsfq8iVxnrdM5tewp
ZANi+a69H8fk22WLIoWT5fBh/0Gj8FdEv8DTLk7wZfouikeyxb/GOstqVRh9u+yAxHvZz/TVsAHQ
5N7FRlaR0snr5yalgU9VZppRssqBR7hyPk02nekQ1vyNhJ37WeP+SQ5P849zXNd3ugEQEv0i45m/
+bAKlVb9qbQPovO1zLEq/XWOryn+sQkipLmTYtpqw7SesoJdMRntby3351UPictD3fTQeagBu68w
m781DtwP8EVO67SBy9EZpmJDRSV+AHo8Hmx3Uva60xRnV/Mqdj70YRkedMsLedgUDY9j3+hfP0zS
2lqBbdUszm0N74E76c7BHLwpQ3WCF0j6g2pnl1i58SWpx/t0ctM/EyOhk5K3tyf4NWt6TIkIFdX4
Ug/9veTPfhfxtsZ/jKCJzV3ndAFv3C75DC9F9ihAh26rUt36Yk1NTQNY+EkAFUWo2rcjHFsXmENW
GkA9UcPYGSPsVR18u/vSyPt1UZiobS9IiDiPLovK/HYji06gJWVRwVDQ2OlcFu20qdvGiJYALeY1
RXWGx0Ct8iPaBuxAECe7DEWkXnhjNUzkTmBYWV53xL6Y6ljNj7LE2zpiQtBz7cSKxp8Z+n4b0CON
V5B8BMfZ1pOHZhHS68Iw/7MLQUy1nvdtmlV/k7LRukRYrdqvQkA6Hki7nd3ENFC95VOhA2geijLV
cCAjN0n+9Gq04MFG5lJh6yKzKdpUKx3Oh+WBHNibYpxJr01Z9pCVcImKrnlXxSOAqn87althL7E4
AjJqlxlJ7/EtXhxBXJpH3YCH+DSSqsqKRm2eX/M7g+Fku5ECtejdbfx+Ur+3yQtKodmfZPrUdeRN
870GvulIAzsUYa8BeR9t61QBz6fE7n5qu52lts6dPfmWsyFdkuxyiBRBGaExL+5I0Z27iH8P9EPo
Vaa03h1SnSZ2+ZcBs94aoP9fuhGmj6sdbpytmSbhy2/i7cWuR14BsrGBi6yA3iNNan6lS05Sxqob
1CvKxhaCduQuvFIbV6adtUjGVsZLQ+WlbklCkhy4D+uuXAnLJjwrUFop8B3K0LTN/z6p0kzAefl0
IklVQH+7HBR4KoEXop/Rzv/YFkeMTBmKMAOwJ9XeTrAbl5pbHeNmms7hcshHa9uUBezuy0gOAP7N
qOGlc7F4Wac+dNSKZQSlI3wcIPuQRA7urqZ4rLO7oVf/EJMc7M4rDq6qt5eZTVSHh7y2/kKip7uD
+xMZo25MesRBi24NEbpFjWkoybcvRvFIpJxdwmVsBtlfeaqq4GWS8ciWSdtWcz+sBGupDXTf8F6O
R8YSI2dygCUN3oLkeDVD3wuAs+y61wl1g8R2NasPie4gZaS0nsM9WdH5y3W1v52qwN3EiTF9avqQ
PKrlnXUVLFc4lrCH2ppyJ855UFUaKhFaF68L/dMNotX+Wrwuj5qTPTnf6SyePllwQT8jB1DUdd2t
i1p5qAa4xSSysOjOrqZcPcg6es1Pp7GGaStevemGW41+V9gw+UTgOOLHWC9vZVmJAAkJYZ9SPcko
yiGiZMtZHWU1clYdJPbVBI2Wjd6oiR6epfVsw+ZQ/+zTzErBI4ImCiXSm4Ev8sGARvdEVza35joo
P1WQY6zUAWW2gj+aT8InQC6o2ahBPN50QQ7gYsmpsp3W1lEUVrDiMcz0IjRWoBmSEw8l+FpKk2Yb
xXQ2cRtr69TPfgkMHUQA/CrbqXmFCvBSglOWEpy/lOZSckBeP7b3YhKn3UBgo3rmsJMIcdgdRE4y
X2zXRTSrA6ObdfdiVxtlQJIGzSz69bVj3VX5TRn6Z39WTKi/hNIqyHSIrDQ4Umc//jPjWQ65yuIJ
G49TtGCSnY128EqMcDcTLqeXUKgr823XUZZCnnrjeS9h0U4P1xTApJi0BfiRciOJA3FEjTkihN3U
G26wxqM4Ur2h5l1oLxBkpLdOUeTc+Dx9b2add1+26BpkVoSggj/Pa7V24pd2cIuVM2f+98qt7oeB
hPxqnL+VbPj4qxYtHSR99VdiZl+sIcm/dQr/tfQvT5/ZD2SbME+bc9cXJARMSzu54TjfTIHT3Vaq
N6DKq//rysVovr+ytVxZCcv7cirIsxTpN4r276/cd8mXuMzUdZyb/cMc5TtIzGDjnk1lbxaT8t0Y
+J57XaJDhl27Wyj+vSM9//0tdXRtbwyx+phAaLZ2mqr8ajXdywLaZv7fUBtR6ZyT74qmqC9B7yQb
nR/9Y5D6yp7+7fg2SuLmNLbxvLW8ufjkhD6E0aGp/UBI4/VjaHwMxQ+CH51BEvDDx5hm718fIzLd
4pePUfNiczJ4T153I7/nakC+giJE9gkq2OJstNxWlpHpqRzA8uXOlN+LibetZuM1RreXoUwPZ7BK
MmyN8TKdvm6nWS9TaQygxxxSZGc2o01vhNazX2jZma0WwITWekZPwHrugyUJgwjSndjqIFhQvwvX
FSTHzyCMsrPtv05HEox6YmSRTTA79di15uuhWc4S4O+20oMuXUZ21M/kVlKDxOnigZwH1R5NPaiw
VG5E18HUyC5QApmPsMGiqaf+KWbURZGKWaJEp0ai8nmajmWlnnlv8ddRWcKHOQ1mfewXBhU56G3f
834MGXQE/ePh6kAagWj1LXoa623R+jfIdXZrg/zZQYp3aQL3FQwTLmSo4KzFC+e1d5DCX6bPyPG6
0Mvavr+9AAfmIQxXvj+4+yLSamMjeu/aYkRTwd2LsLuIxcuZeHVY3Fbt4q1asDPd0KK6DknYwxwa
n3RhqV1Gk61+Egpb8S2jq2+JVN8if52HwPAlsjRqg0YyYGH+YE3bpIVDSV4BL2+DYhyjEp2Q5WVR
SuVyuESbrUGXL6X568GblGk7lbz9DqF9E5uKAUghmr4B7NqUqZe8TFFd0uqHXbhpk8iDyaJKL3Z3
WhjGXH/6ttiv8Zpu/sXr28A9jNzLuDC2y6FNdLpFhi4i3Ybt6g2WuMxpZ8AOslvM0yy8DzQeXG07
0GkxOeNXz/ODzWhk+q1Ud5zicZ6n5uVD1ODES23xNmUHf1b4T+sMm8KFGznmxs1DCpyLMOtgNOO5
mvgvlbJGr7Nnk/LaaCjOOTVV4xmWna3C8wbNFKs7Kin7NVGq0VON1zk9pIlo0bFB9iUHmh42d+Jt
U+t2grbiKQhCU9YQc4+06DHMWEOWNMiDgUdKslUWFgkKVl34XE5VBf0OQKXKiMLnAuJ+yFrc9TzC
PruujB5NQ993dpVpv3oTttUyVUy/m79EiNOhwW5roUlD70DttOXyT2kuBOZOYVZH/inNhbNctcL6
KN55qYyLl+o4wSH85lev/JpkGDr6+7m/C5bfGne15Djc5ZEzrnPbUz4pwfSvs2nUX23D29mHOCVG
y31s6nHf5IlxF44upDvLlxYcxNNUjtOz1bfGXdlNKaqGfDlr6L4Ndi/v7PJl9v+JH2K4QOe+GGx1
W9oOCSJITO7mJtTvJr21N0jCGyuxXR2/G5JL0KuVzLu6jXy2N22IQvYHh7asn/LE3bSugcSXooUP
csiK9BP9qw6Ix39Mcgavm7eGUz7dFqKXKcYybqBNsV0o0H6NjkLA7qn942o2piC6XiFzitcrOBbY
rYU1zlvrQZhuZcY12Fay52DIDooCyybdS/GqysZ416LyiZacqx/aWa3u1aXSq4SZd6d2QAyWSi9P
2uapIeeEzEKFbusSIY6sMQ8aPWSXSbQXd5sGcbNJm/175EjblZJ65R9tSTnS0rPwLvP78gU9sou9
nlApQpDI3FZJXf1R8q6qaUXxZOQ+bEXZBNJ4sffLdDqgguv0CsnV58DuviByUWzQ3kueB5V0i5yJ
bVhs02KTs/83cUpBeiFX4Zoex1Bbe8YM3f5yR7P2cz+1X009nO4mFcyyWJM009bjwB2lDA30K7bd
DAm2hwiPAkHerm5ibS9CF7Nj3FtaoT4l2Zg8Ro3+U8wS5Uauus9Nc/q6RKmeszcy8DCFYj7zrpnf
aRY3Aerx1rPYijDcjDQ5ng3LsJ5jhJo3DqjrvUTIBHMi3bkIwD6LbZnQ27C3XvIArh5EgPiSLazd
4Qtw6frg97W+DZfUl4Pdaq339oJt0bcl/nf2YU5Rn638VTiG3X2SD+4u0ftiW+Rh9hkaQ+MGXUpv
Hfpt9nkIa5qWncBZKR7DePZJSpTQY0qwZsDn02fDvTiTMp6fEkjIAl6dBnS2NllQ6J/0bojOg9MO
N31iuyppOLu9LXlYpqtBC/yDaew1q2n6n+JQCuiu7jJ9bG8v4cj2oTeDCBXoqQoWlrkc782o6F7a
jT2aw4uqNC2CU2O6kmFQdgvDpIIM7OJFlbREXIFWFhlmIwpmgTU8U5n2zm5nn8TMXxeGogCQe5nU
LOmigpYhBHMjXkebvvnm1O6SlP3d9XFLdiSdVhEZErQA3j2G5Wl7ffj643Zp6n0XIL5QFFhwzsi8
XJ7VMlEnBx1BhnQ0YXdnD6kNu36psmXd2D5Fs79ruzB4EFOnuugdh/VP8YnpOulq+3VSO87VndYN
PyX+/3ZS1IEWg+2Bj9Y1LnlSZ3zw4gCoR9kMRvVjqoM7JeZt8zn32+JTnvh/a8tbV+XU0crlZfIE
naBxGdq/DsV7DSZj1ZyuwyGh40xLg2rjKQffXDqLR8OdHxkF0mfc/3ZkOHm+GlK7egISoq+tLNTP
rq5NO2Sl6yNEcP3t0CCW4zlu80B+2dgoACY+zxVCGlNR1T/cKjw0GnjbVQGcG34ChEIz4wfKO+FX
W3f0dUK57bJkryy0j07+uuQwA1jqBut1SVrKjwHf3ahthq9KofdQM3I20YO3Qudg+Jo3XFPOhsX2
27jCmKGJ9SAsXY9tFu5EG8wnrXKyHSguKoiTtzKsuxqhcBQ5RSlMNMPKTHdOb3aRFrNJYPAwTmLe
BU9ujmzwihPT5/mzQqrjcvLe9V9iVAA/t/0cGbugM7pNODv+IfK86auDnHU3FOWXRiviUwpD9GpE
1+OrhEVRohzgCEZn03RWpd57N3Gi+/uQZsUNjcnmNhpK/q/LdO42RpGi+yHjqTU7aEVMczsiKoQu
qD1vDdXZg2X66VtTcBDeekBX7YOcvdmvJrHPlnaJF4p7MVkLYGTEzlM1OIhdTOL8H+0f1uc7/u7z
/Lq+fE5PEB1vaw+6tfPoattpim3yhfzn0ENkO+ndQ5cn8L5Xg0vpIo9/1IbjJ1uw7eR/6g6SkWXC
JcaYY4ReYgdVmJi79L+XulrelrtMj6H0tccMhfBFDcEsrOVb1JRrT3PTndhEO6GD+fR+SNWV0evw
YvMoNcxAO1AaVS+4scFNzZXVuN3JgWX+c1QZrw/guHwNu8DIljCvLboTrCH25+SfsLkd/7Xar2Ey
vfAD/ottvv3GzMYYBaaHtrTQpDcq5xw1kXkG7TnQP8wXvVCPaQuzhUQ2ptHe2LbhwpWosylZ4us5
guowrOG6lZhJsexV3YCm06mxXGKWK8C+bL27grq5hKeDPx+hjXiUaFl29LhvGZfikNqMt6MDasX0
lewmRQfzi1pSkvAdPzjJEKq/fZ210bOCIt1zNhmbaelxTVJDp+upKVYynGfNuIGMWb140zEECDPm
+Y14ZckQwY2TDJclpxROPlkyh14n7YL2ZAU+tCiKR7IiXOuSN1kOTZ0BE0cO7ii5lC4oZzTxomAn
Qy0JhztdRbOor8L8U0Dd6NlML6kUCagrKJ+v05umUtee02211kClMIi981jRqqYvaqHl0EM74bQA
jbse9od/Rwxue1ePPOo/RICcIi2+lDx+s4bD/n0zRgb68LyzZPoWJA4pFdswOc4L7X4fKzsh0r/Y
Ln5I9SHZr2pYYK1c0fZWZVKV0GE1pQ5WHR0ZUjK5DAVhI5iacLAupium5m2SoHUk6s0kIwl9m6jT
jnAMA1qpY7146NLkDvlB5xlosPPs6PoX2rjqEySxDpLllbslvz1uxdk6ineaSFm1i1NMeZ7eF06q
w0rL7CSy4i0t9fVOprtqo7ETrX9cZi+TkNLYA++PHsWkuj0vVRA/7+UTjL3b3YXoAa/EK2vo1OBy
Ve/PYhpKhQ6iwUlu5COgrl3dWrqtAgD55xNB+oPql/IkllbNUH2af/hx1B8kAddAkLufq668JPCG
yGjvedCexSlfMqqxiL7H4Vm+YGHS0vbx6/QmK8tNaOvQN+eJe4h4DoDddQ+tV2WfLD3OP2W8Jxlj
Mj4ElcF33NLNtaWHzY04QUjPNwZECWuZ8Dad+1UGievkbF27iO8N41lAEzoPoQ2Q3hn2Hfjuk4qi
cj2M0Q9ocL/bHfo+EI14hyxEjdFJU+0bE8UvE6dScTdWDGgm3yhqrB+sBYKvKdV0Q1lcW6AXzZm6
sLXyyzrdubAWDMggfe2SyIDtNKWCkS5KUouUy2IHWau/s/8aT83wpHt12B1oXR6BsCYgFZbM34cc
YOlE5dqIKGhcHe+ShbVkAp0BVs084h7e9wVcGoN/RsXLP9saVRZej719j4ztGY4Acv42rV+D6x0l
Qvdj7XHsvs//h7XvWo5cV5b9IkbQm9dmeyszkkZ6YYyltyAIkF9/EkUtUWv27HPiRtwXBFEogC3T
JFCVlTk6ThYWQeIq+vBfkSfcLHQUO3CnliRfWoOWdNoOmn3qDu1gInjLod4dDSh6Uyc7PJdcyPjF
/YG6namvE7DCPqU4eWDb8p9u9KoYHChoB2X/V7dWrUZA5g83dY6ZVyM73VTjNltuSqvxAYzKQy4A
nIAw2a6f8vwEXbDiVBqavRuBQrglogaMvTb8Rx4hdN2aTv1qpslrmojmV5tB7y73ZLKyJCDQXVL/
4kH7OmpJ9Vq2VQZpnNx7HE18mRstKW4QqHi/S2vIz3dx7TTbIA/Wgf74rbX0d9YYKE2LEzBbxBHz
yQxtyJlW5m82mqQoOPzYgMRG4G8KxN4eIRJTHx2kbCDM49iPZIvZ117Yw4Mw8DoIHMgOdxO4sBZ/
SF8B0sh07FI7o7ufm5ehnyBaWtt3zijdo6U2qy6wG1sjHzOksSd2Q7JdAu36b+MsHk9GS3lmG/so
me//rHP9rIPlZLnwXGO2BP9c/MunzoLxOe3bN9oj026ZNsrjALF5FukHsovAvyWWD+xDMb3yGLID
S3iXwsDKbpsQO7fdeEuVB6N4bmIoVUAqwlinyDNCci6brlbE9JAcnOA571s7TCoUq3csLkI26fF2
Sh37qgFxOzdGYCbngNmboYwQ3qIBchGQWworfMm2ZBtQ/7fWnTSGMB1nt0GALqR3crmtK4bfX1tr
CECy8YhN4/gV7LkeJCod7chV1zS3bSC9lwbkNSfHh3pforSjjXLyQs5A4T95WgUmrOZXM1ram7rw
8+b9wgA/bs4gCOIYyC5WRmE8t37frxPO7JswoC2Qd2l5RMIAjA7RFGwaE6oImRFVYdGAfCdW8nSV
uuI+0N4A8qCvG0j6ZVI3Nv/dhxypyTKwnSTKe1mMrpLyW1X1AY5b1pmOnEOdTHemNp1JhizPzPFO
jdEJk8Y6E/8t6nD6Mfa/zQMfCljupf3WQZZhBeKj5DGxIn87+sDYCNAYXswsSDe8ZcZzrfFvZS2h
Zp6CBw+7uh+ge7ZWUk3SzH8mAXwrLyjoycCsqenPk5TzJMiqzpO6GgEtwE20aMhPaetoYTGJLETM
KT/FkQRJO430UTa+X9LQlOsIoDjldLQkEmiVKqusNRSCpwaE16EFlp6DCAwaWsm6B83OmrBuWPI2
luLmOaj1Wg3i28D8/hdKpn4nvuM/e4UFHmZf2rfc03PoPrHkiN9sc8lHy9ww2/cezYy9pFG8m1T+
iBpRjwGwNQnqxqlfWEgX5448GpSB+uTzMZz4yXikXq9Dcb4fg2lHkKBaQqd86BDRmxFCCj4ESpa/
25gLBgoSpSZn8pMfcwl1ROuR339dz+mwR/fz/gz+DZSn6J62XiIsg61/AUs6MDcqSFPZAAXWjguq
MoWOVg1NiqDttFlsUxZcDe2txbH7mPpBg1Oyrkn8DuP13JWidG+jKDNU7qYBwgUgTkpVQwNgsotW
llMlu0/e2C2vu7EYLouz4yli77x5/OQGIfd0I52yAxf4CwhiggurG8da9YgHHAIremlMM7qODOeW
NeD3W9cCA9nsgpqraZWlkYany1iugSeCqMHyfJJm0YDMekMPpp7s9sjta1X05VooZxqJCmTgVjoD
QDBjs/MfDz9avTQtA2SLKEtXbIeuokeMzQp1mXSpE/HhMkRGYWQ2UH3AZqgppIH3yS8ZjDpZk6OT
GigPshrPOpi2mG3zCtbY7DvItNnJqmxKyE0Yhn2X5lO7d9K+OFSWM94mCEFCIy5rXyXkHj0t1n75
ot27tem99V4pQ5pUulm7F4UB5pGAjzcLS86TSt290BPBrvo9YkTuPCkCru0uyMaNCYW+VakqFVxV
qUBNI9sQQavgYtnCAK5GHe3BtZGA/gqlByBkfPfDqQnMJaxpgTdHyGf1MVmvU7GDPhrkjZHOuQEz
LG9lLtqL6UKhnpmlC/EdUKDoaTce60C/p56rTHQF3pJiz11VnqCm0iI0UGlxvtUbwO+8qKveVwmK
ol+bHJHU1PCjdFPZOGjK3AQh4XIr5JbwaYCg2dNqcsz2UZaxKwOpwsb3Rbqhb1StvlZ6Wj1Cyc08
U6+Lgv5StRy8fxijJmh1sXGBuNhkdfBuQ+XqfVRr/vxdRFVtdWkm60b+9FUEeTzbxIloN8tCImJ3
FmSLL7QOgsOg3xi9DEEmUKo0iv/KyNPfTGTenTNAvJtFYK0nO3MdLzQ6wzx1cSWfzCzZ9aNvvBbC
gJJ11Y07csuRQi8MHOy7aTCP/23ZydSalStAw0XLlpGojhbBAjuNW3tUDUab0pn6LbGQUTdDbP1T
N1FdoizTuzbaLKORQFBCr37HeC08DdAUOrIcPyV17QTR8tr1UYigRjNHcUQmDXCJqqtnwB4yRdNP
XaQM0kve9PncjUehX+JG+zWvhIzHNYurb9SLmeNch15/9qZpeuor1t806IjRWGJYyV1XBFcak0Au
3nWjBc4A3BGMGu09Nlj7CAQrT6k2acAUjVsaKwfTeHBBGEjzuMO7x7FPQxprpjj94pa/G/zn7UQG
rDuPquFRlFUOWq5iOLmK3AmwYWufmXYDLR3wRc0uqKZpLce5p15WFSYwgKmxpe5gAMNd5cGVejSp
wgZ9hQDBcKIuLen5/N7Lsy+joj0phi5/0FTUtmoSe4cNxgC5m6Q5SNTuX8kFSZnkCg2KwzKhL5m+
QyEAEBRqEWp4mbJ5kbhsh4MF6PIKDBMBUtmNu8raAGjmxra1lak5CUS2WLC2+RTdNUUd3aFastin
kDda6eTTmiizqxp+pVFqyHk8VkHs3s1OeYeHS4f/gXndPABTku7k8X6ZtNyrUrcxMlDYBnnlrFFw
BQxJEOvmycEv52MvUIoUaG3qf3r7y3QsNtxDELzp9V3Gi2HvolroMU6cn0k2lT8qPUDmwKufStCl
/c0h77ynYKyb2QEv3mHfjDh0qRUKHJYePPDIrFIXmvaVETcXr9CsF5Ntp6hMX5pWtleZxsBpKzOv
RLLLARzfIhllvSyT3rvYrWeIZE1TfZrfjNIM8B1JkxrlfZBH+tTwCIC3ZBih8ouBTr1b6Qoy794V
B57UksGaLIFpYp+T1/UuKiqo4Tl2AFnXgm0cZmZPrMRWMO3j/meNWJVm2vZvhjRW443Zq9MjqFEA
n42TNsfxENvvo9F0KLZT0yOI3czTJ1/vnpDyGDZZgd1+p7AQrsJHsM7G69LjV+p5OtgUpj5noTEa
wHeoUe6L99E4Rrl869RATKmpH/MDX1ZbPQCDaQoKa8QCUAg/qBqVwgKtCr4gj8jb++CKwllg8Ez9
jYsvNB6B221tWsF0oomFmthTccskv7RFOh49VVbR9n51ddQVdWM3wvc0Gs7GBK1tsHCAn7GtxZnc
yGPS4nrXc5DFHgA+4qHvlC0ynqM21wZERVavUkMXd8bgN1dgXzSgWZE6dUVT4/+zUeKk/8yw4jy4
ByEgOMwL+4fHfHailxPv0uAKGbRdn+BNH3ZmPGzBpNetl62emuCKoj+RSYCmb6v7FkDSCI+yzJVv
UdEcQLyj/TIc4wzh0umVgVkg9FDvfwNvlrZ3uD7sUV4K1Kaa5DmoW8z09jDJpL5NkV2t8rFKLoWq
Ss1TwKMFJIHm3ofdYU7F1qUoj5UFLsWFZAawUOj6aNwDu6peHWmgwL/Xpi5s5PjNCEquXB8vLRjS
XvjvRhj8JTZlDI5csKIFbWC9MPB/bTNDyC05gbX1fY7ptvaL8cOOi71oq/Set1byaJYWgPGFDvqq
LksfC1Z3ZzxxXmlwSpLmAorqSyXd4myNebGGMi4EFlU34HgDruiSmkjL8AhTI6PMMeJBuFMJ9bgb
Mg7Od0Diint79NprAfzoqh8C/WvSSW1dt2Z1oG6OjAXUMcVTbqgjGHC2qwTMMF+jrJXAVuj+wUv8
7ISqUzfEdmjFc8aepzJOLro2BiDQBQwAQrL9Wqv9+FirrnJjyk2P2+SCeCU00eIOyTCgsNagskmO
1P1wM9RqAIuBG41ABVP3HZUdYNhq6m+Bi5i6iphneieAtOL+VQZVfUZFnLv+8EBKAiUAmRChqzyi
HpTy5AFNovpb3L6vQR4aFOfARQSOZDyQ9IceybTN1KIGRNat8YBSeuOhYMG2Q5TyRh5lmllAHARy
hegUeHa9zJ1WeNqMB3K2LdRks7ED5gpTaUan1kQ4stvYtZjKsHG1rRycVxOaWoccdEyrXjHDOFPU
nKgLkRrryeHsvRvLMd2mKFVey5a5+6aCYBid1V381HtWi3RNB3kapS6d1hdnuxfRCUGdbEVZrd7u
QRWcVcM27XwNIOWSH5lt+ScdqK05O5ZHoOSSyLDSBLJT6qwbZbobgQGaV1om/LkmIkVQJVznCbY9
ZgGgW1IO+V2Q440mJ+++jSqYgCE4SdN/W0xD5kISwS5FGPcFz0IvKdk60/p8O/ebeFKc5al1mPtG
hJdvW1dXWqIu3fxulBznQzUZeLt5/QIltiCpk8ciPZWxyM/Y7bw3k58B7PNnP6mb4VR2J7LTjD4K
LNCo6kQ1Y109BTafhgiCwR5qKa1IM1dkc9QA/vx1WAEUtVloQOgKYXSkUYG0S9LycXJG54tkgMmM
6Y0zzflCFkubDqCP4HdMmQZLb1dZw70TeVTISKw7BiW0Tutc7KhQKslacEjR1ARSskcUYwUr6qIk
1rj+H3fyrJbfpYC4dMjCB7xwUCk9teWpV00qLfT5mJTADE3lia5ouLa5BDmxJcHb+DEnJncaJ89m
asDn8+cljWvd0G4gpZXu7CLO19YI1qRDqarDGvyfrM1OFxcOAP7FKYp8XeimdZJu/YtFOT8bgr83
cWbzM9lcH/x6jl2caHBSHhxsDYijfbjQiEQFHSidwatWavdLmmoavOSkj+0r+6gst5FmIBOlqajR
elBUKi/qkStNnJJ+njhntP5Za1n+32uR/eOOy1rmP3eklc2qsk6oxcbjEw+jNkflLSF4/Y8ujjvm
U9bjsbKMYjvxuUujSIgnhdldbEcTF2my6IBX27E3MyB2yDZf+gCoHDLDOJKNmsptUM+sGpQZgKT0
JelxggBvF/PGJw3wez/TXpq+rb9Xlv/i4x/hO6ig5wvgSeeLfw3pkfSeIZVxVMOVmvl/LPH/3QcS
YKjyAn/3xuGOc26la6+I6KFMimTbQad2ZoewPCi7NI3uXHv8yM+m/yWdTOvlb5Mi3+xmdoj/nCSz
xnqJLTs9iwrFl7zU5B01feoV0MoMF8uEQNydm6oNeZ4o0VddsVlWjbEzUpxRXWGMn6YWPNSito7m
JQcDXB26VEEJdQcV07tro8TY5RGIYMlmI0O56nqvAjVo1WwG1NQfIo8Vz6M27arWBKhV2XUrDxa7
iOt3uwfGtkMLfN2zU+MM+WFf/P9tr1vUr1H2ak58qewVKC+hyTzOybIWtLVnHnRflvxZMZjtbnB8
GS75M4EUJqKwqb9dkmLcjl+L2JYnMs32JKwjVJRRzm3SovycWM2X5dYcD5xd2yZjuCzTRcPnpWlg
NIp5aVpIB5XzHXfNcDJQIcjcCYHBApCUa9G4bqh1rEQdgIyu8wieUOMBdS1PpbKRX2dGUFAEgmRH
K8xzaYGPVQTYfVDQpBb9aLA9nVdaTMuabZrv8L7xTjQIHNhD5hT8PKCMfy1LDztutZGZdx548TWj
jdSsMvngmd7XxQiqLtWl7YpTxci1iSg/kc31QXAAUPiNBmc3ta6LVPh2sVXm72VZbfQ/L0uTAg3B
rEywHOcobINo2QGM1jRITf+xbMRwVBgb7KpkrzmHpsfOjvYzfgwcBHVpP0Nd1x8ECpGQmli6NIpa
Nnxf8rMf49QzoIJ4F8npW9DjSBR7+nAGoTj2eNT3lJGuqEmjChKxebejqRFY1vHaUFOov6wQ1SD4
t4bu4Q/7vPKnm4xFkK48vxJbhDiGg/TiR9Me9DcPQqxB5KQ/Sp4NYScz/wrB3/4MGg+UE4518M1o
L+TgQJU4rD1wyreyaS4VdETWNODuLGhMfYeyc7t2W5FegiQur8kE7AFSW+kP1/wyNMb0zUJR+ho6
tpXaNkc7pIgRe2AQ7sQ7d3wrdZut0tyK76rKta80gCMAaivUgIYSu3mg0cC/HJmoo5Dt0TMSUCs6
CgIlmXggm+gdoOzGYXxoERncWrEmblGRmDej0++Z2tRmSCVRT/RastXAmA9FYIg8xp5nHhFVOVBR
y1LoQl2oOztHkJ/Pg+RPdmpGpJaOTuru/7SrZcEOrR1ro99/8ld2ukE+ackJBTnz4B/TUb2L/LEu
5o+31NuQGyCR1Wlqit2yrAlM/SXzRdhqTF5cFwkdCUz+bYjwukahWfrA8gCw3xqKDbILqtCwjebF
Yx3K+ERXvPk+UABCVD+CHORJlct/c7ta53npQT/0AcmgDKeUgoVNYEW/kToDjLvIv8v0J2r02ieb
83GT4NF4bvWqPhnIrm4n38amEuQDq7j0+x+WGYfaVJS/wcH9zJ3Rfgk0ieA+Iu9XV9P1Q22jdN/D
mew+q/whFL1uvI32cBCuUfzWvenIx6B9A2gTAl1gP/Q4WyVimB51s8p2kd3mx9Zj+c32k3htBIN4
A5J+NzZ58Usfk6+8yMbnQcgRp0+jOgcGt8/4Ztcbb/DqF48jHKhcrX46pJ6fnNoudcImzjgosB12
Sn1jeuyZ8QieDucNGs1Qc4rs/gz9sOYBNG3fyY4fBlGZoRWXCrR19x1LAKRO/bUWoLgOBJjxVSur
9NIaCQ77ljV875yNm6XVD4BrIJOlHEzmjjvUUCabzMyrOxS/VHd1hAIvBBwaxOud8s6A9pq/akp8
4qm4kQk1XBoy0yKwkpXU6n2s9dlWKNAH/tTavekX6QphY3G01HtvHohQLTBF9R31EjeqL6WZXJZJ
RY23/pikIPH8WKhCwniNL1O21Qgigg31+8Lk4yUGW5V+94PI3ibFx9nkfDz15apyFOXbTPw2t+RD
zad+I+PpxIB15YZ/hITNynHB4lEX1nXGLEyQxkBwINsSxiGuTHZBgcYzDZLJTYyLaQ3v/gwId6TJ
Yuekdb4TEh2FXXdf69Q2HkwEzc5/sQ9t9dmemf1Xp2Dv/i0AQCGxV+D/5msQZeaDjFFNNUeyqmhg
7/yuSIKcPRfcoIRJoFK1EvwLfdeDeyKy7/CLqZ8GSDLte5Rwb/vRMr5OePDG3Eu+4xUG+hSWa+eR
O9MNKtU+iDJQkKxmIqdbP0k1k9UIDMVuM88kBydCERjNtICouPEMouPePzPpnroHiCLNdBJf/8oA
PiIH7PRQexFvyrizH4AQz7b4YwRnkafgG4Z49d5iVoO8QGJBLZzr0KO2QK9qmfkPSBdtx8abYtQk
JhtwdBk/MhuVhUDMZs/OpIt1YArzVotY2w3T0B/dth/PyLNDfNyr24cWj3mU5w3VK7YRX6Ic4N5V
8jDxDoxhjdcoVRH7lWl6Ff7ts03c+o/PFjf6p8+WahpEdlXtF5VuJZKVIbOS/jgXZ6kuUPP9kcq+
mKk9oI6EHRqR52KFyCoo5Chc53deu7FSMAbMRhdp240vE22FNHaFU2vvbSXEzMJERvitk5HVKd7R
sXOelIqXVE3FdW/LYoide43cWdKrjhogIRfhcnmhK2p4VoOhLHLd9TLQttH3lOnRquw8ubWy2Dr4
XpM8+KMqaVOHViBPzijxbF7IY7QtE/lN6wnVPyKEHnt8lHiUWEta/1OMf74kpwlOlALwstTZCpng
2A82uhHBXcfzUYMSFZtWwYqZxfqV0QMZOAAW9MV1AJG28+kruUU6aE6dpkEEbsBZI037/tortyFG
LZ+a/jc3iW/+rgIUETJWHn/qynKHUm7k9fDN25pOMu1K1RVFE2bQDXnJq1Y/5qYL2XFt0l91R/4a
s8C/Q6JZ3sCmjYp15W8ZgRsy7iFzpZYtebUj/zHz3petETfeTyUq20GtDYbdrQ/MWIjsYnqgoy11
Gz3LDvPBV42iYiP91EUsMz1krY5MdIvqUp+Aq3HqDCvDGJxNUAX62SG0K14Sg7tFecbd+x2hTnOK
e8RpisnszygyAb1ECaLqMwQ6I3MbNygqrz0ptjROjeal3zK3MXeyMjlqWNCkVTxcatbWKOUvHDDI
+K5ckTGt2buP5XIeNowh+6u8aYB7sQT/JZQW8gbJW2it8wsXEcCE0JcK+xoSjSIHmh+pe1xi59Vv
wfjWr3yEJuWKjJ0aoSsfSJlD3Xq3xd4YJqg/5lFurY0GQEOJnYGD1/iJ0RcNX6Hk0uc2vnN0mfiP
jVVkUDhD3Jwa5KgKgZDuP/0e/EIVeP3J8mkm9ac8NaBZHtJayxwICSEUrxqz9KyNLQu3uIIerN/q
4AK/NkZkXXT+ZCi4FzVkpqspEVboZmO1SbFT8XAGifzzFJchueRkG4Oqg35PYm+WFbpUf8LpJAFN
n8+rlQZVsmOgGrqKc6evwKTgwojzXLAhaz91NuC7ysvxbCids3FPPmSynfqf2bTk0icf6tZ16djh
MuIaXr02XAhKdgIJI1Gl702GaGSHenn0C+m3IByKf822gkbI3em8ejuU2m+KQH4KUuZpCpWfBOTp
PdDsZ5wdP0cz/whu0mTfiZ+0VHsGCtq6mBr4AYWVjFCKH7NLOxYVuJe4do8iNDNs+8REjKeIV2CM
rH7KON8ApFgB+5FCuMaJkl88a7/Xsdt/7Ubk7TU30R+w4fHBPcl0/B3r/ICX1gAWnA7V/F6+cfFy
xffBqfC7yMR4ni81i2tHo8OeqspbVBKpEWpcAWTWCFo8idNgn5oo2gMdxiuAl/cQ6+we/akJzigW
7EKyaxzki3WXtLc8sqa7wJHYv6gJCbgCkDGqnZON+uIvfg05XaFXT3E9dSsJRr4zNaPQyrOumsVG
XS44C53C3NYTAOGiYhfmxvVTABTsA/OjUDe7BLiWdedWxZMj+/oJkVfAGxv+QI5xXVyBkvJv1Ouy
7qes2nFeBHp1oFUtEnwP1Zq1OtDiQSQO1C0mZ1oDC2TvqNv7DdKDCHBvqTumEcNprPPXlropuELT
A7IbVkijyMRrx7YGvQWN+u6QXvoeO1Qa1aXZ3RAyuKdBbF3TVeOM+r7UNGsC23LeoSCjO/bYHCCU
VObRBf9b0YWuNNF8BV+22JtG7Uwrs40GBOBHMMEbJQ6GJZSZ1RU1MVQBjlGKZun+zW+ZRjPIhaYt
3f/3pZZb/rHUH59guccffjTgMcEPg/EYJRBZ1qASUq/ocmlA/OGsa6uRKwglFKdlwEtBSd/W5T9T
qL8M+2rFpUtXf96g6JGRNDywHP7vyyTtxweju9AnmY3LXcnodq1dr1zbuJ94irOb+hDLFOrOLnRJ
U5ome4HyZnvQrLS+6yEN6SAVdK4UYyc1zegABaJFTTia1rtN0FWWbzWIGl1G9Q0ANpqzbcdz1Ep8
zKUZdQa0nPTMy2KfdNRuTwWeRHTXZWAEvY5wRX6t/AQ7c54M7iZv0iCc7/ixMKJUKNwGh7egexe8
wim5NbL1vBRNTvhr4YnkNi9VcKPZJKnWzi6BFlwtkBDtwDDBjy7X+XG+8orh/eovNnKRvu0V+GJj
HjXVx9Vic9Uyy6o0sNhasISGmY1vPOjdgodm8MBNlYBJnbqRkwcP3ISEtsjNW6I8Wsir7ZPeGUIa
bG0/eKgRbylboV/mSYJDKRBFPIh8ASJacVbdfMu6gial/dlMzlVz9eanzb1r4uGigsWPMnb20gLc
TIEeHbxOPhEgnWDoscKiIxIw2xcTeZC9bKcbqsxX+ogDQeFkdyDQs++zNPOueCBtqEeNNoHNubD6
n8MY58j09UDkNUHLQt+NwGLglfGpK2x1nm/d1/7jKs+MdxtdDYXtvibJWKz0uvRe59F4pxvBY855
fu84Tn4P3mv3zPrpRCaIQ+T3PYD4twjPMqjmyTgkt2G4T0DGdEde1PQd2+dWLS7Uk2mW33dV/VJ7
FZg01MpkkgycFa5mxofFNtRWF/qZnu/IhQYKXqLookYRD9lozaSFnGjc2/l6uWvscWuXSzBQL+vF
VmEePEMCr2X4+MBZPfkn2+3vaRr9SMBFtFAqbT6tbrSg4c3mj7D8CDlOlALsX9fFVEXdnQy85Lx8
Mu5F6coATSJqUvELI1/mdtFK01zv00/VmhFgpCboqsiFmmACBwgzmDH/VLSoNwQQ3StLHi631fvK
32stcOvLTzp0g3bUffF1+cUhQAref14clk8nKye41fErrTX/DQPZqKjreJu7U2MfwbAhVDGNOHgm
RBK0upTfMtZ/MYsy/5JBsvHo6ToQusoOPTtLq/vrhH04wJ8+2/agMjr4ZWM/cRDdkZPumkbYu3p3
SS1HW2tOXa44BPgeB2k8i36sLkL13CaYtsCKgDm5DYzHzpXdnQ/Sq97PjUcyDQaoveIyTk9kk0Pc
7Mu01sN5gmPGj9LYRpwbYOIERA/76iE70OLgxM2PiIoYK+rShAD/LJpryHsyDRNCiYUcuh0tjmqT
8pxZ1S8apI+rpcYJKdz4Nt+9twTQZqm7ocV8LxdX3W6u5E9NkGXf6twzztST2B7uIs8cQCeCH2jS
ZHwPpMqaBslUQyJzZXeRPFI3nxpr76UI1pELfQSByjh9eiSD5kHjJWgnfU8fALQe+jHmEkdJnKlE
+qKn1nA/2R6/aybxMxJB8BXS7uMGioDjPpboJlxbg3QLGM0sCM5NV0KBDxXUX8FTaIMSt+xPzZAC
umbez+YBCny8bcEXghhN+H7iBoXafsbpLdj8HKmP01A1q09APStjEBM3rAcNH7uJoxfKX8d69Z0z
Xn9pkGTbcwaJH0Rpgy/KgVLb2AN+t9mbhiDn98wBADIX9u/cKm59MZqvPOtH6IGa1b1rpcPOb015
jFo3R5wi18EaaMsv+Qhl3AoCnT/UdGiU2r9TTPdKBIPxLxptI6vAv0ahoyRB1ZGnvgZmCyNH8VmR
yGdoVIDLGfbFTajq8yLwkEZEQG12c1F7T26ojnhfbVRuy2pp9iMiogNIHo+g+UZ5h7Yqx5+llwBd
GpgvkB1uAUo0yj2Tff7cDvbZa4zkO+p5irABPPrKPVO/1MaI1Jo1pt8/ZooCYhQ0s3ZjwLYtS19r
WYYEUVwVz3RVxW4+X4m/2P7mF+uGjudmU3zKs2muNZ7ADLb/lNWbc2zO+Kg5k3ug9No86iFLtnG0
FmUmHzk6cqZVipbtyS6zYlVNSOxem6Fpdi7oB17Mspn5rNzCNza55XcHoJAgzlvUM58V9tKwZz0I
tM1Ae1b+PuJkqFIDTMEZa/Aom40wNwo7HyZuAB7sNsn/S1+EGV9FKY9OQQ7ZEUBl8vpaTg4SLoZY
0wDyhPU1hYagtc4muQaGKjotbtHoJNsxLrxQ2qjmFABqnHg5DF8SYVYbsJTJ7dydQMRmux0+kukN
X7gwJhC4FmcapEZ4IAxDUdc99Wg1mRvvq9mGeF8ttrR4O/CqR8TLN/MVcWZBfugsfKO7Uo/pBdtn
QdmF1KUGQV4Qc8bsarcBAJvKg4FALLSVlAjZ/rLG7KEm/HuNv93FaqH92gzgnkxGu3nUcuNE3AwR
1En3OWqtNlJ9KaDRl6pYtLi1EO1+tMV00iH+usHD0TslLE7C3p/sM8tr61kHXfpMW8er+ggWymYd
AzX3ldyiorXPhh7vfLMeUFTvfqdvDGMQrmgRs7jvdb0/9fHgr/U4T7/z8lK3VvA25KBdnfopPepl
UT2qiTTe5TU0dEzAhaw0dw95gXVcZro/YwR8kqQX35EtFeFgB8ld7hsGxFwnsIxa9QQR5fzd14Ei
C4ccY7U2kDwdwNAL7g9bX0u6snBUFRX3ES7A1Tyqrqzkm9NLqLj7KBNSDUgxebxjAPTunN5GUpbj
SdRjGwF+f2/aBXjO3LceUuuKL23+YyT9uGYugq70tyySIbuHspzS4LpzAt15K8C1CzFF8WZOUg95
nglo6cVi37uDtteR6bwJlISHyMtNr62UZ+LQDiqwd6a1eNPbAnKQqL/QRFZ+qVB6j9JtXMVdA9lQ
PJK/aBl/ty2jdFXpOtuIqgMzkI0HJUo0yiN95MgtirPbdt/mT6x+FLcB2Rd5lAnfQ7EgewrK5lzX
WvAlA+HTEU8U9S0U45uyFzreFmaS2EfXA1XKv+0TEhmr2mDtHo8/ecGGX14mxxXQh7brXW426arV
JUQIaMRL0mnVt06yq8UIXTMNOgh+oIJaqrvYvLwY98C2dfeDahiI9ZG9gI26NLDYauaxbRuZQ0go
N8K74Qx879ludCB822LXvGza6cAOrwqiaV2UrQKru0dujW0qjqdHrBnmrcodbZOqq9gd36/I9rdR
AEtBnwOs5C7Df8/RR+pgyyaveeq66qeFKOPPtGVbBOLEm1FG+Rr4qfH6P4x92XLcuLblr5w4z81o
gARJ8EbffshkzoNSKcmy/MKQ7TLBCZzHr+/Fnaoj2a5b1RUVjMTINJUkgb3X0EqJyB7P67VOXWdp
6slYBDLjR0mKCBQoprKNiBzWOeGequjgzlFk+oQ0BbxciwlGtACvrmO3BVt5JtwRiIvqIAAA/xvL
OSGQk5+9+fGrW/PFnBq2jYWNR3JhDMlOMANviTKBB3pXhwJmOjz+HuCukKZjvxaein1u29nZS5g8
qCmvV0OrW3C9wReHm+d3UWc/xrxrHqWKmk0Q5NkuzGw4pc2TUY/JguN6VNuvCO3HfuBO2neZHLeQ
ECSMOh08rctV4Nrmioo9yHtX562DsOyNk2WAi4/Nw6QDUPuTKNshpwGCIRwe7uEM8lZXuicjiHda
Oau/8qwILLxq58ZpTsW7WjEfkMXeeEB0DVehj8LCJ+5/gtTVFrleE68wuDxBSLG6VwjG3OqoSA1A
tzdba2m4EEDoRGc+gQbe7YVZzNrUEuHDCtYQ70UHAoq4rtYptkIgpKXjLZNZYRxWrZ+cugofXLtJ
j92YBEtS9Hb+rG9zKz3m1mzPhAj8Clq+KUwJiwVuW/4VehstMP9menFbZ4TWC/4QqR11D0xWEBya
H7WjeuvbKSgaW2arropDvLoNkMjC3nD6IhiceYZ2fIZdzFs9ATGgkXmrp/6TjoNVaEzgGDRNshV9
pNZIciCvJyc8F5Erh7oNSCFJmm55kjWfqYdqIrGJYc63wGIrW96k5xuDDZu/LJPwPPJlYMnY0tua
DqThlFPD/YwuaVt9LFIrIv79jq5/GfW/tf4y9r1zN09VSqPdTOG070ckXWGFXh4GRADWuuLWgwYk
DDbHevqeB3fF0Ad/WFP5w7KlfGpTjp1lOARHoMCr25g2K4yVHsFUovuNjaLaxIbKEXua10DtvODp
50PqTdaSsdd3zvQ7r7qAmMQuK2HuI8C87p2shkHx2L4xsd/7wZMBa/MuexKsZvid9hW0aTJrndoA
F0dJWZxAgtcrwJ7KT5XLvxG10XC+4bGVfH8fw6JJ+UZgv7QO/pjEWgPCuFy/F716KNewR1br1A3D
oz2CemUPz4R+z/MO1nQqGM9SyP5ottjIRGXAX+vk1sEaHtjAF8gWlECI4JbIscJEWFgUR7Khyeai
PRep1erA7aRW7BXNJ2r9q7GJo5C5yDQEVA19xjIB60oY0JrlIA9ly7DUnOv7yoFgwNi8lK3MrR9t
4sor/Gh9KNyG2b0KZwJDGx2h1G2LbxocYh+yGuLOKOD6Nxpu8hSmebWCk9R0AuUr3TtF4mymIrcu
VlzYy8521Etn6muW5uIHiP3AN3rtd1X+OdxVLeAbXWJCyB/vCugjeAjFeNnRbroA6IHhE93+VG8K
7Wzcorq5D3mjmV3A7T5oDWOkd0OirFDNxm4VxHAnGBK9N/BCwPDDuEDBBkpUBVD7CK4sSjvqD1Rs
xvytSNRDvB0+to4/F6k1ZqCH/Y9j8wkYnVJnPqRtj3bt6p03L7CARoQjmywzdaIyHeYuQT7pXZy4
0ZFj8Ul6BnHb/xHYubo4/SCubErOJIZg6d7aADYar6nXmE1/gKUXXrC2vfWianO00GtI0Wteuf5n
LuhX3HrpunDWraytFSKUAAgPFXuOLGjD4b4O7rWqoceNh/8JHBnkoIJOIejSW6cJUHGYI9bWtcnr
ZplzPXyOPeu189zkD7NsMHzOQ9lpia0SS747HoxWh9BmMGQLcU+HNbRR+hFpko5Hp4Abr6kRiNuC
skt4dsxj9UrLNNogSLBcF9Lqkj0t1jyB3yDI8MWK1LxI16sdgvRkVHhVzMpfVN8MLagdc73o5fK9
K9XDpjPFi8ErFxDsnTYgzWTPLuzFNZfqaxaABu1Ci+0cp6o/SxCoATVo1NcY1gA2g/aG6UbB5ueR
CY+mi86sZ42VzQkSTPqEVa8+YQcSb+3B+CStKDpYcbQOzax8SNO4uziJC0BLD2fQATGXZRUwtqVW
o7ObYxjKL7dWNjrfa5A/DlgcYdfiCAOWl4iQUV86QLhubffauKNSVHqO/+9//e//+3++Df8V/pFf
ACMNc/0v3WaXPNJN/d//dti//1Xcqnff//vfwpOWtG0BDQvbg/qI40i0f3u9IgmO3vx/qQZ6Y3Aj
Mh9EndcPjenDgCD7HusgBDctLBG69cTW8mZVBTDpr00ygobbtu53pM6RPtffOsO/7WPDXiUHMFY2
Ca2wetvutoCa2enZmVS2kaQrB7tUsVBjGW1uLoNJ1PxUBo/4rACEeV9mxIkd+8jGZDAIgTIRHcIk
+FhHncss9Rl+43vYEwM9Ox9snQ0naz4McVOtczz0oMj0Z2tatZ8hpp9t7Y5hxW5nTgU8kuxuXWgs
daYJ4KbAFn9/6YX5+6V3HOHgl2XbyEE74udLD3m83Ohr13lo+mjcIgkcAjXFp1UmjPKlSpA0mZcT
/QQedClFdaEeDjhPoGozwMT+ulelA2OfKflhnp7NMhvW0MKs2Njbdq1e0qgy/dhK+pMLS8xDWUAn
Y0Ru6tME0WdcXuf73BX608B4z11ZAKeRMB2PdJvxarxrVWzthTDxzAWlwf2H36Vn/XpxBEPUF1dH
ABri2I7988XpZVJKQOf1w22R7hQ2ePm5+IQMRX4PR9nuHlT9J3ocRrU21vTIo+LcC3AtfT8W8Co2
lfeKGHC7cuxMQzUNDyala5g12Hbz2WyrkzuvEfFSvOqY5c+2UcAyqOjRdczFoXYvysirC4D2ayTs
7Yd8VtMvoW0LuYMkOFAdJMOSTVNA/5FaaUAVDWt71uVH1AyutVUkwNuzsiWCU/FucjVU+wMNyuMQ
QDPD6pNqWQdgEarmAd719sMvfQW/1I65k3Du+GVpTw5zZmt7+7mR7OemLgQ7qUfQA8tfduQi+qPq
veyxmQ+IFBaVHUMADIUscrpFB+rhPvMK/Wi2vFobfMpX1Eqj+z69jc4h3nt3izeKwmQrUzTJB3H5
rnHnpzJv1tRQmkz9wy9CeD/9ImzGJMf/NhyzXdCQXWu+nT48qfBkMUdIyYQPNl5RsI9jw7nnkFcm
nmFUfuJebb7SIkwY3XAM7WA4G8rDEs2oYAUZJydylb25xJJ57M0elj5WXlEUi2Z2e4sAAoT3ThnD
XCYpDzSIGqj4P9bdJgtZEmzqWgJlM1oy3br9xA9MSH6gT2JIrHKhoxFoKySK2FbIePfe/FufW4Wo
2s0/PHt+fuzPFxMCUI5gjvRMCNF5zs8XM1EV42nGgqs71CNSsZm34OAvXMzI8AD6zviqSz39kjN7
RWtd6lFVCiy9XvRQuIXwLNKIhQT3uCu2NfIM83O2mp+uHw4gGZ26Fl5u6EDV8PhA0IkrhNPCSS+r
hEPe1WTZPfeSaEHBFmpgmfHWgOxMhCgBZN0N0eplXBTQsgm89N4BzuXvr4rn/vYTs4TLbJebkNxl
wvrlqmBFJULdpM6VwS73ZM2GGZA2SQBhm11uSRM1dOLYH4r7yJlS/4P0cg5DA5JLpjro54EYKyEl
T9LKgTsCBzc4jV9XsQEt7qxeEhQwtyHPASvk8GDPiME43Lht4T6/96odoNNcBuvGfg4NFUEMUYzI
CLdUbOe6XoKhpEbrtzrqV8yhplvnuR/VjbXEUlsYL9Us771ww0k84DEMXxEzjKHU5ZQ7aolKeGwF
FWy4qPVDb0/UNQxyhXdUrTn/BMYv+DkV69isp622AVSZ61k+OHhGIKgI1RTs+CHYLwHGt+Wiq73h
wZwJJAWIyEjdYqc0l+a2foSDUtogLAeLMBVqyDv3PNjB3Ls4t00EmfmpCQ4ycz+num2uVJXj1eWn
yGGsqUgNPAWFivHXv/+NmPZvt44Hvw2Pw1zAswV24XP7h+fQ6DG87karvCrF56izfo7rKvqqe4AO
g8FhF2R+IsDzAACGvp76WkARA/n94KVAWmkN31SoZLhO9PjzSK/qGDYw49HLjAgcV2ixOH1cISYF
uVoqymhaqaKdHjrlQlUk1OtodsQrciM/QSYWUNO5iB1Gs5XurHIzF7MK4qOltIctFUE0epuSirBC
XkWAmq2khV85MYKiwKxX0eQ0H6jXYItjZVRVN+IQAlXTLhWgut2o13YGIQk4gfEb9Rpuc/ldYNkf
qNdFONSrts/a2ynoPCOIOcB9m4n7Yppue++YXniXdOC/DiDxvFitCadwxrIjEAruIw/LXaAK/gJV
kWaNZ2qwoW5xDP3zArmuvpHAO3XYQVC9I5rX92mtcEIEeB5O0xZtHiIUXxzrVkzAjcK6cSw79QjN
dQF8DqJ1lVvvxhoZAdAK3CXUL6LvWD7pRTaVwVPSTaYfGEN6p4EN3bZ5Z+5oJrtBBvB9pp5l4dUr
BpCT4ZPVBcPShGkcgtPgJsv5QPV21Yyr2rbaJXemtzpqoH4DRlmMWbc5ZLSBiVV9J0NEULRosy8Q
gN+TM2QTNwd7mLwXgBidZeyOCvwJ2Ke6TcW3Q4SAPTctC99AZl9kVO/rQD+BzJDcMTwO70dsjOB5
AYNrO+8ekecKYWcX5o95NtWwCSi6DRWdMm13dQfgOBVhwmxd6pqt49bK7xFh537OUvdqlnl6x0p3
w8fBvVLVEAWNH5jBtLbmOlOUNZw7bt2DPtVns9A7CtbCNAjqhqmzo4CRogzZXNcMLrDRHQMhHIsl
Cem2F0Pz+6iyEdTL650VVOWPzkxerXiS4LzWwRLbdHEpuVVvRFobwANNkGsAi3NdRG1+/at50mQ3
ZEW5QcCiW5UdLPF0VFyLmY0CGCRckmciijZymDbWqcYthTo62DAOoL7OhKeUjErk5Ifxs8xzfxrz
8SlOQNCQpcORa8GOHatbAYJGjhfpLG5op4UPYtGw76umQgau7/rkVMd5uaw58+6hT6o2liwiOM7k
4zExEZ0HJNF9cEwkCpxcya/gVK3SLBQ/wtY7dA0yMjQccADvXoQq2gDQNK3//klo/fq2xKpBMIvh
xeBwzvFM+flBiDBU2ZiD0cEwniPE2gdILxFlAHJTF0+1fAupMEREqK6Dd5RqusepcUoY3kAl33EL
fh93GuuBvsy+5fhVAlwmnt97AMMfIlEdRFt3llghnZUWIqvY/3TeikRV2tnAlj7BwhHGuMuwrrPb
OsIC+njZijE5t6oxL9TAkAG5/P1l4L+uS+fLYDOsG+b/HId22B/eB+4wAOctWXt+w7S73swkxS3P
4HwMES+EASxzgl7m+02fhpYvBqv89WFAI4oUIH+6+1UBPTtkyuLl339lwX9Z57hccinxl5N4eIjf
dp5gmnIYDUbx+bagnwK3ghJ6GH1BTDidg/JQ20k2pRewzZ/V9I6vOKBUv1eH0G28VTOrjb7AauO9
dx03rm9HpYZG04rCnJnrRU+mDS2XPF2NqoZwMFIevk64uhph+fYJRgjC71vQPHTIhT/On977aVjk
/cN2nPYP75EQG+90bIMFNhaW4wmG8s8/536chqia7GQ7BqB62UsLpizdBKttFwtNBJDcaz/1MNSd
CSd9m1wAeqs+vfcIDDEhP2QOiz4M4NpogsoQDQOsnBQEplO8c8ACzdWDzbJy38+tVKRDiETw6Azh
UQkGr6r/jNe9nYAnzPlX1h/+/jdgztGFn/+5uHmlC5UQYbouOFk//3NBtchGZLLC7Y3DZRXLW0QG
sX3vZIYaiUtoqFTzIZnCGjrgqO9GDU4bBKoXiQMVx7DtIMzHXIStQ9PajNByVtgvgLr7ofzeTpww
Wf3Drxl/JGuOBnz4x9jMxL/E8ywTER4h5a9RLAZX39yNVL1J20TsW9iFL4EUAoKtt8PPUeZBAg/A
c+lWYEqKIVpQPRBA7hpajEhAR1p99liewuzIds4cOYenDHlR6qZzWx9ChbALFXMbstR13DOIOkZY
LQ9NsUfG7CvAVvGPrDhj0Yg3kg4tZKQC+TJLDS8RGWyvIkibdcbK8tiknbtHErnfNJWYLuBmhz4e
5ebzPE/XBNGPaXqbxzSg9OggmVgUZx4qvECgINmdAbQ/yTDJ9ybubj6Hh1ooUIXtaTKeKuhunKkX
VVNxbMtpC/bzK9VTFTXSYezKwOdY9i9vZ6DKep6y5kO3aLUON1T34WTSbTbtGNeHD3VZp7Njw0rf
7kv4TdIQOpUN8tfGTKvsYx31Mewqnz3QOgQsfv/WsKLGnlAyb4OVVrkLGVQQUzDH4OLIwc+UqfbB
9jPtY1yYCNcnPIBMXmt0ByrnMg+XTcgjrG7HVRrUDlzVpmRcQkAZbxSnyR7cVrmnSQR3jlAozVVt
GvBF3TAbXiF2hvxNKA6GyH689+ht9gMi2C4e7SLBehEjkYhzd40Lm2Waw5sngnA6RAta+0Q9RFom
W8TGEYCeG6nOSsQKoSt1uZ0p88Z1No6Tf5sjwoo3nuI7t9pEdQKluHmcWUu94h53V7cZ8qC8t+Bv
+T6py6fIB9Gz2NCsYiqCc5SGe2kzO1+CDghHiiIYtym7nacJA3GEdcszdad5BqT1Fw2ENPdUDJQU
M2sHuM75K9ChDKGnkTrmkUaFMjS2VYG/CX0rqrNM0BGQ6z5T/0hEEOcIuPLp2oxD8MXK6+gooQ2H
Z0y3NpUQVwg9iqs1QQoLfhLeqnFspZeDkSzg2JLdUxdgDCxQ2OBGGplmvjJj0Wy8DmrCdfqa9mm6
HiYR7YRhFp/SKcACxE1fgYCsfafJzQNcR4er0XVfeRkkr8BFYSmhG36WoZfcYXXqLKhBO8OPrnSN
+yjIk+NUN6lPJ0Bk/CBnOGPejWdI9UHGfsCfgk6SBo954VlQXx3STVr03qYWRvEZ1tvLkVXB2kxr
UEs9pHGM5tDHJXIPLYKBSzxd4h1PXAaONS4ZIo9sUQwRK5cBHmIBD/U9tXIn6nwHO/8NFZXhAc8E
49XbVBV+wyViNGfptewBhhjROjARyKNiqSt2B0rj9ta3GcDPhlVAvg5q6xvN5hausYHJrr3ELpw/
mMYgrpl1oLZbjQYTIgPi7fZVpdHoPfYssFqZv7mVYn8FERHQhmq8NBGPffvOc0w0RrJuQ9+jzZk4
WkK/fefekXeAE+vbd55/DmtoG+QrOmtqA8E+uS4y6fMJ5gN9b8Sb+9v3+rvvTIOG2vjtO4dJBcF+
5N3uGj2seyOxN23l7Qrk5sBBawsAO4wOSwv6OKZtBdgqciJF5Npbj1qkkYOtqFPYut16NiB1xLYM
4do240LmOXogqtdBJJ8TS8FImuoY5EXVkT7eaovOZAtA7QJtJL6K8AKwkoe4LsHnqKDyhiVI+gDe
ZfpQZnCk7L176gDQgLVioFKtqFiwxLxiMHWkIXAAk36ver2muloiWdxGS1ihjru8S5dvwzBvrRrg
ctoSuttmlz6w0G7uRu5s3ntk5djin9nmW5qrnRrvhCuiu2VZFAfqR0OrcIAdGxvqHdXpgfXHUcQv
Uzm1O2mVqY/IbrwRzWDvWaKzUzhUWKkPfqCLnUxy2FsxnS1SVYx/qGmdarf+MabTN+ygzU8yR3Ih
rgINTDiE76ZaYGNpNuH9EEBHRndm9sXkErliDAJgFjudxnyNbQtC/M2UXenMw5jb+zgenB2kATeF
dCAvZE7uoYnVH1ZvlkiTGhC3dKR9ivDWWIsi5GDTwTJ7TEpvyQJgHox6VQoIc6RAWbzKkJ0hoT2n
PxG1kQMucgyggIrM/LvRht9KOLt+dgaWLEU/Bg819Cl92DAw0D6mt3ODxV/sfzlv1IbyHnwI0OaU
6j8BJQyCMwei4KfzwaIbfL68LtbeWEDBHOrn6woaIH6QwkJHdxwL7rHjryDmLYLOrF+8GlR7BdW4
LUMs45MnnH2ZzbNWHl/KCUZH1tDxOx0lyOXQSMQiA1WOD4HHi70LM+kVDcj0ZjJj+QXUkhQGOX29
A0xfPk6ec6H2yYkR0+Vlf1YFwvNgN8LvfD5T5oUQ+hLuI267ZjcwlaxLswq+BNX6NtCS3cpsp3zP
GSJcMPn7fPsiQM0uDI0Ll2BDcDKRv1nm84QALu3zqNWfJqnGrQkq+Dpr2vYlKcYFdTAs8PPg3Zcd
IL5UXj0J8yk6VW2DvF1j1XAJgYE4OlDA9KnBsOu1h6fmcystsZGQKt2oZDCec4G//HxOSNyV/qRk
ihQuED/wSC5vlyuHsfoCeJfw6hhwqAlmE2EaUcVA/CCQ9NJMTrgZpqLawoVk/DTl8FmZL3SSQVcB
ApjZyZkMDxC82FxMeCU9IVn1VI5w8IiAJ9jmYQLbsFviG9lvG9oJiGc5SF3OQjDUwEP3wRhgzjm/
TSsjtq/FfJAp1nalFRsren1GXocG+U05Q317oRZZNG1y6P4saRD16oDeHbGcPFHJGVoPrhs9XsN5
bm6wzOV7MKgWLlAxT6kwjPskLA486MLnwc1xcUD2vMUiq4oD5sSyYUWtThamvoHU3Y6Cj0CS/kgL
yc5Ummc0gaJ40vOMkKeDsDril3aJ8/5JFk8V/CZBCjkCeyqPrd1hddqVg7nt3fbOnBvAdQOJ7EOz
MRRbPPSd3VTE8LADLkseA9v88+OoHLjsTMP3kH/pRQix77bLEATzrGSpXNUsJd6Rm9JiIlnCjnFj
dtI61+CbXKeKqZOVsbu3ztpAwm9oM/9WNhEvBEOzbOB0M09Wa/iQsvg+jbz0itQ4Av7K+6N1UrSZ
rcxWZlPjZ0YnqkX+rS0avgISna2Ad7agxOXEz2loOKvM8HIY26BY9pBkD1RSHKk4WOYWGDSsovLA
ftBTscpHnTyHqkImYzb1wkI6eYZbgtxULHhrjdMh8aHYNO6otWPuq8hVdUdDjXA1WQyMhbQsLgi+
PNF5Mi3KPX2pbJ4flPG//lLUmiH6SF/KgMInFgtJuQnGiR0J5XnDe85FjQT4IsBO5iYWQF1uMgIf
kKGhESDAPndySUzgfaJbJ5ozmjvZWTb5ZROusKVfApYUPwAHMj1ZQLsnDdjBVGJ9jiUa1NipJLm1
syaW3EppMR6tMO8v1BY03h30uuQdlcyQPZSQlryVgKp8bgeXn6lNh9lXruzophrO4DCP3IjoT7dT
sCpd4N4IjqQNDoHVaqG9EYCQ+csFbQ7NAp7KA7VqvOcXPBPI01Ar/N9xT6VA2rYhe3JcL11m7NQ4
VbJDaix/nBw33iQG4z4Vw5Q1J1kFn13mRPgVw6c0HKE2Ro2swalyq/b2ujbyxyHp8rWOEaKn1j6w
smM94ol2G9tAJ0Wmj9Q105AqR6AeC/f5pKrtuxUcH1Jk3zGRBwWGPdD/adXX59SCtUCaZNxHfr0+
2yV8fgHKwcdYAWMxwrFhfasslYemsuaXOOvEDqGHEZZw8xwMQJDMyj5XvdoNEzDqEEfUD9zrs3MZ
qTMzuJEDLDphw8Yt2AnNrXZUN4dgBOIsyMr8gepgdPXFzkwAseaqyOthGj9vhEaaYORgLZh5jacv
xg8c0KlAwdyRijTCLNYq6diVarjCWm+002RNbWpM+gvCILfu1KMfYHjdFogkUVEi7Anh/u46ucMX
SOU0R6puDMAa8QPt9lQM61KAaQS6ABXp0Ffmo9Wk6YnO5E2gV0R4e4GyhC9KB2b78N7w8UNJL70Y
2MpibbfCk6Zc6yZ3fRrY5dy49n/c/rV16U3+CLI5YHmYZYot8y5J442pRv1A3W2NxKzJJvPt68tQ
YA9kP3sJ/KaW4IuCjx8u4ewEZW/Xsi6JOyOzDbl/r6JPyeCugeQbTlS6VcFwA2nDYdiAUPs2HDr/
FqDjY7eE0sFOFYO7SgV4DiNQsJcultntENRyNlwI9l6bQ2YmqyF3Nwz6rZ/ltf26dWHs56ki8vsk
5Cfks5sTkICZnwyp+hbsKMz83s5E97ftNB6v5gybvzRfI8vl+iVSRIe2ATef3NHfiySi814EdQjy
M3Nn0BTRGcvvp/dWGlsDlulXHht2Ehmsu9riPygl7EgFibaqcjaUEsaq7TTCiODaYBVKvYLYfRp7
6BWHWe+tbx5KJn/q2qi594RX3qdW+omQMEUcyrVbFN66xasTKdnF6IBWCZJxvnnX2UqNKjsqbFuS
JFIFUEB/diGNrWRQpQ8pnGE19nkyLlxPX6B7GO8IIHWrI5iUMzS1fzN3g+c3ACLFAAV0h0lcNAgp
q0kAsqtBnIHun/VErbAYg8ExfB3SpA/XQ4g4XWH0UNPkZs5OKvFWHNmxizUfRqhfXMKs+DqaVbKn
EtXL1nwbSnV0YI4x+CM2bXe2Ba3jCOLUh9Gtu0c7aetVU6p63c9FYXB358RhtKTWXMTeXVmJPTVS
VdF1vmcxfk8l+OVAnnfM8gM82D/Oxvg6CivnHk7ZzdVITq2p+3s+25/3GVLoXtCwBbVRnRMasLGK
egSE5v5U5yWnpmrNYxdn5/eBzjiwBRV/GWhpG2lxDAIfrEeYYno7Ew2IMx1sc1PK9KyxToDoAkcI
K3S3hqHNgw5657dPWOGvuRsA/dUgeoRIGqIUMwsB8IC+7OwjldrBsA8wxnilEh0A+R+XMZzON1bW
Q6i7k+G1Qzx1HkzTBFFjzHd35Hd1AtXtecZG2fax7w11dRRAUqmGB+T0yaR/UgxZa18oR0ICFZeP
DnFVHVLLMk5UGnvwaIeef6JS5fbdscrltEmROTtGoYKj5HxI/vPJjrx20yTlC/VIefnWg4pjmi5t
UcSwJRQNJGhBAppgWbvwoJZ97svUu2NzQzY35AJgVgjCgqaf994dyMZvI8B2/TEVJug6drrrZoiC
xSdxL6B+OZn1NZthCi4e7du6QBiFOlBdP4sBGcDC3gbVuSHuXW+t3ZNjD0snMSOApbU406H3Btiw
wUN33cFQCRt6NCg5A53HuUWAvzhYCKlRP2oFuPCxgyvblpS1tOfAEsWRBxLW8jg09hfUQOW51QjC
b8B8gn+v4CWkvd58eP8UGqPyi7nOCNEqEu9j63u/IbePMLv5qvq+fEFwFukQ/PnPyLua1xLZSKqv
4EGPsFldbNkQlS8K26RsKJxPXYsFDyQ4seWe69+Ha7jUHCpAsy+NCcWaCT5Oz9hIQAB9/lTNdfSJ
6qiV+vVdpX5tlV7/Njavgmrp9crcGJMFklyjIJIEJf49ACgrqnqvp0+504SnVop649nJ9CjS4GTA
pOP7/AGQyZ4+wBT+VuNWcPK9WZEH+Eu0cav2RsUvaYA9RER/OfpYexPMeuTYI0CCv6kzH6jBmky1
9/4cIfEvPd+oQC6MW4DxsCbfzIdm08uSP+JPaWz6NNQ+FdMaSGMbYZsFFeshwTYNK4Wwisx2aRnm
uu/jGNghDPWAcFyUuPMORmPxR5q4iksEVueicjCxpxFrDxDhhU7wKC8QGFsVyhzO3kwOSgZYhDI7
9DuwnpDKDhphPUMxDJKGSVYsuZeKZ8PRiNYaugTPrbSeq6J+GW0rvYSIfz7+xSCDj8zXuemcNGy1
DSNOsFbywxCoS9wxfkQf+snHG8vZOpZjrzPD1JsRGG/Ex/HypaJVC+ys5pcvFRv4qS6nTJX345iK
vZl6xhIyUONnBtGkZdfa2REhl+4ZmDQt4JlAvVQhDNDNvOGzJyHaC8Gn7Gh1BvWiwX/VyzLABdHc
UYiGJN2zME40Q9G0b6el4i+nRa867fN1afTcR/4wO78fYgt6cAU7vddkHO/xBTBZy6qyiyM1wF1E
n0F+b48Mwr6fdYZ7Ge+ZJ7iEOdtsLO11gszn566q/XTGLMUuTAzCopHHGEqwd0MHy/MbmAkjgypO
ntKyeRvJg+w2kjqk/xlZmpl1G0loJ1hM3o95s43gVfFa680AwaofFZwoF2XROU82VDpWeddHp6o0
kkNlDObas538AZEW5LbcTnxrp3ZBo5J8fGnVFD03CMb7QJWpsxJIrXIb8TuQYJNrXAdqGWZp+TXq
JVQekDlLArxRjaL+PEVeCc2WWt1BLrLbySp/waI/88tBIBYF4yXoPY3yCxacwNS20Y/Z6CQB6+1F
Z9xdBrkdXXgTmFspE2ebWxxJIuDvYdPbDy/CyWFjg3crN4KXFi+EltveOSh5/tiBQrAs4BGy5V6e
PzKkqkD39KZlIVTx2I89u2vgloj7Ln+kHvYgt+E0pheqciqvXsZSqh31n8LO3pQZT31qRRC/OUMe
7Z5ORVVSDT6sdtp7KjXK8sA3go8JzR1FlbF24KkMaVh8GSe0coBgiy/Ud8iz6pxFNhjfkWHBTCfK
HhG6Onepzr9YETDSApI++0pKYGsnkDpqnn8ZgxFqnq3AjwJeHp8L9pW6GxzYpEFiYU9F6DK4edO/
5FZbbuGsV6+pGj6mfiPiDFyKzNzlpipXNGln2PscN+OjoxtQ8iyxA4YsuSa5gG+PALi7djv4U+Vd
gFdhiXc1osnXogHKSI0dSF66T5ZOWLVbqHgZSJDO5f/Pwbep5rP95QQ8hAto3ORQX5kVGxow+6Fn
8RRziJG1vLAXVK/5MPlF2Fu3bpUePnRrZPqxm4PF0o5hnXwaI7IERxLxe5Q03qJ2OfwSmkk8Mzjv
auhBf2LMU3fO/6PsvHYjN7p2fUUEmMMpO3dLrayR5oSY8YxZzKGYr34/LNluw/jwA/uEYAWyIyus
9Qa3EeGyDqKsD4ZDADdjp4pu45CHJ1Bwp4qR9TbEbvcurNa+TkWckcbkZoPrQCbukThMh9Al5/8H
bPatbpYEJwA2XVIjCL7bFm5yWCfqz4i1DPsp67RLFDT9BXK3v7eSWntKZwTfBBzv787QX011/ZIh
AzUm7a+6xKJi8roRhVa8h+soKK9ePfcnZKznYxrJ7qGYNVSFsSJ5J0H0u0gH8WesHx3T4n00hvnm
5/6EGw3PnraSzNK0MQ4wA/pzJxbcWofS2SVof77q60DB7n36qbkSLWtiYvhFDsfM0qPjrLXxtpOm
9VYmnX+sG4IQqjgDKTtmWpZ+FTE5tY5mILOv4hjzlBZYn231KrXfcn0iW26VJfMrxc5JJ4pu9dXZ
I119bDBS/Gp127g7ekSEvq4Vlcc6LxdYDa7X1i7ZEzkb2D+u7wp6T4FtnDZ8tRYORNLe11GhXFuD
oE6OsaHNX615EGmHeDD0r9YlT6MDKXbIGOudW49ECJbg1lerY+D07JgIjqtbiUS3DnqHjqoqMrcZ
h6WXyBas15bTuBxMJ8I0ZX1dYzCnA/ZtULVmeZJ+3R2juXzDe2iaQliW8l4d+Hn/OkutB08u091/
e6huAsprSCIvP6iirDEZLoWDadJqH1nYpn8fLB04ozp6YPK1PMRR3GTfxIifqkrVTx3iKv3pJSBL
VUk1uhr6k30x7tP1+lvXNCcWlafkwm516qwz9VezxNL0dm+JM+vFF85ZJhEznuoWpXBuG7RyturG
RsHgEyawxwtY1pfbi0UV9iONVj1mbMj/9fpQOCQiR2W6U31vL+aZ2cnxZX13q+9jrTijXf2uXvl2
76Q0/Q2BMePrHt5L5BlQRVe7FXXQEpxWRIBL9ryyyv6uznPhdKEqm1hl/HPqkEpDvwXJAUsrtjoA
i7uvU9W1q3MtFB1+fKrl/7hdlycHM4pJLawvOa/3ceOeXZEq27PmIzESmDsj9VmboYMbjEZwamL+
5aroOpnHvklU97oTxO8tHm6q3ph869S0OstYwFcfhoQK5krgzqCc7beCaICqz4pgOi1ighyobo4t
DzkScIXEQFjQGqQC1KHu0uCuXQ+q2HVOs9cjiOKqbmwaktTk+OtQN3WbyFTq3ade591nudz2gbVc
mIRtYmNrgxt5w47AF/NKVrLOVh1Vi5Fg27j2Fuu1t3p1FkTGX5ep4te1beyc7QrN1Z9NLg/zbGp3
QBpy3y7u1WG2EwSr1oM6U3UJCaMtOOh2858GpMYhIK7Xqs6pNhxmva7O/6lXPdSlpMmjfcty+esV
/9eLqWuNNvhJAHGNzBH6zcdo3uurPeK8HsB1/XWolYFiDq3k5Mb6rlXFW5/RivWNHmjjwZReGjqG
k2Ao3cYnry7ywyji/D2JsidFKVlklPK36P7dIwCM/n/3iLSm285LhzxsgIJo0HcEr7q4vDN1b2db
eO3eqrw8RRzhVr5d0ZpZf7Sq5h56THGn6r86e7PubYcCRzun77tHtOZhttg4dkzETgLSfa13xJaq
CpvZ6R6/KutSHgD0rUKu1FXrQbZ5smOPrW/Vbb4aDA//mAw17UVfbZxWb6dJm/VNnkf95laX+sLz
vsqV8m66NRkGcqqhulJV/qtdlaVEC+M/t/ufHaf1HagWdVB3dA3/r7pbkaeOiV318csGR5h9BgFt
G5BxmcI6nuv7CTdGMjtVo18auCm6JSiqlj6SZr+NuxZuJb/yXlW6rbuagsxWus1atE+tUT43ic5Y
YibeyQ8ywiVjmz2Z/odqUzUgTtOjR+Rxc6tzHXw8khI2nZE57bMAK/BcPavu6pBbAct23fe+XkPV
2UJPEQ0R8mhW/ng0Ch0MTFHk9wTj8ntJ7OMoUIFoosoY+e/6HFWL6gOWswOPPaDjvPZWDXAnjX01
WEiGFbl5rpxskK9RgeGv02CFF/jxS+Ek06dRgFlvnaIjD91gSpfHACRKOZ/nBlI9C8f4ESFNDBo1
GJgZW+dwLOz5F0T7DSSUMQ7zfgRrZAVglmwEBfKkf9UikniD1SLd4SG9redZetLWdRfcpWpnTfP0
WkvA5ImLsr7hZ6evO2F0SnAlQvCx5/HLi/IaLQUiql19sRyTPK435zXZob/L6kwdZCKroy0txJ7i
+N7950BoDe77xLBWJL550H35qRpv9f/pu0yNWLFt//Met0tF5g9nPPl26t63enV2q1tqP7lLkM1e
38F/XulWp95MtiC97ONC+E9Xv7STQ+OWCG3FjrxHGBajei+29pNfyF2bLuD3i6fAg8ipVZ3/Wpfm
Y4390oNOIvVV9sYSLl6XX4axCF6XqJdb4i4e3wGtthzdvcXyf2euxWD10l00IDjqTunQGvjGiB+q
0UEq6DnicWHNfddmTo0NW8yjjvc6x2iVsyUDBZZBldUpMunjGUTryvuYgrciwuc7n8arKkHlfClK
fXz4KgmbwJY/PX6VXO9YLJX+pEpBRoTERTegtLxv4M+hDY/d8qAOJkDYXRlZOhAF6srG/quhBVGJ
5Yrv7zrd6V0Y/msLoiphzAh1vN2hQSfgIY3FocwTzOj/uTPk+GBXWqAvA0w4oTsV9g7tMfexA3Tz
aFdeepxtD2bZUAMtWQ8WUZH7Aut5M2I3wqqUut6KD1a7TCxPKam+aWKbYesm0NWx93nsMU1KtelO
T+ZxWxDZ+okKT2O4P1uU9rZ6Vph3llZ713kgraYaGtjm+Hbqn8PowOFcut8QsvzDLLvqXGDWgAjg
7TQFnn0mrSuXTRqb1bkzXLy7Ji06YelAzBlCpeu09asYgIEzw7cngnv1a8EC59Bihb1VrQXkwvt2
LN4JRufdph+X0O8T+VyvSVVUZpbQ8XBxHOIAUwAYUtiK9KV+lka0fB2ycvx38ae2uAVCv1p8ISoE
L2U9i5ZK/KuoGv5Tl6/9ar/EglZdYizdjrHFObbAgSYhyHjMhdh5Qm9hxSbpk+G0MGEa2fyUg/sa
TLr1mvWTfcw8O9rn9RB906ARTEBpfjYLkqPlMHfXVC+s+4ls56Zpp/JhSoQuD3EME60E5YUexhid
DJnhFSnN6NFcD+yamuu4EtlSwv07MLAs0uWIawyNqhtT9G/C1+lZ3UMdhJsAAo/30FLBpQl7wdsc
KUPbmr9bdY3SJol0XKH69JAMIMKjwRHXFB2Ha9UINF9l5BKJoHhrEGuxsDugTxYmTLcGzXWaew3g
pteUKOeW0vuw4gitZdF6Fxdi8bex/+mu1REeUKd+DQ6SJWhCEMzx0YDrigLWqOGO6mp3kIft3RgX
JH7WBlWnWh2DbS5i7fQBDtts0CAMtWLxHoIOhLjv2clPfc6fZdNorzXQrqNcbHOfN6X2UTraRnWY
cdje9k1m36kroxKojrJewWbkuTB08rt/WUF0Ts5sl1kPqeuYD0Qkx31caDiI/FOnztpUNJs1nLGf
g3mAQ8jOaJgnnz8m16qD0+bmNaheVcGqGCDCAtDfaaq8X14799mOdXe+s2HwbW9XNev1sVUPoZwj
76Aa1FuJwD5g4RMjMr+6YntQ8bVeivcZz/eHoTbikIQ+Aed2mQ9eI72d6uZHpAhcO2DeXVv/v69y
hqR56zFf0ixzeEScaHiEjYDUh4VPMpmku1t9n5QkipfFZztIN9WQ5bp+R4j1pC5S9XxeRB+6cQ1x
edYD2W4i7KPvftMd/UOJ6qTBAd0B77cWS+T7Db9+96TmbocAfJ0Vi+4kcYw6gsyyHpxa/nU13+gH
6OE/rbj/ze3i+y+dP6UA6K3SNMLBxSmJMPS8SQOqhm6YHso807dmbgAGlv79bKCqphSp0sE8xHri
36uSql+rVK9gEdHhK/FrlhWAP9sVL/VsRk9a8QxIGMrLeliwZNqmzZTsVRG46Gqj3MyHJl0QtvT7
O2l084OzFAhZknXfQKlaTqox8aZ5jwtzuVOt+N1Ol6LEh0e1tgWKXjM4LtWoqmBaALW15wdVciJi
DJG8i9jelOZ29ZvOVzuNAUDpNgeQvlHFm1/1l9GNKk9rH9lo3UZ5WuueP8GNNuYX30e209QwMmXJ
u7xosHrYTExv81pSVbppviMTm9+r/pK/7AGbeGadtYcPjOhpEDYBfG4WQKZAZAOkmImNjplcscdi
CTgx+tT506y7rB7t5J68lL7lDY1PyNqZLGxDxs2nqR1qwJVmtpmLGb89bcAloP+IOyd4zM4ug82T
B7c7n2eyrXnhHWyi63vfC9y9XeUfdVprgPRdbSNITx5Jx54QAk6egojB3YCj+N0n0G13KDQbpm2h
cWFPV3WmOcCNmhoBR9PlZ021scC+vV5Fj4MN8SdmaUKxRM6Ykkc9wu1YRvbWr0yiuNmKJD9609Mc
rCuiAGnfmNdHAmOuzpbZLps3M4HljXzGmed/CoGx/VEhsfdc61Z8iv3iMxjiHyKNg0OUGMExizRi
W2yHmSUT/kXLm5PM+cFd0Qy+nE5pW/NZ0c/xE2yKbSeckZN6rGEi7gWyB1kE+rwxXnvL+B4Yph/q
IMK2dh8R7dS8sLVIEOkzwJ8x7jfDyNNDlKDEc6rDtgvNEP0xCHTkz8kThuYiIACRiNgBevYgntaT
3JLp2I1jz7ys5+llArYYiqq77wnHx0Tsf2VOicRsY3W7uDKafd1pRTjaAEzNfNigKwnQKfk03H75
0TX9Af/Ck1ycB6tu9UsgwbYyOQ27IGnL0EjmP6P+R1uivsze9zdS2HwX8hOVwUMalN+GAjCJWfdQ
catnE7RaOLaYy5vat7jMNk7bMK00HfZjwv6Rlx/ofu0tvpkywDRv8uRvnWXC1rHfYQM0ZyDH7E4w
ewntdCBkoGnjxlzKHICV891MzAXAN2vKIKnEhg6fkEl3dckEOxeYTTV1dk1ckNVLTN7OyfAomKr+
AFr0hzaW5Wsf/dkgoXuAhPamER1lnbBc64kAUpGsglNTzuSxeFvdMK/gMfkkS4MqE+EFIJLj7zyN
26sxW5ih5a/9MBhvlnceQFButEi8GvBCthXKBtuJMYCIp33CXvxqL9O5EjpOXFlxHTs8nwwoMrsl
48cg0TscEvCk5yQ+BU2380zME6OqxSLHHp96I2lZfHbNIXERHRyG/hHox9Zu5xEUsn02Kl8L9SQp
QNr1L95SkbCcq2XbR2V7Ful4anuwuUgtkZoFvq71+nEc4ZhVdgnwFVwXsvVk+xMPC5WaNFHX4xY3
4MqQRO7V94A545oj+sY9dH2Cdmaib1wQkALpheOywGOwsQAKjag0zmzL/c3Yayzdo/ZEDDu0m24G
xaGf00DAD2+axNw1cyPPfYZw+oM6beC95eG/2hZTp6Ks3OEg9f5U1QS6QEdylbqLoZq/bhDjEZRG
ZlhMy3iA7FHCdrbbEKv3CR2NRZ5FkJh7p9cfdLNuzgDJF56wxMcuhf3xVs6ATHpz/s1c5UKTWYIn
KVY1eVYGIbNffHZNxBXKeBPVHh5Uuf/rGT+nz9RnAzd7TRKW5k/T9V5E1IcmOb1TDFd156XDH7Xk
5xHB8ljbLgK+NdrNZOCrchXJHoKHNs8S9IMxXnXFa5kszS7vASK3/e/CQ7MEoK6HbGpd7xYt8R+G
NjoVi6+9RAj8RnNyMaz+rXS6ao9yyWdX5trOiyQ/HsKOqP8M97orBlL4JKoNWb3IZPget3aHkmHi
HjKXhEo99vtoaMsN7ze7FMV0CBK+kKJGs8UsnOG+qfiyjFy8FiN5fbNh6xKJQ5YW+4WA8tEV8q4o
KqR9suptrPWNWL1h8KnEJgrPNDKa2b6roru2RlUi42HUjeGxjoyPxPQI1cj2orPf2PTLMOxgLjpn
zdQEMfvMPuUCkYu2a/4URlWFeFJbevsnKj1pONkp1uQyxzA1fupKyzii0NvGvbNFAbny5Iuei/fG
1pMwsCa2vn5xTTw33rfWiL5wDDa1DYqTabBIyPzso2uDJewzf9548q7u8tB3ZzcUQYnhe1H7+4p0
z7UHstjGsruWTk80FzkSxNTgYXVCR5NS9m/E9NNQDM6HVcUwsgg5PQg9OI45mie+PFfa/Dvw0L9y
gk9nLLD/tMZTSeYpTATpYibnaTM7wPkqM/A3hKGnIzuvnOwaajZ50VzSsWMM9id7j3mGGfar06eV
G+8Quiewq+2dPfvBNq0HvDMyyKliTC/qMAgnvZAdveRF60IddgtgvMOLn0GwILIUFq4W9l37Z2o5
7844/9GaHTmwxL4DjH2pYSF6M3FE2/WbLToI3yRmozuvzF+RFXeuE9N92LV5e6xjWTwWMzg8Lemf
RL+Edl/ku4JF3daEmIUoVorDlzGCpS3cTW/grNyYwkIQyM+ObeHHd9jSRKj9WMllCQrnFLFSO4sk
M87paMHQTMrlUqXZeCwRQb4DGm4dDCHm+yEpYhaz0FqBxzT7YcQYkVyTsavTzHssujjZxe1900Pr
sYVLMhUDSLQzWBKXDT6HCeK/mxUFuekynby5DSTeEcJ5da0Au8BFNG9SHgfNxW+gTP23jqT9pvWc
HrX9BI3hHhiQNWPJhES+/m1p2DkZzVB9aA050SDrplPt2M4WyqsMO4bLj8mB6ZPAa/mAVtwBTgb7
AE4V179eWB9MYDgrQtX6mNy+x8NX6HhrOvhnEBf5iBFECRnWxw/i6WzYsmb4MIJoCAtQUh+BgxSS
s/jtR1wxRKBj2HxAIZsQ1UbiLdasM4aD5hX9yYCAhBdtVTEVi3ktNVhEU/KxdFm9gZdkg+mOu31j
T0yytn1OXPbEUWwP1w4R16vks14mv90DOGOvzAS0rYMCqmXuOfestYkoBY/a0mqvXcZXNtqbweVd
IjGUIeU9jWgkIwrTx9YaBUXNB2gUsN8YBz13so2NC2R8r+uaxDhF/vCHnBQz2iBw/KsXcjrzfkBP
ZAtSyN3ghmWFg2HlD40zeuEsMmuXEQIOLWc4mFUW4Emejvulvg5ZMx97mUbXhc+ipe4dmMW3PInE
I4HUPkSTiimr1fQHpNBR9CuXR9eembCrdt4QSABdh3I3iSl2svqQ9hvIDN3eWk1Q+zLdwIjPHtyx
r07BgtMq0o54sNTL96qv8BmplkODK99uroN3wMHbvh1TiC88/9EC4ndufMFHccGGYDjcLaC1PXcX
ZUkcRjmBVtmigyM43acplCERofFljPmjq2VXcx2645zAlVv07bZHO1RDh42JW0B8ICCAFmvkbPqg
8EK9qEhEMj10aeQ+j3VAUN0p9rK36nCsCGpUQexvMwzgQklmeSeT2t3OfjucEepw71NhpPzpFnAL
knCZYTOgliyhH7wqvSutBpCudTcjTbcbnDm9wO1oDiz8Hd7ZA7ppzdFAMUNoMrp0PKqIQ9V/2N7S
Y8QmnOOAFE2SpISQZ8/YdV1UHapY5Bs7fZOu0TzG82SGRNS+M3qTYR7FfC6dcJiHOkxkrD24teyv
kztpYUm6/l6KUWzQbOaD68E5wXqjrAjzZF37SLQbcEMP8KdqUaAsHQy0PcNAmR7NyxBRWl83siv0
xj1/ienaSbKN2CgG5zjycUwt/HuE3A9DrOXh4OsPNgGdneXOc2h02rkLqjchXO+u7LTf7cQPNTmG
dW/XTbmTc/ZLWuB3WkTFcc55rPo2vcuHcQq1dPbCCZeBjnkfVQimFd0tzhh5R7s5wj1IDDCl+yjC
dA3pDuFpv+3JHi92BHxrqpNN0k/ORgr+J31tFmdNDFBALQKj81Sd/HnAGcSvmjs0x656y5bKAipi
YYloYrkBWJYVmSjcSzsFOLpMLJ6MdpAHSLa7ZNKgrDViORZOLoFW1q+drJ40HcAbAtvy4En5aYjc
3FitYfOE5Tx8gf2w9BMsuSU++TGuRWtMtB+SbIccNCv42Ji3OruPOkjEGY6STvZq+S6lBVaOZcGW
hwIOBT7rm2WacB/qg888Ku2w8wZiHcg0TTna0NJ9IFU6XSdAhmgWyX3ux+8eYjW7KTBxMxX5bpli
l83wwBc0DGLvxpG+E17+jiHQtG0Ime2QXNV3eQKasNJihFbM+q6c0MOSEVNU4dpW6CEJt9fSwdt0
RdptRJQciMHl5wzpXVc33Qtr/DvMLjtkzNNHyzC0Q82DFEbzYw6AYyxS8STZz8YOiWbLJ28i4JV0
jWTHqrcmK312drUVT4eido1tCsAmFD5ysulDLCaH5Y0cNgUIya3jZU9JIC6u47e7Dolc8taFvh+g
4x0XTw9g/CJywhgOlWbIin2P8PvSuxVyXileDOip76NZ30nPb0Poyvk+ChxGkkjEO1SePg10d3ZN
L8cXoyAsVMC+aUwTq68gwLPUQviridJpi/njCz+VT4zF/0H4M98LDaeL2dp6ORiZmKAcaH2vxdGk
RdDOjApgPpN4T4jPwHPdaGADAbV37WZgSbFvHBTMG5QgQIdX3XOTQ+GySAQG5PzbCQR9PtlzqLOS
tnuswRh/fiKzMF5Emj9pUbNsBt2I7oW0Pl2bPPwy1Oe0z8SpnBmubQ04V0U2o/YuHrtMqKcXvHe3
Bi50m6YxUESqIqhzETilTJ47swTkNeVoOsZNGCGwetA19ixD47RfB2cBBWFXBdZIrvMUBdmyh6OJ
GUYGIbVfNHbqU5ECBAiaE5aX/XkaxXBWZ7dD7Nr9uUiBTsGpYab2CLeDbz/MZe4f+HHrs5Xr9dkl
3rXvluo6I/Z7RhJpOacFm7YAXtJG3c3vSAb0+XRoSDAiQ3MheuGHhPqvwgjac9aU761fEEAp7bE9
LknBFjmA1eznM7LE/XwerR4tc0/ihesaRRE6DuosZmmfBm01xKsP07yUZ2aRkk3QFO2cvnp3E1AB
3RBX3J9Qi8Rnt7CrjZZUCXspPzqrA8tX1qFJdnUIu+8jTW/PS9+ilzU6h5bh8NzqGdjFhGVp2LTV
a5p1f8iu7L++K3WmvqZkcdA+n6PFR/mlF4dodaNU+wx15q/F1ZqP33vb1uXEm+bgTtF4duM3SE01
A93OQOqf3QVZ2cBL360yLo2N1Jvs1HULCfdla4zZk6EFKW72fDCSbw4ylChBsIKXMoo2DFLrG2ge
hkpeM43hAgndTZLNUREmehQdlrw5jrJBWKHEFTFNTmMHL1FjsQYMdrLO6h0g5kFe2FveSNvV+FVY
/rJRp9JIara/kRUmHSBKpEKgf79WZcDWarSJ12BIdQboYJ4FHPNN7cFja376S/6TuIvPNxuhITeY
js/umDIeWNigJuKkfqvanKpzux5UUR1sxDz4m68/5f9qjjCi/1fv0Qvkfh4FwcXyYNTjBrPlTzYn
/UbaqMLtXM1GYKTMjkNTBCR16BDX+H9XfopY+hy2QQs+U3gNkDsOA4i//fxL4ClBBnAytO4uyvvk
lGsFcu4PPTaB+z4ZnsqovssYB86oZOOQVhc/kJOLCZRLaFo9HrOL+SDRhiccrvk7L2u1EGA06YQ4
XZ6jpigZu5dib4zxk0dWLCpe8F1/a3XfOgxrmEB3nOI8xchEtq15mQ2sbQ4QEbyXvuUZDgYfvGRR
vQaKBon9QBlDpBzGk1a5GY+OP1/FjCCb42mSVRNxxgDxhmbIz5Eu0OXuNJZVkLEufDUntGA0J1zI
OofaBEjLt8wwC2L7BcWjsq6zc1Atv/ix8acBtHqyxxJvTTPttgkpMnPsgusoFutAULmGNbZJ2UJs
nVZWD3oBqXFgG7UReZ2GfR5XD05KxhkhK0T7ywNE+2VLFiagF4LP1oSyLR43pr9kH6D+20tUpvYG
S+RyK7WlucsQzrCMSnuvGWb33tT6pxxfoie8M8lJO0v3x5SJg7d0eM939ovnierAI1AeI+Lo71UZ
oZiQaj/6yK43yNMOIEZFftV09j0yGHZ1nogfcZ28EUna4MBtfw6xeEIQ1ftdCOJpzAtmqbkPecTy
pYzTJmx1bNts6f4kMu8TC2CM8vSuPxIseSY1CMelbyBaES3ZVrHMTiaK81uvsJcjKqbLYSF1sAWl
aW0XrZM7lo/bqh7Tg96s8Y6AiFRJpLUTvXsF6I9doRieS/gkVloln5FWuzDBSSaYL1mtVyt5Jdnp
lrs8y1H/7KTxUY5dgzo5hEmy/eRh8GpJ/TRAB2gst2guZ08izQrIrdnMILXr5iK/NEU9Xpw1ejcD
9R2ttjkGQ6u9YX29E4FFSBXG3jbq890Up/EbSMGfAqOpe7s1tVdLdzTsM/Rx5/cFyEanSvZ5O/mf
LfHrNvDB1stovhD4jLe5jZzSQAb5iCL/1kfJ/YcMRmvjZZ7xwA7AOrV1Ig8S7tlLYnew3smE/26R
D3aC9FeLITHracN6Cqq8Xr1H7GNgDeLJaiJCG5oo/8jr38gKJORIkzpcWjd4AW0c7ePEgzDcLHhs
LdnyQIjh12x2p2UW3csoO/+pR9giKcEzYzTdHlACZzhS+e+cN3tWOe+MXFoe3spfzaqnqlRldVDd
b1ff6v7nLVSzu0RqnEesTDvFRD5hf6ymxl+n1YjdsSqrMzXfDIlOJ1X+1+mt/dZd1anDf+rUfVTd
bHTl1tLrKWRvl6P9VpY1k+p6qnssYQin/l1rDTYLgrU914Ds7vBj+6v8denXUcykATVH28eZaM7q
UK/T7GhXiI+psi3nv8uoV7OKHNK7ajbjZ8fQeRz8wtoAIoqfVV1duIzuqT0eVJ066HDT9WSM7r6q
Cjd7jBnGbhd1ODeebNT8v+pUQymXlvzOqnW83vyrLtVkaBiDfrrVsePcIGZvPVR2buwSv44PTo3U
eKU1zlWvbf0aFUHC1Dd1P1rfeC8AIr+Yujadl0gUOxcDoqdqXtg+xXOIxFv1mYC4OKQYQB5JjMBa
hp2Iyd7WMINhO7Q5sZSovHerQd7ZaX7wmWMvOHmyRFqy/ARz7JCx5b+USLYeEHd5K9vcu0I/1Hca
2y6Gldi9H7spZYWv32dTd0YMpbjg3iuw1AHIDYpq2VmB4WJ6UqAfVy0/hIfsJF908EJA/77sWv0T
vbVyK0a33OmL8Ui6uWeL2SPTWGXTRqJueLDbikyPjiCTYUKUY+m9zYZBf2u8EcBol61sCiJJOf5Q
WFDF1kda/7JkL9kpA2jsY+d9Ge16W8Cde84TRArqqfpJLH++qKo2NvtrkBcnVVIHiMLxXkL93qr+
qq7rzbfAGdo7VRqSaiHDNN133RyAU+vEtiqy8bkUUQkNNhl3WjyOz6ouqVjsAo66qlKAK+claYrf
yND81WGZkKomKgkGZb2HOhTmn8noiCd1m6BekpOOdWF46zD02D3YWpufVF3Dc3vXadE1kOTw52qL
XmL8aCyFjolnNu89P17DEwzbqi52kqeiJIOqqpxqAHWbV3+ocV1VJeMyb/TaMA+qmM6yep6Jin/d
ocQC2wSopDCvCuQKHPQxrVPvmErGVyRb/gbdfnWRC+tzI/p2q/9vP0L8JXBIy9yr+906DkbyMpGN
Y2dTjBsUnKp7JAPtkzWt+jlNMoWqTh2GSq/uu/UQpxpwTnNeVs0nqDn/NNw6G9niHWtTf7xVqbM5
j6r7W52fFr/1oGX10yZB6Lcyva9MUsYCs96vs1udq3WACNrgrHpoZJi+upVxkx81EzBMZ6I6ntY2
Zih60b3FBIJ2EWuGvSoaoipwQ+jhXXuOfBNRtIJ81ljh2jkZRXFMhQBUvRZH0dc4BoMzQaqJvZdw
36wgB99W2USY16JNUv1oSpD73di7b1PZjkehsWJTrfkks2PX1vM2tuHKD53rnaOWRYmbEZ3TNUMg
kpa7r95QsgULxLsqOYWRvax5AlVK/Mh9tWwHlaSueFJVVR+zmijq5U4VQUzZGzwcPxt0Hrbm1ASv
TjJoSIIl2s4JAv/VYGl01EsWdapYIfWC/hqLHNXZYrh4hMFwUY0RiI7XbyZ/62EzzhbPVV0/6utN
s47lbhcE5Z3qiC0xa7q5xxkJ48JQ1Y3MPDshUaEK2N8HST1AomHKm9TEpuYm3/Qiwp1rGqcboIts
LNdcjl4u98IbcrCfcXIoUQt5jcenum6LfaBhDJ2Pq+7l6L4QJHBI/hr9rgKV9aZlA9GpXP/Wxxmz
+1wWb44xzazzGeUwjclZi1veZUmgO6Mjmr8N2kSyJYjekYPGgmNC/Dno7YMqNfXYvnrWidEx2bl4
WXqggs6eaQbQtzKkqMtIvMmJSFbekJKCRvP/GDuvJUlxaF0/ERF4c5s+s7zt6b4h2uK95+n3x8rZ
Q0WdmRP7RoGEoLIwQlrrN/pJywNnG5ITWKJ8zrYH6bKPUrM7EMZaYmMu0/nsZeqMfGvqWXDy9B3i
o+6jvfjBSKGnJ8NUHoy8/tLpClY8bjU98KOR4ShG4tUpaxfFgBYZkzzeBnYJ1VBHQxDVrOJ7m/eP
vl+przgZCuJmU5ue/5IR10oq5uqqUnF9Jg100VLIVrjMMezCvAvyIL02aaMfXRSjf46b9Gdpu8ap
wcbiPrTQh5uY4t5kVfYXc+/mp2uG9/2Yab+x2TgkXmOxWHpopnnDhDwnh922wCWsZOMhrvwlWPDX
YV5vArwx3sy4OUcAeX9qGcJwymOKjcmzbhc3KPPmh0IjTpsrcb53h7gk6R19YdJXHXsXIkPYeiH6
9En7aPZFTSDAjn7W4Xc1mO2j12gLOj93d5NKjDCPwwLjbJegrQoy1p71pzke8tehixd2YRpepJpW
6I0CmriFeW8/+t1EHqobKrgaxvgY1ebCL4ubA6jg+NRUaIRYSn7C7gkTh9SuTwT96r250MpZmRvP
TP358zM5SBIUO0BQ+1gh0U9SK93EehsRvLE3pv6E6+BzMDMCGQy1h8DXC9y+c1Bfila+6U6LZm2W
P1ms1t762dWe2kY/yD6kT72bDg/tzWj/6hic38zQ8V6yEnl+LDLeesuYcNHGhHnZNyIER6wZV9Ol
pqK3+Fz1RO6XWk+y+DnHiVdq6AGXz42XHEK/tN7aosJsN8+Osq/zLPXJ8evTtVaa1VM7zGdTTVRk
LfRTUqXzfbYUrTrczHGrE66hVnZNf+hdxUbLSLfvR11zWPNO2YaIDpoB0mgse2KLb8w0ZTeZXtv3
6qCx15/aeW9GUY9g7VKXXVKQwMTmqb+XyvVUWdVYJFULwqjZEJ6GPiMs2YQYprlWHUIYQjlMqsXy
B0gC2By9wJ7JWgAnojq2Or1nV53PXTi9XquyR6vL/hJZyX2W9n+ZRVycMyJe931f/V2ggOns8ZWr
tp92DKo33un8lLVvaziasWlGrdoAIEdaZDlL1BIMGvUYwQDTDx6MxB0PYQ+ZUkvV4IE3CZKA3c/T
7eJhJG3Sz8Ua6EGqbmU+wrgjyrAcv7bPVYN8UW0r6DIGNVM5X9uFkx/COKXI4zYHYAzFckhLkshL
W2QyeiIEFADnsNvXzMrfSr8K76XmeZO/QCtxJF92Dm2sHJXBjllI592rauf6nY3vB4iRFtALPSpg
qSyOX6QS1uSY0Kufb6WqtUA5IOOlR6mWUx6f/cEDObwciYxn9jAP0fUPS5NtTduoToNnqVnZQIh1
QBNFqhHe73vbXALRy+GhbZUXuBj2Rqqp7liPNRRcqcnvawP9lNpZ/Si/PVtwXqMVK/hpLr97ARZN
ulbupVpiLs+jmeN2I7/NzpBBihGCWmpytsjvH9OSEC+JZVJrlparW6Vq6otNsoBA8lQxVptFc1Jt
MkMB5p9vzlhMmzgInO8AiG9qtvCk431qrPkPcYv3iUjo17KDLkJSPnzB55tPPVPDDR6d5T0IjvRU
FrZ/aY05vPF9JTqRh8xPBSKeD3oWv6fIs/1qJ+fZnPBrd9zyV54VNpbLyXjRSkyN3Rj0DbGf6NeZ
RHxDBJ+FgRa48X065jFInCC4IUV6jMf51Z5zY4McJ/CNMrXv2rkr5k1WaTzevKl9mj1Iodh2+kA0
FIls/7uDwuO2T2Cgu0NFPi2oegBXQM/h0KlobHawWLx2vAEsP5/rpvqBbaZytrRserW6isdufNTw
g3/Hd+1nPrtbEvQod5f+IbTD31WXJQ9RHKFbmzrKAZq++l5ascaktT1orm6/hfaRlFj6xZjn4WAo
Ubx3lfQmULyfTNfVi1lHv82o+NGNoUl6p3JOGohRsmwuxlkIjY11nKLABPnBC43k20CSKJ0sFyhS
RbLS4cVOqtHb6SHppQogwHNRHInIx6T8MD1v8xjzF9SJyRJoX6o58E6WR+YT4Hu6r0LkMU0HsNIA
Fr5pev/W+ubC+r4fcu3ZUJsLRPRqQxYqOKgFETELuUsCLyPxXpW5ee0YD+P4TcfxxHgqWts9TVmH
/OEIQLneEmdUTppCXg1OU3WAO68jD+Ibl59APdT7lAjYDn0le5fb+eIjO5/5PCKxaQdfq8ytX2ad
jzZN+oND4h5wtxMSMaVQzDG8Hb3455RjujgOaOditfhnhgZTtrqHG2DQbK0+bJ9I3mpHq7LCS2Dl
ROWj0t0FuWq8g/z8MVhx+cdEBZNc0O+o6yrI3yHB+qJEHGJou42KSN0Z577hWS206LECpSI1KSqr
1Q4Q5wmOLT2k8EsdpMvo3fiQVZ6RUdGA/cUnsBH7GC+Gh14z1ZeJ1Ore08l1S9VCSPE+i9GCX3b2
oAtfBgMy9mj3t9JkwD44OpFd7Ro30V683mhBeQIgWmrSpBkWgm9tmlzkgOXrczb4MjN3iU6F5i9q
n2X3MvlAWs2ofJIanlTBPnV9LHSWnSMrG/LV7UVqnq51L5GSghBwkKSXNh2PkHPv5TYsGg6QgknJ
gVcDe9HlgMBVpn1SJSpoBHowq44fO53sw7JTWYpxIPCnQBo4Sw9C3cPFL1CBWk8ZuOkF8dXk+puz
aCi2kTe9TDHhjsnS9JfGxxotr8NLmoV86Yo2/mO3NrrSzJ2endB+TodfJZ64r8Q0t5NhjViT5MZr
OZY/wwShCdlHiFbdIk7pnUCMmq+2hp+h0nvDXvrmhh5cKmxqtrJ3UMn0YL9uHX3zke99CRimnrKL
FzKDgIoWPUuBOEqxrxK/2Cf/tOlTlG2CykO829aj5ykYQXn5Htrf5jENI+PFLTrjJZkVBn0wLWep
xorXnbUZeIh00QbbeOEDNjlZdO2fN6SRR1RaT/ZyeBXUB+DuPoLocNsqpXOepUjihtGuGcazE8TO
c4s2+v0YK9DMdQBohRnAjsaR5iidiQiGT2jJsabx23wL6rfZc4HGPcDmv89Xd3+KTPH3MPsBRmGb
8gyXTsfirumuVWlrzXpXa3zPpIaJaXGcKwB216ruc9ScHX2AGw/SNBoz6bwuVrH1qIIXaZtm/6Ll
vBhSq1ulP7VWXdCDPypFb08PJeCQu2sTLEgcrQZvYzh59Oi4vOYt2ln2pJsbcrtkio0heJbCU8Oj
WhjzvdRG323uo9o9FnoaJdu5WaLAdeVsZG8R8ZVPLZ3QWZPEh7XN8JLfnqry0evL5kmLYJX9dvAW
HRv1WQqeIxQ8erLVa5tvDm91pI63KPqoz33gx7e1Zv+1dkhYp6C80TTHtc3Frqwdrydt+gHBCmSE
ttZoT7d6FD+2o5fd8w3M7kmhX3pIEBepYZRpqxvZ9NLwWWvN9vyhTQ6zmuJH3frBTiurDJBP7jxJ
4dZECR0IATDUaStVBZAuuZh62CVwVF/q2C9f/KQkvObF0VHasignVhkDMQ/zotxOla9uePb9s3Q2
DTxaC1SKDRP4T6lih5UyzO6DLqpf6rl8bgkU3qH3Wr8UCSK3Zqj4WxU6KF4Pw43TmT0XgJ0h8Kkd
iVSQUppdv6hTHT80sXuWndKEz5hG8L7xzto0lPeTOd7YddhzPwfjrTGH8uKNdQcqaAqyuzoo93m5
V9Sh3DWNU+80K5gBHvnNwVQM565PoGjEvZ8s9mN7fNy+NIZfwIfvb/2yv7P6AMX2kJwUvIQffhcf
rBDBg8RipVMwA/BKrTqNkf1rdnMQbPVZ7QOYE0oIplvt9V3LHGTbMPvIPfyF9GwzgxLejpECkdTn
ay7ZPvAxsOtNMOiqMlxATLxptRMdAz4IBLhVIOmAlPtev1FntOZaTTFILsBOcpVjOurvrLsYbEAv
7EpDvc+69IwZtXJbdSX02H5wz1kPAc4w3uJmiFn+uayTQXtmfei+zJmlXSYy2sQ7WoKJRrHJ8qmF
M7VRR5x0UScmfTvhBuCVfbJpZ76RLIbv1P5JCxvvcRHhmyAx2FNlwnsMjFuzidWDgjHKpoje53l+
JSO0i1qtPBR26970GW4wBALYXItpQAHeNqobRMu+gLAYcaFr+0PphPi46rp/3+e/OE14QW7F2KD7
PGwd0yBzWyjabcZcNbNG9clIOfNQZfONheBsEAISyRQsFxMdTt6UnBptqC9159d77COHXeM4wW3q
1vNObfUvwYh/AIipbh/MUDTUuXyygH88Vbr5psRRdcpQa7xFJhFcCd+Ufdo47W1ZFERJ9AH+1uxv
g2rqbwESnLoaQca2TrZ5XR69bPTOuTFVu5R5A0srM9wYuGlt6747WdWCCAw6bW8OdnIAIPwDqabv
i5noySRLvuVq9VvgcN0WdTYieDw3dqMA10va9kajRCcBuBZaEqzYO4OvvWHDtlF/VIk+wasz65sB
oMFZWQIeRvMkM2ptmVYzReEx6siDpCHCLHmCZEQ0tOqbnn3vbeU+TeH5Io6yTeMn0Mt/ZteoLuTf
VL6ESY3mmnqZikp7NmF4mDz2pHvtekjA3zjV1sjD6LbLq+ASjMwwMo33dwrx5Um7Erm9YXl6y4yQ
ldOjSeFEbxj1MsFMiKHaVV0fQ3v64Zqqezu6SbslFNiGhEKvYAe81cgt2c456EMcIQLINFqOaVlR
L5GSLxAB8u0QR7+arMQlOzJPfMv7BMQK8lb1gQv6p06xiBkJw5N9wJSjraxHAiP6JgZdtvPj5sVz
GzhmboP7m2oU57BmHIwVczsPfbMtO2ICdf6Ipql620eRdtsuhWNiWOlAwkzzTagH/t7sQOqFms4K
RXE6xl6r2QdJ4m4BZR2iIvilkHlAiSFCUYhQxs/eGsr3FllzPtqnLsfGznHhNOkBORB1hJ7qMT2+
CxqAPPMTK5J2S96zKs17bM2zDW4Ab2mshvx5x1og1LsJcvHD6BFgr/VuIiscPCOswuezrUAo+WoH
Dt+Mb0eQlxtss5hVsCjsEhUOj9kSvJ7T4GB7i/ps1f8KXD9DoMwA3ujqKSAGMwd46B/DGatGHcL8
ptOgMrW/B0iDEbDffeMB56tth6izszHzVt0iNF3s1aIDodwpGLBoqoJ8JHoxQeCTWCjdl6mansfQ
bm4JNWbbuZsQRcvaB9jLz0Sam42FnvzZm3RQoLpvnR3bvSh+712UxHcv1oLTqeLue+N6t2XEMGs2
CsNYWlWnGYUlLFS/DQBRj1XXfcP7wIATbAd7pUymuwGvoluH4HGxEIiDVH9JHfcG/MPELHv0uYLD
t5FVO9GNAPhSHO91o/M3TQGJIosrAhVtYJJ1K61T5VbFxkrs9gh0vQAU51mAbvgYHCAzX5ycpJRe
oLmFdOxLaXUuUZ5C2yVxfCyn1jz2deX9lXqvcJk6tfV/zna9g/POt9RbIDLKz8jot7mVBRd9DPBH
rNRmx0rdO/UAz44WOFBwJ6SkFJ/FWwfh3rEKgh6quWPOeOeN1vCYDmgUOdQQk0n2rRm85pli36xF
NRTOtWoz8z/bNRQxbL7uLZ+5ozdY4BjdDKBn5XkHP/C9beihvqYx9G1ZMm90NeBV9E3jZq5j0qbM
Pn6lub7Pg2S6qDPyTQhFPWlx8NtaHKKg6tyiWywPI6szPsRLsYjnmPmo3apm3T4NfTvdt/EyclPz
yqB9qiOmulWdHsvAUcNt6nAbwYSdlZb1R9enzDys6D1JdXQOzeLRMkb7MOYR6++l8N272evgobVa
vG+6p9RpkkvI8uCS+k60MwoIALCxoxvLNp/0wIC94Y08Udg9DiCuiO/F+0Gpn2YMKgnssTjrFoEz
LTsJBsxeMtJQhYElmtbidQUC859C6cgX9WibFh52GUaIpJZfgtQYM68lzIJfg4Ps+ZIIUGZ9r/vY
umK4BUcCM1APjnXQg8aagmFixelzLKGRWwSlzzyoxU1jTo9qOI9QO3x7N6JKs52WKjIF07Y3uVlm
6gI0c8IUXkmH9OSsgS7yzOIGRMZpmGCkAFe678zuSWnxf8rNONnpmGjOW8HMhQuB3wJ/tneGKYdT
MLv3Y6ppTAW77MEjNXeJm+p9Bm70htcGaMPiezhE6Zua4xLjtb/cwufhliiBs4QK6llnpZPyQDme
q91JMfEJA2DlKTtfeqMBjr1aKaUC2NMHKTDVuXmR0+Ba+RrVQX7O4pIhe+ycHYbdwENIKQCCK+Zt
gWJa5BQ274W9NRny7gYNSm8NUAD/teGQNPw9JEf8u5gA6ymZw/cQKTjERw8T1nI7xxkhuC94IwDa
u0Tj7qL/myrbtK//sK5pb9ohO9ZjzWcSVGDiYGmtJpCEWnicdX12wq9FXhpfkJBHkXN81pPAOqWD
8jwTBFjoreqxMhfjgfib2hmn2BtDsvU7L569cxhZ9zGptG2qI6vUqjnCfwaIcfvGNfXpVkvj11Fl
lRpWATKKIZThxaSp8tG1SRr+HlCg96sCRJDV3cEm4Q2Wq7SvwhHp9KcbHO0F2K6LNLYysRAwGae1
BVefp32zK1Lbe4QF4Dyo0+sMgu/RAIxg50FzqOLkS8nEAPnKCGhlSTJVqnOqZ8z5ygyApqIck84N
mT8ZKfAXa5cHnbGtyqI/wY4oXjuzbk4jbJGtVPXEacAb1xZ+oUpzx3SZ/6ft7J1eBr8mW5mORZzO
Nwh/PPYzYG/TtZOHACmXh6DRajLDSGE6vZPurdqujiU0cCOAnaEkSMxl/LyFqeEOSAU7IUnGItg4
85jtWUU/GMQ5GMV3WfbQhYDFvuf2K6Zl7TlbMDPlgqsLQVicTechWnCjtTGpZ4AR4YIklWLSo3dF
Mfx9/E+TtEv3bHnt6ksZcF29FjrdJitSSgF6NjrIaa2ugp1/mHCEPFnha9yAFPBfxiZIDwF0Xrs1
4BYN4wtC5agb4nl31dUQjJDghjKTBYMbOyh5L4IbsqPzU0iS44/JbYILuCxr3jNZ5ZfIprzRVgWX
7CSbyUwECRYW/95QF6B93VZHQahUjtMCKWQum12KHrh10OD14G8SRVviCLQGYLH2ZFW+Okq+S9QA
h9xfZj+AYl4uXLOcUbZWfKKtJeq8F6iiNI5zNmUn6Rk5LVcGWcTg7+Pb5STSSwvVaWM7WbqTX5mg
NU0CFuGzxdXvGDTqURRGHG8LyX04g+H82S33bzQj55SjRi05YCkSuf6yGbNEJqWF8Z1Us6w6hqWi
4z+z/KYc3GeAd8ZJ/qT8DJyXw6gaECfpq71Xlr/kuHQM4Jgvt/F6h6VR8FK5T9bFWkija9tY6t0R
qRU8mQB9XLG/8jRAuyVDPU7puFf1+rvggaUYgFF3Nfw64qlIjmTVYGNGVDkpY7zb7CXpfcV5hWrw
rYe5uPeakDtqIyF6aJPmRe69nbgPA3Gfw1wbDOvWEKG3x9Sd9FZxSR2Wf22IZtt608AO60Com2An
t0vuhmyVeHwmG9mUp8AKdZ+8crfxij6/4OvogT6TzaWAiMCzoRwrvN4ZW4ZkBogAzBmrYYxAP2zK
0Q6OFCCRXSO/XDfntAcNZUcn+Xtj0xCjbnZxm3yZR/0iV+56laCWbgornXZyreWqJG3B+r/VEF9Z
MAByT+QI2ZK26+MgdSmMFMeQpguBaCL6OHTPcuOvj6ZcmvVpkD01kc9NBYZ9J5dCfqTe11yfNij0
LRF0ZrlW9aNdbEOQu7xeXzN3+hnglXHImA3w1L1oVd7CtA0P+QzRudWnZ30ZOuSzncW2c5yDGSQw
dnwbFTonSrgNekJWkhf/zx/+8BtkE9sryO56qF97Xu8eajI4lPaGvpMhQL7vHXLjJxtA1vicwuW9
XtwrnOLDW/MBVPH5Chqk8YoI1uTcHIww1+Z97IbflC5T9+sVZhC86I4LpXsdXNT+McPE8iC/pfer
h9Se1QMajf28bbLwth10BZjHMg4tr7UcKVv/2eZ15YxwQJjs5Eno4/TAFIaly/Ig6CPSTiYc6/Xx
WTrY1UwHU98OSLCd5AkeO2s4TbnFsqTa586A8ZG7gCv/8+/aRXr2Q7DCXm4AV1gAKeuzN8d3rr4A
GI3Crhd5G4a3ZViWJ0mqa1tB9GcZkSx9dva+Uw1gVtJHJ1AYI6W/FOvb+uERvW7K/rnyhpPXmFt5
Eq6HYCtwVN7bhgSBjIUs2JsjCt3n9Q1fn2Vpk2qwPIVq3x8aQHrH0IkOss+Uh116rMd/fgSlLndN
tq7HSP26+Wm/VD+1XR/bsrLtv4cebOVI8KfmOYArt0mBxxQpILfeBuG8fDh0D6JpoLNQnfQDPhTk
6ZkXyB0fbB1jUOchn9snh7kB68NbnYjFrBZ4bCdPOaCUoe5urAWrOo/lUz643cE0Z6YSja7u1KAg
dtMjMLMhwXsQ3sGUL3aR5jzUuyAqHxzMi9cbL39VqtfXaa1L4/qYfDqkGNL21GM/KA+jFPUyXMuW
nkBfMmM4T3L15SQFeMYJzAqPXe9Dq9/KWwKrnVbZ/NA6uMZfuYWIkqxbJlyD95DqvtrCpQi5YF2s
pGfi4FBD4gXfMCb6W9QDd0fGZC/XWAq57fEyPUEolzXylP7IJ/3ixUZ2UOfxJjFLBMq87iSDjMao
3cLZLVHP3YVFcP0CGO0vSPnZWU4od162GOnbhQ1jR8OvefAeMYtzr5hlP7FffDzPDrk8EetgoGqq
c+a49ffp7ajt+gni/XoVy8xhJE2Wz0zmZtbOt6ALCakEXsBf4JINZuIe8qPShdwalBMDXZRRs/ZX
HTOZbIHXrY6T65wngDnkc4/QI9EojuxthmPYdXZ1XUVFWlCQc9O16yAMl/q+NhLjIOeX3+Xb0Xhu
9YfZyNuDahpPclfXWytbedf9jI0p2oxFgdI/FPK/F2jrwKHIt1/q14kdy9MSRxqWD2D891pm57Dz
23y4Q5DdPAFNqy7C2hmirrrwLPwpwyy73l+5E+sYs94YPtC/U+iZ5uTVOwuCNLIYjoHDScFL4DKC
71AI3JdcMrkz8lgHKrFHC3iwX+Ab8s9gLh3WEX29k9cHehnv14uw7pUt6fL/PxVztRH20t061MuP
kep1Lr7WZevaOEfYfjChRZhBJrpKZ59UPBali/zZ65RLNnHY5FW7bpLX/htWf/1Qyu/8MMu4Hlvm
7hZYwC0JQewx+NDL/JXkCKFreU3mAjmYbTCZ39BaIZ4c9smpaMJQ3Uv366a/fEEjwCBdkF7ncfKk
yoxuLda2ac5IOWgoRWrAxJZJmPw7a3FFSUr9w1z2+uvLeYSJczcW6Lr1bDfA0w82Wap5i15vQRLq
hys/xKwvuqurZ5mWyaROtqS4nnqZFkqVRBCa1wEEkLWzdFmrsrUW621c29a/8enYKH/rEOpgDGPM
lIGzAwiQn6Qubx5XPGEZv+y//vi51IpNpAzqh2mk3MLrkzd/DyDan+VxjVDSBTS93IOw65DckCfl
3zfl6OtQBSinOblluvtMBQlgiqxLuE+cECF4yN51x7oGlB1SrP2kOvg/B63Oz9dfvzzJV7LH+s5c
5zPXh1laPT3vyJ/8897J1rWXbH6uy0HXs37o9fkPfD5K0UhstParNiM1K+PKOnuQY/+tbe0ie6/z
bNlcC7kfa1W25Lj/POuH5Yz0lo6f/tS/tX0666e/FCwDPkZzdRfC6FtecTycyVVU83WtKi+8FIRS
IGdCI2LxvoTZ1mJtmzM8QaHf0adqDTavnWS4lZOvXT/skU3fDEAIkYK/PtHyssh7sr4s60v1n23r
YfLeSb9/a/u/nsqf84XcX8Sg/cadi0Mb09plLiwfrrW4rmTX+odYxb91/9R2XU8sp73+BTnPpz7X
vzAk3q2mDH/Uzgu3MjTIGlS21m+0jCFrVbbWCdna+VPbp6r083sEA/qfWo0kQlLYEPl4Ocm9M72V
R/i6Ka1Snwlls6zOquyge8XLOrwDpoI2vtaVeaGRS11GfuZCARElK7Pca+jID6x23srwQPQfSdYG
ZeC/6WrXQcNWiSHI6FKUMyRMxN92/zbcro+CI4v+tc/6GKxtnx4XqcreMWhSQhYuTK9Bnc1d5+jp
vJX1bwLAgHBRMr4G7RAdrm+8XJS1uA6ra10u139WZcf66ko1IJDy9/At9U9nkLY5S8BOaAmv0TrY
XyfW1/1yf9YjG7xKWLxlZ4vAiLFESD6sHNducqwUMjFYq7L1qZ8Momvbh39c9nw6ZPAqZT8bd6AC
H2uoFLgGSA8i5YYGkmP5cJU44rUvMnT5WZJlJ7kyZdLn2WlWnU2TOdZJXvb1jl7f/Q/BzA9ThbWr
bMntjYqeiN610zXIlTuInhhxhEyKjlb2MHsl6RjUXLTpXl7Ra5xSnoBx1uPmL3mR/45q1Wqwxzqb
1ElDcjDPs3OCRDAscUhrUtQN2crNWvetQEH/LLQ25aI77MwWBmQMyGvkw9K14Gjq/o1wti0SAJGK
do1cVbkvdQaVSa+K1zKGZyJ8cn25wXOL6E57jWd+uvxyUT/couvS9XrVZc0im9fXPCI5OXvmtJer
LH92LeQHrFW5sJ/arqs62fOZzLn2lN3rv6SHob61sdbbYGOIVVyQ++9dEY9HAyHAvQ5jlirUMwRI
izM+k+y1dHJnhoNMz7LX84B56kmCd1MdvERadtSWc6hJnd2VQd1upNfcZeNJmUtzp/YZIL1hKDZN
xKsuhZe55tb2AHhqYIpu08Q9qFFo5XskgzBcZmW/JyoJanhyzo0eNA9wssg1IxoL8TxzcC+K1dvU
H18XRPtzgAzsM/ybeodq3IgqB1VpyxA8yhLSE/WICkRsV+lz7DkoC5rd3RSjheAAWzjo5PaPnuXP
j2nV/ITveOpNrXwfcxNXrdT/lpdMyWt84C9+oIIUz5rX3put7x7RejK7fkDCQWtRxxmGTdDU9Zd6
BtPLkrx809XU3qKoA7wqQrZLLRZbAJNQ8pxbFfpNqrqrkAhGGaoEx40RY3U/LnsIJWEmMOAoECba
sSns8n6ekupetqTIisJB9yzPERYmCG8VcbArK+SH/Gn4apI8O7bqIuWXqZWBHQlKHLslALxxfVZu
cRGjeq1C+DR8jERVFAx3bVaACfLagfVwU7gXkBqk1zyC7S2qX1M/RY/DUkB0iR59NfmGrKZylqYy
w6Qb3UVUuQqEzwyLbI0TPDaoYT+qZEIfU0XTttM4Bqwg2BHbHtCq1OZa5liK4iG7mYahu9eSznuY
l6LOgO3ZPFuwq+mx7gj1LN1qpYMr2kB2xpwwmxtHHV0Y//eURPP9tQaaA+Vfh2duPb6KLO8BlZlo
W4XtBt1TY+9olrmbpiZH4w0wfWFo5sV2gDoDa9V2uq0n7QYreGQwcAAvvbC8raDa3TZLsVZ5Po9J
QQx1QNrIhptW6pd8NlNjq5mGdpGimIL/bSz6StlOHix3L0wJNiNq8Nr7AEZde+y/JkP+l0EqHVw4
dH/eLRM+M8hE0ApFhUpMP/8m3fklzBP969QkoBUQxHkNxgzYNTpYD7NGLtmaEuumcvP+ovdxe0rT
uLjnFmhQ/lv1uRkVHq4sNe9Uo3+tUQ26c6PkYbCrBuqrUj/HPYkjB7HHvVRlB6nQN+TX8309bnqM
OzbT0j3WUkz5YrBcy3FksGlyFGi3jBm7Dwdb+Tcnnc0bOVXdmNq944UnyGE4dWbIoh344FS79Re0
QfInDOfket7amNuHpmv3uYqszdbHYrkPsheMCmeC9kXDWtk2byBaNM9wz/t7QsdnqWG02z5jWgcZ
KhsRa1p6SJtjlJ8PStxX1UWPC9dAgNrQfohYLJsKDLpb9NP623ogrFymqJ3IDgclizMymAloNi6F
birtEbFNbStVuTxZqi6fKgdM2HJ97HEE6FItE734aI9/rv9OmuT+0S5qOGfL9UN1GkReNnn40/PM
jIOJcopsSlEFMwz3tS5P29giIfmhUXbLng5yx254ADgDAi8YNuC6sFQoKwYlvf6rroPw1NtDgMZ7
WH0ry4Psj4ewPqQ6qk3VrDgErBUXt3DigecmiILbbimGBN0T1/CPH3b0fYqdzHvg2/EeCkN8U44Z
HoZLIVvSZrLKxrLBRlEt1qIGv8H/6CiHXHuvR3cj5oD/l0NSdwBfoWrHz6dpuwKR26fxvlSJBm4/
/TrpLX9kKkq9uU3bhUdB2tG0WhiwKFLeRUuRIzBxJ9XJ91EsjPwB8roaE1xfdpcqyuWbtZNs4aB3
w4evI4/MwbFLVCUsKw9PjElRLs67BRQfZSnZ++lQqcofblEdPTkIgV8Plb/24YhMN/ddCUDj847l
V01lDNnxaS7sv1LsSUEuzW56005VeuOOEYATDeXNLiPPqJKt2CdFqL2oZTjcunr9Iw819WWwC/VF
D+v7jgH2ntw0TBdEB/n69Qb6X07d6jc20JJ3N+NUJHPKuxQ1g/eoUr7ARw4eZKdZBnd+EduPsg+k
8D6FUPecLz3H+j0ZNPNV86PiTUvO0oVvTvaiNg30y/uwTqfbPtDSu3EpEPfTh42Z1GzazbxhzAaN
t1SlD0RTEjm++1tNBtxLXWKXMJfS98yr0dHWjHYrVaNvhpOBa+quNC0U8Te21fXP2FghXWSN+j6C
UPne9NgiqPD1jgu/8h0oWLmzM988jVhmPpb2+AqEpvtqld9nt3G/WIrbXrIyQjrJ1ruvzQyQQnWs
/BERHbR0w/5P4NjtVyBb+m6OcRG3G/9VA3yGhm07gPdkKw7b/Yw1LHzh/22CFvn3zk9tuuWAis3m
23Lw6j1+bSUKc07xmimWfWnSbkJzuy9edRjTz1i/b2SnAoztFQTGF5i86p002X5DfsEdyqNUR9Qk
zpo3JVup1rFrPs5k6aQmZ+wG9U5F602HEX0TTDO4hMIKjZsarRho0bWPCpud3xF0j7sdWDxkPZGW
3Vf+4FxkT9/63t7UBovnDreT2WfkQTAmeu/Vqt/C8YkuUnUi1QamEPU3UrUxIsIHUvdvpTor03eX
b/691KY+e2S8zh+NGHyPPwanMBqUpzRr1bvIh0Yc+thVDXn1CNBnj+xE/1R67VsSt+oNYIXhfxg7
r+XGmazZPhEiYArulgSdaCS2vG4QaqkFj4J3T/8vQN+MeibmRJwbBGFoBBFg1d6ZK6+63nCpxFDl
y8Q5LQcs2+Eibgulyi7LpmUhoBxFFgaGqtUJXJWkx2ZWcF0Oj7Gj3eXiWtdy67ROSWBhtQFjXhyt
0ZbHqMUsN8OCi6Oisqjb0gEzq45e7HZAx62ovg01myjw0XyAEJa+qmbpbuBmFvtlFY8OknpdPhVi
AElpdGgJ5sO0bvRXMP1Q1eQD6cpqg1C8TF9RUWc77Pj2Vqf38WqZxjF3FPNehJl9LhITgcV8WDOq
f0bUkgd+2rQzwzqNNCIeOfNi0lJ/TQWvRr/7r20/hyyPTKX5U3a6tvtfz9cbBDCtFd9Ww1RfBqVE
Li0d0HeougS/RH9y1X8UQ2891fYAHyjX5SkLDQuycZmiiOun5650rsuhg5GeqshwX6o6Vz2nis1z
WrgEsFQVtBS4sI/YkT4U4FebWK4dZEMnteCicob4vdUQiJmGU9+6og1uFMtOdlEaqvdQVarV8vL2
9KIWbv3R0jdCRiRiOIyjsadmW0DdLcyra8Ec53K3AVtq+SrJKgkZF0bVqeCeerKK0Ot8Pb6pgJP/
s+P7mGV38bMVHwniZzD+njoFauwt+0N0j6fl1WLbYaNVYicsbXH4Xl12666WDFsu7ej7yEDTr6ZI
zJ1q9Xi3f17CtMXRQl5+Y4emskk1qRNL1dt7E73vgayb+qQZwt5aSTbejeS4eF2j1o9cjSrSH8d+
Y+x8hc2jfNXug9MnDEkHaW6v91YjxQeeRGCRgvs83z4u2iyxMakE06Yqy+oS6021F0bZ30ROY5Lu
6xfEErQ2fCzEqtz4cGbqBVgsv/Nf42B4TCKh/FFQWn6/UZZroOKk+Tmm/XuoKPaLZtUZtGNtug8t
2OAMUYJbLNTOLpuh4qrip8cujc0d5YD01sEKhMa5NqmfcSOz/Cl85Qb8hvlQ+dQDcpBRJzHCZhCe
BI74k0FG1tvuISCao25+dS2aZTjF9YPbMCdsu1K7RbfRIs8hYQnfle1RXPP9va4bZFAN9ow0UFPS
4rQ2Oy6PbLuiBQgC4dwmYF3Ir/ml2b37kKfuizbGyll0rss5AN9bhWl1s6y2BuS53I7bgx53gKk0
xmWHtkDqJmvHfQwwpK/KPlTPXVn4j1E1vepmoF+WtWlWgNu6ebsc6mr2MdJM/25ZC7tg16RF+ktI
3X/0J3qJ0qzvC8O2H/3d4Gf2a8xP5a4Z1GZnN33wJvVd1VfWW4Eii8icstr3QS9fiLlbd2bk/GIe
eSLkQV4qXwGeH2DeaLtQW31vm3dEko4zybqzk2XYATsauYgArxmR8WeJOzSBqYV20D7+HFAbleGV
VmtueyIFL+284IsxejXZyN6yuuygYSsv9UTaFpHVR8ROvHPQlqgbCBxdUbuTF2NeWKB4j45inHO7
nH5RBXhpi2h8G6NZ6NHg54ADBXIv1V/iqR/fhioy18O8PZq3/+fxDsiln+N9x+d1kKet68AB+Pav
1//Z/v96/f88fnlfvexxbrtiI3IzXvdM2K9FP1ZX3Rb6zpq3gcuorsuOnMnv97blEECR9bWYt/3X
c/nlBGeluLtY5zdxWZiz29Ita3XLNyP7Z5tKfLSbi+3PYcvOIXbdVVXhNwiKWyVrTAyTeL4GreqD
jc217nVwbLxs0OTtshgE/y/ZPekrrS43epiop6DEiMdNalmB0K6emnmxrFqGgun+ez0rvY7pGqzH
f+1dtv+sLs9YtsG2O+YRgrafTd+v9LOectObBue24HS9d8R/QCRzXxP8THypivzg+nhJ9cH+NVqd
+24AoKNa6Pa3puMQOJrAW5GpGtF9xU2M8fhQF8rW0N3pGSJDv2t51QV4+oQt67C8R5gh5+vKxjyT
hO1e/Faj0TW/NuEVtzpn7RHdiEnqgGFs9boZbvQqhNk9B+4siTrf4TpmKDHnMvladiyLDlb3xkFk
hRO9sw8iFQVwnca/ZnaiXAFEt56+d4kRS6YJposBOwYIuS1WDEHwxcRDtVPKrNsx+QOLb3yVonkD
MdI/RzFJ8EnbdLdR3Wl7NW6ygz+k4hIGOpkYSjE9pWH6hegw++LJIXHwN4oQ0LGI/r2SJ7Mzhja4
lLKur3JeGCrDw1CCS5wPMPTZilQj2TCb4qKl+OJBJqub3pXtZTl+OYyApw2hkSMBaMBpkjmTHck8
WbJdcg2AdZCrVqd3QIcIiDAJRjNaddiSg1ZdzKBNdiXWmnOSYaowBjGdbAdlMe5462hnfXSQoIyP
rojMA2UPeeOOU3+TlcNwUNSoOGaGJNjH76JTUvsgnnrbOSXFSNZrRZEkahN/GzeNSgKDWm0dVw4Y
XYEuA4Dq7uhPFJs0tturD+0JbjDaQe44qIHKrrufWqJ+CHceHiITPHIrVl0bUpQKpPpY04Neh4Nq
PA2OA8sb7ukz2TPdqozG4eyTQwWCOk+9cgwjSFjw4/htwvDhp9PvpHY2PnlkL3Sva7g20ey1n6J7
tKRfkaVOv5XE+E3hF3u5GVAoDxx9mzX8OPu92HXzKzgx+R3owAoiHgYmVNYIpBOJyW+JLlFvxbuL
1oApYNYfYaMOdxVB6jONfwK6Vp1dc2xBIXMFMDMq9lmtAZIB3jdcYmgtDMqHfS6U6MFXXPtia7hp
lyD4UHRY7ky/33dpP74Ii7mTpgUPjuRK0cZcgg1Qh5cIAeAmKPpuvzxLj5NDZfTaTW5rvUctUd7g
CIqZqs7KYNMlkMNvVt+bxAgQcTlkefTXRmves2z87z0/hw/ZwifkDX5eZ9lWlg4+NBp464zEwItZ
NEQ5Nkr71BJgeTP4aga+glOSwdumbtnj9JhXIdq5m7GR5FzOq7oYMS0JUx6WVT+ttBXuxHhFyAMm
OctmUjAv9Dwk76kQY3Ec3KQkwYJHy+LnmOXRso2kcY6udSRKfY4a6//jeRPAqAKD+n+89rL611vb
5AgcGAmt/tr285Tl/YeomG6y9KUew/CBe66/krFtHnQfb0WXG/eqa/s7ow+V9ZTzb7ZdGd9Zpdwv
a8uThOHeN23mnk1T2YMumi5uW2MpbPLmuRvscmX0dvDeBMoDhiL3U2jaNne4HcABXwdarkccAJS3
zeIvihm30EHi32VUxfzs1M3LHHe/Tsy2OFPnPqpA3M8YBcpzrpXhFpzptEqEWp5/dix7GWD9c5wg
kkc29lptn5DIkNw8v8LylOXAn9XOGuyV3Vf0LP/9Jv/10sqQ4BfS/acUjSrAzPlNfl5gWU17dU/z
K77xnF6xT+0QEEBEdCiJL0oXYiHR7TsByfEutea7ryZRGIjQ+d6G05dIpdTZ25QKzrZKcEmsgvr/
Xp23kdTdn6N5sWxDgqltyEWjCzLv/dmxHLdsKys124qeVIBltbGMfBOBhfHaeKS8X1a/I4wLrlSr
Vy0Ysb91xfhkF0zaq7H27/Mp7zykYt1Vb2NomPaQ3ToGUJUYiNt5NLt+L1HVQnCM0OwTW3UwUxcm
yHwX7201uuSpWm4z5rp3KqxdKgZUr1OzUiisy+yRTxeuqXk7z4kFAcWchHgjU/TFr1ProzD9G5VC
ZgAJB19TUiUMpR9l0Vjg+ygy0NBov4bRPfl5Lj+MOn5XBFVq7pYI6FENmWZHGpYAtWCC9MymrH/0
q76Gac4EYtk72GFxDDOsgMvenAjPk99N9WrZG6dhRuYlTLll79hY6aVSxFsyvxIdj/w2rcr7ZV8s
HGpOgJYYk0e3RaMql5gkIR4H5hTdLo+WhZoFr5OuloefTcsj0lBDLybH5/tZP3tVO7N3MY2o1bLN
rkNwk06N7xQ46PrnuJ/3UfvsXAtp3fiTzrFTTCoVTqT7IXELWkQ+zRMt1Y6u02pHFR8VnvVI26UT
qJhlx7IYHKhBa2U+plKUsdz+PEfzlY9iKiDb/ftl/jrEtGM8ZMuL/7xaR0zHurPHwvt+3WW3n8a8
xV9HTpairInDEp5huRjB5pdX+gqLIA7Wv5647Ph+y+UDhpnqb10hnr63Gcsn+Hnz0U34Cvp2qx7q
sPH+59/0c/Q/r6t9ZgHchu/PMJ+F5dFfH3b+cN+fadnz/aZtkd3GgF2xiu/MxlGPcj5sOcAXFWWe
5eGyZ1mMy+lfHgqnBd3Q/3bpCJ2Vtt8y2iBObajPdRKV64oAiyDCahbU+bsp6xGGHprGTj1YoT/t
bLf9gyx39FLAimr00ekJ0ZHCIo/ChQ/m9u0hTJvPKvPdLWOmowPCNCr1yNOscUbZuh+WQkR23K6U
ihs5oFkBDt9xqTHWpFs5VfLEPHOPCe9R1J276rjs4HqMD5VfIi5uH7Vg4MWw+UHETi6dWp/sGP9l
ieqJgs4mpbolhf4eyv6k0PUcJZGIIwiGYm74SYWmQ4Lfd4+PmGmqmxwjRbtWTaLcqTFT3oI8o7vS
PwrGIsTLzZv6ocMmlSbn720aIS6rSfbZ4edZAZU8L6tALpGbqtwtO/CgvTcTjquy6bByTvd1eV+n
or/rGQg1dgULPWdK3k9IRoCXxXyQ4FEpCFkhIYfYg7K1ITs0w2rAaipc9IZmeum0gQSweTGm/rXq
8fFn8mgHvYnqn4WkWrzGYzZsdQlrbNmWQ2DYTaSsUTD917Z2YiAB0lTflaToScf0b7N5AY7CLezy
rrHANaUNXJyBMczdNC+i1Cj2zmiPq2WVO4hxF0OjwDBUf2/62V5b4jkyG+Nm2eQopQ6XbJiIC63l
Ztm2LAzd12kTwWxcDvlrB8Q8Y6y/33jZbOqS/u4o88Pyxss2P+xXltsYXjNWdKznD7nsjBI1P5oW
AMJ5k0lZ/WLbitcHYXyVxUZiCL5rNC260jP/GqLSP/SacQZEnp4GwqruloUzwfoHa2Vuf7alY5cT
4gaZP1GVWMHS6BtkXrc3iZmYdxT7ze/ntpG1maRP+lHY1KRoOUza/JSMocksnN33OglJ5baSqVij
82V/WJj6cR48x7VzO7mMDrqppFdUtuLOdRPl1oyOwbxiRPE/i8GsXluqljejSOdpIX4f0v8QZvwc
NyRQjtKJW+/yQrYqLbIrojsC79pLIUfv+xs1FVGA1rhZQUWub2WVBVdBkeyqx/K+8IPhuBy2LBiS
6StigYr9srocq0FZ98wS5fjyrGUbjooUS0JyZg43rF01cO/S3HDv4HJPN4bRvgV+BSVk3q7bWUeS
VLzyYwfn/3IYBMwDnfvwvBzByO9OjTTjGE18/+QYNXslcK07zKL2HQli5UYLHbIMhsm+W3ZoDXBP
taA5s6wuOwCmiEuZMmAkeUOBHBs2tJINY91F3H+Tzjz9HBtSOyXMrLZ3qV7GW2dEMQHOMrwWuCE8
4lmSjWFDRlvbTelvDdeAHA6/5QrqObqKpsYbaiTUDwbqoY6REio0Z5ksC8YuE2lZpHnq08BoowiI
w1MIC/FnUp8PePifR/MqfL3nvCHLj2wNF/3dHK3iEw59szwirjmjf33TzC6hdpYwLo+WRb8IJecF
k1qEk8tG0LXtztXpeA8xwBc5PoTfwqtZ560y7K5eVH2izNIwi52NDz8LxshYHZb1bHE9dCJ7FrPx
qJ2dNNX8EcgmwnlkLf4jswTsBg2SogDc3ZtloZfNMBFwVM38jX8/1FP3I0p0GBh1DvZx2d11Ew7R
5WEMdgbkfxLT5gCcT9MOyt73GXNGIkgSOCOxY9FCXM7i925gL8e5KrODfULcAQ4z7Atio4yGgsWu
/TO24tOHFpHKcjcQ/+WZ2n1AruONbLsXm9N6jIgD2zaaeAtH4W6GWVWb8DLSPXLHyTbL3/tztpdH
y3+AHla4EQHnSiEl7ai2ulclgdg3BLXdWIYsDhaThKSMq5WitrteWI8pf7VpDjj0MXWo/If5CmgV
Y3IHIP2kmF5cYWKeTWn5rLi253/W8igD2rApwYLwu9tpNzVki6C0aHQZBSS+JB1Of50YLMqcN8ut
QSja2lpRMp96PwW3MjQ/RBYqG8M8yb4aburQ6r8XhoiGG1+fz1w2vmWaXt5g+S1v3LwEOr48zB23
0zbLwyV6dXm0LBLbL1E7udAwZu28nONYCqPEoMOg439+sQrXzg9RBghg9ojOf+ayWP7gn9U2MyDL
aORm+rOHaZo1isvpkIvndHnYTBS88swevZ//zPI9/VldHrlaT7wVBl5u3hJOIAtjlv39LMxWhLtW
mMdk1t4v34NlEc2rPS2O7RTVp2VT4ZuEOwQOo5El1qBbEg0speP/20n5K9XqivRRI8cDNrvGvh/a
rd4fEiBfmOQ5pzMfohTEGCyLZTWOoBBrkfJVMaTsjwRDNquptjtSUZR4ONqO9Axiuho5jKsgI1o3
JJ/aU52SWYyu+jtqP59uOjxoxQzWZTxCbqwkcA4r/UjrfKNnHb7R5JzJMlzBKKNROhXhyUILcw78
dk2/vV71Y3bJNH4icrc0PRfK6lEtmzW3jIIWOpXFomwP4Abmqe2kXnHf6/upJ0HIcsiktZ+bqsm3
giYMKva2I4ulDrZRQxClyFdKl9EfQSbo8YPLTSO+FbpmrUdtVDa+0hAL0+lb2P/g6aZHQ6SHvCio
3xFJFNXitexLMgvHdAt+KdqYGP1k057CoFJX/DjiTA6l9GoMGWF7AvyKniSmpauotF6DmKIKXqo1
ULZo25dzRnRjoMKlREFzej0Vek++sVN7BYiK2qHW2A1ftc2JcTqXqBSeP3XuKRiTeB0RsOXnsQrX
lIjSSKNc3amAb40YOj6hmWX3Ffs4slWUVOthMp2dD+tGKZp9o4ecBDh0kbA40yLEK173Al1M/+Q6
c+mSIEjGY/WnzU/3fG/RNNgxtnXIk52hjBiBFfT+ba/sGFFMa/qPbwyew40z4t8vFCuBTYRMx5kY
ewq8OQ54NOSb/OFB7o77xLkOIJD2dDzVE2Ja0jMcEhjUnH90gUsXz3wbAAx2Akcla6sVMKdwPYXK
V+OTLVMN5/kbpMdWc07D6Y/JznVe80NZMslWbP8i9fajzKAj6Vyia63vCGsae/qNoU1ijhoLj4Lo
SSY1CbgWPjEc3F5KOcEQmMKnRE3XVjMjRWAtrwa9efb5vfCgvK7IZSYfNKOF4/BeVulGMCGmbo0q
Z4ToZZ7bUtlmQe1fR4jrU+n8LlJS9QI1eB87Zds4TAR7rfPmAWBnGeERrdzWdMNPBQ7rSg5kE2vD
9OKWFCwoQGrKH5uIRLhGRnQwNCp5bqxeIS44a2NMPT/sHkbN2RKEi3wkRIqlCJVuKzMkJflISq3d
TuXQemOYFlvFeQqVPF+ZceZvqjSnPtPlW9NS5GkKecG+oTIYadptMMQNaMrx0KrvzPzDtTva3aat
7uuEqNaKvC7q+RvLLV61pgPPAiDJMQg9bronFLkGsKM4XJPima0YDWrrCf7qyiUwddWMQ7aK7XBv
CkVddSC7rFg8ARIrBSJJMF8p46NS9fKY9BUHYqiqtXvNCEz2jc+B2737QVkBdZKf8fQy6QnwtTT8
QJybebX+SITiY4dekq4LtNT+6IJMnXsbzdA6HrW2YWxtSmaIgC1f/6J8A8LEeo178yIHmvapexI6
h2VafzZURv/c0+NNR+pwU9Qnf2oJkM3HHfG8Fumyebgff5OcTb36IcnbN60lUF5txjsRM/JvpxnX
KykEEo1Oo09wh86BTLZohgEbBnwn1pVsAYLF7x0naVUVhAIrhnIoBgZZodDKdbPj3KtealPwJ1Lg
aBTbKjP9K9mGzYbWTrweSvvRGjLPyFtuBAoY2jR9IeM+9TSXhnddNdGqrrNn9KKYHBvm0EMSkZeE
etOqCBKec2JRRg+bWkmfgPlfQac5q/q5syDQlVGC774/OJH+KZXkM4v0j7o0CAusIPOrzKGocO/y
vh23TkazINLQsjspOqJwDF40qqBDBuyvH+W9GpeXci5U5ePciP1j1DbRCz0fOEQqW3diBfeu2gyK
Ndudi9sujFeRtKiWzELdMhgOUuNHIUMjZAHvg/XCXdMK1rF2qLLo1kaIsSpSeckS+ZUZ9qEsrfc6
YuI1iLvQSTNPqOkeoQr1IL8hr6X38dU7/U1DmlkAqtorUaBvWiOGyNN3iWcppNHrSjOuFDMfPN9Q
PhzIRqHfIUSPjI0gVEpvbGs3DtUDMW+0oTOxowqwMycqmWH+mA/qVpDqvXVCC/0wmpXI5GumyBdX
lfFNtw5CZ2aI/eqMENp4+jROTerBn3kIq+lDDtazLsdrZ631zCq3VjCcJ9CciQV5riZ/UrOsswRj
7cgazqDU6aiJ+pD4PjJta9dHiudEZN2/jlHx5gbpg1W0p8FC06j2T2GT7ms0OMnAdyJu6i1INtA0
3SkEHIigDTBalZpeUjADVyrPqLg+ocqb6b6sZU8Rd4QZBx8aaADZFYH5NjbDG9nU2cpOlcfaAWTT
RPprnSUfPTg9oxxe8Zf9QbaLLtbYTV10aEX2MGIjX6eq/FW0wMsjOExdgqKa83EvCBHbSdoAaP4M
akf1tKMBCUytPgRteyXTiAxBh/p439h/alGDpuAXloxtot5zAfIXgPJKET2Rl2oOtik96U1+TUDz
rLSpNzfCdXeD5R5esxpAH7ShgxzMBt5+glh+RB4RkqNJGvuRUAx5wTeMhM8Gm65zRRY+lR2qwo35
oWbNKVH7l5YPxdTvOUKEAekzfXIr5cid7x5xWbFqW5tTH1w0kumlqe+auN8P0t/W+7rPtzWnhZsE
M396h8OK3l7E+L8HBWwXl4gq1b4hT02tCRYb3FMiYX22RkI/Jd/2EVdv7/h/0pQI5QR9Wj5Uz1bb
nHS3uWuddE2ew7VogjczY96IhYzohj59tfHUwyeV3ZrWDCkPgujPie8GHQGw8TnDhkrrGdEMG8dQ
ERi3O8E84+AyW5bZhejRinFApFKr4nJpn62GovKUOsMKDs9tGg/1qrQhAqoCwZGRBQ/SSv8UzVCt
sibtvdJtSYzEdFiF6qFT3V+2wSByDCFn50F3NGpG2UXrv7UN193U6lsLmLddd2eD6h3klMQDcWcp
Kd3Q0gclinYK5O4zDEKETgElNIPaYdUZnGSb00jkycQNXcu8VrddDP+Os+riPvOy+zqDEdUlirrV
DZgNdRX9IgC+8WHb8wPHSPLqfqpD2540QGTMxsy94zcPihjBbrrtm2ggjY9KhO6lfatqdxt0IEXr
iIxiN3G9lBJBRYMjRRjv5arCxcMgrBTxugyoCLSqmlGxTvbZ1DkHQiaf7Qh4D7/gbVd8ag1j47Hn
8pTwdeLoJBRJwlwPQzHm61JGvzRuPx7uJFRN5PdMUXkKIvlFyGi4ElpLW8l49GuHoJL8twa5zpkq
XBIaiWB+5JDPmZ/boDxaDBaDJr90Lk1D8kVAXZ0xED0x1n5yaFqszWDOitCHj9FkBpA43XBxXH5q
rNFLnHZOGOTX3CJAKq7hqJbPiV5ydfRrq5rUW7PLBgbjabISDmMwK0W3EURfHfXs5mjKmZBlDvDe
hv7RlP1G082BgRWhGZEN28Fq75R+KA6RktwZAQNyMmlz3cx3BpWpspx6BrRht8OkbdRW5lEQerTC
4Dd8K9ipCZq9UCu5AvjSKF8U/d4jmRx8yxhIBm7oVl6yAowZiHuxSlHb7iczqLwaIqbbx+t4Ms9V
66JNbf+Yyg1Ry6eIYNacIjTAR7R3SbHByngXd0Js1bx8BbJw0+YTxGc5I5rfSkFw9eBqmPVl+FgI
m5EQGiiHIsGqVAPGnTICM4kEPXd2iJZMoiHtfh1bmHusEVeI+R63ICC7fiSz3dK3whgfdNU6lTFX
YMgZTgShEnQl/5i233lpA3E424SatYus4W0ablDOPKYoUlfkgpSbTOM8ESV+wYmBbGRivm7hVWrG
uQRvPiuQ+WZt2xp6yIteHxVtaxF4tHJN5V5Ise0A3M43KbmCg4oVakRAvZvpcqR/JNzYFOMIOvC1
C43fuqWMW1/vgCVjIYVoyPQ0TcHbMSI0Xb79UsE7wMCE2MQQ/wpj/CYKYSQlxpdhNfnKGij3m1CT
uG9SQjTBC+rqNXJUHaqc7SWknK4Ul2+JbervFFz+kKFcHLuErrVO434kqijRtV8A+zIPqQwGSkPz
1ESa8xM2ETViT9dp7DvJTphwabVh2Nta5zAOiIs1qLkaekrzEmslOOrmqER822QlVnVaPMZpjh3J
ugGM6U2S8XPfuKT6UqRYWWm460kch9o5XSwk7IX4HDX3o8im2EPIVvA1ba923r/adf8BSXQ/jePa
0rU3OUQmtOQeRC/mC3+oTPgkfb6mD6IW4r5L7GtbO9gy4uzcOS0NlFKlke2+xmZDon1mPPjNr1ao
oLphiJIgRuKOavveEObn1BQnoVlcukFDnhN9jEq1bwtmHZ3Mey+M1DsCRx71jlRMt823QTj+Cn2z
QwtoX2moEOAS+zCbpxfH/eVYCiIRfWbxZc2wbpqYATYDTPB1gRfr0huh2BJzvuqqln5DuFOK/Jyn
j2DzXJqd/p7v5LoqQmMzxBozsU7jUD3KN4puGWvnpg4AdlL0Q7tANrjbojnJ7U1fqi9KmtJqafWd
P8DcG3zC8FIwaKXdroOu+QhLpPemcWB8UecpA4zeXpmMKpl99bdqcmAkbUIdTkmpity1JjuLtyEP
IXWVtY82Ny8Nbe048edohy8hfcpxbLO10sEGjF19PNjjsxRRuvH1XSpoSOf4UPGgBhuLHBgp2pck
D+YKNTN/P+a/5lrVmh8EeiWVRqWVvDplF2MiHa3kcRj49TZJ9d4WPUOOzmpoE9a0h0NCol3bhaH8
WfhkZCRhcWmCcGsQJLJ1x+FYJPrvVMGwG8aQ32feUNl8oEh6pCEutwoalVXJFb9xFZu5ocul1Pf1
JR+3LhTgcaTcjp6r9PwkgM4msQWWOBFSulpxjfcv9amFRNGn9NOTaitAzeOCZCHfpPUU1fsQwMYK
0ZK9qqT+2Rtgp9JHzbLzXSC1N1tT9vY0UD9xUfMYxaeUoE7hdX/Cm3lnRN1vSz28TCCHIfsmyZo0
WCgE020VEuF6N/BryqWI4TB/RxKD9Lv7It/y4rtELEfcozSCzrPOfnK14ThWwEjgzJElb1S3XSXe
c/5ZIFGuUeLqO2WOXA6L8ZSaKtT3KG+3UcQ8TWXsXxT9E9coMhBE9fPt0NpUwbjjeXTB2wDwbXgg
Vugx0XTFIwFr94SR1F/1pY966NMdnkvHeKa2/WBnLaNNhKnmhOKM6GqsE8c0cZmmcovyDQa8XJuI
bKn1lhXymlfV0t9KDS1VhmaCgu0vyclb5b1xVdKEkqEwXjr6llrQdx7pPzNPxQ1OoSkegsnaaykD
dBEQysfdiREApD3msI4Ou7VsDYTGkIQpWN25YXAt/nDj9en89Dgrh7C7poKZmlXhp4l7YlGE+hJW
BDWMuiQPqn8AQJpu0XDdxXZ3oq2A0U9JLyINGo9J4Kmfya2jca+9B7nzbrf1U63yxUzMJ7Iv7nUr
90RATiERwFDACZIdb+qKqwVbFwrxfW2oL21j/lbsjroySrfaILsuVinGxPz+21Nk4JjoDmV7SUo4
4NwAkMHN8Gbt1Z8nr44SnCZIhSC1T4luTRTu6o+iHLalrTylRBKv7NDo171k4K2aqBl8vi2MYtpc
uljFhboyRXoj/eZ3LrBQhO0ElBL5U9Xe26k4GplVr3WlZUyVI79XAVQPsaJ4Ys7nbV1tgxWcKPpY
foRZuAdccVNF4VZNzM/QqahTVXQBSVIlSjHa6WNxSSwCRasyPRQdkamtWmxQhb8nWo1cVCeh24w2
cULjOW7Qv/k54GBzw0c4tuGtHeWIhPtTrmjwnSwtXGF69Hvjl99gofD9rylXHnSihAZLhg9K8gYz
MTcnfa0EKmqsXr+MsMc8o9E+7LY56G50L3s66zgAPxt/Ptlh+jZq3XOS46smbQH6leRvjvrLmPRn
GSPP84N3hhDvBKuGK1t2W7MY39pi9uWp/JArmYsicJKwx3XUdozN50rlsKOLF3rGSGlWjXQC4HWq
CeGba5JIkdT5KUuJU5Lmr8zpBR105XUK+pNagpB287POLVzYzq6R0llnPZC7vNlEffQSpZVYf5Vm
8WEa6W+/KNBa6vKaQWts7Iybi1WRtmQ24PGOU95vfPLjUTnh1daKIz6je13pEKfj/MVlsR97sIQh
2aBxrFLUa/OObyOa80kYnkpPFQZXgBck79fqupmGmKTEKNlOgX3EQfluifItnabbDs4XbTXrzBXy
bCXQ2pTWc3OJBtMJdnoVr+2+RXCskBYVTxfMSzdQa6ddaRobE7wBvz8aeZTp2tG5urpJ7fZkOkDR
RwY+OC2Qdf6ownB/DTbFG5t6yspgRMe3+P/oOrPlVpG1Td/Kjn3cRDMkU0f/fSAJDZZkyfPyOiHs
ZS/mIZnh6vsBV5Vr1999QogkQbKFkszvnfKzkT63ItkQoHqtwuZH2AGBz7fgNBIxBbFE3QYWNwr6
idsp9XdUxH/4dnNL5fbiY5TPKgEdWio1jxSiYyqyhybUX7PBEiz0Qqa16KkcF5cn0fBgzKOHhSoQ
qBRlKB6Xe1ZjD4Rq/yib+Ber30dUoM0B23wylSd/g+7lh1meqtJ/ZXoAHyNkiuJTqD8pADmVRthK
O5qJ52T6HpYRZb14NJgyyIB8SOVU2KVyy1rzZcio7U6tvSUvO98UptWzph/cbTZhRTOJNNnn1Tkv
FAACLuA5ifKLde9qRAshIt/ZD5OCbjLDspKQrGBwgpsu6lk04pwAtq+sy9gktng0d2OdaTdKCoIl
USKARNgs1JxQRZ6h7cbRlQfkcdGqGslgGjQju1fGGtN4O6l3y+5XGzb0Mb/LOvU3NhIOjPhLnWdV
Q9i4nRVkGczpT8MPR0SYcRNgYdnDuJbueChsJOmInH5a1JE1Af/UNlplz9+znTQmqq3wqfRhYs/S
5nlKq3rXMUOvep5hXUUBMmoeyBd+a5t0Vnbx9JmU/iC0zt3Z/m+bzM71mGpv8Mh41tTQ3WJVBOQc
p69Ki6FqYTC1t3rt088dfjTMsDPffzdi0a4pETkbbAOEa2DirOb8TRbDkiNvon6esoXKMbTh8Pn2
r9DVf3U19O2RQdhv/QNOzBikU7FqXP3FTTD9NrflqJzl/HbRjMAYFvSpHud713nGPw/bw5xkiSlf
d2N8mlTrPisvZSy6VZz2D3kA+pw6zqEqBSVN+5LoqMlt56MaTEz8A3kdzfQunqEDV8koGw7VUahB
v64rg1+ESwo8qrIb8jHyjQzkAIbfbJhc9/ysjUPeCQJ1TFZveyMIBWYTMDtUC0cCzS7xRE0MG4fG
oPJis7xUcfdjyOagxSHudr6R/e6jqT43OG0ElLdVk5WyEbg8YEcDfMAwPDdUf0SjfXaD33ptgMlW
5KE5LDjLyMkZHuOHrH/2jQh3IYc1WhgYwQqJ9Wpo8HIYimHtuDFrZ9vsV2CquzhStZfEZbTGO5bV
LSWWISMfSouOoqX6YnXiljX2o6VmL3XmpJ5SiQiiRfADjxEk7I6+Q82kriF6MAzOpEOb2CEqhxSp
2vVc9vQ6HbG6znesz2jrpBAMaSbJjiBTztKPBljYVnWstwklf9ZTqvQ7wBUsVJC4g7j3zcAaTiF3
yclTZ51YloaiqXvUUgwBVQPLl64ooVVRsDLLjySWeL/k/T4dqTNrqekedHFosqZdjQHAVD1RfLLt
5K2lyMfTplBWOaSHOi3CQxB38wRafzWRuKyoVgbYnQzVVc0ygBXdfC9m6Mn/KamwrLVEYe7anGpq
ltBkq5sAaWDLZOTOt7gr84JiZ6uiO+luO/R1azgqpefmJi7pI7CHNSfWtJKKXzS1PXgZNwzOCMmu
CnGpYHq3GqqkvZNkpm9q4o1mQ/4jdflzYMp12lK3GXDU0HrKmsylykPcSRw/eCKEUvhr2UbquenV
bcaccjXaKKejicRyoV7cUhg7obZyi0PkYZKxvbKS3At1AlumgIdDEIj62FNvTxwI7nEyPFs5JFO1
eQI14/vPJ6g/VGT9qI5v0oKyOutWfGpji+iVbosXAy4SMo9OjQ1+KiuK9qUxKIhi8YNM3cybGoOH
cV//wKLHy815/lkgjZu6g5kwkqZR8Zxbk7G39QI2syjGG1HPmFAFnYb4DTh8dlIxr03JE0e74YmQ
20LpBQLsmkIgPzSWWZb5nKVVtra13F9juZLD5UT1WsZrIttyDKDmn+QlHXiLZOQnbKSVuRZCzHkK
8mSK+KWx+N/6WmPt4yiBwMTPHpnPc2XxF0uTt0RPRCUmsBjWgGQsp3sxXRNicZKdsPocjkFxp1JC
4Y7KVz7fihcmNXbfdcVyj/fWynFL0EgH6swsywbr8SynLNZx0O0FC3fihTMiVluR7wCLDTxitm53
LkLCW9DKvqmWaO4z3fe6eHwxelSXnd091T5aT2hA1S4niIYhurkM0UQn5bcgJYiyTvBeGla7sZ32
JgBDpXDo6hijBCNlc6v8wL+Zf9EYXzu1VQifdlDAdA6xGznCBFnCp9Wp0OmEjbQkbObcyaaP3Ro/
JFT/5VmMDcPNkOsHjEqKiWmFyT0nSu1jCMw3Vf/dDdMH1jOEW2AUbsrrVFsqzjg+dWj/DfMtzha6
tVVTFBRAhrjX1IhMqHsofXfbgzFbpPjEYefVofLqVsLxWq0icC1KijPIn+2lk0M6ngDTAfZaqxoz
HdY5iHuZsbKu3WHsI9Z4YiQbHtuH2PDHG8tXwTZY+ogcSo4dFMNWwQseHvJDo6TqtnKueFwwMVTH
527Q9lOtUhUeqqemAxGx+matB3m9HnpXY6KYTnz64BzWzWtqAZEZv/Uuujqs9lkE81TsugGqEcuB
dgCADl2FOfu+Qjd+CcgjUQrCrAl32vS18lEV3asRkOuV+uekhVsp2o/eoaBfxpTgYVc+NhQFyHtz
8f3NLYofxlPnszyMcW/wEOi8KbN6LbTH42ATXZDF8Z0iStzzzZFbbiqLVQEVZaN1rPns2RO/LvNP
1ejfm05lxmL1e42xZzebbvdF+g53g/RK3E/Be1kZ63Z1z18Uc1eFMeUXM92FWOBCNtwkSrzPVAKd
K9+4ytqNb4qae9uQm4B/8mosXeiBgOCadE0vbPr+tnQ8A/bsxhkEaRvt2zgWF56wMbNgYyVK5HNV
kcMDKbdjPAt2G9YdhLZBkJ/KjxiRFUuF+EFXXX8dSkqvYWFGvKJwkgZFe8ktlLnKL2rt/U8l2IO+
qlg7iduuBmabhvyXbc/eLIKlUVVDrOv4VjR12gXuVF+ieWNSfctg0t4sTVYqiTKi8lAmFn9tPUfQ
+MM+g/4IJ1dnLCVY3VFcXPyrbtyUknHYL7XHuI1i7gP1pcZeYqPpur0OjL1jWeZGTO5LEIUClRs1
7aLOeq/yWchkPTqIeFUNhTzIoX7s7HLa6bEReV2V3g5QxsCOQeeMKpU7fjwEGzttgo/wAFYLEscU
jjEWlT42FVSHPaOq29uudO7TnH9oPqWrrNSq28ZtSjK8tw4PfafEk6UB3sB17FL5I0V+yoxNOLz3
rYaLuA0sH7fas2HBLCzrn6XEyQVFF1OhzHMr+5KBiG3KSdRrJq2ej3SwA2LFM2cO2ug/42rc+FbX
EF94k1TtsMX4G+aif+tOwTmwWKuwLNsmehmueyWhHqP1Nxr5A0xyhk+GXMyjbOeqGdWdbBPKMFbw
nI7gn4LnUoCDdKWMvwfyg2Pf0G4j0+g2TZ4FWyUlGUFqzm/bhKOZNc9D0/krgQ3y2h7VtV2PjM/G
9CEGZ18ZxGTHv22LG3TK0l9yQFur2g1zP4UQo3wMjr1RPlUJZIqGm0uvH9FxHN0Khk/gh54fVbh4
tPrKdsWvWXHCRBx3ktrVjbWv2ycd5nUK/uJ1gXVwofzcIFR80uaY8aBUQNsL/gG2+KhTxJboiAqK
r9vBdzC1idNH1wKn1m0yivACubGK8dIZoAem8F/DKwwURpW1309eq0Pd76rz2CbpDlrGYez8C3Eh
SF+oRSTaAFXH5prBOL5kuflZTcNZiPbCLBXb4vCY+PTg7lQgBNXbRLTc3fPsDBzlYsWhYDpbZ1RO
jL00m4M2kIOeDQ/KOGnnFi6QDg94W0T7rGKK27jGp54Y7Sq36helaCbqXAkPA/5vOspMCempcsJj
A5ZGze1NF01z0giLjUNn3CpN427qqVi7IuRuie5SnBnWAWN9Ue2wVTrAmeRRnqg6+v7yZ2oRJ+YP
BonTymdgtm+JSN6bKpy4+/VdL/leRER4IXnrW2uqfwYGRcg4nuX0MQiaQcaTXjjBWmBRRoUBxNbk
39xV3RbiEyPsTdzET3z/9/Z7VVbuJqBeQJmWon/tqiulZ1llBp9DPdzXuv1Zps2LM9YPoBD+Wo8V
fPJtgrNcHKWkz3JAaDN7BxxVITXYElCyiTxwVm02SZb8Kqiz7RtHjNLeNb931jKHJzajWXmDPJ+V
WrohdufQDRbmDzejMe5sfkF5UOwyBm7fUn4YbfQbc7OcyrMcdoUKrQ35e1h95nb9Qs4U1ei8uEix
1XyenIzpuCu7+0x0uB/n73riwE0fvNaJoNSpoiSXAd1pOcfPKCMEO1/7sPVPAE3HCyf3PEBJ2+Qa
1ghQryOpwul1w5vBnLRVHIXnslBIrTSyk4VaLclltmtGU/WgzZnMLvp1m1s7rR8C3MZKSQSLvNe5
MA5r/PwTcVOxKA1QdJLuGCK8dmXDCL8by/gzLORsOtUcjFzh7yaVU1hUcZjesgibM9DG/lmbQvdI
ZWM91GSPO2akeYOdP4ZldTVagiCwqeZjRJs+g+vqUC1H722erYSlkAQuX0ejSnCVkZzw1LuD/o3p
31CCWA2AGAPhTjCndrJRSq8vL82kasc867Z9rgQbmTApK+t9kWvMW6kJR3nEtzfknhNO5yhjAPJD
mXtq2dwEDsHtgUrsAowjzVVqz00V5Mrdj3SovKqrmQI0wVXRmPT3efERAOjJmDBKN1CijTLqb1Yj
L0Jt9pmbjl6jMd9Nm8SiHmQgFkpxZPH7axMY76U4BgajJjmBNnDYbxeOQyFMZO6d+0lGyhvFLyGd
ZxCU3UAMHJqWo8GiNAyYRgyBfkGwcgl79RL1LWwP7VAGabbVKA9YmXUddHem8jAdLSVBiiNc17LS
X+oheoRhyXQUHyqz6RBq5NZtPhkPvhHfC8aUrWO3u6Sadm6p3fg8yRGLrtsCgIxoSi+OqUaS2BlH
1UqXg7GBRsmeEzDZKeHF1BlVc7TcURHuxk7b2k3DrIRio0tmwapU0pMYqg8/7j6SGqwinlaavE9l
2/KjQfLnFz/00PqIBvOz7Qr8+vWNoablDvN78LIRYwXJqt0K3ynJAtiXeUXxTLkYxfQYmvZzbA97
VTcOMmSqqjT6Cfsd5B4Cjk7LA9GsnXZ1+q0JxZNqyQMDa4jOFVtT8oRV+/cqxzYweReGIIctOVDU
vbNsKnFpU7xMvrupxknswkZ7cslhldJ9DduZER+FJ6WHSAHRjhSIbDiZGbmnhU6BO3OeVFzcWr+4
YHjUwbzqHmRHLaYJEMMWtnVGOEagnV/eZwgZVu40nvLW3USTSYoSXUBMTgY+KcCsztZ0qnvDzN6q
mqwyRbXx2oeQpnaPrqC8bLjICkznoW80JmzmhiEXBBqPBGi44ikhoBO5CfZiplG95Wq7UWCpSlJD
h0i/WJpNZii+gTE197b09/MjD1zgZcoTcyXCHG06Uh9fmnfSqG/NanDWYI0suwmtWynSuKatVXs5
nJ7egfk4NEe9BQ0OgFMq5RdODkQ9Ultd9RUOkvBSdZuvtgcvT1ONdal9oATP2BhpJc+1addq7XOm
UgLDFWlWpO8UhN21azEpYaLYo1aZYUD8pCJsJ9RgpDjA7Nevf0pH27aVOLW2jR9KSTJkwpiNoYVd
UNBsm3NfiuasFVF7pgAxAev1yh76SL+qlXI4ZLUo72OhJPcsq+fXS0NRo3/Ep4jHpuXjBemHgbau
TLXe/XGYjsrQecQaysvSBB0AHMIUr98XifsgZhx3Bs+c6vKeOoy8hy72UKqYdyxNBvGut9JV918d
5l4pAaZbPm24+b4QhXRU+r2uHJZ+kK2Hu0ESXz9fddmgLdmHCCqBrflkS1tt1c0ahp2JjcufbWnk
rDVMfS5LD7y7RtguMQVtM+kvYuj+2LC2u3NE3t/8o10wN8BKpwfQ+rO/Ji1cLMQJnFS//W5OiVa7
DWAYLRdd2tNiJHoqNK+sRbalLv1rTKbno/QhThVl39wsu5ZbJHMG3ORFQ9w+ulWQHnVJLTEP+pYn
R+PckYGwTpHfNOvcHs69yuC7nDpWbr0OIOsdlt04deMdwgax+bpw4Pcnsgopms1vW6W4ziXaV9fl
rRy3fAF1EeflnfqIyMbJdwIKEnTvW5ntWU4r62U3Qnl67l39KZMKn0NVL4bU6oflOhpnUsqo5Gm5
kJlD6pO562+Xo01srkc4vahq0uJu2ZiprLZJxU8Lq6wwXLdWgddFn9Xr5TCM5uKON4z2FRnMjOJz
nyyaQlhXgFrf10nqcWA9kO8oUujbpjGiCyX2cFv0Q3oFgp+ZA2V5h0WdvSmCqLtPsNTc1LgqPIyV
tNY+6ptH5l7VOuit9Lmh+sbvzuxfwgk/Ozs17R/5YOarVGmLn6IqPwmVRS5Z5S9OF2e/hjJHNhgb
H/kEkT11it/NwIwiA1MB4SjWnVoycEzq1R+Y0ayqE9UqKLkZLjTCiqEfEE3MdKej91TsQrCQT4CI
o9FM8iOt7Dsbhv971MevTh5WbyprAmZvtfuqg92ukjgdt1EZEI3iavKOMHl8NVObIWgOXF7agqRE
UjkpTH46Ke+WA1qg2QwSfuktu8uBKqI4FAepwnSHS331K4PBs6CYbZbdZr5AYeuO1w0Ojnp/vQdZ
zwX0aXA0s5dFuJ4qW90qhoYL8dxnub4LJrgbpNl9fdTlQF777S6vwbSWLsv1B0WF59+F4P2FhM+G
In0/dQlxkUCgF9KCsn0rzZhI0DI88zNTvEYZ4gdMDKJ1pZnNzyxVbnWz7AMw4rvJ8cPfMjPfIHi7
L72lO0QgN8hmezulquLKo5IXxtHWe2fL4rXj95/p4OJG96P3ux9mgZVLaHqoB/iCpmS6y+3Seh0s
vVgHQT/du1pUbF0rw24nq7sb2P3OjtRm/0Ksab0xZKI+wyiMMUwKr1JN7vNJ12+NMsNowbB6oAmw
wDYJ5S03DkBRUCS3CUunnYHXwjlJRLprJS4paQ7AlSX9eE5Mo9kZOayCXAD+t0LLzlo76jucbYKz
5urWjh+KfUoShAAFAy6/spsc0smuRNq/N8w4vGM2wpROs61fQXqDr4T10bAOX9VNMN4vXSNzUqjK
/Nl16Op/dDWQOd+rZHzvusZk9G2TB9hT8Ynss13v422K2zLljKWNgueuk2Ufej1xoZuyUkH9/P4u
02uSlWN/8vRo6u+WDfGy9trATmK77GpzP61DiRsYpbkrGdoI7o6pZePqExz0SA5f54UxRWVH96sb
QPCPiTQ/jKqo9MP1vzali+0NOiVWg86+IEUFjmWPGBhdwp2Bq/AG0s7gLW194fh3zO7h6OO4CSZE
v6XN7o1NP2LPtOz1oZ/dYlG2X/aWC6FPc/cx6XnQmbnGsjGF6RPczG/ouw0+ZwWUa+mH9q9+4B8b
HWu7y9JUuk6OpVu1Lyoi1Ic0bTaq3sOuoIDSbJVY8N0RBxl6qBHRYypTQi1Lry82jwWIAHMjtclk
/bVfywoDPuq4Xz2XXYzzKTXNm+9LLAcKM2guFpA6ntMONjB9fdH8Ud0vhftcSfkQ3Jj/n8bAtNS9
olHiX05cOi6b5QA6VODg+eRpKqGPJ651COYFqAwr47aj/nMJMgmtBdfAn1QNa0Aes7jqJUYV5oQe
p2gBHA07/8z1wr2LAoQ3rqSevrRntvuA3Yf64M7TXSmRxShhS/+8OBYlrlDmSNq0P+bSW9rbkBVR
35YvoDg25kQD8aox0GVmEjmrhb1yrG3uptXyshlJLs2HDitzUzkuTVWccHTZ/3q5tH4f71yEa2mm
/P5H+7L7jzZTd7RDJhOvd6ihkns1HkN9/GOjqvVd1PK3TgK+eBba5g8tRnyglkn5E9DuwxSl9abY
+XOjac1BWIbYOVocem5m4PqBB/yzKDTgMxQeue4wngYavkxVGr2QeEmoMQMmrAzFq43x6OCy5Y+x
sYEVzviXD7ejlNnnWGLq2db6j8CsVRikhcOKvVdu+pe9rnXYiqpA9yu1N4K9n+UsrRukXY6evZWu
9ko+uXKPYXZxzHVsBiN7gpAwtFuZlelLpwKijUqqbRUkXD8tf80FMq996aqgvNFklW5VBGKHog2y
Z2ccDxQj8zetNwpUT75/zMIuvvdF8Ht5u0l3+AblUFzsIutu/QCUYZhPmD8HDEowrRhuYG4FYoed
5HuMJel52Rj50J6laKHXmg4WBwqrdAlB8mzokRhWSx+0nPNLaNpo4MTxj92/LrF0z8ryJcvSYv99
6dSAFiyUrvFaiTRgGKYDvi3u7bKXJwjQ7A7b+2U3rmCxQE899E59awMINoeaCgjsMDVaF1KpXsYO
XDXOhXy1J3DraEjrtyLNXqB59L+IaD63zEc/685CkpUHJNgX06pwkAmsFBbycznaDdC3ZAMMGScQ
s9w+QyfeoFOezeUKW+Iwp2vlKiJaerfsfh9IUiUjBxmeZUe5+xI9Kx0x4gaG1CfHCqW7rUsovv1g
1YfQaG+WvWWzdDHnfsuunNVFog+olzX2XTSoyiF30HVlqNRZpXeYKOiIrzbRfHjpUym+uk5TaqKV
adKHx+ovlvTKzdcpupauKz0wL1+d+Z5uNZIlzMq07xAMcZG/3uPr/N7PKu4s3qOGUnAcyqbfrht4
2PdBkuX3/rzkiNQKrs5fbU7dNpuEEhjUHSzhUK7o10p1nJPU4+qEluWFNbH5qCKrwm/Mupa1jaVs
DJ/c5kY8LQdNXO038EDKvVrCE2w6o9zlNnzXtDGCp8gvbK/sMEfQ4wEdFfJOwnM6pG5DZj1OKSwb
twiUzy34mv+Zd0xJjaoxHzOu5UGQTU6DaYSbMk4REMEUeKCa6Q1c62qYhvkwVT6FU1tnhYnIjrU5
pu6GaOLVctQ2QDrHxvZPwPMYjEZRelvWVnVrw1gDQq+id2lnN1Uem8+VUdpoKgLsQKYseikVCghz
B/s/zwRLrSmqO+E7fJGvMy1GrHU51voVbImKuy3Txz5FoYSBZ3QX+z6+UVpTAJGk9q4fLf0Y84yA
DpO1INpxcWJ8a3Zjptq3gv+PZyeJcVekxN9FqmI/DrNlEX68KymFs6tbfxpX2ZzB0NqjdgbqTClc
4ro1N+Uw+M/lvPnq11SiINtC+eOM5UgzjiQk98InghBxOxi3ByOxvbeMNnwoLTwrIozevGV32dBB
2FZ7z8x+VgFhPPTdYWmjgyYoB1IB6Q++2wqSabvgaOVpde7DPvOSLG2e9Sj+tXzVmvE7MvvwI+Ze
pZg+EnQxn+NgVXQU8zmpTU2hikX9PBkzfND7nyL/Oid3U22lO9kf50gLXkqS5kckVe5Ra0b3COQJ
vtXrABIyzoNtwrOhIg2bQ/ly6J8vmQQbG6WNtukgs5aQAoGOj1TdVc1fj8szOepjgAnDylQdtvnc
8L1p0ogAYFivjxNCWq8dSFyvo8E4FbmeeJEZKy+I5C89d+GHGXVXUffGC7qFHFi8/m9d/ay9LFNX
EQ7X0o3+6PqPq4pJJWO9kAllxDe9yo0n1a/Kx6D7207UvWmdpX8d0dy/HfnnOaVb9ru68iGhTLIj
WbxWB56xKP4BRFXhLS8TDUOAaN6UbozDpHNR8e06Vsm8Xlte5njQKmSq/mfrso8zfHUzGZSs3VG5
yc3giGRE7FKg4htQeeVmaUf4TvF0adSywcEXee4N6Ofmq6VXa2mtuV861Evr8nLZSMcEK7PbeFXi
nPFH/+XIqAU/W7cKjyPj/DXgp7FPBwpzWibzq59r+XV5xSz0uQFMvfluH/xA2zsGwP1y6n/2hW36
R98G794VHgcttsNOcF42Jkaf3EeZ8GyZ4V3StGi/l5fffeoRuOOffZbDlmpi1tIRLBNBMwweFczf
j3neqNSn55e6AuNrebVs6oBnF/SkcPXd1unOKM/f+4k1Jds4w8dsORmJI05N/7gO5UpAmrq2GK4c
MLK/XYOJk73Ox0GFX1Oi1cKur3OjK0YG+TVQw/wq09FGI+4bG3fUs78f2DcdBn7fraVh2BuQVmOz
nLhssFbOr/W+mnsuDXUPP8xiyrFDp5GRNPMyATeeCUOQq2UXKVOxqw2clpZdXSAZVdBqnpbdyIo2
PCD1x9LV9WuSiceluY/wbm0EGXLxmI8vtQbUyxLCPixHFVO9kKQ53RGULR7qfPq6tJuK9tjHbYmf
EieBeIwevkKsR+ePpaW4CRamYtz25Cq96D7JJP/904r50zINC7cgScPL96ddLpnwabMag2aJSn+3
OKFnPC62TRHAi57N0r/c0Wc/9e9dWYco0VwoNMvR5cA0pIzsy36q5q+plub7ZW/M5JGhEolPqnlu
zFwXWWAUXfF2GzY19WxvqO0RKlOYrX2MCm4LpkJEJ/km8EOFfdbS++tE2wjhTktnzvWIrqZSR1f4
ZgFLi/4uIf/ihIH8sVUG50XVefvRHVAdue5VdslTPTfnLjqbKgFOb9rEeRkaI15TiI9Oy9HGisnE
GJPnQIM93QgidoZecV4qRGPbvIqH7XKWrveUI9s4vnWV1H2e4tPylo7SqSecXkEA57fy4xggt8qV
3bI7JuPrRO4sHlZ1+VgHvre8pduAjWkTyddtl+rPAtVYEjnnJjVAPFQVcTFBVmeSsu1zL02wl1iz
fHih4mEcU4Hd0F+HBwUOw/cp0zSNDKJY7Js8Wg0T1UnYPQRh2z0QtETpMIUc6gfsYnlDgEw/vn33
0Fr/qY+N9Lz0J/Wk3hkdQstlt5ovOKO487WWc/oqM9d4irg71zB3TTtWlyFHb88EAKp9pfBrVTHJ
bA0r+Ajv2rArPshwyuAJBnPWgEBtOzUOQv8+fjKt+t01lPwj8XXoL5b8Yeim9BqcCU9UI61zOWmS
DCTX/hkrcrN0lQ44n96rzv2Ukg03qhFPErPq76fS7VbL+1mIFNPOkm9+CVVRkQOTMSUxjzWiSq+I
LOcF4sB56drE+mvnqGgQdUvjQ1HRWf6Gwu/l2mYd9effkLCG+vobiow51fI3VKiGnqJcvkPf7ba+
TMQ2VZNpDzkg2+gYezwtu12V5Bs9VPUn0dR/HJ3cwPjbrprocg9olG1RO4OTGEr8rJKTvlFHtbqF
DN8fpJbUe2yT8RFVonRj45v3Yxy7FyjQ4rdTH+tUmT4byTCBCXmMoJyzJ9evbmvqmUWL4UJv5G99
JsMdflkZ9ndpX56ozBEZNb/6x26LyTMxw6JZsw6gt5T9iDqCGGi/yazbVDM8f1CiE7CRs06pu3pL
u3R0uEAInfOTYRZe0fRERgQtZxhuRPCLOzhfF+gPhi1I1dLmeD3bVk9CwAWd92QcwOIpqvHrYFeF
mldVHY4E84Gly3LU7fTiCICAi34MQIUT2DatAvMsqG+erXmz7IZpbx0nwiWXvaV96aFl4EeAPjbO
1HmM9H0+ty/IOArNbBuSerNeDNhRuj6VGP0/RAGEyVqDZ7EYodtT/WS5TvIAnB5+tZepvW41vf6J
2wZq8+4Dt3GeYdBf7oJS+PsA66CdE6b5Q9IDcjSK2n0YvbrGALp9U3Ft2mDjqN1inUoCWptG20Eq
9XOlak9BlfRY6hCUNebuixmToRJrdnJqS9mTAWKMuPaPwZU1BmLsPLhDVt6fDL2x7sx5I3R4i2Zx
N8aRNTuKtWcomEf0f3AtK5FUB31iWvHdv63raKs2LNmWtuW0LoSFP0Zttlt2lwNqVH1iW2/efHez
YVLZdZFdEG9ad6n064vTKevvDjjLMDWLx1/fl6kNW+6aCVHfctJyoG2jYZOkoY/kggstbVqTD4Rd
R9lh2e0K39rmUQkbQiUbxw3MF4cl3bF3IQEsu/U4hh5ONep+2bWT4qkB7roipvIfUKhv66Y1X8ox
QMDm3mtDLM5AF1jwB+pvaFjqLq5KljRL27KJorw+oblCtkxfdSqMrT9V5aHp8le4wEjPXV/faKoT
3/djbl6F/t5SW0A4Q1zFARszJK/zwaIqkntVROpGBR3ylravA375aoy6dlz2sFI0r27+vnRfWiJT
Uw9MWv9+nTgtVFgRjeJVdtchJG3q1wAN1dc1WFxA15bTK+IXZ125INMx0L82D0ARfq8P33u+/7W3
jFUDLhffx7r/2PvrvGWQ+6vnch6YU/+g92DV8wD4V8+v95uPzYY7/4/z3CGA/Rj0h6AfkzPKxuRs
Jv59m43dHjuW5Pzdvrz6apMDgFkPs4Hu3815xUi/WvbrqfuVBhDzyWc4+5lZnJdXy6aWI54qetoS
IPbnAV9To+Fv+8KO9oUaZDdxTw7l12W+r9DVyuhp8ezdN19/2SzXYlLQrf79r//5f/73r+F/BZ/F
tUjHoMj/hVrxWuCnVf/Xvy3t3/8qv5oPH//1bxt2o2u5wtENVUVEamoWx3+93Ud5QG/tf+RqE/rx
8H8ZO6/l5rE0y75KR92zBpYAIqb6Ap7eG+mGIUMRnvCGTz8LqqyuypqejonMUPCnJIqEOedze+3c
+BIiSZ2+97cevcKYerV2WdTCSWWu+zQgQOPxb7JGXczoN9I0RinO6MXbbQyZgzGMTseAGpnZ0aD0
N49/Y+1Mals2GMZrf3/k94ueFrqVlcz7FuYk7AwCFUwCEvcRxcq6fKny37+kL3GtsLTO6Q1zrKEl
KWum8nNvIj4a858/9/sNem4YaD5DkMl5SFFUzfwi07uVmqX96veR/F+Pxp+AnJIRxjF3GpCarG6S
OKvD5rnLQ0Zpb8rwL/8yMmGmBsbg/s9HXjX+/chrijydKrqhyromybr+5yMfqgNzfI9Q+y6xcV1N
pfS57hohWeNuMT5GvV3R3xifKRx1wJmMsY0edMj45Y+no9IAG1hUt9WE5qadKoIK8KavdkaolSAU
eK6/TVXGSYU2QNX3j3/nTflVJGWD+0xwLhjX34R0w8+CdE7iujnJiKb2MbPcv8/qTR2txBsSw99/
JiJNlV6eAM8ff0dFe+A8kqpEvN+oZ2YtEuulZcni97vZM/6X1+/zf3n9iSzMuqZEaHkTcT293Wpg
HVW7ovr8Px9oQ/6/DvRUFLjONUUXkXwpyp8PdKNnOgHrI7tTEengxXD8fo/wIzU4qCooC4R90PJ+
j/E/v909waJWWTb/+88FVYNSGI7oPFBe5ZKyDnrYmAsunQ4Nppnjk60+zg//PrzdlPGhJv3xU7k6
vbcFcVfxyI0ZzCrZafX69VHX5lBRD39hEOMKqdTMmlTRj+pN3P5+PyXLoWIu5Sg5b9N1Cd7Yqlr9
9XGr4mNPjfnIGvBvL5gwfrAXDJlBQ6tP4Ja+1H7balqwbLp89fsvIIHD9o/n2y0+zxD42jy7ma0M
+ZExF9m+Kf/8EX61VrK//6o0UUr7RXziPyOmPALQISDsw34v3Irj0IsiBm8ttSS9Hj/LY3LVNGdo
VOFNgP7vMyw0/fs/p0O4ztCwHmQdk6DwqaYYpvLb/92rjr9eyrAQfi+N//Wn5a/6XQ6/nvlQho+g
/rd//ufxmfL//x5/579+5s+/8Z+r8Kt8VgwJ/I8/5d2f64/0Xv37D/3plfnrf7w7+6P++NM/nKwO
62HX3Mthf6+apP7HMj7+5P/vN//j/vsqxyG//+0vH/CzKLNizhp+1X/541vjsi8qmshd8l8bxfgX
/vj2+BH+9pfZN2zp/+Y37h9V/be/jMapfxUYRJMVUZEFFjF2le7+x7e0v0qyLKqKRPquqX/5jwz4
WfC3vyjGX8ctRtB0kAOKIYmshxU6nfFb4l8Ng2yf4TgVqYwmyH/5x2f/Ywv7+0n777c0ZrWkP93x
Kuoagf1sSqTMPIMo68Kf7/hYvBUNCpwpDhtR66NisLogfMwaaZT25TCgKe8HUj3//ZKHdQsNK9hP
J1o1T8hVCWzHh79fIuJIs0LlRjtILee/X16ToJr345fffz57EEhmBpgLv4LQl6Gqzn+/NA8qh6E8
8kb/+dwkSz1KzYssfjwTM24ShJDjl99HFFh4Uin13LqN4FEGq3PmwzWmHH8f3goptShnaZbCUOBY
BsNlNXUKCEoLjbkrdNzbm2Iwe1Pjq2x0oWcEKRAjpJFWpeW8jDJybKfGo2PwOEWsklKc70ExGmnk
ynUj2EzhCiYM0xlD8Z+MZ2LtlxXtPJgqzfyX1ztpsaQopGo7wfB9DhCzmaO/AVKMTGg/PJCCTTTe
0yPST81goAeCvkN8DkuFOeC4UkNbVfV83r+MdCTG8rAqKx5KiQChTyRABxHm/77PSY4xwe+jMHxq
s1vtFvCh579fxBdJp9CFGyYhnn5Y4q41wmVHkHvcP+bFgymlXmqdJJ+2rjid6fUHeq5FgJpGqCtt
JkG8yW9dPmNmxOT49DPloRyYMEfEUqd/ZxD/wlZpbSrWpB8poH+GqrKG/itodRgxxXbWRbteh5H4
S1r9/SJkeKz8PtJeOLL8PmLiYeonCmyCERD7+85/v9A7+IMXO0FuJ/WpMjWjlmDyF/RaR1GLstiT
Jn5yGCs5sKYsdEu0P61iJy/FCmiRWZwk9UA7rP8uBZv+6GCAAEefR3PLBBcp2mxMiYtuw5pY0Ef1
gU3ILyaHQoJA0ex5ZMBXxvjl3GYIvOxq6g7Cpm4RWlbubUqtbBGLq9H05hr/iPbLhM6wCsAQqA4c
6iqetQwM9hIosI3cHxTQHaqrx37JFALpDJUXE4tAsZ4HMOOtYtGjrxWYeTfh0PlDO3t9CifoPc3L
UmIz3DMMrTHfbAYZ4CENvtSMHVCYuoZkQ5J7xUtNWT4yu+UqpO1zp1prMCnKeDDZO8oV9K9mdsgO
cuROz+jfJHq1oslQAypUCIpNT0tzjtQCQDNtFgd4CKLAJLZQc3S9WWCX+1jnxmf+nTKrZbab9hju
pueJQdPWqZf1oQXAlZia/SBHhmpWWJLhxNJq0C0kJ+GCiBI0yZ7n87fe1JwP+nImzpfrtEd1aOZv
Dboc9JEIFVHz9jaNm0ixBCd+WbBQlXk1NfvWG0J6l7gqmcMd6EBXfkUIHGl6o9iJZ5hkv77IwuJ6
j5CLo1uDYZiikbKED/hwBmWWxMF0MvDAHzALg8UyFIxmL/eLbCud5EtaWjjpFA+yYKxDbKyrBMSg
Fk2q+YvuviNkjqyD+3HxTI/3uc7gr5kDU4QJlNrg0pPDdEmruL5kn9opOxtOsqFhMO0crWHK+Q2c
keYPTyQITO5bL1rYTLJqNlKnqv3SJMuITzBjcc21hC0DwWltZ4atH+Xl5MrELR+Gy1b5UO6jo5RJ
X25OZgzdDNkQlB+7lezk+1m5VJujmxd9pQUSAxOtVbqSZFYKXznHi45Eg3l0KryHdlmc+630DlK2
vJah2RkWF1uLcnPNSW1+pslcgT37ZALf4YJSE1fCfizhSlggk9Kn1uO9XDjhTJg6zyMdCcgiGv6j
dgO0LXVEp94p9JN/jDk6PUqKzKQ7gLLn0x/jKzjKi+qufMtz9SP8NnasO0PlTA/MxgPrkQDGnPDi
6lsKkbbwXOTbSvZwyBQvN5wgLWOuDk6Xwr42lU3m32bthpp3znYwRbJsVh/SR0ptLPF1rofUxTwm
+C6wfCvN3P6mMCnb7SpncvCiLAPYzqnbrgx76kj02x05hjZg3q7oEjCfYEoZ40+zWNR2eSxW9WsR
GqwZ1Ot9/YfOwkAVkXjFketrJb+xdoDLo2HeT7+V1E60vQo6PLVxHY1m0gf8YcyruKXYcnm5nrno
l4N5jmDKfvRdg8iwYDbF/nMvBjbHvPp4HSNX/HzeDZZQc6L7wxTnXf6+X+BNdB1O6vIBTYDbwHs4
yqxzez5/a6mn8O1VWJ0LJKExu/c2cl+zfIsXvIiP1Q13QGzq7dttLQiz/Hibizcvwyd+O/kC7sb5
7SYOp557D1lSYPMHJTDkD7NfNufba4a+id7E0KGvclHdlE9TKKl1mpN+oTYIgv2MjY51R5wnx4iL
El3txHl8wJEPDFMsHSS5NMmFyMeqebrj9t6lqwi7Msv4euzr21zdaAoLiHzXpRhWEXnDzeyvz/YU
4b4kesaBQnU/cXmZG62cxoJwoU3efyUJvYsqsvwSD/X1tjJQmw3beDBbpt/PHVLO53nkOuXj5Bo0
Rpdx3lo8DzkDQruq32jCT4BaP6Eub7F4hKlzwzE1cdLknkY+BTCZfvWuvwLl0wPgsqZ2eB1u7btU
3SsWWe7eAlGw5qITh/qUVAaDMDkKkC2voaDKEHoHmR6LBYNmfH0wM8/Q88hM5MwAiHoP2ovS2imj
o0gIf5IZ/wHycW89xGKX9V/wiM3mwRdD9qJ5nDjK7pFcY2UlrTPebm29Vt3Mul3LOUKYkK0PnLeb
YAaS+f3jq50uI1wu0hnGDmHjAkWWUgg+rvTEaWH7LCGxOWK9ajuPt1eOeDSbMqD4XDG4/9rwZsVm
VttIEh7mqchm/dNFZA3Jp9oxVoH+YxG/GXN5Hu3psfvKWt68NgD55lzR1PIWJD61U7DEYNlqClZ+
5S2gmWP0D6lOMA6bMs2R2EnkiDe/JReSDpJhK+pczKzbPnG649MFK+SO8vmZmDFS7GThOazXcb/s
lNUABm+RObF7rp8mZ1D9FoMvNHI3yYeAKFMvf9q4eekl4ReFs4cAI2ox3Ru4cVQLRneKzxpODFyZ
CW7ME79XrZgZqciD58KUtFR4XXR8Pd1GXYmtzzCknqyYBePnpZx8f5fFDlWYeGKVXF17FqLT+FKd
mW6C0tSJbk1jlt/hVJanyVYpPHFqwS2A7slZgrEZ3cMYYw5my7CXMCEg17GTYx1SgRAAbGPHU2+i
2DFcf1Q/8sKIz1qH2SyyD8jqZvilXEhk31KoQzueHUrvtggWPcgXIg1Lv+BTzlvaS4v2ZQ7L3tM/
lcvTFpbJfoDrNi6n9c9Es8s1qfPULek42a0n2YYnO9l7vZt4GGE7o85q3swYf1jIb4W/G0l49/K9
X9cvB3tNXgO4zULxM2/6tIPGjrpVasdXwQ9vR4bM0YvpC44R40ZIRaGIhof2CdnLlghXDXIFJqyc
Nj6jk65NENHMzmSx3WVm6QmfxptwaYAmIwU+AQ9ud6mbxHZ1GBbESrwLj5hdZdQYlA8TZfNkhc45
2imLZDdcukt54vjzx8Jmke/QC5ZrNo62d6znrDp2RzwtuGIxm8ldoHuvZI29xlk8ve4BI7eINrPV
61TOSQM6HLC4ByXn8dVs8w/FhfgZAheSuIYYgDUhmWmxH+yb2eMwOWrfXDilJ56E+mKElnoWZU/s
ibYtkoipcNFfh5qghHfyIZLPnHExwuK3oJ3a7ruA3rGnIhRfaLIrAlyMMRkwlwgAIiY0WOHNW/Ye
MU2PctKtmGzxG4EOlMP8NjM/TesxS1Olbpe6NXC0D0aPn7IpfjhVsXl+s0+PviOg2M8MDtCr+n45
E69eA7VqDUhYJ7KqYlOfhM+U9tZVd0OA55mLrEnrrapa5SBR6ah3RLfbdl/uS5g8odXu5adnxLP4
LQQqxPDeAoCMRHnULQ7xFx++kJ1uwx8YptwxlhHOi63UWnBIIAUyGd9qa0mwJ+G8oaG9oQHJjz6n
Ti762V6pZ/R9MtwzBJsLPnofKuu2Brx04R011KFfYIkfmxaEa2ZHtUvaZPyohOeTOZ8lV3Zx55Xh
Qcs/e2bzv4sM6cU1KWG42miBXy7RhLjpZhxzpkmUZfeSK5jzMjFnoGelWcovxSYt0+dqE+lzucPP
IW9mEaNj898vWpAZczSzpJbl+01O2nkbGA18suaPR7/P/X55QAScG4JChKGDXUPOVi3yZmrJAJbt
soIhBb+wINonXZ4HYU7GNz7qRJw2fh+lk9EXIBq/k4CBxxKkXfSGMBLtxh9kwq4G+vP/+m0lzxtb
nXbEkaqvRaho48m1KB+4N1DahtH7zHH4Ic9sxj8o6aTHocyhNkIEVuIwz1p05coLC+ZbVv7hGfL7
8NceZEhS1MTbKcttbdfPCyWMeygtYm7/FSkacEog5g+rLj2GEdKHBXs31IALw2616Z4SNpOldHd9
BlTDl5VZq811PD8+p/iAL8l4otqcrAUyCXDmb2gekBFjMSC5VYRjokkyuWohd/bWJELx4PGiynTd
rFpTs6TD9CCvsH95Rgu6mACOIObDF0vv2WXYotAgFjWgnxPrO/mFzv9tGViPVfMmvZEgvRZ8+nXE
yI45sWp/ahq7IbAbV3ljKPedrPPROTjPBS8b4FCqI7g188xsLwWO7W+PubAV36eH+nMy2I87JU4O
NGo0EGKuFNuce3jHiepISNnv7Xe0JUnNk736yTjIrifRevlxsFfXCdnbZ+ZmMwIPxknzZb0cudLc
hT84e9XX2B/ugSu+o9yGgbrDVp1Dp5soC74Jisn0OpREb9X9+V4A4WZksrYCzRMXHLziTnCJnu8N
+Q9ATWI36VxCq7MxE0BdDGFIXcqfEvvfrvI4IzXx8Cp1aFfjGOFyunPqttsBbxJf3aHbXXUoBdfM
I1ZgxFEzVuxppvCNHRRTXcg0lU0d+aBhMBbCmaC2jaczgNsmTQLTsEf6dL25+Q3qol2jU6yZw0wY
2TE797HkqqSjmn2iOiSnai9IjwWQ6ZeJ89VbPetYuLwdNSu04tl09sK5fgXpa3AqN5zLPjV+maze
qz8lTsE3r1rI1muwMr9eIFEzPhElTwC3OSm/7/PEfrJnMg+fOOiyTIZN9uTP8oI6Cp0/FpZDtHlg
6Ssix7EBLEc657WCL7EXAPdh5pHyR3I/uZQoONjVMjpEMFfdhI389FRM0VbmjEk6j112sxF7dl6x
DwgNQ5fLSAccN1LELNmTmYGULWMl4ANv9n5zijbq09YuxVxcYKaebJ7vwSHGKxVC7DfqlN2tdbTI
epzQ2cPr4rwYTvvZVzC0zOAC9VrYTrGI+UbkBRxGBDbEFayYZWqmhNQHaVb6/YWzUXiGm29uFITe
JMWMT7nopCuyl2YMAv3wHQm8QSIAkRFx1USeiXuC812eOtXD5rTnTztBWIzw1Y9Dalt4C/iKSL2L
oWUXJPlU2TeUn9g4U0APJqZ9DeTrwzNwog9tRTqQ6j9gUOTJClzUhNydkVMuR3Pq5dg4myrdCjpf
gaOSoRS/FQNqBKFFQvbD8FW7JI8UHlb3/sKW8yPAGUlhahgTE96Eh/X5SOJgK63c5kP9TLFNxaQW
Jeuc2ogmAfg8ZMlRvbjCuZ/lm5AyU08Q4zOaFwj4zlnMYACFaKmDXbI3mnYPlLKxnQs2tIL+U8xt
cTEov/WWykILy1X0rt+pIigUYLgwfkGtFgUgTnhDh8qcXEm+1c/Rofz6qs0ev8d3nFbVz2rYpck6
iFzIDtG1ubPEBW854jasdRJitUW7rdYTCBsTu73kkh/hQrXmfVGcmE13SCiockXb7h0sD6UMPB2o
Yw3qJcauBEBq4Qj3pHSqd/q0DQetW8H5f42z99Y0tPSfivoX8mPAn+/6nOFlJfUmlH0e4bxbGSTT
MNI/Ye3iRKKsgFqkZ8xhvWijwZEAGXdJ3439oK5TtCONLYqMyO+S+Ai0P7tgy4psqi29R7eq+rHM
whI6jdb9jb2X4tBjeZu40gF0N6ZH+yeLHokDRQfqBODuiiV+ItvnvPVvB/CunE44TzvKWlaPnBLP
y+94x03ykA+aysa5gqQl6246oD2bG6HLCi3b1UlyyF6opPkgE4ZTugOTVKzy7kzVi53opm4Dg1DB
YcspPzVHW1NBCxcy+FU06uawyjfT7bB9GuY0gBprZUtmilmdp3PZlW2upvHldmG+5zwW3Ww4jSsF
A3IHFmBuucmlWSWoZqMIODfUVDP/ZNeoBg9hvwkweWhYeRfPU7zqttq7YjeGlWB9dO8VH5Rlgwjk
s8FFQnaFwB+CeZpD2vHHkRbNfBJGGNsbUQxYDYZe29lzcv893pwYxRF2LYuA/mZDcAtqD1MblTFe
EwXepspdlWmPHjWHaWD8RBDy9NOnVUqOSPKpVPiRz4XBo4Sl30eOHhMlgzdJrtNowQ7FKsqFBRNS
E0k1TfS5e+lec5oP3G5TRKCdM9LRAhMLF0lyb6otdQ5/UMFxgw4/+ys3igTnzwzWcNnI/YFH0ZkN
zewDdD/sm9u14mK8Du/dijuNBVug1tXwqiYzlUl0EtRFIlvJrJzJNmMniBvs7DkjQ+VYTeQT0UKn
OS+fuxY2deQpkz3yAWMvk9/y3jneDIx2PvfF9Lmkywvr9F2FlZfZSerkL0C6Vqx78HH1dNNwNX6H
Dumxq8YuZjpx6tDwnw6OVvqjEq1yysYSOpsV5DB+ZlYWUPGcu9XL5BLDwCD11c+EOEUZT/itXQW5
/9C2cTgfwEtXZJVs2/EYGE1uVvjEO8VKYKxPMZg0K+hOhlsnO0ZxqoptDQ9n1LsFg+q2DHYSUNqa
5dfsnOkZMQ3NXV1aJLgo0P+5o4kGYlC1ZJdr4cSmSFGwIUv6fu4qkLZehIXslpMiX5TTY/c4Kd8q
4f+6XbQImy84UVhEbQ/f2Ihj7dcWv5j2XVTwCp9M4Hrco8qIqzKfHnURWsPC6cmNGVGK47e7O7FX
gXSF5pA16mn2wDPLjfg5tEwSma/PnkNBOLerj+rT1M8DvFp7RH/vKhaSsRwdky0+Z1Fuu92eEbF5
+sGojzN9L55IfpkLM/Fko6DfdDPxArXmB/uBx8sS3cCirZPNJv1X/vQr7+HrHyy/CpfliU3yBazy
wIG9NeO9W92JxWFyQHIrczoDq8kHW3o8ryxlrq/yKxSjxw9Ew6F0X/qJeXMTub4ueFRsYs6hdZvH
FMJ4ShkLq1AY4a3jnbMm53/XsGIKiPakxi5zuwBzf8Lh85xyBxDgdWx8bpohb7VSNGnm9CdgBTbM
hJdRTWqkRGrgKfD3mfdL6YdVF9uV8GVNNo8FV1l9yL4Vh+Y1QI6eK8HMl8Ou1pzbPeAFYC4CkKEO
FM1fND+6u2wP82gL/8Dnav3iTd4KZraWFEvzfMNJLua3mULo5qnxSiJtf9fPxRolwSL0EheIWfVi
qo3Lk6JO88O2zMRDcpROhF7465GUzJOlCNVgC4yf78KoswnOAfCSVSHOcxMaZE+7V8cw4yYuHhgx
5eQ9bg3287kktWs/jU9uTtgh7YWLRYLNhxjHNKsVgM95tuHurU79ZYhsbiibw/f9nhxfy/JQnVgU
I+on1G+OIWGCI82Ut9encXlV3nDCiSZ9Z19SlU3SrIPhi42G8P+2lN9veFtMF/oX0ckEuU7mldEs
2KeED0d1B7JOP2BVhpI14XJbSkeNa/LS+s09Ie+ZJ5t41e+EKxyq5yxBEbnMFgqyHPCyZOGYjwMV
Qn9CsD+DhLliopCgxu8dZfPMiMBVJzpLruxw7yxDR/YZlN4ai97v991V9PQliLqcZGkNa5VLt95Q
EqdREbicjdK8IQxPHKILyFbiJ/Kr9sAaCTYTp57kUywtBr0I3/EjFsaas14wDI7NgCkSTeZOWQB3
N5XMCpeqZ3iUCbojOgWSaUDvFPVl3dZfrk6FFxddpj/ccuLEhpcyboz93KEBbrLQZXABFn8glpnt
tRPDljYvS/cbDWHTKWdhjalFUW2YN4TIOP6IDgEinKAvcV7O6/fu2Fau2tnStbemNiediBmLGpXk
cEPWR2C6f8qW+K4609nzRMa3oCEwI7HQTgUr0Yox5GCWCFB1TVTMpBrVG5LCB4v+w3+S5MIB+8CK
+tr/QDTpnib03Oukdpuv+nyTsNz0kx2YbeDzcWCqZ30hfFK4UqFrXibzUvSCfX/uSgcqNqULLNKI
kHhXVPPxPsgFH3fk6csFpMOIMIV46kPP0Mnx/EEKnUMVxPzHzHHMW9YCCT7llHcVB/sldZ/hMLyW
sqN5+qG4Pqgo0YIiGNcGJ6UYQ5lkrwAk5xOFs+4adoeRkzpYUKcCavNLKulfPtBQKkJ7TltxM602
ofBmAorQkbBTImcZ8V9UOL9rS/uRzzQ9bg8nfXgqLTbRD7fyayUmdsVlYT0aq9BPVePllfviyicN
ToCT+FhZ4tQ7ie2Jp/gMXAoQJzJ7oLXq6V+ocKzHFSsauJKMWyrgy5GolwgSzX4vDmDUiDRM7gJy
+Nd+2CTrGlU+N8xW/+rgJ3BLcEONNAsnXrFqJ2Q75Hvfg6twU9Nb3BbrB7bYJiaHbj5PuXkIldlI
HivVwbHsozmrn/UywggztR8Q1u2kHJff+OeJYO6nftOZLHzYo5uGh3vsIljRY338yMfIM47VvLNw
57KGdwXzaM6e9QrH3ihbCE56mP9hFDOL97fJ9kXaz5g0lra3eSlsX681rxg08/56yxa9ZNKQFDlt
VP4bb3Kb6/Ec3vDoEUK55wWf00wgneKriAXNuGedxE/hZWW6LxoeTUv54d00oFv2RPde1VXBWeM1
4sxpE4ESBkQBBH2MI+iJgs1uLHj8xR74KLQq/qpxlds5XVMQf0+kIBOHbQHTRf2D4Pi2xvWmbFH7
dHMCAvqFJH52yw3wlb2Bn8omOBjOM2PH+HSYnFW/PIiGO+gEMGb0FaARZcuyMVP6qKmel8g67Jhu
cLKhwdEZFKXpfvokLoUDCFNbRwDGTWH1eIeX+CS6d6SKDhdnjwg4xkfCfonjO3jpZrqTsGIwRQnN
r8t25jSrYBOpq6qdaQzbEoNaDOs9PJbsNR+XyDi6Ei2n+XKUUb6ePjGa8aGdUtnKzvH3g3EqeofL
2DIcpjGPvO2BxeidMlO665ePNe3T+hi1lo7GCSrxkRyehqLxVnZcGbz4pYjX3NLdk0/gTO7dl45A
nGFae9yQWt8g2HgHZ8/2zQ4HqpnFtT10a+We7iC19DPtiymwwokDmHuz222JGnvqqVfZ5prI2GG5
k4B0jl6ZLsYsdWnjH8JFO67VnHzC3qMNdIZuMv0yDW6vWX+xgUKm+x5OT92ZiAT+HNI0toVz5/Sb
CcuRRGfqRWxTdKYhO9EExqL9JA/jTuO6npjBKXSrQwzsV3SAMwIFD5ift4ptfno+fW3i01yg48BA
GVIlo52J0RZGnBE5tyexMwsFwQZvxW0+Y+o83pTyDuY3VK5IJarVsMpmsPl8SkdcC0R2ud2eqMsO
IehLMz5oW+wW1Y00Z3tUzrJbutUFP5V84j8rqz1J4Jsi6rbLcKQqUpaCAEAsdnicXwe8ixr5HT+t
mjdIG4JWFoamY2NOqy14PeHkOXaqtBHU4L5Kp2NuMXifrqdONceVtmH0/hoybBCdivG9hh89wCgL
lttN9geYH8OWhjkNI6BtU3AzNkFcC2TUUZY0T19nKhcObaxrQ5vyJG7R5W6KY7JnUzfwrF5M7MiT
v2kYoY0YMVAzGg6hxVrM3PsmmnebKTBEVA/320W4DOS+BN6z4i3zorlkjwhGU4a/bdbv1P/z+RMx
hGhJi/I9c27OZFafwgMfBxtV0aHLIc8CbJQhfJh87mD12PSrzJMwu6KoNHbowgA2JVcwwVd55Nbs
j1xkLHhS4aoH+aqzcG/GYeaZUaMUWLbPN4ESxhlXurr2ut7pMzSz9GQtDVsSajf3TEYR6ujUhOiV
sUVz7Al3Ur8a/ID8qqbn4mKEorK8dPgmus8YZ3EcC1biww60WZN7AT7iCkxAehkuU2TpDewYVz+z
y2P/AViYjoYIT574kuSEMtqinazFFRtLOcxpfXH0MA0YD69qCw9kmfSjTfmtvIeH9LPPrOxOQ3jH
y3PFjD+FvTVAR5Y6K7xUi/JegmNX2dJNbRnhEGbqex24KXqL9rezRGmrMGkBthGLkjk5cnb4jODg
wOV3F2kBHHo13TAmZAkLfU/vEOQgst/IwTSPfrel0ShUcHpdgJv8GL5ikXvQjH7oc8zqddmbNWDA
yOu68wMJjuygmMV4Nts9rm1hPqnsaivNE+iNCMS2Co1O79XYWDESbmBdoDNejOr0M7yQVNxScOg2
kxAVzROnmavcp4z0fOqL/GHBmTslcPXcyYzVQcD7Bb/gpfF0X51fBKbocBsUdiETAyvbx13cD/Sb
v+Am1xZjEafkPlpOgbSLbOnC34PSeJGYEVpVF8D9J1qKE/t5mLxN9/3bI/LFmYQgzZK+KkKU78Zm
p6AQd4J0g8uSR2/xpA0eS0Z1KOcBVInL48CiANuaQTRVcfJmTFLW+qrz6TPkU8uITO5/THO2otd9
xdua5ttk2wgmV3x+kt8UmjzhIVHs/KR/4qygUvxZNEeaJy8ssWOn9HRs3o68Rr0rd8Knsog3eC9K
pVXR4PydR+nPr/fSkx9jq7Wi0EBd9ECTWTVVmARMl1wlnAqxTKAEehAoNlv6hpYPRnTp8uODtDqm
wuD3XkwMdtc6sz4VFIUsmLAb3mN4UFjwDtHpdWA2ICOqZQUHBdrMJlhEcHd+GvyOsfxJOKDGMvEe
yPzshtkFeqOH9AbF9kjjlrkpJ7kPh6kb7KrFGCH3bLwMApiMkJwoWC7qdbqZric2pzR6z7mxFqFb
7vOdMVO3GDZue0/5RJQowx2yooXkq6C2nfoaXrh1gzkc0l2yxhqy9vG5EkKHuRfK8oSdO1ucZR6M
X8lFhTNoPnN4lFkozO+xGpDy8UM0l/q9XU/5tLRvv8eSLaDRJV3Klx0sJkAZOM6k64GZnRQ/2YMY
Xao/RQCplZgTr8+wGK0tv6nFBNBHK6+BYkjLh4FDUjAXs4GxiajNXztZmk03hJhxccTPbJGyfLL1
FEuuy3yenJ6hrX1MP3muAfN8Z4ngQhHfkIwkRPaXcoUsiIgtJCKyC2nb1U5Ep2YAucg8ncWSzSdU
Hp5MZltYlJ27YLxEhGO5Y+5zQsuNjJqp6+iD6D2Xjy1B0ssRJU8md4dD/4UMhlyXQE62hMYqz90B
XxFeJ8zGTrC+UBY38GIfzTE9RguuT5rXz8acUNlmEPNQr9DGH5sZU1SMidPlJ2vcS0usYboZkXrO
0sdbZMckQYTQcaGFDdY0W4lv1HXvPVHV8nHOluOIGB4Q/fttmBmb4iOYcWu9qKdemQmhb5NbbWMm
ywnbPeNzTm5ssEdGYRKfy+voD9xhp2SzbvfXgu4u1an548xEx2SJao1FgQL8OzvdMY7n+o7Bsh1j
rrv6rbgIdkkcnbj5Bys2btkRAlUuH3nDDsJOM50zNaSM9GoK4VBTTbFYPQqLAW9Ma7fiYPWB9SQ8
LnfDsTqo225Rekk8CxUMJE3sBDwWmA3giMnCOCaP2XQtMEDCzkz54/U1CT387+a3RYQpHsNrLjOP
lFmIeofAknVv8OCBevq11Oz+TK+7PEdn40RSWutU/E3jBB9YJ/xyHnYzv4Itw0daI66lYsyzBtZw
4LLN4QfvOuMaHUkYRk7cw0tImpxiW64jYg7SmsK6Vc5TIlJ20u/6g0wVC2BUy++3A56JLIlCiceG
HQg+5BviyVu3yPJ1JPjTr+lXLJksOgEHcalpthr7tNHD6/8h7zyWHFeyNP0qY7MelAEOOMSySYI6
GFpuYBkRmZAOrZ9+PjCvVVZd6+m2Xs8iaVTBpADcz/nPL+ipujdrYhzi2wyu9FuHYhcPm7vhG9va
4jHZ5xeTE7NbOz804jB9Zd6q8L2Cw2JycBFykQx7fTq3w97LH+LsfiDqPtouOYAUpj8r5n+v1BA4
FlNmkIkA2gS28hx+jakvsP6CJ0Gbwxnk+qrYkyBfGesx3XU1KVYcohiTbirgNAO27J6jrC5Al5m7
Al4xa8JxHULUTXFqd+vsg9eaKKu4n6Wl92376Lwrwy93w2ecHxqilPf2iXiBaFwaavz9LTL+yC5H
NyX5zL5is46WDTh8nPbtz3EnTjFnUL/MFuRT80qq3Rzuo+JMegAZk5G1Kcx9kd3EMDPCJfhEY6wP
iQ+BaLQ2vqZjdC7BMualhKW7AbcM103lR+xVBJPcX0OrsD6/dQ4uY1MUcCY01DP7NGPpLeZOWbgf
pocQTfh4rCBB2EfRbalIeMMqezMCKKPlSsNhPOlxStsYbCoMI6itxfL1V8JPb8vhoLRTP963xQNh
Y0LdqHJvFhDZ15AMZ+1FGw5Df5dPR5dpFzPIgsHEcewJo/qc7KNFhiEyYxe4Jt9TllCXLdFqpMrz
8wKGULJTdgvfjbeslfwcOCwM49nTdgGkumktpj3RpTaqLsDDN+vBu4Oe1LVwY9ctA+tir2krCiMc
g4ziB9LABrvcEQ7HCwtzbB/6Z/uzv7sO9rtl2v9nzn+9aZis6uQrab+5ANfnRW64oCM1fDj+gFDm
VF+rOhh2ZAQcrvdNgW3hROzc9YHyDq6r+6oDGEsazgQU5Eyd5qA9xuHQAaVwzSlh1A+TIQ9VfXY1
i17xetf1QTHnEDZboO3rfcac87C3/MX1NsEYW7eqvF1rwatXiWh8fYy/jWHh2l/vq5cH8Gr66wLt
UfX75p8Hrs/7/Seu1ZF1osU92WIW463rk1Tmmqx4ywtdn9qGBY1JItJjL7P6NuwP42LMYKEUnLpg
b/JmDTvGg3Foim0QYhYEB0gkbUtyBpkidu7Hz2k33dThdD8GTbsJXX61Qpny1s7j2yyLfnimejAt
7YfQ+3ZrZRYxu4w34nQiyzfxa87XLsAxYDR3UUGsXJm9BZrXrByyIrcZfLo0JGV9bptwqxKMnQsQ
BC9n1Ejw9WYyE33jYKkNgdChTe7giWa4SGhx+qb6Yjj0MfUpihO2Ppt908bUZVU2HaEPpOhm8fCj
0AtxsgJoUU24n4gn41c5JDnfkdTxJDGwQOtaoNHhTrWocBEELu778tvVmcW75rbEPG5Km41bTx+o
QkiLnSk4up6U9wBKGh4HG5XFjCxj+J0StkXTVyEiKmiNzcBGmDaAzYM+HggzeusTcSxgpy5CkoDx
QEd8wl6XZHTFhHzyhRBWV4QkcEiC/3BR71Zy8RrD/xQyXd+TwiB+Njp0ZjuC4d8Y23lmXk5ohb4W
s/Od4NuZe+AZWSyDdSEJenFgJowu3BdU34cENgXpe7QYpB5syKZjwdP00l3ZGtHkc32rIsh2EAKn
/Nsd88Qf8FYf44eS/qGBLVb3tAHJFG5Gax42EgORtRZ5yAmjl7ju8QEr8D1IInGP5I8MGlNOZycq
8l2uZpC4JlPHRn6O017mGpFTrIETMYQbvnK/GaG4G3GGna/q3gI9Kg+l+qUnMB+CenG4GbMBO1F5
9JgF4K65jQ0wh7qNk0tCqkrXLmsNSr24Qm1hXJKygqRQuJAW5paOPHU+IsdpdyKwPz2M3SeRAUq5
BsxjXW6nGHptyicKLbBNXMbHi5J4iGdFsJeRS9HLqXZwzM4v+nHct9MMmzvywIOZKZp28VJxJPrE
PoFDVgcUUZAjUxYzPLt+1UNUn0p3wsURTMSNiRZPcs6PYIh0eBpLnnRG7ep8sASWvywVfid2DbSW
sbelBhCV4JBtwdBEpfXn2Z2ODqHTwFpUA1bSvGsue0G5hIK0DIhqy17SiWwWA5H9kJUC6qqTNycW
FHJ4DftO+aintAS9loMr90xVdXDDMGFrS0zvsbNCYD/8rDc1S1lSKomfJUz+4S7gQCIDDDBChO6m
KkPYuRns7/wXWSBEpqes3JbApKerqMhjFe9sj1F3R0mTBOG4w6g8XVeQbgthwTPUc9jzmb6b14Fk
QyXft9hO0j7ZfAE94Z8r1XGY9TMoeDhE1t4VUPznGi8WzHtXqqHqy8v0Hk+8uBmPhgXdW4dkwBIb
7i3prknzQgSBhYLKSDxL4/AtIqJ2VTh4fBUi3U2kM69jPKZ2S5bTtnEJYxlhqoaII4everZiGuD0
tZ7nFyu9G0tGU2S2rsYU62Sj4wiOaneVaYBYmGbj3YoJMJkj946l2tsCy7g4Hb90R38fR37rQnoT
OQepDy37syno7Y9BhAe8mMxb7HPvEW0SrmWwV18pQJgys+pBtlU5HFxZP4xKs96JBV4Jk1klftMi
jPptZuEoSREhRpsNp3HbY9rHH1nnJj4iupPZRA6sSNwTZc+AdAyRJQSwROKpuifGeeV2SXYqTMbE
SUXl0Bqmvumrot7m2nQrSFQRtkNErhvQ9tTmY9ZlOeR3MENnxHLWIMBq28018hsnus2NUFx00b3V
onsuas6TjqC1dtRp4x3wiShsoosqaUAlQ/tZ6itLTwHb6eacgUwZIVnfhBY8aEuQbY3t9REuYkX+
WCSpLxKPIbl3DlgiC/dNT4EpA5UwwEehYCRTu2/GwSfv+dkbF7mC3X20bhQcdIdyeLA/MxtLztb2
dnIc+rWtg8ETnW47YpNiD7USQkUb5G8GbrJQzT2jSDeuRb/UDUBaIrR3c9hBm2jwCI083EF1zBMz
cApOM5hyzQhRxJ0JGwkXpt+6CdH3MHEe8sTGzAxJM3zDXCfmg93oRe8epqF5aYqH5S0eAyfioIps
bWdOZGEnpuQ4yV5iZPfbKCfdRMTMaOp8GhjjwPEwPJARt+VUxCW93XodxXTO4KO3tQ4KtL5ujElb
z1EYbPsee8eAatSRVoHd93zojAj/6ia7V0pNe2w0VoPb7BxLzBs9miE2zAOpQ2oKINpnYIzOJDGq
ahCI8CIjHU6XbAxV36IEJ9g1afrNtMDUDYW4FfObeqQ7IEuAu6KVJKbUgMvl3LtrbQL7wqCSIUQr
XzMd0EC557kl19nCiAx2SNPCXJr3ZdkTSTWWZEuEmV8szt2eQtqXhKD8pQy6VY/R+jagC0u1GJeG
nhYG4skAZSF0QQ3NqU63iOtNIur9CFM9imUa+8QC9Whser+eHZaILcAvx5tQIGbMMDW42DBHcNjv
V5XdlLswh8Ln2PIykZ8Or9Wb8GzNO+b7sWOtkf/z25D34Kda0WxCRyZ74lghU2fbGA8hv47Eq+GC
Lmsc334LoFYkU0yTqD17WeNuApcAZwIhgD+IZcWJ5kWrwj2hPy2jrmYAh6cZ0XOx6UJEL3mToFti
M1G189qkUrwo6zKZSy6eU+61DgBz0lMUW22BVwFD19L1XrF+Gd6mzv0KCMYdRYu7TteTHxgezJF5
gMCx+CSJR1vZHk19r0Chas89e7n6IfGUxIKdKT6OaWPkOkdz7p7xJxs4WClrqO5KgnRQtgK9MmlM
Alz2FbUXPK4Z7Q3zJ2Vbb0oxyNIgsSVOQOMbg2GR1pHBRjO+STh/KerKIEdO93GxOccBpM+e/mUj
e+ybSsPa5SnUhah5mB3nEBM3ZMSQGoRR7dwqBCoM0fyYof1hNkNF97UEf4+AWFp+KXGPxcINwRjD
g1KJracZ2m3H+9+0MqwvxVRfAi16n0Y32tvE481Yaivr3mr1fUiw7EoJsq0rp/d7nFMoWphsW3q2
G8eG9Jd4PuKyiCddEe9yM9phqMM+GMHiL5IKGVLcIVZcWiAMg/2IWqDpl0wj7xIOBrnyHehLnRRE
k/XeVi8Z0mdRssmtG1tTydoOGa9KGyGjbvySQ/vl6i1PC++gQU8n6ju+sPI5ULN7qM7e2FqPs7DR
3RqrUiFJmylOdvMLbjnWFgX4vPeMI44ZABMBR60xyzP5kQxTCOkxHLhCjqgPsQSlHxtR0efclaFC
cDshJSUXynHbCW6twpt+duBdDTejxy4xMPtpKttYexNsyKF7MU0zOWSZuoOIMIoawSWE+srgp47b
0fR1rfZz1L6r3qmcw+RUJ2u0wocywW1MRGuyW+H2mZa9tar2w8Eu8qw87zR5tCueLHf9+JHLG1Fi
w4RU2CcVixHQFNNHO6+RIR9bDBfJ93TJKg0T2IQqwBhTpU9T6H7Gspd7czKx2c3bB6PtCR+2WMry
KX2XqfYzbflCJTipJ/tDJMv3uoJirKnmTYmYuYZeXGJSTSABj8eBM3ej7BrH15ZvIZYaTQlhvJX5
qCsy1eL+FueIaWXsqpBoZrcgwLGlcqryGSfb6NsZFJnT4WeQguwE6STJr2GnbcvpYjrGRUWatdJa
WApbi6j6hwrzIk5/JCJY2Fb3usdEpY2LZlcuzN6k6g6eU2lrcm2rDsGmnHtAjJDas0EhUsnpxRoV
YkU3bhEfN/jySUz6dOUXjfteCPbhIdN2qQF2RFo4TKEG8G2atLsaacGTztBsiBvCopNmTdg6vMkh
dXYSYn56sntBCy36k22yf7QRGb1Orrg2wZ3TQ7PeODH8NGnWfhxD1ahjjNX7L32eyRNvcz7pfVuh
gR6QlEXGFPq2RBw69DE0xSlMtkFAqzeb6WMQ4V2Ydcxq+TWKdUeadI/NnG8oJkZ00eD5bkpmX90f
TM2+M5wKvIswNH06avAmRsV4yGVIYdKlQmFWs8+mhc/AcOBM9h4a0qszPL+6BXGDK8jJA8epVBsv
wqesELsoqBkrY/d8D6bwjOM2ug1FHADexFCDazCQsftIOxKTcZHxqea1ddPq52BiWqtLBQsSuHGC
LC3te5tu6GjI+0FnIJZML0nY7T2SKFZOZGRkGGh8YZzsxEQkw6s0NGsdYUoEnW7RyzYviLvHkyjh
W91aee6dZDHvyTjoYMTKaGfaI3kRBp13TTFDVBNQaOVeTBvsNdTCmzlYimWDg5O6FEJOc8NxrjbE
MjHf9T7duqtBo5ITzsl3SShu+OB4QzY0bASmoWHvq4ujJx+pSTpwI/mGOsXih6/zxnLSBzHCHu/N
FmrJxPerL797AJ/UNDATDbzslUBXYEatPSXtolNUPRPIKcO7uiLLs5XM+nTmLqMHNs1PabUMNmRa
ZzfjgvM1pXapo89ulMd6atOT5zYcHa7FWKcmu4GmxXBpK8LJZGg9o7YdTOcQYbaVQWPAbuQr0uFU
1IADVUvT4zFXHy3SARy0/TnGeHCX8m4bdhB22piBt1bQXNhko6HUHus9uwAC6NqEpwsf0a7s4SYq
nG3pyWGBMtB4C0hxsSB1wB5NCKuzyA9dDb+us+acbpt0IRM2uR6U7q6D41JDfCQhw0ZUVf+aWHql
F01n1WUzh0VtQ2KEfTR4hCBY+GZdmjTa9/18M+siPeUuvL9xJpuqaxtCIQK4g0HsyyS4xykJaHQm
tXkZ70iLhclSzYudOYzgiCIZXucw1I8Ygrz0FmnVZd+Q9RbABOL3jPaWNsOKGRm551KdzLxDKNXC
nZ4mjmulbU2JrmF6MTMbKao+j+ukhFnVsB2EHPXDXOjbMY+CDV3wK9SMUq/F11w9RgLf5mXVd/hB
EZgSSH4RcYw22IzvC4gdpYBhWE7VvkmzTWVoGLTVKERm5sJ8MCxGXzPb3PbzwWzQVmhmfKIsJKO2
nCFbDLuc4FoWym+shTFuzOnu8m4wOAPUJmgsbVW3JuM1ka1l7ha+HXs0tK73lE+Sk9DmQHUYFg70
8LeCxQZxlvM1xzGcEIjvXaPT7djDOwqqlh+xrs+T5MNGMKqrMieKtkqYc2htdD/Zn274gMShBJNa
hV7n+c4gPnQixqJhmR5Nbw4mr9vMbj6ETltXbpvAegsKtKVIsI56C88j66IfrQ4olOAZkBSEkYqB
siphSNlU1RunHABTYKAX0S28drphReozlCc7F9Dc9U/THh7nmplGa1/SuoAK0LjQ+QwIZEP6HTlx
fjdD1ReEZ08ktKyIVMd6kRquHMIz4bNbdwACGTPjHMyx+4i55gngAogQ8Cs0YzJYC2NTSGRUTQ9V
k4Sc/HE29U+3NKJPeptvSWa2Muyn3JOgmmbzzf72rmywF9mGVFm3RdXVe+BMOYbjFleid0sna806
dAMbamwh5m06YDWWhrNasmhzdPut2MSmqnYypIhx8GqozWHL1sVowiqOzkDcc270n4FIyrWAKV4E
VCdTUAeorntirohJGF2Wt3wyfmSB95zPCfqV7LpYMXwKxgt5AO+u0Qy72VbNuRotl3mXZmzsWMcL
06t+9IO1W9oMkj7lTIC1NZ88r4fKQd1SzDXO/kZww0KXnFzhWauwXMKJXOOp9Cp6QzVqUD0Rxcnu
jc0rxle/ndYkJjy6TugRmI6rcVM1zy6Zr/ZUWaRaVshSC/PRaln/SGusNxkZf8RNajs4qqJE/hS4
ZPmlOhjPyNqXj3qN6wgBBqomhrHI7b0D88DMnG4XaBShLkpOM8hZhZSOHoEqSSeBx6V0Vxg8Lt+y
ddCsLsaBrFynOf5heDNqx7Cwvsjm9W5j0nxnHVHnIMxx6ym6vZnYC6VyCnnL9u1EYoSqE1yO46bl
5e3F/BwgnigW/jUdYQW3N90op2HqELyaOTkiswlJv2eeESU/6rJw7lzgaLqGaWX3zosH+U4h9UPz
Yk2+LLVfudXtBtu16dy0W6erSVaE2l7UcCWG0iSOECbGXALWVwFl94LaF7oqtiGJkKshCp39EEwX
dxzxqXOYkcpgopCrKA4cDUZxoMFBmAQrhgF+Fc61gMo6amun697DUHtJCkduMpsuOSrzNzHNai9k
egqCRl9PA/JDk3QGuvN2oyZ0/NrAQloYgM1mc1drLlYM2PGvnDCS2+aj0zocTCemSfOAqMOu8Sto
OuLIIkJ4ewMtD9m/zUbGObP9JQEGP1HSxw0v2ydCd/xK8K1qo/5ld/LBbJR89zQ4Vm5SfiT2+ENv
iXKq7TN77d3AL/tSBvI46mSXRnkDY6XhHFSZtU3yN+wsnX1Q4yOjwWYgxW9AyJ9AfVcDi3+LLIuN
ZFzRj7A/2xWWijkFqeFCLy6aOMex/T+7Gk31/dAugioplzgVWSS316eHleNODKqXJgI34g2Nf446
dHnScvHnpqrIBl1db/++ev3z//TxP38+9zXv689tx2XCOOwMbfjFfxmhkTB5x8vF9dr1Qivwlat7
RKp/bl6vXe+7PvrnyX+77283r88LcJsp+y+jDvwpRSrsqVEdg7Tk00zLR/x99Xrv9fZsjjykKdw+
hFc80p8Ux+sFRxeK2z+3tRkzz9+3rUVni44mfnPULPcpOXOepjdibQFlHvEHnPmUpKBYgVpl5eTu
SdvFLcdleqr6Sh6xeJTHOQrcjedS0lxvttX81wPp8hTHtpg8aOb+zx9cn3a9qQEKkQIWna53xdKy
jqNwl3RsPbXQL+Pbc33e9ZHrRaHwQoaSpj0QiIdw284RdCXL27g+3AopD4X4miwhIQx7PepWG65A
jIvYicIBl63FrcipGOYHGXtxVTL9tZL2sU0Y0PT1VK/twm5JW+ZC4PgNXaGoZ/iNMwwRXGeIg/se
NbgWuStBPxMjPqVs4FbNxCxqGsaF+P5iOyv2sVblx2QxisqvB/hy83qfUgPU7c6p630dtpvC6JE3
XB/pw9yYSdLOf2YDqPyfv8uaiA116mwys5HFpddXuL52GWqL84jWn/g48e7P//f7f7m+7O/nXB8a
WyYpxpCjCv3nm0r/+c6uz74+8C+v/f98+M8rlG7S7LyuOfx57r/8n0Xs7klcP2UGBTCeWSx/rsJI
QRL8HoXe42BBXBQGOjuyaM8p0DN2Urhn9G7OMEyLgS5/pJZR7cl1YypQRAcnnfKDHRH8onUDU6WU
OX4b7vuo95M2O2ghvBWSLqw1FiubwNN+9LX+y7YidezJoluRvgQKSuVCxynpsnEq0GwbTIyZpQjo
PL3cHHGAwYOI6ItdwOxDs4ECFvO9beo9UYAVl3RYXO0rHeqsrvvEvwSbMuwrxEoM6/u8hvjp0otY
I6YGDR4eufrZhzEWuyUcKGqBTYflYgdEt0EuD7vILp5aIoh3VYQziAGTogcl21B0M+9ecqPjzArJ
lTEehZPfUt422D3qEBHiZJ+xBe9728AROseDx6Av04MYOpWLnqvoCDko2MzioLuMBoOljgmmYTKm
6xY2eBZ6x74YyWpPEW0lGlxiOZczpxamOA5cZXw/sPtfuaVW3xXMFoPkNgrmbK1mDwqN0X7LMHX9
GQ/bjfCMUxENHfTTADJ6ExByjABEd7zXFFplyxxkE4YxCqIORk/eAN5rPzpiy7d13nzqzjYlbY1B
o2Sin6Z3TUWzncgSDnWEXjeADSoYrp0s+eFI84dIO8SzDWCaNRl7acMdjwqIAcUtcYUQHLPqFZWB
WnkuPid1G4arygUnNdJYsgU2M4YcrA+aVYwHfK+dVcgMNm3j+uQM2oU5Qd23T5VOXYxR9kOb42Ey
NRhyduNlSI3zYLr44qsu8Vu3uNFas9oOMrjVhPWZVwtuy9vROIQBRwSRDwmJmFmOMCYN8l9OFp+y
YEA4HlbaTZSDobGd4SkUa3wnmbiEuIyYel+v6wY4oIICM5WhWOep8aa35k8iIffES5Egnlc3wAGc
MNF8R9zLY2/X4x3Yowgp1lIJA8yWjrd38KOpAEOOmqVPqKbS9GC4dEG5p52c4DG1ennfZuKXFKj4
4+w5pEBBUZ/D27Xe+0bHLqWdX6O9Fhq0CbNI9la68Hrt9oth4NL4DZrvVvR6bYGIz+wyv0xY1Uxl
zAxXqFnNnJE2FNgmd/CaHj3hF6nzFWLO/lIAbwWBV26iId5WA8ZtAbjuNlDBUU/jA2Dms6is4FDx
DWlY+AN1FvLZKNpzpjw4cC6LqKUGZHWW3Pdm5O7bMrhporg+WlbOOlKoI5DAjY4Ia2z6d9xwP3QC
N3xVQoJVwX1ZGHdNNNL68X2TxdZLSkGzm76N1NZu6hidgGiA8LTIgE0DDyuNoYEnMniLYkjVc67j
qRMpik40wHgs3xQzcY4658eqCbQv2jUYFfoh9xD4ht3JgmE3IOxpaiyVWM63ROzS52oqhFOrqk9l
Axs0OCRuTBvzPZK51wbQHuQXMrOd2RoeVVvDMkwgyvDdQmBuI+1CTY+BnwHpdspPrROHd07HnoxR
Od9CHG5H0/hwE0+HDZPDvxTp82TF3a5JacONyJGXPgq+WiC0zpBYYgjoXWPH+6q65C5uS+wDZxP1
bNBxdo99Dy1mWnk9yJQMIU315PZJ0hf90mmHp64YGFsOT1XT6HBLo5/C7Mx1BViwbSWc39EQBjU8
L8qUGI5LtygRB89b12imydglYjdMhK+RNxoT0S6aoIUxCvRhjU21y/GoZIwPE3aciLULhxbrPNik
EDl2s6ZJf0gQVeAGRIhiu7IbqQ7CxFhIatEtdtkDHK3FCYHp3TZI3PbQhvptNcMLY1j13M0Zoqb+
fmiaeS1csI+pNJAX6qF1HNzuK8EpFaAt/x4TLAmHOsqp0vQXTa8avnXC7jWJU2bVTiddugjbOmfb
Jx0QfmEC8JjOYgOaI7aoxsexFfDBrRi0WNvMopxPLeSaTIbqZiGZceQ6RR+Thz2TMaXUGZz0VtOv
BPTY8gvC6Wk7nHrXtfD/h3FOj4sr7tabm4sVxpjTlISXldr47qRwQLJxvE3B7Y9DyWBFuci4RqIG
NbPwDvqYvg8QXp1xfM9shum6ndx0swY/ekJqYROGOeu1uQ4lVPipn85dnWTHajsN6j4rDdbU3PtR
5g1gfovE165fUleP4cyUjzZDrXyOcRG12ZmV5nzby6lqC0Y4qTrXAycQmB3V3jx+Bnp1GfSpxDSH
T5+geDd0JNmuQoJcRU+G10gDqq5XHeDlqAoiAi6gvJw6Drg8bxgzI4Na7rs+MLt441WO9VSQrHry
IvkWZzgbJrXeHbvFwWZYLowhRUwR5s+RFkXHSNXecbLGN3JzkZXk5nQ0qPagl3BRazL0pYJOkMCD
OpH3bRwqj2TcBT0MGrEblx5Ad+gLKvpItymMnb6YfF4vxD+vXW/+fovLHzRxzGDOv97Rt4Jyblze
uTsYTxqZf0fhDPrGRVsOL/JVEXhe5lO+o3ycAZymtD26wuUqg/RiVdi5uTE8DQOS2tvleCKq+t0M
4f4bHjzPa0l/vcA/e8YBh4vrzUhzQdBp2DZWW3fHNPgIrW6cf78ps2mG2W+n5j5ajvDUYj9oycpe
2ZwtNJc0EZXAuqRYLq7X/nZf73rsmzYCo1okgJNL56RpJSVtaHawL1N5CbuOhi5ffss/F6RI5ORq
yXCtM3FeWxXDzj0Zz/nxapEapiE9S66TDtfilbBcJI6EynS9HYeiOM4VaIyXmXtb61N49Rhfw3jB
mVXVD33rGgfbwbHIXS7mDCKv1lbZetCHxakKs9hjV6I6qwt5EzkFC4QtxHHqCvN4vVbrmjiWg10A
ZgDFhotHbGWaSy0maTm4dX0P12s2/S0ZTlC4ovhcyso4to1rHOGx95EdHGSFm4lIIf2GZYQIPjPw
pY/MB8YixTE33GoXJRjHB837PFDn0eupNWODip+Q7AYitJHsOI15LIVhHhszIWqQPXTV2rAPHMFS
uVgn43XpOTluATjeZAFuCiWEUiLR11NjibXZ08swx7wrCf3eGcrhcPJoef021n4NSx9zveiWawYx
93t7NgGG+DGuFw7J2Zs6AxCpazc/5b2BfIlkaIWrV+lBxE1iGM5cgK8eiAI2diPz0eO8XFy//+tN
E0gxU4A5fN0hBnrLb0Dl9teFN+Kh4sIVWJOEAQM3oyESkQmpdNgVHYyXioLXW4yE/xyA15tTgqa8
mOZg0zXuo2kO72WJpq6fF65kMifNNtLHTxN5POu+cxjG8vR/lNU3kUW49UVgRjh7B8AdzDdDdl4w
a8wn012R+qnvoA7TP+bviAYiASb0oVfj5+h7T9Wn9lScGE3pkFRhai+1IJ7LCQXxGkWTc46e53fs
xb7HWyYWwXP0pOB67JwJh9O1+oWJ4nJSjjtgTyaIJbokRgHTyrR8hiC4WycYRzINf8sXwzEsSLYs
6vMjftL1gNHrttN3uDpG/V5/mG/bL9JI9Ana4MqCDIHFETPAd8Hpa2wg5rRv/Fc2szjoX/VKf0CM
xpBQoQaHeGOf40+DLgZ5qscfzdAZ0BtrJ7RTbeJTOdfjDkWIsLaR/IIMg71tidHok/F+j4GVH991
jONWyIwhWjxpIKXaFtl5shhNuefpK7wTZ9hpGBf46GNxJMgYvX6XbGfZ2n60v+VFPGof5jF4BI+n
1muQY5l4766C6EzNwLIi3pPX6Tb4HtGGvw54YLe78GzEBwsBf7ceWLRtGsmtVW00pljQyc+Yz84l
TfeqeOM4QAE/M51ganTOTsknistynQe+YW3DGkUBilj4Fgh7MXjotBUe+A4MFBA1ZzXcUYmxbkCJ
9+7PsC1242dYreTDT6/dthNU+fOEztut2Az3VrX3nEct2/2LXftfpuj/mush3H9PPYB4okudckI6
LtRUQ8q/BXuUBE8mmWkg1NSPpQZlxU9/aadin352x/ABl9MM3gKBq3exs5kU8U3ILdyb+YsjhLoW
jl62eLtM9oYUroCy6aBli09qEu4i9xCQ9oHej6hU1GXaTvMEM3bqhp2A8veGownMwJf5F+5+W9Kn
3nHhuEEDui9f+vvkQT2VLy2Iw1ps6p/JEcfat+yHhcBl11+yI3s/PEydAxZh/d7cTUwkds49ixlc
gz20GeTU0KfR7ZO8Fk47MaytDWfHGps3mKWzhTqqfXFusGEeQbPPdu973fZn3X/bT+qMHW/0C2EC
ggbnFwooOa/tE13aBsO09+QTMqT+DW4N/XV4ZLDwVPGjI7XBq5hHOKvxa9Cg9UMlOyCYJZn1nkO2
Zfz4ANmseoVi4V6K7QWhBFpdsOGM7+8IJerdiSmy99knXP2tdm++4IK59fzw5/xpI+w2d/FTtvg0
ijfX9ONzdyDge2dd0IVaH025Rj7lI71v77EBhPCsXgucRVC9wGzyoTsjjuQ8dVADfCb+Oj7kErvW
FWfYdLtYADyZ+vonxmSx41MdbNp1vNljZonZJxPsCAHhqVuEFyd0Ctip+8YDw0ojotI5A5HjLr64
N3DYQuO7TBuqDNLP9jgyHPiI4da8M76VOlT78QctOG+VDXwnj9X7dPLe6St3VG5bavO9hmJosxgt
XN7lB0xCGKL+Mdm5/n9z5C/m/n8Sbf468G2hG5bt2J4n/hb3gZF9A6NLDBeitS9olqLNssZweD07
3ptYGKarGLeuD2QzMJsQGj2jSGoWx++Fq/zfvJl/j9f5/WYMy4LxrFtkH/z9LJRJO9q11w+XWIAV
8o/EJnLOJ74iLNpQ2LB/bNDZkVhJXxXelu1tyAAXmeUz+pH49vp2/kqU+GtZ+FvAxd9u/v+Zd6ET
KfFfxF38R/bj84f68W+BF9c/+SvvwrX+4XqupRMoISxBVUasxV95F677D8I0BBQaHPsNLonx+Svx
wpQkXjhAKfD4Ldumjvrf/+uvxAtT/wcUbZPUC9u2pW56xv8k8cL421Fm8TIwmP4ve+ex3DiTdulb
mZg9emASJiP+mYXoKUqkXKlKG0TJwXsgYa5+HqCqf1V/3R0ds58NRS+QBBKZ73vOc9gM3bRM/Z+i
hGKjNEWDP2LfZsi5TA/ukDVJ8MZ9gelqa2Rlvm+qAHREQ59oSF1wD8pPfqWp/EOYyp/nnH+5Ga60
XII/LN0zzb8kGk1GU49qUtqeCgZOy9T0romEe3Ub/Z2m3TqoYqyDCC42JGe6q1bXqPWag/Uf8n4M
fow/B4D525CGYVlowSWtBHs+M/4RaeUJI26ksvy9Xgt6mSlzm9HQzANAKUsxkeuL74njAwSU30nK
ARZQtKvSyPDd5WRtNpZStz0BjP9hXOKon0+5f4xMbJhrScewGZo8w3L1+Wf8Y8Mo1TDHd2t/T54d
3RK9K3Yirs5GEXqnzKXAOQxiWBdzpnA9MVa45OGsh9gUnEcbIAhKsaywHeHs/C44qrKQJyShNe66
XTL43qkx82lvy+zSo4A/jf99kZZuvQ7tHljf6I2bvKekQMtqOJNXP9J/GJ/9KiuvBx8TtwVh4CYY
GcWdQv/QKs85ijs7uK9sICmSOfVIx52zb68dAiP/lL5HkIFFn7LyY4rhDQX59MY3UqBNukXFpU7a
Gz1r3hWzWXuCLM/Hzm/0mDlpQRddG99wBK2sJsZn127c4Oirvt0x+UfCOCqAmRQlidek8dU6FJYq
Da1Q/C7H5CJimkRpksqdrFpmA1UKD5sCkx/Afve6DiSCvNY19KEmwZGpjgKQ9S52F3fvOV5/KqIk
PlCrWTsKaX+Cb2druuvCT6nnEbOMIniVZJ8jorYDOSTVlRXKj3b+QfJwuOmjZ3SUIw6DDlNpoEhi
IDohmeaVYiOOBNOAHG+9XU/zfleN0QeZ25TyXGeD5ebTzadLIYMLC0OUwxgQBlXdxeAXq9feJY6h
oVewirH21QTonBPmY1OJ4XhQct0ENu19C4qlW6tTkIldQ6DyvOqGd4DVw6rNy+TXe5d8mVnLDVHC
cXamER9UR8mV4mpP/Ma4trP+yaP0QzWn6jbaQEZpOVRwZ/Wtj311cl8CWuHb0rZAXYX+sxzIBy1B
5K4I7rprh/bWTdIPVqQ0TDIshHU2MUmyBqZuPfkfufvDKB9w0FB8QU15jvXXQLFawfbhsiLRQ7Bm
mT7oOysBjobIwCZV9apppIGThz5rTFbN1gWXkPn5cNONRrP1gs66iAw1bVqH7BVjuBtqoCtx5ryN
AfqJMTZoFIz9J4VqakcGcve0o15lOI5PPbHKdkYatFsrCtx1LEr7Jvfrk530iNEr5KilQUmLssCx
6Cwbnyglu6VuJ7BqIcibS3h6jEnv6yKjVbSuABNfLfdpdvWK4mpCTji0fJvh2Qkae1sHZXtc7lIB
lhkmr9xeLtoufzIkPqGvpyzXkvn1yyu+Hlju+7q5XKvtYdrFmr3v5ppIbs49w34AQYDYaLPctyzM
l2tI8N2NGNNnM5z7iUutpI8ELOavJxqsGK6K2nVAj9CYXC4KaVACX66yy9Cj5Cutgedgqlte+OvO
X5fLsyKJY2XqabQtN6lH/H6n5ebkdB69sOWlf2zJqEN09Edk6I1OuEOFtXR5+te2eUtP89f/We5F
BcnGL2/vLhu2XK2WzWUIyVcxkmDhsG60Y/mBi4Hdi/ouElnjtU9GkAkknO8CG7VMHZB1EQYYKWL/
0vg6DAudDjvrvHqoe2SghL6I5p10e+WTgus45inPHGpSubpzK+w7VvfZDv2xTAtc9zYKbL8MEYyP
Xba3JnBxHBf6QWNgvzKCwCN6t95TPL4XmmNubNQ7SJfj+xhwHaKxs5/ocj9W7R0uKHg9efeSpgi+
OmwcTlPDXJZoG+2gdHaGJ27DfPRJX3kxdO9mKNGrtjGMLMZv4HKy/GgV1eXcmcFQUb/yzZopvk0o
QqgbDwQborJU6NgHP6Rlnx6EGqdHE6q5rzVvDSiuKSLltc77YUWWJWWNoLrLJ6JxsGkO6zJkLR1Z
rP8zORNLXLhDET2p9UgF0CVR0cc7x3CApLYJpU42SUZiwICTNwKz5EYZ2N1wOmu28VFx/P6ourMT
4iuONGvatu+JGzgnJ3LKdU1Hn6zjocOEN5+0JGJdZFKbGqeG13S0sa6KQW+3maRGLstohME1PI0O
dkIrN+ut0nDpcYJrhtC+uFiqexMHiilsext173WffYhpelV6/WRrdX6vISTfm5pEQMupLiB4/Zyn
Oja8oHGRl8TFtfhkvketoUXx2tKBVCFliSpRP5sBvLNbg7Wx3AhFoMN5FK3idZgAopH6EYU/AwAS
BkWx+EpNtBymzMDOEBNXpEwg9926SS+eTs6BaZBCU5bhZ1SoY1YZ13ZdvRte2W+Rnm/K6lwN4fdI
IigyMc4d3Ko7Zm6HMjCynp3uZ67gkGM9hZSSVsNeK7QHo7PqnYJnaxloJHPDeTWz6sMZUD+UEUEL
4yTAz8gU/UF5bTgDrFaycEQx3U4aYrTJbq5oBlKxGtCJ6lSaoLpDiqqsbeNayP5tEKDmKUkBojDx
1CddrNmxz44ZjojnmW8KJyj3QLXxL15XHYEEwRiC020T7VIwmzmo4WNy2b0SP0DvBHI/aPuXqNCn
tQggpQXhXRplbxziB4XmOUpcsEilfZpq2CJu/uS31NGQZjxirCnUvSfsjTe095kPg1urzZ+1wose
5hnwHJbHkRd+p5SKW4vICCRRhKaV53hCkITK9NoCTp4Bb0skrTalmekpqoOLHqJWtKd75Vj3Y6a+
977l4WMYhmtSVLeagoJpOhdmfofEDqhIDjjOI4rPTjDc1wZJ3E5FArs2WZ+EPLNvEVBeWIqzZUbN
tyx3Xqa/DBU6h1CWbyJPyEtxqxanIskKNOtZpkYPvcTXJ5WC5L/LaVZa5RkZPeJ+2iG07+WGeFTt
ajjoGWqVzLt4bnVpHFxrAw4AJk4/Br+/QV/wrcY3jPtpdmpi91eI7vrxMkQBX/To3fl1s7EN9Vh4
itpKhACnDsiS9DR57/oeo0tI9z4Mus3g2pyEa4I17MLcl656jnXcTB4ahxhVKwcH6LCk2rY5ZJTK
ik6OQzOGfBpHRftwGE9OOwRXtqaf8tRaD5NCvjbdm1NIg8yEcxD45UtpAfvuhPGNJgvWAmE9utO1
Fxn8in54o+vp4xg7H96g/xyHVaL5T1roHBNR39pMacO4eAgkdUs/Hk9Ceu/osp+LEhkP/SicIB1Q
fidzQ+w+Mr0la0/MDo4hu00rh2JMTtLK8shy36+HjdRhLgX2NinKx4qTzD5V5vflWX6Z1WB/oFSO
nP5v8ZN0O1Nnt6GLg1fCN2BTJ1l+O+VyPJkDskK6xLdmaW9aU8s2aZVW+AsRQa4nB8hpXXI0mrBg
3YqKvU709ZVI6pXv6Z/uHnPteLLQvW3CKL+v6YdnZePeWK3p3tASAFEzEaODnJGgjdTEgMMpzdfL
4cZANOq6fMJ5S4ROkInT+NhcHChmidKTjZx1jfVEAnZnQ4KJPoN2ys+DVXAx0O8RSv3EdkyBN5HU
iwvSRBJv8G86d7Ru6HskE38LSsqt2WZEGEN+lah9NW140UprnWLqYInkn6iPeAesRRcaXg5dXDQx
WMorc+puvSyJ0PmWn5rmnBPXGo5TG5yRiFqc9Frr1kCyi/MrvXnVY6iA5lQc9MI5mAVRcL1d34je
aG6DQb+zU1M/EGKencoRVomnNbzWba7C+UcssZFtAyLB4doUBV0PY0S0gIWgxLIz1kC5M4wj2uBc
d6KSgDTK7jZp+pw8NfyXfnLbxGG1N8bqNSqCoyV8mBZxnyAumO79rh9vxeCJI94RYmSTz9BhG2UC
kUfxbzL2rGSyifO1IUCqcZ6C289VzrhvN/reMKt10bo/qPEOq7QeStZ+o0J8qR9Uou85L0H88PJz
St7lIWcuvBI2WP1pwlGEwGlTGSNMp6aoruUYHvLW62/T+UKa/Qe2TLHNdHZ0Z/qWSlyy9j7uydFz
WmYu2C4QUhLJe+tZ0asMhh60pkfUXl1AItDLg29O714xXGz5ioeG3aI/LhdqvqYVLuy35WrTGXAP
l4esoPM4SbGiC8kSESVfyHwtDh006V+3lztFWQPHWK6Gy+Ms5H8//1/e2QgJFRyLQY7KALUF37bT
EFmyXIvMmDCbf3dzeUo9v2K59vXa5WVfN5drX2+FnJixKkXItLzz8gaM37bWUhzX9Pqo0Z08Lte+
Lv7tfR7yYyaN/+J1FQN/NDfsfIEq+uutXDOudJom/KflAoln8+var/f6+leRiSDt1zNFeJ35Shxg
o7W6C15ofvkfj9PelcZmuTfxHPV7i5bby/t1XfdSe6O5YaoEz7WY/2dS2QzUy9VUNYc0MJ+gVzAr
mCVhWp4y8bTSZ8fOdm0REDmjkRHWJpSxUdSnhzho0HUk2GJz18PeQSruhh7fJYyDu2igGl9P7NUd
iW6hkxXrWhToIFBJXok2a7aV56c3XtbUW7JY4TbPN1VgAMjRwoxVqz1s+7IXxGJa32LdhsxnsZRO
bX8GcPZ2uXacbo9vFAWP51knF2srkoYHd0TSLeJ9p+r0FIdReipDjA86aq7WgPkz9aA6vVo/x64E
JTzZI9YNNo+MLRMIJsqqdgLkrI5PLMSnk8q16bRc8+h0w35Gn7zcNOZHc8sD4+fHh6aKfj8tmAzI
uA6Y7cQwyJwCsFeyJZP9I8qc/CaOCnAdI2uCJtHxF1k+ztzJ2OgY9Ws8WUeV+vSz5guD2kUTB/Yh
rmj8hr1w1umt0LQbk5XKMcgr69oMLiknNr4j3pDlPKeXqYBKOl+gOnmsTNtlXOYZdaD1p0TrAdIl
gblpUmKkNLfMWKanVBiG6Jtr1uXN5Hkpczf6+FLkb6G0Yd53oIBlU+2R8V5nE7x6jTg/v2JlOKUI
lAsZZztniH76FRlrbRx9r6UDAYs29klPPf20XFsuSCLST9LGe2WmAL9jG7YTEypc2Sc1JSCalmeV
I1RxKjNQVolfv66yHA6TRa5STcN9NNw3yXL+5Np1fcyDdoM+SJy6eU9hfUGdUjiKM9Xf7wtdSiu0
OhrV35c5s954ysRp2bGWa57qEZDYJilshjkycWyJ2e6cvY046iT71tolcfw8SWFiIQc1ZRsnlNXW
aXncwV1w8hAWhEDoQhAa1GwBo+vFdEA/dyzHor3W9IHmnK25TLU8/2TqmXZarqWB57EAg6oqobVH
YLbQV+6jziYt0LK1fJMid5w681g7aDXMqh+v7EQlJ8dMk5Pltth8dlIMBix/7g0w0a8di+QDrfDi
k/vfz1yevly43nXsdI8UOpNtN6tMLJXJtRg5E0fzjxVmAufk/B22806/XBgd3srJMADrNbSCQviR
U9j/vtCiACLvcvvXVSKlQNY5rHA7bfq2PNDNLynijnbWH09cri7vtjy+3HR1qF9WYoEPnV/z9cDX
f13u+7pJTLK1Fh1T3q/7vv5pifsBacezhSIMCUNIfPDy4HJRBg5LACG3f2zf139cnrK8Z7Vseaqo
nPn0AiAn8OF7di4pYuAk862v//2XzfvLzeXJf9mM5bXL81QbvaVddVMTg7wjdEvnvEuf1C6Th6Sj
t9uHKKdrPCSC1PBLQcF5b5XW9wLIx21cmzDMqfxsmKWTBOSF9o0ME5gYzXTrF/La0oGN1HTKpwSb
51AT0ZfbqXEsUtM8UXy8BPaELQgQKh6dcxA/Ny7uemoWwGGSN5N57sajWccgxUpXFB4wN45OEVCP
LXULuaLdhC8eUJMideFGN96mR712FLTMdllbsgebxk50AI7zUb9xuvQ73IBqR3WD5ag1RCtumgc2
AoRqw3QQHbm31YxLMI2zPzV/yfTRe1bhz7INt2U9GOc54AWP5F6r1R3ClAAqbAQ1nMUTTCZSb5M8
+RFqnJanfupPoqKQ1HfWWyeaN6K6xWGudGxUDIygHeLbVqgfje9dMptoYty1QQh2ODaeWaeRzjGm
m4nfaMN47kOfMiipen1xjfR4paE6ewBQQ7RhDMFFyzwaAEO19sfgmnk/6Gmn3GKwZekkxatdYk2u
dMIgOATvzSKxqaCHwB6COtlJvbDXkBPOQ81dedH2VIOHlSGamTQDidZs9Ne+al5a3cbgAHWgmIQF
2uf7FNvBQ9YQYyHN2eXVwjvm9F+I+KIqM0I8AHZZ+bdqpKDDoUzEwX4aRMISTANt5dR3ukSNmUQl
SXwaFBiEzNf2hOs6Omut0+xi3T8WUjinwRuxlxe0Ye2sK2/bl9h3vFOvxvKxJSCvpXx5KBRmqy73
Z95DZ29DDaKXURbOGfUZtKUMaqVopq1SpX1vxME2rwGrqwJIs9YbN75ODDBCnmOa5wMRoyGxfFH/
YeazViAPrA3zbLgcbd9tqJ0R8SGnaedn6LEbHzWPsgPtwIQE/lEI7J8l8QZXG0QlCGHbUKgKDf6k
3ZVjeNt5fXdAlEiVoyMCwO5Kc1+M8acIveSsiwLNCXsUlTaLIl+/S8egQ3Kh+m2YIkjt0v6VVd9V
PDhwPjzbPFTkCiSG0/5qy/3/pu/jWH787//5853hah3NPou39s8OrqkLj47r//o///Wrg7n+2f78
Hx95G7Xj7c+MV978rMf0Z/7+L170u+/r0sEVrqs7ji7oB0udjt7vvq8r/0ZD37akbeuuZ5g0If/e
9pV/c03gZq6HKIdOpKDN9/e2r/s3z3Mtw0VgL1zgTNb/U9uXT/OP/URddzwdpY/U0Tk4QvxjPzGn
FllnYQLVZur6dacQYTE8HUeUSAkKI5AzWF2SFDsfSEB7pYbeR9npekiPGO9G512G2UmwlibqLf5P
7c5/6knT+7aQPdgmH9MTzl+awW0qw5YM+xHdR4dcVUCyVjQN7LY/jy1tEJHV30bh7kSmZmEhIXCO
1Vz98Xv+ljv82ZGef4W/fkOe5NcQgrYoVcVZK/JHx7VlGY3hLBz2Y1tFKN8IYq3KHvIppsWV6z+W
dHaywLr1a+fjNYY4sLEVzSztWU/YREaxKyGNh4JiAbzCOYOAuO9ST1/S9kWgVV3Jhm3WMMD+J92I
bf/zphuObtIoFGgO+IHNf9z0rhu9SI1uu7ctF79S98y5jiQIy9ozs6epOTCX8LLo2g3BFwZ6TQGe
scmZfkQ6n7LV0ks/s6iW73qipkOPqgbL06YYoMQ+sQvIRX1GQJf+OJgh60A5ZyT4P/iSSOYGzenm
/Js2jO5a9Cv7UgEHG6pkF+ggqbLOBLZZeRFcopx52Z62NiV2zAFUbJjBjUUMZDtNCE8p7xFCmPgw
SAFwJuDuYdxvRheKqAxSDC0zdx5TVk6GDIhDX4fXK3EVr6iHwEyDuluPID0DO0e5Vz7glr3QrCw3
U8Fz0szhlwEYliY2ddjI3Cc1Hz71mRcPaYkcCfHSYFdrV2W7OCMdop1mYqHsj04XzpPk+Zucn13j
83HiSylRLrZTh2lOI/85KYEgNcIHNJwE16VrbQwWwuuwcbyNlX4PcpcKZlghpPcFhU4z+JRBER/6
TCEK9CBnwG14CXrxvfAm3GfzDu7jH0C3Re4OthXYD7hq+wjXWZZcu075Rps6WTPfTNajFsir0D7z
cgjbwgZ7wwx+7WIpGSbwNNR9p20Uf2P2WkGN0va+HDmqCtaxoDhnZNalckLcMQ3lVy+muCYRhNMT
gpLwYjRrPDFngSO5qhrSl/sSuFbv0YbFwpPMRdaGmp3j0j5tNZ/39Uhn83sY5fOH0JT+qSFZggBw
wQ31Engo5QTaXs/tnxsnfrHz8LbMUQTK5KXW1cqqLPKhMvnYWQYL9ZBuqwsRm/U8EFedbhc/DbyN
6x6TedTEA5Gw8fNgJy/LI5nBz6R6ot5t8TAC0LqS4K3RmZerJpnAznpgu0JVM1dCJpj3zZPQmx7o
kvimBcmmcuBDqVztE5FDbEnyFVW8aeuWHNbVFH66ZXAa4vTJxJrvaOTT0ISiZO+B7C9mcx967Mkk
zsNtz2mPy7N2GTxqagxE5lS3FHRTNOreVW8AkWpFgCQ31w9WnBNkBtKgU6W3Xj5BEFHQADn2IPpB
rQLJnhpDCL3SVXRJ5t99UuKzR7oq6v5kxf1jP2XpagaT9gE/XZFQemjynVEyLNVak9wDpgr9gWB4
0gfyvscj5UD8sTpyjqwSpxzWG9fFh2v7N7SG+YY9ka8FododaEl+RDfYyEkMKHcztYLpQCG3n37E
CjsMSiPwCKE6T5GEIj/wfFxA41TtTMr9uPFJXZFQ/NSUfottwz6avfVqGnDEq3FMtkFWPNXQRhg5
PoKOXJESmt0hJhsANgZ8Cnp+q3AiL04vyk3s06MsLPbeSOb9Oo+ypzbrU9yNvDDLx32tgeyqGslP
6hFEswzjhU43qsnMZKsLH4x3TwSA40GtVuxK/MxuCBNiGfwq4GorzTfPGO2FTsYVpvOrVBAshWUo
xJPptunWlt23zmBk82L6AstvU3bsH4VMX8ZJB9rk7Qq8RFVjlldlx0HSRzGOxIDTRDh7s4zSuEH3
81pnnCJogc2ALtyUY4mQY+Bwjs/K7ZlGtpx+RcKhvfwiXcvA3PfhZhq0D3sI7+uBw2vMGdoFWz2k
SOWjvWcQI8BiH2+gT3aOqYgVSnn3sJ/9STCtc36jwow/i3LZTR3245YvpWSuTDcS5MPT1Ifvgtnu
1CcvhlURJTT/I2YpHNHD0e4scwOYkUgtPfrWeNXZijm9LLsJ5wbyv/vgfjJxOuYTh4Zq0DfLn+hv
jkUVfF92ETr+apXCwmkKb5WlONCiie6sgWvOje7Dni2EUPwiU/B5vZF8mjonoLLh5NHFwwAXASeX
MtKzbQOvVoRBNQGaTexQKXyljO2lpwvZnZn5SmApQTyylvO5QsvIwjTMt8CimD1FLHzmfd/yafeA
RqZRXPA5PZQmOOJgmvTiuUnpC7eDf1h2TH/k5B0FaKN9yAjarM20yPkopua1jfzySpo11JnuYdmL
LMmwIoLppxUmZywNGxfxEo0Dfs5q3sGB56UrMWWn0QSD21XhrKIa4WBiFC9oo6/rmJFMc4oXMyU1
bgiSba2cHzk/nZypC9k8RM/W8iwDuKmPiDoq22MbeKzMymMSVG85XEHyQYlGNWYzLa5SL2MoxqKG
IYbvVGvnN1JVeZVH31iZ65yMSTfoknNm5S8lp1UQhxgXlf+odH4VOyNKhG4YvWfJkIyk3GOQ53iX
inpnyiIuCDjvxCQ7G9p0NkSORj6O34XPc1RZPTV8t75HsKHbJdDUbW62ZnAqOPU5sESAAuNtHFCI
RdJdL2dspHOkQMvwIw6bLVa8HtRkFK9mpJXw7SfFp18rjyDVeR6gDez3g85pkt/kaspMxvv8dgwK
wP1uP+MXn9uKk0qcoCsZm+QzKbsfpXBZimuQjlt0cAprL6PLFCef+fBIm6daDZX/ogFnJACinKfO
xMMMWHYEYzI52sD/SBIrGcjMKTvk+rgKmbWs5+/M0oOfKpoZF5yGtHKTVJgXUshIm0lnIl3V3lux
GiJJFWEeOaee7zQyTaxZQGvLhi/31xTEiNDzwUSbaTbcz27RelCySgepR3ymqLtzTIsYLg7zoK8e
VDt9I4lp4IBOAnFrJUCzZ2y0QIC6cqFSrJSs9sIJ103T4rmZfWCdr6G5oFdId6m2bsdKe2dRojg6
OVQ6v012KfmYpZAcg2J4DtKaI3IeVilyN8x9+HbqonyRVNTp2/JC89ZpqD1b4cR4xnfRgGRYl5nP
4GP4wNfc/irImF9ZNpsQDwhnMPcvhywwNjBxdrVqE45lvPgzJHp8Dzw6BY5gIG1ZitDUxD7d2tqH
FFCPEwjbCOq8tfLnqS4W4yBFFJGiGhDat6JPP12PUyt6x35dRBoRYvKT9caWGkkIW1g/jLn5vUUJ
B04F7X5w14SovJkpj7tpnscPogEinz6WWjptrZEPmRfQ9rvx0JiMypqNDirRqUePYk87lmlRyABK
CQTlfBKcCzyRV2bGDpM32RsqlHuzmpikgVVZWy7fa2w/k/PoKWu6NbsfzTzexrFxTaHUxbPajbuu
/5Z0FtlZ6tNPOXQmAaDaGrprDkEUOmZ7bpnoXflp+InbcYbpJHJ24Dg6JWKIs5euTl/iOL+U2ms6
kPpk+vJMFWk+jxaXNiCVwcVrLpwEZG/qkQrAeUirkZbFcKbiQsft3InrMULVArVwG1ApQqqEg6cp
mCImZGzPu59UooBgsc6wEjhT9TObAvSC3o07D6rLfK4YsssyDYrMH2lPRv0yGMeG97jMQZZBPEaA
d2XE+p1vtbwsAT6nJ/WLGfib+afsuuZJ1hlnOBTWqHa8xzKLLkPevMQlqxqTSt9Ay/XJApMcTEwz
5NzBzXRgAH6TvC1zX9dpSbHWOIdb+JAUc/BSVBheStoPXpR+6iX7/TzhTpvkB6Y3TtqKKaRDbSrq
os/ISF4g0zFeOiSbAbTs8ZQV9G7H+uJNAJ+6kfOfx0o7jpsSTnMrwMEkL9M8/E9EnwYVVSDOR8w2
PEiVrvHDVwwBdQ0oqrFfkowTqRidh1QmdzlGbaYA6YvbCELg65UF7FfgP9B777GL5OOQk5dAae26
He2X5ew4aSxcTae7zfroCKmbpawTtVjOL0KkL1HDrKZwp3cmKGt3nsWnmf9oBnzk+bMPPb6oQF3U
PG+Q2NhWSBNXXhF/MktkGcJ5zxYkQI58IGM+BcikOFH5YBJQnerGIc2TyX8Q2T/N/AP35RxE51zn
qXlJdoQYfCz7vuv00S7yI4l/hmek0VowVyaehVlM3jUPWVXfuPl8fkkgHeURwKrg0xbkn3gsulXE
fBh3OyFAfDdeP9HGM6EDDeq1aF+SihPm8jNP4R1pARjFYkRCtR1eAsPbayKd2aNIB7r8xWzYVnpt
O8Rp7g5qPpjW5k2HfjxGhJJp8ee8RAK+NQ9oD/3EaLfsx/N5uBJir49sFpobgNvZRfXUJ427UQeM
4cVMkUaz+2Cq+YIErNs2CnSfnX62lvLRZ4+bsZ7XuT0ZArQ2QsiewI01okzDRBz69lTqWXRTliRZ
l/wQFMLxQE/E0WnVDyuyn1qdfF4pEaEUl9Th+ILyhB/KSd9ze0ZNs+duz4nOEFOhSZyckkGpVzvw
WvPiT59XKVEBPtPv6VKuTZsU04mkdfAgSH9ISJYyoWvNzzHXAIyG5XphD91KYCBfFp1FsHUywp7y
iQmhUUbfEoAGboG52yrV2tOYWpiO/wRCfSCnUBtYf3GSpL5OWRZkI25+usLmuCsjg4aaJNzLFySC
G4jpwsBCRic/lU9/NcH0GCd0keSrWVTtzlccNR1I6UHpETmP+YmTNW0/ZmLNlB7MoKfHVU8c7DZm
0igfEN4Z40+95kea93PXVYdKxS6uSuSIXtY+cDDi+JTEKLUuWmImzIVP4VlDkJhnZFoMk1sA60NV
Jmejb4I99thf8jQs9I3KPINKrXPrzE7br4ty9jLr+YCgq4fmfVUGBDQxNHBnHxDuQkeliPIQT6F6
suZ/vWyEbzJZ2dfza5c7Ox+zXOEa0cZER3dMVXSuVOBs9dn1ikZaHV1wwzMXoENQPtJI7WYN7XKh
G2Rhp2CFv+769RSs4BIL0ey8XR7SFjiQbkasgAmkBuPy59ssT/l68tebUdsGmTVfLPctN5drX/fJ
5Z2/7vx6zr+97y/vGmU5lSoqNb8/XrZ8SGXHiCW//s+yeY1LmHnbJvGvB5ZHfT09hohcqRpqdXO9
vHnSSpH9+aXI90JGA5hVstsNndBYCylmA6BOxBujtuZsjhmGZcGoAL0ze8+X24Hr3HWlV2392Zgv
Z/9+T0hg1RKwoocvXeu2W77L/ogBA7Bd4yPMQUZ07FyBYtPxWufIdtvH5c7loqrSWVgWa0h2Le1I
FYyOvp/Aim0G9xikMe3/+RrDqXuMSjykQwu4xmguAEvEthgD86jVpXkMKcgc/VHdmaNUW81hhdnU
1VvC1Lf0WXAcAoWhfuhYfSGLdIysIj0BUUKvx+Sy2nxAnaVIpvWEijj5vpBE94QQCZycmKFIYHN2
pXiCfCjfu3ETj9axrnHEBrEHOs4nwxWoLwKkzNmIOLpRBUv5g7QnnQRwP9lVaFdH35/nIFq5nb3l
bXhrN4C+wxyOPV/kkWOVJOwkYgIxZ90p+zFO1F2pEIkZTX6rQRFc5bW89fUCcfBToAfHPm21lYV8
kwGNjIzGmIiT8bTtqIU3idOfomYOInGdt8ZPLiUmLPr9RgfHbGJJg5rDnCEXnT0xD/eD86BHd1YX
XCatbNZa0e1pjT90XjLT3aOAE52Xby3L+zBH8eblcNi1SiOLtc/eJTSSq6Zq3/AQqAHd6gAcd26t
7oqovdhxd9uUBrPgjLzVEAnF4DDwVnaPek54B9oEN3nbr1WDyTa3+mHdd++ABdR90zTkJAqffJXM
3VQhm+ywQ3ipuwc0mR4Gu4eQBM2sTq3iPGRuxVDNDHAEOJjVBKW0pUFCbUzej0Nwnw0uj9qOm0Of
CIl0cBwmLYmAOkKSxJhm0RUKnxlJFhP46D3YLUZYmY2YIhUnaGURkMoMNPIwnE4Sd20fCGq+qBNV
phl7N0bi2QPhgf4SrwRGZ9sLflSVkhvRKJiVLZB7ZY0HldbrpsQIQvUWVqp6gTHpU4FR614+mBFl
6J75sYk1hrptfypby9u0pUf0QI6v1PIy9NAsMku/fWcLWK8YvtwlVnltJ/g2FapIpLC42vtwZpHs
hB4eEwmIPwhrxHeEuGZRcpiCqH2MpQmUa3JP5BflPpKyPCl+Uo8jJxOEktJb+yBBVFkK0ELXlG8s
DfdBab4ITo27hJkY1CZ904HVYxlDDTGu+Vf/l7AzWW5bydLwEyEC87DlTJGUKImSLG4Qlm1hHhJT
Anj6/hKuWlTd6O7FjSvbFAiCQOY5//kHkWyBUzHojww86nz/cQC75gaC3N/oJCUTN2bqA95TeKfI
yt45bQd31cFpx1FJbZH9pGOMU7aYcRutUaw6S77DursCI7y5IS6+FouFG4tr5QaXwvBuZGpUGIeR
AmgkT60mp5vGIJfGFUgFX+leqz6MmASwwOuvdTuCZRn4Ldk1ed3J4DMqFl+5JMlSEjYGLRPnU+E+
el0A+VCSXNI1GGBF45FO5Qto6Cue08tgWCctRyOclI/uI0En/Q7bBTiXMmEzhqfchmcNDhFWY+T6
jdpzW2Q/jb4GkG0jblvG+67xWI4QQzoXuCqCgLJSmQe4Mw+HRngf0+jlTyZJ0wqdg4TYHkUl/hRB
gfcFldFsTuesBEUo4GWHQSJg3WDIP4futbHq5iB6i7jh+NbVsEuxkMAHT2GPAQyzYbhg7dBDLRr3
Fh5za4BvHtQ8RAjiH/022s5hTTCfnJNtX2MQPyDDBVvAcgdft0xXPOQ0vphyOqajlpBvRzZdl9Ws
nQaxI27cnJ6twXZeyYfAZ9DFMSgOr3qnVAlRjlnB5L47tvNG0JIf0r1gFLvV+nrdmfJ9moIrldwm
GFx3lTiOsgzcz0n7M5wvTpHeRGXvWepukIAwogD7w8/UY7i39hzzo8NJLhbOoXOth2ColEIIQaOm
0vxoTqsIv3tLvNYFAi9GQSGRcriwMjxlwkGPWDDri3EAMuvhZvsu5kLeVQ9pcTI2Md8Zn/ET/GXZ
A+ba1eNUMDPop5VOFS9G8thJSs+MZC38fC8FtYqN6xH26KtIVOa6K4JzL5wveEFgIiCMQOtMSrQN
NqVMyR7n1rzUEKU717iXhfnEbIsokO4YDsVXwITQUbe0gTX7efC1+NxVFqGZJIVGIbt0gdNoxW75
aYQ5BCjtmtQNkTbWJRbZbdJYNoKquqTDxh7Mr9ikDDYFchfdeJeR+ey5AhEBX70Fx6d2HcgnBmU5
RmCP2EadMugDXt0f7IEENq550VSHZDZ/GGN9RSx2NhP5ZLrgB44H0D5XRGth7p3kxbOn5zDiqNVg
BkmMCFII6rOB/iCLgansdEbH4b1Y9FyIe7Dbm0cCi8dt2jT4QlmnAjyitO139dWoQyUe4bWsbD7I
mNlcUp8odOKKK7+GAj58hr77axTerd3YAd4E4+i95Xwd/Vh/TjxDcp63vvHmhPGX07oH3M+QvTpM
vHAYMXLvGM0uHhA4nhn9xsiIdcJ05gIGv7JtY+cDgUNXx2rjPk4DHnNAp7mvAr2jDU6FP8FTXqaX
KSLHPdIxAwLxJO4BRw7czOM5eNEKJhQsS90euhmt6mnW0OhJLvyUs7Il3nPrFz/LOXroqqsPqJO3
zdFJxR3/O2SbsfazZSXrUpAl24dMAVcMOeGUXyzN2TeXbjTP5D+xB6Z6Tchm9jI60x8wsQ9KlY2o
619NcvJTbsOS7Qq3Zv84VUa2tYvTWBSHEc2CHrQnWNGkMRvZQGfrP08AHB6pCXTY8tA3tkVAcirW
uFFe7anUyVPEla+qi3PoiRR0xDkRY0JkPbxeHmZJOm3qe9syf6SuRu/ktmTJJeFdjOJPjcDJ7Qgu
bozIJdx4KwrNOY2TfsDTnNUAHjZTpnrT+eNXm6G4bNn1S5ubUM8YsTqAyvW5MLBhAOX2UWrGlXce
W/kdD3WxLw1z3Tqw58Oypo1yok+pca/J2WCwSnkwBnhfokPZFD45DnrfNWRXxC2+feKoeembNdEf
icLcF6NNexHjsQ+3HTi9yd9taXkn1wA5TrUXEO5nV1P6VAhZjjuC0ZrIUWxCWozUeJkokhTykm3g
PwAo0w7GHuLLXh5STcfUJ7P3rH6/IDy9w6hJ9l09fPalhV8Ess9VQ7JBxQA1HvlKk2tVzZ/6qPyI
S/b0ehrOtiwgU7Nj2zaW+dXHYHKPyLT46MmeI8TCdXZlogLsgdvYXC/kXHHPy/5ziuNdryPi8SpB
sAjEh3VJLE6EUybUdfGmDdPFTeI3OD1o1DwsPWc0KrCBTqlJVIBrrovJJNUI3MTTo5oRXrJlWoaU
cB6+gwBcZeMw61pVfnwTTnCVhf9mg8lZ2Zc9U19T67nYHq2gBqJ2LZLndBR7GdoH6J+fQ/+ERNXx
jS8xM3nlvwleBPX6upcmEzi5c53hlUg6srPQeRkYizDjBRUTJWAXrhDCIvpBZlv1az57t/mvf0uQ
cNmU900OjJ4yd/KLdcsNovMWLodXR0vIKxa1sYcE1wza5t+/asY1qxFkEfWSgNnVSIYWb1c5wUEd
osezMiPUfUJbBvOJ0FecwPClssqNlbzN81UdNxIT+ajIj3hxyHv00PFWoZGxEnJWo1W+zxlhaNmN
cJUG+80a7Cwos53BhlTH7qbmZwtjk+Vn9W/8VwfNKuDOsWo4guo1FKkGWmVcddc2RLZDU2kry4qX
/9eMd+kqoOPsG42bEbF1wO+rl9SGt1M/q8cx4Dhk412aoT1YRI+2J9N+Yh1aGyB2Q6d/qxMruylj
RAnMm8jnOsUFyxp2Hb9hpGg7zPVQBEA4JQ/OvsacS71CvR/G6Q8kESKLdDdOK6D8FeHdSpAR8uY1
iWXLB2BwbWXjkVnyKMqNOpw6L/W2KPQAPrEmVZ+dYwhnH9Ftqd+Off2pYZJNIOFO/XMj0af86+Op
S/jvj0oQ6MYcqebAzQQe5y4E0ITBWgX9kvV7JyDWFfydClqcvGKjflavqZj36+6XTttiV6AZvLTN
/r48ibCISsJ1yOGyANUODj8GOBYIhSD9Tf1VxD8T+3JQL6m7ZDP3dCgkUNpG/ksdSkcQW2BQ5gK6
T03zJavyqg6pXhNUj/n8pF6hzqms/hDi9q+Twq10pU6YdNGjeive4iJJByxpntPWWN5OHc7FW5bD
WGSG0qK8BPNBxrgrYcLqltW5aH5ApiZupCyvowmw2ETzQ2cx1SvTFL1IIzaDyaQjspJvj2Lb4qlK
pYZHtObW+zjSNbb76boM8Osu/Wa7vWkjtyvxjTukW7coNbEZKPQDxpgYQJmMg1OdewksWi+5Ff24
u0CHH/fQEb7roD2MpBJSSujJrszClSsdcXAaKKEiPYvoZwqgx2ZjPtMtfBXDWDBw954WGoQNlZib
D2EUTVGvhiK2uCGCxuYI73tM3qeKRr4tj7hAxCTOHa2ofMVM8BaS6bg2O4O+SUrghvyhrYZn9R9m
BNhzKpqYooK1kIbMVFErd4aHSdbMJrKWcfyth0O1S7xfGnzpdeNMH12I9KtzgKj1BOR7pmJzLOgG
VuO9WXP6aSHnWLuiWec0DJIA2KG+T073mkXUQ7MDyI5/JLO7iT3DHmjjEGiNpXOc1IbVpOj6MAsh
arWm9vQj/bbA3T7aPZ4S/Ko0zCqLs6bmlYaawADYEZin0swT8pg1G1lfU6E2w+LQxTAcf6vp2mEp
vEpzzC1yCltXjcz0DgZFW2a/7CYh5jqiezQl51/+qfyKYa2Vf8KfIGCqo2JiuH+UjXHQCwZIZqKj
GSV8qas/ytooz9LO0k1I/Exj2bvZUDpsv6+QruivNRKHDcO0e1gpNrEgf0QNKSoiqw7CotdZhpPU
zofSAzso0XevTXh9pGlaewKBmcTmbMMBoMokJ8J4KnJDxuGk17CQ60Y/NQFgBM7U1lqqYSZKhPMC
4WOtWXGaC/OqgiqGqZaE/zfsknEJZwHLNtQYWhrw3nI0kiFF6nKj+148YkrnbhscJLb2GPbk5uLo
4g1kkrUM/chjaqmwmDv36pavNc+lH3dSLDnP7uRYxwmb41VPMp/MqBtJED2UziQvuI5uGKs4T7r3
EFTa+xyOvxIf8UoSpLvlrcUI/wIv42Q7miX+IXZUHnXqa6cUa+gMkEhQkz3+phVUfaUHj5GHFZqb
ooOViGPmROKR4Z+KhPtC6u57PvoNeXIAp33u7IaAumVOnsKqmvbJxG9iZ72Gfs2T2Mc3SzEzJGt0
iq5k1IyFybAvHXEjMcTHK8sjCH4K0fnhkieHI2aDJER9OGHlrwTohjs286404pLQoV9UnNV2Sidz
D6fh1CG2DUfzh24wnIhlfqYPxLMCi9YdKZBXK65+Me+OVzBvgm1s1w99KK59G58NN/3280sQUBph
U2yvJw3UWT0LIZFVECAwsIpkv65d1gDciVfmQBNh6N05MI5GBE5Ixh6fBFMwV1H6/o5T1UBxYUkV
FedDkYe/enJ3pXUxqPfxya63naQ8woEshUJ2LIBt4iDWV5maHtuuZNQ1UOjlyQNxoGQYVedlaNDk
zOUoP+4ZBROGA0wM1J+gQ1+d2XkpYBAy7GFwwwMMYfqx6613J6WBw3pHZ+SYDdV5cAVWXONOT11m
PrLPsCRhIlARVUbiXhZeR70HwPUHtI7w4kqLqky9iWQSXYbGR15X9zZ3XkmhZRSmWDxq7i4ZlpHU
CzrEA1y43GY5SqWw0P+o+dlCzJkH1mHeFLEQvAmwYpxwQua09Gh2TGRncqb3AEVSfe4Ygb9ZA+zy
NLvj43q1iGFgnB9/apKIopahttmn3i6XHs/zuCX2WN84IRt+Nwf9ue3oQPXxg9zSz1jBQM4AkyeJ
HewVFUcGEsrNIP1nVfIJ0X6O9CRWtk7jiC07glgZRMlvCGIWQ1UDJTkQmRahW6IC9zduIw+yR1GE
bCE4Fxqp6gjz7Wx4mRl9Ax1yg7gDHyJRX5IdlljBolquRNUqU+LXug3EA0O2TVL148o1YHpUqZMf
A9d+siqHHBDzV93jzp4yQ8ZpiqgrKPLJwFcQ2PQX0drwcGJQ+5QoMNDFdwJS3UD6cUb9G2X49w2+
4mmpMVPf0D0g7dh5zKQKhnNN1L5nY7BPHa5c4zHT9rrvMvVvf8lTsv1ZIgqWz0l1RDd5wh8eXqwa
+eWJe8Hu+kFXtM5WMT0z7AW6xAA3qbF119sG0kiEGISJnauG7CPDm+00Jd9qKOj69XtrytfMCABr
6DcGEufWAMHJOqndZ+6blxK7KF2zKVzV7KyHJYJtwY9Gzj/kyAJE1DSfnnw3HDTxwRjy9P+xdbT+
YSGlG65BbizUas+34J3/Jyu4MXnQ4MCinqvhUJAtp4aiTH59Py1xJnJeZ8ihh6IFRrQ1JVUL1gt3
Ie25SLi2/KUG6h0L38jGrrhKgvy8TdVUV1Is87UXURaFgXdc/uSEo7rd8zvXhDw8gmrNuHMvk0WH
o9cPad7Tvw2MIwM1wBO9II9FvswR1+3/ZnI7/6ST//3YludgnYXF2H9+cGhcVVGnWPDSpmFSaz6O
s3EJPMijGlvzam4uWf1dYVW7MTHDRAtqWCuOBOeiSnkg6ORgBVCuVPDvJkXziWECbJksfVOE/BSt
KsDm4MsXA4QTf4eGjnGxGoQDsJE6op2GnG3NjIvXoQl5EKAgh1ryrcqmWN2nmeIDjRbfx1+uvSI4
lOTskME+XamyPmXDiq1WOGyCaYliJKS6SA5ZfKr/IP18arTc/n8umhVwUf7DcIy7hQ9qWq7vBAx3
/+ui+Z6feYNmtZhQWBDg6vA2M6P0VEm0zHLH5rUzGYstZMqFHsHU5VjZwHFqa6FhOXtVgFWIo70h
Y32MhLlbyDELrYm4cbZPd8LPI8lPGd7Fm8HlFiK45RmY9PMvm8223gaTOe5Mi6TIDZFMDnPWPHfD
yKYaHwkhj2JAafUE/t/3jPfPe8ZyWDRQYfgwGf8hQYh6kZlBErUHXW/NHf5VWkhohkc2DVhuxHxr
SGBus1boJhH2rZ+cFpKeZvFVkhEPCVyxycMpfHIIhLOwWWDxO8wuS10xHNsaiuVSMIxieh5hGlRq
U4ns4j75XJkyIAkuL3hDA7gFDgTrj3YKC8mMiNjXhTrkpOQlC9qKvMb3qJDtVnrVwxjhrxGlIwyP
fDx4enlI52nhIaXSJt+srY+uL+AWqr3Njg1ipxNkU4qI5eOytTZyxkDE8GKOYSALa2B/Znc9hHsU
TW8Z1ITZI0B62V0ZV9UU5ITgLIWymQYbeNwAYKjEYWL9lSL9rw6B+Fr8cwHzLBPRCgaBgeV6+n/J
Qpxes2r89ptDWhWskBSr+85PR9x44OyU8tGdXdTpncdWiqGN6wpMYof4mz257iE2m130NilOXa14
VqUoT0RYXnwnclGt8ktaUn40yh+lZH71d1FqjaPtYvo7iHSrGeZPXc6/iUK4wz3byTa5mUH+7Wcs
HIX2CvDBhtqYzFBglWUNrqpt5V1Su7/PRV1vJ4F5n+5+CsXjtEOwIW2Iky32P1geaxjQxCQM1L18
Crxx281od0VHItFgbvymdE6lIZ2TA901y6zi0DAmiTn0eSjGhzBAi9g4uMeHkky6Qjy1YHUHa8xJ
NqRACClidNjkcGfR+AE34kiE37+PeKO6Kw6+J1zAThY8xQxb6GxWBwPdsX4rQmxD1uHC6XGb/DsP
ol2HyHLl2FSBC5Nq+XeTQs5qtGd9iL5L5Jlaaq1Ks/29FJQk915djQlmU/bRatFZKOJW4zk31Oxn
1RdHdfLDS5tjUIVvrJR31ZrSRROYp7ChOO9+EDz5IyTEgrQ6KL1DiHQkaPbAkGcxU3EpdRyt8bCK
5upTEYOo+Ne2FlOmOdm3PYzPoihOph67NIlw6BOLKnwOfk9l9B41+WFhqnbxzyrqvzRTHSumhwhs
rHGRRDhFMdJukuWRcafMMRM7LBgJc6MTTUR5blzvlmkweBWrS1Wcbd7idaB6S0jlZz+Pjz5O36H+
l9/Wq76jJC58pRc9fWQjDgkcUh8QwYuBOhSBzo4ZO2Ukrtglp2u2hBYwe4J7b9e33oDPL9oBLg4n
QCW7bSFG7treevbD6keoViFv5s31TrwnwvyxPOBxU6OdLMfnOB1gANQRAhhhXut0RGHZ0OO3AA8R
E73Ebz78SF4dC6tkk75n5ch079CT+1pDKVdQ/hkBbZHh6S+jqF7qpLpOSjfRMUruaI+Dls1fD3O5
SezwpgGeb0LCTBpLBH/b7g5bpNVgAAXMlPeGoj9WGr+Yjsc4kec++gnSrxFPwW0bxyeDPOLWZGaU
W/6pdmH4px2Jmw0XGXMLSBJl+UOSoit8hGwZKRgnJuNvfVYZpx56mqNVpK9myTU15XGafHmozACg
x8MgXWJnukOQBmTRZy9VObCf6IGzt+f46tBbHjUVaVKHOgNAX54xrf9yssl8Ja+A1NnhjMPhrZ4R
sXTemx8LlqOmwFC5A3FSeZ3YFW4ar+6At0oA2Y746zImEg0zmmFLh+5vMoQVfZ/v3U5zGP9jClkF
uEeZVkenajO462qIPZA0S7ITne1CDOqQ9UyEGfFNbEeHTBZYZQ9WVotdpuGMMCfupiFYD9+m+WKC
mu9jHNhj4g2PRTeZD3MwExNkYzc/m1dS2kkRsGs84udsP9uzDqHrB8mngs1bRMQQtd+jyd86GhhD
pRIBoKRZD55HQMDyE2NDIyMmQzP159lwzR30tQPabKIKXevmBtX8EHTvUiQu+BJUFDkJvMWWH5U9
e0/QWBVnI3xFoZ1MrzlBeRgPIpy1U+KlHo6m38sfWvU3y08o6hiCNphSZHgsbdnHUcNa/mWGvH7A
Ujk4hf2MQXRpfSQiyM5jhOeONROgbBQOo6lJP0Vtdenpfw6VnB8jzyP3KiVHOcl76Oa5KE65Vmpr
ElOweCdC6hQP5hUSnbNfznI5C8vDbqu02u8qVP5rFc6bUOYYqfiY2IS0oetKWs6+8Ie9iV3Z0c1x
oO9Eds7DNFgTbg5ns0pOpa53hzoHODcYHm4tAx5vC0Pw5BfvoodeZzrRMfMa91SrIiQ0MJ3yx5Y4
9T55tqOuO0jH33sGkEpG3cmgZXwPUn0342Y3muZvS6bZNu3N5mSLrjmNsfELyyPM1ceqP8U1gbYw
ZKJdpTypxsE4enbJMAeU8CRN21uTB52otfg1jPz3LBkSRHY6dBbsgobCXRM/U4KlY0wwPeOI+Fi2
PC5xYFyRRfs+iAn8Qa0lQOQ1KmcSKhLsAo1f/RyVAEMhkeR5POxbI3+I+qnb64VLlyzE3D7gWtGC
ZFh43TFEWaeTcS2VuyUE+5QU2hDuMcoFMEIDNwnawgyRyQOmdXwlZuptlmNEUHkPElnG2sTggi4v
fkxgiG9MpVGhGUtWJaVZ2RoPCwM4w8F3XeHpm+M/Q3hTBKzuxYdFwlWRG7lqsuE7IntD8erOy6pV
Km0G9Orfeey+2cX8tlQXxTBhdzTae2kyzou69scQwXb0GffB5M7v/sQyNWN2oSs9A/6IwEY2biTh
dqFGE66T7GMEVZNT7WSTfU0Rkn5Fzy7N3F17FNKM64igMBGtSVdDT27tlrNcCNMKIprD4jrGG0iN
D0ZsPBo2Dm8MVbB+Dxh/tbelTmomtg8ZFaSBQLcihLbBVIDuDJjGAPAmm3h+VtvnwiFH/AKrv2Ht
51MQ35C+zCHoL9r/O6m3bGXQzinTm9ssirviwyr2uWvBQEfYxChx3LRIAhJEkGGF35JCzWU0bdj1
KaVdjlRLqDkV2QEh2E2HCBHntnhdE9Eq8ocUXHHVK0/WDupzRszxSusFrRV/s4hk5qjWV/eF24+J
bJfgmu/lYARFJvdGL28zGdrHssgybE/iS5PjwU8i+6LZWgjCi/NBo9OLDvDst55AWQaR8tuqIzgl
LTgnXrXpSowzxinY0Bkdyte0UhrUwDyMmAs3enDDRoJZpXmlu0Ub4sqbA3O3yJNv7H15VhlB9dot
G0EcXBftQDPdBx+GSqeLrTmJK/FCh3JyEZo4h6WB9hTbuG+9J9gST7JoSZxuYXERDXXMFzRN6QED
7diEzVXPwW+KiFgzkv+w8H8gBHsz59ZrrgDNWqlrtBQ8RhfBScY9RQtOMia8KTr9oUX5wv8TCVZJ
rjKeZky/U11kBL2BopnjgxVaGQMZVFRR+Gcglo9QMe6IObbAIikjV6mJH6gaqi5gC8ag9dYb8g8v
6PZp0hDQ5xwj5ivoijO5wfYWJREn3R6LHrqKPVI9lRF1kYtggNDaGYlucW81bdfm2sfyBpGDBYZi
K1vl2GHg096UaMdmfWC1FR+q9lzwg9CmEsF1eqPq81Y0rxmja0Qy1L4FoE2a0tbHWoUtI64kvvRe
8sl6FFp3STxY0ESBZZu2CW56lECqZX7rBly6QK8RzqSPjun6EOTBJXvnJp08Xkfjh26A6Zgel6OT
fD2Rk5jwEHihAfq81ifvN+AWfH6pRGAF9g6di+fgEFTbAS/xc6ekqImSIoW6xanZzOmWFlHjEIEX
XzBS/K1FlwrNOWj1m26F37U2E+EJf7JCvrMZvYqaXM5XWXKuWM1GTI8I8rOH6iln3srqg9RlzLeJ
Fn0ZJddQVals2Ft38u6zFHf8J4JPvSi+DROxgHpucax6dklIGrr6TxZmR0MBIAXIL7pe/ZhNze8B
5NRS5zhS/9Zen27SABuVSgtgDpV0H8VchQ9zQyCzZUIXc22dRuMgNR6dgHi9jaZJEmUsxI29sPdO
DFvXGtPvBRHxYTpEGlYeHkDgBqfBzfLXWjytwsF49TP/pz8Gj2BQW1UvxUO/1QfcYeBacQWU2q+K
7qVjo5DsswFQ74Q3KDMhBV+3EV+0rNJ7MGY//Sj+U8auAI2uUVL35Sb0wnKHudEU08lDEmc5bNFN
kAU5WpKi2trXOD2DbqlDaVAaB+HtlGhF9eOqJXEm2mtqMt4ki9cC/sxUTbQKSl+fWj+TbEIwqBQe
S39Ux+zaUYzTVdURvDUEt0U4tSgwDHVTiUl7w432UCKnXgC4Bbc2VdXstYhSOon6BkMFeKWkxUgK
v0LhzLYss7XFg5oBRB76EbfYMYv/DgAWfY6OznEVwv4iShUqreo6bNNfJ+1O6sfGdah7qeyJXrLR
Pj+7wWM/d/uiIm7CgHtyTFoDMpbrM8UhciyZ4pKt5a23Xb4M50Ra89EgOBeHdg9bL9elH4P4j0hX
exxm96Wry3BNkC4znm4A9bZ+TWqVzehBZUdujNZAPKdfQ0/m1jxE5cEed3UMpVVPXAypMa/t+BYX
RayeTOxEZbBFTjvmRktoKY1+Ien2llOwU1ZcGYpPO8aNVz3c2mg/tWPJ7sqKlBY0i8JGte8B0Oot
xUEm7a0Ip6sxGRAwUF30c1AerZokl2pCSIRY42ERiMroYDs9rVG3QeqplU/LgHNpck3M6WrLO/da
xpwd9L0pqk+r03YRvrit5EFdVLehx7zSEWO/s776YLwFGg7JnY1ALRlL+5jqEt2i+7tCBrHrCu9c
lxBoJw8gv55061iFX4TYgj1gBJRH4WGx6Zh6bbqY9nseOaQwyQFhiUJ8nMhG89cSqA02/eAFaA9G
ltAG5/Mq0+B/ehkPHQkxeX5NCYki8ZCcGCUxXDTLi/IknsWRFe0W2OJzGblNE3ud302fc2CcU31+
Hoo5XUGFBxgLMsVSKDciSD8X2GqBnKOYaIdwfhrhbcvKu3VifLdzMusy9ybD4dJUzt5X/WsPVAFr
DM2W0nOSS1ZtC6XyUuNmVyCW5eSXMa6m49cgNYxjyWwF8sFB2XHFCsVB8HfnS+vm2vZMj5lm7pQC
cXm6Mmva2UQt+qUJdSl7syM+SpWKY9DDoQu7Va7KOzICzO3yyBVqIrMMNdSgqB++PNeoQMB1gUfP
e27Tu3fcXBYZl47+u+x5LjUt3g0uKyfZYPdIIce+B9dVD6B9qC3Zz6IvLa2gKnOV/46klf0qlChX
aaKITTyHmvO6THqX7xCqBbP6FNC5YUjS1M2x95hNtN6NQRM7i6qR8D1Wcy3kcvCvj+NInKUaxhPq
+Wewhx9dKJ+Bwxg4ZBFBGofE5fGoATCWu0FrMGNanosFQ9AYsDDy4YDgk/tJ915UzQxpM9ssk4tl
gNU5P0O/e120RAHS5pUGqdEhCW0z+rgnIcB5J7UeSkMY7/DNU9gj52oDGq7y3CGMSfEoMiAokeNo
occh6gEuDkAiMl4FZ4zzOVI3ZN3TO6taurfwU6AHPeK7fSV8hWeEhdfIWXxbaqYk0mA8wPamEBoP
ltrxfCifSLnzq6rHrGokMjTdKr0g3hAK+1KVlkHpuVzlNLY/JHWnPwL4LBIv482bseiOMp25ZKux
ixFXRLVjhP1psqNvNetLYvgps3ish3S/HMtRU925ZpKaNuJG4/9dakiiR8178Pnm14uwuFDrOKs+
sN0+x3FrwYBGWCcL3jxGBoRTZhJq6gL/zF3rVHtMcOtdivZQyG7eqREmVDNmXj5fS9FckTf/aGlu
cTx/Q/rA4AIsA0a9eSFM/MfyDAnDkDtvbBCseBVZTbjKdihMlEeNksS5Y8Xt70fXRUjrKwG+UvN6
2u8ckAIVU7BHW0KZoZ5Mf8jvAEdE+Q5/3Q16BtrGNG4zCiViSNTFeF9GHHOBKUHtvk7xW//HmSp3
NdrsPaH3iC7nXtJSrwKgC/wZGC+V+bfllfekkNckmJBbRsqKMj/b3k5YcI8X/aTms6maKgOiIHZq
UmYCxECUu3rc2+gBKpu+Qd2sU0Jt3yl0SpUtzMiSzdR2u0VVqOq5RFkh4GF47ZQCcaGNOFaxy+0U
yFgw1IY+hVpTO1hetXZRBW3LBGNykE4ech4sxj4Pzmjjvc+8TNcmubMRO8vaPlhR9b0QBqDYMzMl
z0ZaBM/dm0YzYJQX12TuKVAi944W5qAuGSvdDz2YdqqdSZS21m5xNvWojtXwW616ad1vYfuXNEeR
tZJj/lthkLKnhlwU3Owf7xFeOjg5cF/7GdJgHa2PqtNroN8enegcOkfp+sl6+QjxQPRPUM4kncck
MMevywSjVPfm6Ie3xdciQ2bNHgn7l3j0Ck+ArNZ7gjnMO/b5DMV5rrAyduHdzC+jxuBMmFzuxTCI
NqQ20atGreZCBkbTYqM2p4UgU9gQL1PukknJV9v2fC1BjT62Jy5dQ0jMbbEUKyihrmXpo6ONv9UV
Ve8WWw0dmVJ0tCZpDQqTLmxzw/SsXjlOdi5BkGenzHcLzK/TmBqbsil+93lyUZXTnFGiUdvu8jRB
VVxy7zBWedcNYBhlJF8YeJaa84foEeB6AB2uKiQc0zbw75hPy5rRKl16mkJoytBPrtCxnMJm3AGL
bzldGj2G6X9l8VQ2BPjSOvtguQYOS40LTFqN87Sm2siQVNDtRsVGOV8AEzHeUQoHPPX+6Aw8NGxM
1iaR9E3xDXUUcDf0jr0RgKfQgdlKcOt0wwYuWYoGJJthYwy/3DTdq9t9WROzNOHt+nS3zENcHdV/
7jFSogRbykw99qHyO7/8CglEX5xTO47Xvl+GD8w011Jo7kZh4ItlgZ84O/qox8WqwFCi+HgC5a0c
xFIFNeTy/MSWh4ADmHdV5IW1beaIYMDgZnvMQ+tofhxlFq7bpIHF571Noq2hcb8tYMKCY2jtFMEE
Ml8Xc4yGxCX8f1vYnuiBhoxl1A9iemjLe4jz6tmKuXNmNhvXJNyhvZFIwBwmQ5lV+MQ/1N+TjQFS
ho/4WjjOa8wEfIXVKH5+3ANlycauB4NBDuehVzYvBJZetN7Gg8Sdfvryz6JSD0UGvSTgmvdgNT5N
qlMn5xilro+X68qY0XUFUkWgQgzo6IiA4et1TrLVugqBIWPWISsUbNdJx1DhITZ6/B5LDDFfZ90D
fRzUVifr944lWSErRQUeY9QHQWfkBZD+IA9/Lw10N7evltW/D/gerk2+nyzLk/3isRQyLiFqBzYS
RtNyjGnPId9KGgzPzf5kdXWccp0SkFRx21NUXwXUwy77nJLipxmzRDCdG9Zy1lnroGyZHuQMDZFO
IrZ2DZFL5u4pCfUJSp39XCjGRy6HR9GYM/Oa5NH24WA1Mzy4QpGnavJ2S4enEnB2O7C1RJNrr/IZ
9A1PemOjB6QTKMpF5/p0nk5E8KKifwSsx+H8x6OwhZuD6qX0yhKHLuokfS5+FAI1htPgAtR4HG8k
R4QnFGJX5m4X8lDswqWbItrTNmRRsvP8x+hYfw2OjOFn2rXrPuGUveZumQxkHSi5a7WTq5nY4ryT
uAxAhMNBNVv71mx9uwAofNWCquRjMVdJMnHRquFV7ZsCDjrAfX/CoQoZuWrhU6ZDHlFbtJz5r6r/
WJbQZT0r03vi0hRYNVxK+yMPkn2YgA+4wyhWWLJfPGavO9r8O3bUW4LYnmPxZ/D7n7Vgru6nfGe5
ScmWwKpbjx4CTCs7t7YiJ7HQLFYhFOP1Cjc/8Ne76u7KKDj4icTx0nq1SheQJ9qL+WySs4A9AB67
HvzlnV0HJ00L94WRfS2mHIXGClcoaBoNwapRpI8o9G9BRwUW/g97Z7LcNrNt6SfCDSDRT9k3ojpL
suQJQrZs9F0m+qevL+lTdfzr3jqOmtdEYZk0TYIAcufea33LpgILuJ3r7pcPFOCq6RiX5DQG6SuK
Q5p70+ra5mwY9azxE+7DwU8PVzDUVek1EpAVsw5chQN6+Jd7iGiDOP+J5InKKOqjldPmP69gIddj
RQlre8MK/LXPnJ+ZKp41wEgvm2adYdKoJYB5dUFE+XEd16H228+q+boE1EFQdxrYLprbQJdTa4aG
DrUlidQfib74ZFc/YdE8XgfAls/EjgbNygnDe1iAd5q2usWUwa02RvPeRV/09mmaKO+J20Kfqu1m
g68JVlSHpZb49U558fJQrJfK+HltDgtP24mngfYUjE8PvFnt8r1bCiU8mGk01hquM8ToZJjPYSrq
dwPit/X1JGUwOqzdwVuXiuBwBvGPfYJ6Vh99Tm50PQwgy665oU14o7VKuBeIVuEjXPdutXGbltF2
CZhpFl7q4hnx8X9JhI8Is20ATUh00z181n2XeV8twS0Zten3REtqE0tuQyUYkVKH2DJ4DNjTntKh
+dqRKL1hvLMOve4WrRlCeI0S07u0SSOR8Ps5Kyd90z3foSSPmibWstPt9Vo9KQfN9XV702nS2HWM
2vfiw3WqatO7H4U74SjUOAm9s9Hd0ZQVsFLwGOzJx5bIlq3gYV/bZ7UUxEEakg3B3dybl6Qm/2Kw
2Z85bnuC1slttPLf9QWRlUjTBL4aXUVfBXC5otLyl/StvcskG4pSf9BEVwBdf2ccPFlW22gKoIRY
6uHK78oXlus02KGbD9gBCth9jFu3HtJwVdsJ17IOJybX/jcEsukxbgrvSXfHl9r/qAz5rolWes/I
4OMZT8uBEI97zRSpU9JpaHrQRKZmnBymp+EXsKWvuAjxYXIn53bHfeUeKvrTlX1Y6LcfAvg2DXPb
5niIlabRQRIp95GNTFedaWK+X7ss1sSdI1ELG1H5XNPnx3iaIgNMCdjgEM5L3vCWCcLRYp66jghI
9hHBsNWyi+qlIOmNscBVQqk3ntcrd9F0Pb0Hu/ae6FGcbKqXwil/2Lp/qo9y0CyXsglOJO+gL/N+
lGOLTQaJrklanmYe+c6HSKcH/fXYrkfuL+NNbvcMAzzOQ74NkMUVM5vWpz7kO3XaRyx8LOiM8fTD
ghJtwqWxanVlpQ/ztSLW7fTr/nryueivtCL9bBIcKU902/W6A+zAK+A8zs+zvlHoFRzPUd5B3uun
DJEEAdr9TIYRDl5uhcbWLdkPs2v4hi/5zVXceA3pUXDDqeFILLrUDnT7HtblnTfhV9MqzwUA9Eq2
weN1JRlQ+YA7Minlme9nDZUIp+ibB7CwXMqTE8Uw27hF9Ze86t/0vea69rvRcmsjPNqiE3XmnUax
9chxViJOf0VwMFaumZ6tBrZhWjWvXf1ltt2nK0FKF72evXwrqvCMA0/jB22iqOP4a3drquStMeyP
5sHZ5Q5AaNnwheqq4rrYGAFu0HneIYkMIl2q6u6FuFXAEnSmyzGrxiM2qTsk+i9qDKcV7vqnanxM
SibJWCKeWiFsBokZt67827W+NSrHIKZvlSr3uZbt+LsbZ1k0A1wXZ6OI7d8qyP9PNP4L0ZgswIAw
0/870fim7kEevFfvfyKN//Wv/neUbfBfAdP7MHSA8sIh9lCQ/gtpHDrQjgG/BCK0TItH/mAa2/9l
ikCYdLs94YciBEX8L6ax4AVDJzDB7IoQXdf/Y5StqRWsf2gWLcvSwa2OhfrdYg/xOb45neXY16kl
jwifgegkKtwHcn5q0cnnIHHXnvCMbUXjaT8DN3enctyJgnz7dtiYSYskIhe72cdyEnr5TWC5hJG1
l6nr3QcZlc9WVmzCarTYAwXGlqgzBV4kCPZR0zIKmJIj9RLC+G7f9uyfMKm8FU5b7pSkhkkbchV6
WfZrlDV3KkHK7ksFGKJEGFK/shSj/c9YvqveYu1CNzq5IAeNyL9ZwrHfTZpz25Rqk7c04wKC1mHn
4u6QvIm2fAcp0R88Rz7JVumIcz5rjascC0TAlgoNYTwgPgIwt7Eqo//Z+YN5hEJyKJI03vq9vSoa
Y95lJbu1pCrem5IXkM18Qp1Y7mYdmjdP7XTWTjevPjVhMN4R2nUwLeR+U8itMAXzm3nThwreqBKa
DX1+qDaZZ8CJgkWX15S0ZZp5GEYwW2q6UegAHC2twcdjSTFCROPCUseeKqYDlAXOtzl37b/F+/73
E8RxPOG4nCUa7ex+ErVmcyCHmrC0Y2Mz3tNK5uuPIlDQpal/SS/rQ1QF/Z3Z86YcwP0Lg+TfB/OP
q+v+91n5J1/6k76Wc9VxQpt0Z6KhA7Ywn8SMgiEVDMe8OY6GtMnYqt5sa+3IQ23097Eonxmh/Uyd
4m9HQHO9/3mJOL5N/F9gIeu1UPf+UwsNy99aVOIVR2WkN0x3sZ0+W9ESr5NMbjGeyf1sZOkmGxc6
gbKFZ01gFVyBjtop8AAtLC//+TiIT0pbfSB85j6m5XHBou7UMOs/ONvYANRYVkyTnIQDgZfDWasQ
19SMK3yqa1aMntAwzym8rZfBW6moHI0ih+Oz9MRU4LqNx/DnMDHh9bzF2od1sb++lBfl28kWmJ6j
7Mt/ftP2J8L29U27Dgpph6BMmvefvr2YKyCtyow3TWcb7DDAhIx45G4wfMzmHnta30039ti+eRbd
lTbmOmTD7LGRAFEjxUfrzdXeZgeFkqR+8FgDk7R9LijTgKpBqCJrnni0ddFm37uawqMQKj8NUUs/
3Zi/h726bV19IET6QVu9oxyrR5p24lEEbYddKXz6yyf+JL7VnzgkkFwz6M3QsZxPnxivekHwrpkS
BjYebQTnFDEpYSHjcwKg+sYOg21Y0S0xhZOdLERkxOCgPC0WL101ox/vGhvvNnKcHVwF1JNSB2ja
TLgE5fUUPg0Q6agvbiGmwArUs6oQ+N6mKqL3sLGIXu7b/OTmZAxXbv/e0jQ7SMSITDoq5nQ+HFZn
6wzR366XT5x8PrZrmoFPBUUGu8+q98+zk1GiP5dgVY66RK/DfuSQI7iPiu9GH/X79leF0KcSlrGd
FIwblGJyK7e+oncYKhlvJih8NHaZ7rjO7V++kv/pvfH+CEvHTMBg9hOhXoK1szsqzmM7H0yZA4Iq
anDhkiVBeU8Y62zKLnd7XQ7AUuLhoq1axdSmdkG/eQRH0OnLvBfflJ9oD3q+7WLvgdNSwTUlvLLu
XPIzFglpz2TrJZ6WcD651RnY5n0bWySgCCA3NR3JTVCU9yobnA17iHVjNeUpzdJvqD+9y3/+2NZ/
v4W5aMMtBKYEpfqeqR//44bBxGpMY6/JjosX1YiZs3tHoVxhLNau2bw9EE21oce+Jz7pHEb8sswS
lkWbPGYU7IcqJdLzL2/p07qCwZK3gYPfpJRxLZoZ/3xLTmqMoEHC9JhEIdeqiS058Zw9+8VjVfjO
MekCGI+DeQba724Q79wC7TDWivzWv7wTfRn+cX+/vhPXEpwOgW86rvXpfMX+D8fc4DKFQLx2nQ/F
1I2qnPiQNANSIrgP5XMSnxaBbqUx2dolzaErATnPNPXWNiJWyK7RNukXb+cKF2iN+Mt7tPV5+d/e
I8aK0GPl426ij+YfX2DvFUp69cStRLm3YUcHm2YJdJL6xRCB+ma3pKKb5dlPUcw3yXdfI7ncUZi3
boqDOXQ+8kwBVGw+cqJ6vkyWHojR08qCEs1hAcuBfcOayJiKBm05AGdACQyyH8SEUJdiotoLZLYh
f+yvR//TsqCPvqVjF1gZfOGZn6/IgQ542rpdejQdAo1bApOSdpjhtkJVQRqNcKnDqS4YVXVWS1lR
4DSP7LnEl4GDX/jjaUTkm2fGX64Z91O1od+YYJX1PBvnlzCDTycojMChXiIfsSTAL5p8Wr5XZ6z1
85NrsgGfsnyEsbA8BpENDiQFM5jwc+fI3SSYBCwo/YHXV+5GTZFxBI5Izq/tHx0xW4elULulstae
PxZ3Jq2qnT94dF3SgC6e4R3SIu2f7AmrFZpc4x0z1pFOlVoXc/cB7KNBwk0bPMLNMDoCVY5bPvQM
oXZzTauyQ5dAfEEy0/Qb5U0SdB+wf9Dy9P0tynzrrhr4Hrv80LpN9x4AoJrEiUO9rbukOITgG/sw
xuCYL9mmq+l4RylK5Yg38vCfLz3/f7gJuJzMYeizQyLv5dPtmHI1GhffMNAfJ/IwaoMQwqUV5gSG
Rb3r3dvl8BCFXsT2eah2LUCk3VK2zc6z6INZsdgrWG04LSYXCa69cZMyu58DcwNZp8HrhLXcdtqd
58RfowIYANdzQBQA6R2CMnM1hmN6DAgRgDcWhbvWbO6aQTpvOLcAISp2TjfIxwiMX8LXLNYwCwn2
yq6i6DgTuHlayAGuEwZYBTonaid9f5jOIzKIph9/jcrvNu7o0i+hnNt45MqsxtZh/6Tke6Lmu6UY
SUMP2C8wHmXKF8aHLrfbFVkH2DYjmRxsHHhWUC+wlAx4bkX4DbqLeKjqGTY7UosWO9di1NnJWaZT
0LjhXyxt1qf1kosgMDn/TXZu1Kre5y/IDKuuVpoqYKQdYrRKwWqpzAMC6HA1WzOm0Q6gMH3bNsC6
DFTmySuQi/pB/ZDgB9wWPtNzo9bOLRptlVLd9j+fQte78z/vjIHJOk69gc+JG/inIis1BCeRodLf
tXA7Dl/KKI63NZb3JQg44lxmqzSddyMS2l0hqX/QhX6bU8pk0nNR5zeokRYfYQSeub8dP/oFn+7b
gclYXLB1cMMgDD6d4HOgXOVMGWeZFM4+Rcm7jvvxW5H5uKwFU55mGuez4XTzuSpBCrjZASGQWP1e
9JI23vznw2X/3tF/OmC2bfr4MdhK6dSkfy4lhWzw6rQiOmD9FxvXVvljOVF2QXKqcB2+8tCOHJoK
7Uia7MvmZ1iI5t2u3yw9x61tW/7oQfqh0UEmvgTJ2al/Us70Z/jwJEchRN4lqX0faZTcmLQ0erkt
Ms/jqhisxV4PxUvcA3EdSL4d8im+lz4ilZKr+shXeckm9UE6eXbxsro5qG65j0TNdR4P0cnnSAIC
jAP0w4O992T6XWZJgk28FbolP2zDjCoYc+bJzvz7ngrjhIseOSasd+UEPxi/CXRzDiBYx57CQ1vF
577gpbKwVjvX8QHfmfEj2TzBsaaLvS5J9iNctUxPTQbl164X7QtRv/i6FbEA4IjFHHzYEp1rUUg+
VJkhmsWBVCXLcDBtAKNQPc417nUyMpzsSQRvHOzkYtPli8jS2PljsiDXggrqsYFmkQusG6/p3G1U
xOMLWR27XinnGFZyk+69GGubaOSZBfUbAPjlwZ5cBpK0JNxlLlCtJdBQdecinjN4EzVIDcuYzjg0
EkQmJfVsGWF2GZy3sgKzFUbpJicnAB0TXu4pmM7MfTXwEYJE2JM1DENjgjUVJftaRt7rIva5I/Yy
GWZAfUL3vMVjX2TvhHaO9IFmA1YhAToTbLWe7tYewoGzeeUmeFtCJb4QWn9UYxdBoQly8FPDgntp
5JsMhp2AznMgSYIMgyTqtg1Ku+3UTTA4FyO5b0RJgJBD2B1Cgj27G7HvBFf1UvXGcXEyDE1GZGp6
10tsmR5o/0rLBY1d6mFNbElEWJuu9xZ0C/PFuKpP9M77jTcGPxKnaHaVP2oAcorsAOjDqswm+cS2
mQT5PofX7s7IN8np3EUD53JC2N/Rk+PH6A/9PsaqBdGvkVTQc6wF+3c0Ly6Oq2KCgtSZYU55COfx
2QGPtaKoijfe0m+G1uqg8FjWdhC+uyka7+yEirbQqDAiKX8vHHkxs0KjVzVrOEO+5VXGxrI6sPou
o12nKaeDl6KesQetyZmoU/tpBhXeGzTImVQVURkTYtDeL73+Lzyf0N3afDBbUJoD20YNzbkW3bKK
dlnYL5vWKsUq8MAJ5JW1Z4sjjnXRlJtIWtvYQKfcYJpEjYd0W/r2tPejPNjRc/kaWZUPNjDKCTQP
0/ui6IBpKZYvO3ip0ZQ9SAuLN1AYaxfV5nAJEYm+2HoenohnYcTTi1C0sNHsYJ+jYCIbJBGraYgF
Jhu1R4YcoQlFV94E3q6wseXm05eBydaFGqjJyuhAyCx4XSSqoeHFF7P8MZgjmBQiLjZTHsYXX7/p
VIV3IPqCdVIjzFI+BjuPXfKOOGvoJwnZTiG2Lu7K+9ZO4lsx//BKa4Ovy7rkAzguBx8t6JsWd09W
uTdmpelavRXv0wXOYykOSZ1lN8NkO8iZWMpDMzng1CajyDNvBmu6RN7YbUGtmA/GBB1Qf/Baltgt
hkCC+u2nl6CB4xhly3NuiRvqR+OQlBUMRsGby4E/fU265cVYzBBdWWhdlgBpBHKUYy9SfFPjYr80
fgaNp06G82Czy2U1TJMcnVsS7RrlVjeeLbFJp7nztRLQsDAiVeeZuQF2QmW+weLHKJB794q0oj1b
d45TQH8CSdUhzT21ZdYwrq0p+IFTa9iAATQ4GARU0/R5lLGFiu0qxp8zcbbc7FtTdPGeSq2jlLyd
/XRLocHWv11eHcmtp+2HTVFYtCainyVpcOwDwg9Rt+RNu3Z/tJUx3KWL5BCW4cOQw8YPfIxpbLPZ
4VTxAfUv+qTZATpRHVw/eSrHCXEMjqSNk9oV+3G7AS578aM7vsriaI3yux9OLg1KqzkWAImRTA32
LW2SV0sPoN1OYdFLkwvc8nORiv1StA9uwjVYSxubRehO3OsVSqRMKUQcAN3Tfm/L8b2qnZduNKtL
njViM0i/3RGJcErRoTR0xm+vrwoMCMRhGkQYx0a5NQMbgrn1zZkk96oR50NSmHsxS/IKKpN8ZyWO
tg2nsbOJMRWYaDC0ngqHE9ocJsD91ohsLzkvWSYf2jkAYojFcLFwiXX98EWWXrYrAJWuy1B6u9nC
+w37+rFBi32X0A73+6DHEusUp3HBTJXa0jxaYW1i7h20Rm+Ev1hQfnthhOOoIL6iAfFM0zWqnRAj
Wztfxlo+F+hzo9weXov+vStp3rBjsVcyyEmRqHpMK3zBKR7PsXSxjstC7rhfjBqgl1JVZne1dNHW
eBmpAvAw03QkxhrA9LrOE1Y1FsG2RH+BiC13rDOK2W1otvKYoW0eqzK4UcOhgmNxIIAiQntWHItE
vC6hb90kvlmv8+Rk+h2E7pIS0A5Zo5uw7thG9t0BLt65QZiRsHsIZ9I6DAWok5jyjWl6jFwzJoJs
Qf3t0Ayw6cpenk2CJzyMMGSWCovpemMD94e3gI0FkP0SPINT+fD7pLqETnJaSppcPdpDwpFipLDR
fF5GJfcGcDUzT8hSy1yPfUy/rr14uiucKkQPpdbl8Et1ZoaW1HgsHJlsVckMZSYEbVPk87rxh/wk
lSswKCwZXKXl6BRhvfeZ4aDf7ZNdUML4tMyxOYaZfEHD8m00voKpnnTGPS3iGb5sBLZHDzy4jx+5
CrBpIdABkBY9NyNIzY1R+f5B2TxXxI51I8ptEKRf0p42I5ccsXbckoGml3qss+ztsdl7efduplAV
WImnubwz6H+v2PnRdpI7NAxwSoPKowvNgER5L/G41NtWQTBBcvvgt+EpL12CHDrDWEcTNP55ind9
19zC52dMQ+20k5aD88/9Qkm9Eciwb3qAOnFaBrt5WIiZ7Yvv8zaq+u9NLAGK04yZlf0W+0TxTVFx
gPn6JGmNQJbpX/sRferAMnAc0e2uhg5KoGtXxVph2AOiTdkm8rM0m3RTLv4+T5GmmUvW4lRiYj7l
fYSNPCXaGSnA2icVflqS1WAOm+brODTMselubJqCpTmNBQlzr6Lvym2OPXTj2DjvrRxu5eSX3XZs
549mtCfat96HhRI1Q07OwE3h3zKynQFJeRP13W7O620RmG9pYu/aXBFNIwn8TdF802FFGZDU60RM
N2Y4GetlNF4diLkpcjz29hY7n2CfoMN2iumIfn9YJcyqQY8JtNG2ek7YwFFW+Bimg92AkhTId/Pd
8mwsPqAvZxY5GjDJZaho2ZFxmNkEkKs2KaFEhqcq9M6S9CeSyBZydo07UpNgQftrY4xXvo+hMfdb
Dnufo5kvo/sxQnk/dBm+dHRZ+QKGLqPzD1YwubPjPTqVaJZkFLBx6hP/ptDNoLAR72nfXHD34HeE
ggXH5Yeo5nMY36CQQ+eAyYOTHmAOldstQc0dy7U0Se77ngfFI3TOL40nD97QPHf0GyDV0+QgrhXW
anUr8wYFBHDBMObGF9KWIQ6Iy2Vssx95J5DmVfQm+uekq1N4pY6FMDFna2KERy+Prc03VZfVQxkQ
v8GtYOPlKBEz3Q00BzHsQQl8aeSc4EBz5YURIJdEOxkIMOU3iiOW7AHhCFlgz15qsnRa1f6a8aB0
HsWg0uqErHQGhqJBbfrX6wPXp1x//f1Dp0mkWOl1dpL+I96QbRe479fnedfciusTQ8aH/3rO9fe5
RczCXeh8/e33E63QDHcIUW5+//rHf6VfeszRLK/bJIoOljFwzwF40GAC//zKomvEsv3zZWclNjTi
q9X1L6/v8/qn3//y93/2x6vEofhSLVmxqwUxfuvr2zDdFKx8nMXrf//zT+/vj5f89JxPB+7zofn9
Ovojxn31HAICWc3xJXbZrjudWR5dpYY7psKHIUMdALbtPSz6A7Vqv0fB7aybIFlOhvT7/Ywibb2Q
BMGoFA9TRmrQGhXNeG8HFPhZOb6WSb9LSGkY8upSSNqgqtHuo26ng9w2sktexm7yONV7yIgdSOC0
jTtgxcNXNLDhxS+JajTH6Kg6nGQ2E2JQOi127rzBGm8POCtyQCeRUWJ3TU4KT8JNzezdg3rsBSXo
kvA4ofnEqsMWjA1Isg2SyFp5wvyFDyh+zMzvEscm2Q4pUEGdIIobadoFx6WiPjem5V2mxUM+JVAw
kESbDQCztF63dPs2dsDdNCumS+Fm47GwNDF3BGIn7Qc56zlEVKt1MN10CXHEaWEe6mHx1+1MoIET
dP3e8+U+cbyniHPlYs4TWPYMNrkzJPvAuO9FTwCoFgLbAwkxDZnGoX2IXcN4jLdI8ioYBE6EqNon
6wEJ41ZFBtPNfqZSLe4L8wskRDgTi/8DtC+YODvEdZd0IEKPHqfOyhcfBTWbsDkaXQIe2G3abeYX
MSM3bK+ztNe+AJg7QTW90Jig7hnIvCmN23JqwzsjIGF8vNDXeDetYV+bPTi2AOKjYh+UjO688rvn
zI6CG5A6u1Ry9OxwfmssVJNMk/Yys+jklsZuGLseSbIkrbfPoCN3+QN5dTUxoqF/mLDbOcTx8pHi
cyJqbFPydqyAx1XRyBzL/ioGwK6Ig5NT6+c175Z2up2pG4wo5V1Qj7u4vfXNKL1xEDytLM761VQH
LRntznSKFQFGy5zxb8Oj4Aa6Sxt8o/ZsPudY09bBYoCXKutdUrVMcjynPxHGCSMPXa41BvtKkm3h
zfIY9LQ8EiaZc1ht/CrzEHpq14JB0kdgEhN0rRc9wxvImCAutxDkB7mkShwaK/3IMfbsStP+wKSb
7Kd5tA4WwmctmyS4mHeMzmRBco1zae6bez6aupRMEyrmyrdGhicq9X+qAoGLEelUr7S31pnr9oc+
ybbFuK2aUGwio+fItO3RSqczYMFqE7Rx9sWfPhxTmUf+EYzQqcQqBMUGE863YWjHs/S/Z8sXuSzF
oV0gcqW2uszBGsW33C5xx3IqlnfXoZIEoH1XVNETgYIfTJEc6S/rxJ+PuWucogTbWVsW0WHwA2Od
OJgO8NAz0I1cm3ioULPT6leSmjj17TSgZvawe3U6ORSTMJ2jFZPm/AbOxTaRTARM12chliF3rlZC
Xa6tbbZ8D0xaZ5W1tUtEDFJg+DEL/6tQini+gkYSY7onpfIHPR6Y+xGqt++lOxv0Qa7iG9f9btpJ
RNfUuJcLupakjJO1byMHLWaIFaY5dVtiuO5koeZ1IcqKr7axDm3rfqtgGewCB+m2BS2QjFI0I2Is
8eM03asFla1DmLnv7eXDzKYVJfMX0Yz79FcfxdZ6mrzT0Idq6/nWL07AcY13hxqCwGHLH3fg86x9
1Dnltjf8mTQc0ZP6OB9wbnECIkVJYIhUNg1+tslAuWeL9pwoym3xnRpj6mJAZIVzWrzCWKdduJn0
8DkW8jGsshrNJCZFbWrK05cQl3CD/PWkiHLYp5l1qf1pPyziJJyQLqozHJECPxmpIdfMFOON30YQ
PQw0j/LDTcetV8N8Qqa0gEMWNel1Nq7AcnjKaFvYbfYLduQDDkQNo3Wwai3ONn1UaAF3RQs+op6L
BzLSLrOLB51hge1bH50Nr0F1ABPi9ms4k0CUxagB+rGEsGNGhBJg3DdGeuBh1JErtzQ7qKrFzq8X
6hn0l9KhmWB1W0j0kHBmVd+jWIsvhnmbmtlL0yimE/b4HiGbIPDKyqEgzoyul/gly52fop2jndKt
p4XQg6yipFCF8B/tLtn5OoiUwFS39e0b/MGrRBrfVcb9YfRfkcWyYZGivgwdgS2u++JbhD6132bT
bLVsmyiTcj7GyriH29fuA8s8LTkePsrwlihSZmekB/Z7owpeknhKz61ZvnkUehDAxE70WFMUoE3s
lt7TsowHC4EpKd2gg7D38eVkpLXUzjoJR/azJXPSOpsOZjZsvILM9rSP3hN8z+CKuuHQgzFOe/db
TwMXIDgmzNnf0xR9HawuPaNT/+lNPLe3IeDXbBLTiGgo6InU3/SFg5QzMwldvIKCJC4Eec2hFDuv
Yr8RQJnYjb2qdoN/6iKizZcIiiplfhs0tPMwvd9A+MAlM9bxNmq7R+HR02id4kn1pFKR9WRz92Sr
mhJZPAC4yIR1lone4inQ8V3dPTUh+/qgz0GaNu6wtb3B3KcOFT9L1clUiE5xLbMflClwpAraszkU
B7eLf0X+ckSo4u8pRbgtj0y2FyXZRHROvzbpJoLOEcwfo3IX1iycZjKfp6xEVTwcm2pYORO2cROC
T+9tqhwhnpunzxGNTPS5E56PdLoXzvxUVQNNYTsdd7VJN4/b9+ghWm6HHDqmfSJaDerVRKSbF3Za
P+yucmAlg75IccEUW/7HOcrKPfNWPM9Y1Z0gPuRZUnJgSV7qLYOaBovN1gQssS1dOiA0KyRjmFXF
mA4K+M8qLQjCkMCn4XEQUxPkj1lPVAyUJ2Ar0xeA2xX+N8JZErwNltWcFga0X+M8/to7nUeTAB57
ZbVnMm5RHzfHaHGpgWSxd6NwuSs67jqe4Z+5iD7cOg6YiwCDIvliImJA3BISlmwjENzraRCvsZXu
glO8lM6B3Q6NOuTHpZqmragbSDxudtv63pFo4wGzfjjuFMTCo9facFkOHSba04aNm7cJStMHsJ1d
5qQMD7M5P07RHvWcsVVS7r1MDmxnEhaJb4I9wqrcps3M4bF63AsGI6EuHDbSJkinaJyXFszoXKuX
NmGc3Sbe1x6K+Y584t4BNmSK7oL9uF45ZXdBwnc2Y/veUJIjMPqrsUvuPI0HYOB+m8Hd5WJvo02g
+51KfY16b+LO5kOYQq/PncQEQxQCghWwoLpp2boK0RoupeFkEVA0dU/MCTKoamG5oe//uFj3nSy1
ZBPFU9thEXfmaDNkvJ2+8Q+LIW/QBzpbgsQouUJ8g5jcST1rEiKAxsfeGuh91vQjmbxbxt3UhV9K
5XWnKs36E61bmtIVnqNt1tBN+f2X/cB4XSIOEn7NYKmYRkwxRsMS29jPsWBG1ccG7jEFfbgcYbZ0
C0EFPax/NrBs5g9e4m/rJTRP1x9+TLSBk1A6Zd34+4cXLfUm8e0FDZfZn3z9Q4n65C+mfVAVgvq6
719R+kHErXzoYIVBsdg11gasRXoevecuTZgTYBl5Q527ze3eP1h5OJ2aSaJAs2sM8qY8XX8YJkEr
1z+xXOEYoyG0vv5djjxuarNTLkhr7Mg7OaX6T1E3MkS1xrjb15Z7dNTcnmLaUqfx+gn//bvdlz5m
soCJa+nj8HL7jNTOpoNQqDqSHnWUY5Wyf1jZY5ch8AjiryIv8NpokHcTHa//Z2Unisf+z3+f0n1T
ZRQestIbT7SsQX3iwZU7bP9fnJ60QPXGoFmeEv349UnThOJtEuC+FzviBt0pLczPsZh4ZL97DfuP
2DehsluSMXqFXUI6dCPkMGPXw3+4sol1qkhHAMTByViZQ7eeK8oKzoChobfIj1yVxWm5veZTlk7E
x1lIek6bKD2GZHDuaQcdfj+o9+98kQwKp+8LtEhmYG5en9oORxeLHp+EYffDNXzx+iNjqQAJ4DAE
kkbL4Arub5llG9S+t5kHSLprumxDFQf3P64lPFN+5IZCMsO4vDtIEmuuCLt0ptoejUC85e7SHYM0
P6Dldk9g4t9brzXwqnH+dl2562f4YNcf9LM3FrCEQz+2/noucHlkYL1+P3j9U6F/lUHDJKULE9TY
DD0TY2YR1701f5heVNEwytGmZd3BIQGF4vK59uyZVlr3xhoHw7v8ARYAARQiGtC/FJ5gSiqwQFDP
f8UYOFfLMD4UATwa88UpSDmlr0GX13xZ2NeukKzei8n+agnrxR1Ste6IUAxL7zFKh928TAmt8/5I
TfwTZ9Ym/ha7/StsSxdVHy/tVtWdD+EaBeaLwpKKXOd58qhA/OHdHHSMm9V2eIm/+47zjvjyYZIe
m83GnNZolo5lUJ0NmvxgkWiZY9goz3aHgJ3SDLOoYtRXUjJyV6pPtT/fkFjFpk7/1b9/KPpRDB36
5FjNHfwJHiz8tt1jeDldH/v01JSwS4Zl+iWvD5t952/l5Hz99LwhHNDXX//y+rxFEV9lts4FehpT
IaJZD/FsA9yszF8EKF7we9JqD9PX/8XeeexIjmRr+lUGvWfBqElg7gATrmWolLUhMlJQa82nn8/M
85ZnZXejMfu7CAPNKMLdSZo45xcQoOJ1Q7Qpr9DRcZkBPLi53x2HRqw9pGOTwDshywXsNBOXKUDT
jrwgHCTvMWgc2PSYXrW12T2MITcEB+WHeAheLFNmwmy0XFKfNaygdzPZ1XqkNoYYJt8E/feVV04X
P/qh7B6raYX57Lixy+ai03mcHfdojSgLe0jy4MuZvKA9gL7YzOSmKNPk6EzJaWrz6WpHvFaNjN2F
UiRQq7q3GpjnrgTyWRv5nkCCsdfK+h3Lfvxqunpn2zDtbeRjDTDKa3zclo3T6696Uk97qw+ZdEMs
cj3mGFDTop3pXM3G309R3T5NS7arW9FJ5fVDYyOCbnvorCbetI9YsjBVBHEdATLfEYlkrd/pP1xE
JI6pNa/blExSYiIeOZWEaKxl4zLmzyPyWB52ZyU+f3HWbQ0H180MF3Cnfe5qhFy68JtlF+IkIm0d
hueKofz9mBqI+rf2IfEwp8BKZZzbXWd7aLj5WDA1iA4tJYk6FFO+odH/oTYga9UyEdCW7pW3433s
I/5KOrN7yE1v63XRW9KOn+jt+YrlwTIN1hJR9M7ypyfYgxXULrJjEyqYaBxuu7HaDmU9knNZ+h2Q
r+/aN9ZZ4znxnHe6E2KVFYfuGu7EOxgn3dG25gUdI9TAnND9UZVjsGuXS1C0wNYa80geM/c1cMFN
sLXT5VWydHPb0Hd6/tF0rK8Qm0NeXXIf5NXmjcRCd2RjJ5fPYwaxxFJVaOiRROqHoNpBgHwi1Mss
l8W5GWHbZez7tj8X01JubQ0nJQ0CtSXiJ83U/3TN6GnEwDsBDGBnLChHK0KELwjRDvRrQtcoEMIY
1Cy50oQ46JzmynlcpJlbCpLEsOHfusb0LtRJAhdN9E0zF4PognYq6hZgUn+Z8ukzpnM5EqPjU1q6
z41DrKKzX8Q4fIyy4VMRRRfXnvYJMXs7wUcsmfM/PRf82TJUD6bGa2GN5bksii/c/RR2SPjsZNFX
5lpQ7OFzGnN6pqMX5JW+OW15hhX5fdKt7z0peTroL1MGoK210ZeI+6elyBuchtpuBT3g7ObzG6r2
P7AVZUJsQ5ppBG+n/mS238DAvA2686fxruvbhPAOHeVSl19n4fDrR98nD5K6G9gjIm/JNcrNz+ki
QwEGOYt2+DD7uDN4cQJYAGHOJuuIUJg4etXRZ57LeJMIlyB7aV7nUHzoPCdaJ+CEicOLbS2vA14E
kzXsC8kMpSfTa151D9ZDSzaR0AmiUAE0crA6EgboMtcTK18UBrlb+AKZga64a5Kk54OnLcrIwhrf
JXVX7YqlINVfn6K++9zB9Cf1/zHGrHbTM6zmek6wbwj8U4PzV9pUD+jOPkaTWe/0wiAMihPcBIZc
L0Z/PerT1RwcomDI+819uhsaXFomEhssrh8jDIan+bGStCGrft8Q5HVC+9zNxK5c2WcZCKmEQXQQ
kYUMBqoMiM5+HaXFmpHU69nTo7URIni7iP6dh6Ak8ngPNZHXqSJ90mOLXOC3y7Nn0lvxACaSGMgX
22uNt+ctlTjhQzK2z72pfQl8CMkOOFHym6t5eEIyczXDW9dmZ92jkKv13WOfonQcYrUNKzNHVavM
xw8EmBA5+AH4ueh9MgQuIsDl/Dp0y8dqrJiO6dlxiPNzk5EAgem+G2zwjzoBLD3+CjAkzcxnM4Wi
gi3qG2yCFhEHHFWj0dy2sQBRY0OVRHFzV5illGkCSvIlBEv34A8Bwnti2Oh8joy3MtKebGm4LRYA
NeQre/ON0MRpseEpWUH1teumjxZxnaRCgr2cv1dSo6pxAnJXrr3TuvZDFDvvyVoQROuJIMfZ+L0r
a6mz7D2LONz19edAIJvDKusqcu2S6MtXL/Y/QLHdeGQKAcQhSWwvTBqKD1rDaFv61dcwSggFVgiy
QQjaorCnb1sC+6sZBWXLaj+RTLJWY+JVe6gK0LyGAVybIZg9TPPBMIZvQcf6Je2XJzTRu4cgygUK
oJg/T8UPQViUwXV4DhtE9ibQBHNSb1kmv1var1oM7ahPG56WrjvpQ8BDBKB/m+WveaNDHKsBtZVR
1kNlYAqcD1/m0I0vsd98DAtIvU4r/MeQaOoDuWT8ab1hD/sp3sR5mR8i+hJLIxEBMCFfazDd1ovG
74kk7QIalBDoYpjnciHOKlzMrIdIXH0JoxdVcAw9++pNjvVaz6/mkILUK4FXoHzwYAddQp7C2fAt
wf3I8FKPyXTApOZUoyL6UI5wRfpgRLw3rPcmCzFUz+LoITPRNsJnOFyXDutLIYRO+rn9kerjPvOB
PWHGRv9qGNXaBcuIawXQqqLPMR/tPGs7eVW9snX/XeBl1WuXYJmXYa28Y7oZb/y+JwDdpUgN2/Nz
TT7v7Fude3ZiTBnglqAMW9s4P+XohYa6cfGN7C0c3OUcwKM4TOTERt+tz70sPGyrN5PO7YW75xwN
yTuZp+xUToTIRbUUp9hkgZimMrIklambDMVZScPERVrfEz97dBLQc6pAuJXJLGZy2CHuUtudj3Fr
ggkirB86o83UmkFUt/ocOAK2yqi5D1dV6DPIPc0HaW4tT7hzgAHwR8lKBPT5oHf+OUBieZs5E8xC
rEz3A6hfA4fc88RgiD10j8VcOc2rqW/FK3PV4dU9VJFYXpHPQmJE2AYCyKXxIFX5mdoiatvpU76F
FcEsMUkMGNE8ciE2B89m+T7EOPtJVZxQhyAtc/ilVj7g9DtavAZACiwDRHfatss1WiLGVYfZTCVM
RrqOn8cxCuscDcX31kILG4c555wtMKv0Jt47ZOjwQ4OqLyLAP25gXnEIADbXB9rGSaFFZESCV5aL
hNAyGt3OMFjuddDrH8ahsZhaaiTX846r4XplIci5aWfUHZPOv07ebjSr+ZWrIInc7WcG9UfcTPW1
NeglMLxhWjmjwzWRJol1hFsY4lBXA8xooM6ZphMuaVbPkiFaDgt6C/tgMA+aD8UoYjqRJdge9tPA
gOXsE79+6RYTR8hY30rxnRUkOpIYi3aZGrtfexFzd8Q3SXDl4J14zSy61GCvTVg+2V6Nrk+46WpG
prjlZFOEW4efDMUbAvFaRVyxbTvUjAfQF4AHIFFaxyAGUNmaLXNF94gSxlM5JAedwB8zKK2FvfQB
KyF6OUno7SvMekSIIOHCym80e/h5DKAby0s2uhXOB+gHlxAn3UuUTNlu6ZrHarHOS5sjFeo2n9NB
Q+R1tMCSogIRSnhLmbEgyPkhwOuwdA3SU1ZAPmYSiPb8RA+z9G/WPF+XAbO9Ao1GhBKkWUOIPC1z
OLNk2CwgtcQuYgNNGG+8HEGkbLB+pAE2GB3RPCBO09VNgpP8W2xG38QdV0Ht1x8jQGKkNaNmzE5e
YLyrEEB79EaN1Sf9v4lJ0TTjOJWVL2WrPUw6lsmTmYLwQiqPwTUi5lkiQRnTVVsloloAoJBfKBby
xr21HrzwLUtwafDNmdDAXC6XJP6aFbZ/IO1GANVp0UBo5mpn4dsM+VHqjDk2OgY1K+IGSnboEwRr
0iOBVzxTzARVw4Acjx0IcmTOR1gyyVMXjp9Q4UQ/q+/3RciCbRmTs5+0eH3n1mmeekmZ9icIx+OD
o3d4sKdmyGymi/bmxMo6wayVrES4NeoR7zUn460UWfdi6sY+sb4FqR8xBwdxjSIfMc0keurtQTsg
ovCxQ5cMcaoCnlKkn1oEgdalFwLAyoZ8kxMjlM84Fu8moeHFT+vT3GFwXzBgYCV0iHqEGQXkqwRx
wQ3yic+IJT9Fde7sC79F9cfVY3zcsBlMJxdPOfFeTDgy90IcIg2sp7c0/kF61AHu1B4No/xgkIXa
OX33hvvkiCJX/AKqWLJNpvOcWBenjz1Wwcwv2mL80CC+uzgjqBNyHpNDcFb6GEVlh75yQoZkWf6s
h6YnrGifWwF9ALlRkPo97zdZ5AAqZXLk+YqJ5VVPdrOsprqH/INx/NpDk7RfgNJgQ10NFvxx++RV
2soGtExWwv6I9cXatDFDIi4Lobuw3vRFRwYl9Yihk5HYxFO1DvzuTVHj1S+WF92wSePHCGJS0EIL
RUfd3gtB1K7y3FPLT4tuW9muS4spYqYj85oyswJhDvsThAhxYIIUnpWcW99+HnqERxQHWJH9xNhh
wswDvgpsxO5d2172Noj+a2W9qKOargGh6cNpRaYAsHfBHGSIWhBQUe1z0wO8lTuACIa3c0fH30HD
YFaA+JlutuXarzHXtYrkIrVF+toBOJJimodY13wp/dbkXOQFunqrqJki1N7COX/HWp+c2RLtyb2c
Uj1lsgmbpkzfohFjKoz7XpYWc0N8nd8w+5YLCxHduPb6YG3HkQSu0uYLeAOqGHSVg0HdLtrQO0Sr
XEoJQACHpAlMT7NsOAt/mhVqrxGw0U05I6wbkOD0Cshzofs5Ixi3YoX5LrFARWVmhcZ3HRwyk18c
XBR28SnuIDBgewfMbJy9s2pUiIIUqjExE+RxhyclkZm1nB4FoCWDptq0ftAj3MSRSHLFty41tet8
FVrBZynBGnZoIkfkkICvsdrtZyxZfO2HOQz+Kq8L/AYXMjQpBOoGagg4q9UCxEirjW/0p5LClj7p
FbE4YyyQv/X4H2mNnGkEFGI0ynWcDOfYNr+4UhUsFc0VlVzSxhU0XYN+PiJ/DJyRd8F+xJebm2TY
L/jPoXHCQ95q76YMTnmVzJ+RVJWGomR9tJibbVUC256EiZEGyqxtlVg4yUgM3D0md+2kxasJhAcB
zp0LuNDMMw9l0ehNjSdL7R4ynCnn5Gkw7K9RxdKhwqx4pcJ3jQkmiEMn5pJTMXyKFu6dXmoaTE0M
t3EtwlhvTq9G8mjpZrGTNqenxE/0fQOBoO27aYtzu80Klem8l43aeyfqpuOIiHEtxHVpnfbS1H13
Kcm55+RMD0hlTgc5B3aysX7KTDrNeLY+9+FoPQ1MI8Vk4LnuZxvNNIantJMZHuzBW7AP4zgl+6J3
Prc46JxUoQ29VGsMj7NW2UgOxWct7EWAwCvwap1FyKlY3I/RqAGftWfjMk8ixo4XJjj96AvJ9mG3
GOKlsjtnS19in8w+OAFGYT40teuKJf6+9uo//Qwzc5zXnqOeR7Sbtc3oMEjKh0pIWYeotz5pLsnE
pJO/H+G1oz3DTLNQI7cIgvItz5N/INnj7+Saf546JJUHlpOdt3dxPtwR5HcewCKQuKvFOhtFc5hT
GE8Kdqv3g7nSDdQReu4eEwNUx5gmjHKlZuAhtWlJwHQlqT9eRFzRRPwpGUCCpi5sBuaPz3ZaXd0p
hFK2rBvYPW3ugjZtYp6lUbuWzGSAODBpwv/11ersAhjOdxh26PCaALB1VusPLtghPls1r1DO2dSj
86GrsCslR75sQ9A9RVt/aJgZr+qJPkh1RIRXUDrzTSSRcSxbBRkaUJn5thRyNdq7rP3j+LGreftd
8hLk7pnc1g/1FLO4NYtD7pL1J7I2bNz8MRdIlozBXO8FKhHMFMGLGBaIDlRW+W/0xn07fNQ1CNcB
0zILXRim+qSMkV/rsuYI6wW07cCgqn4nx/mkjWDTLB3OvAFjSH3gCkvCh5DZlhjD9wsTwTVTV8Z6
NFB0TKZikujbiEcAYIr+fZ6jac07uUaUEDZWD1jCGwMmrROBTFh1RBR4V2NhQ08sEmIGLBENna4m
Be7TdQMy6TFJB7Sdes89lClpvLiKjo0bvUnyf9diqlzwNAGkBeytY4M+S9q5N7yGevdh5rGCo4SS
ys9HUDQkvRM436HVv9PRq6THSmf6x2LbFPU19WfGR+8Q69EnWPTtuhghoqEKwbSEg8rO3c25zdIX
O4IVsbXvAgI70TJvLRq6/OCaLzN9sjNeCF3PKxc5mFUM8tMOAZmAD8BKgLD3yoPqoucvrOOvWghB
0NUBzMmefGi3A6AIMPv0z+3Mgi/lcKthygdBhFClkbz57YyLKdNyaCRIyrOKByZREoJL5rVmOWdX
xinp2qUzlVS5SPMnJC8vMZ0MqoNvnd7X0Ij5NhWGY/jAkOtf9nnQ4kJF+PxBk/fx1if241HT03Hr
j8lbRtJqVZuQZTJ9HRvIqWao+nX26KMkyNvuzY+sSaJrTRZKOqbNH4chqmGLlOE2c8P5Yw7nUIye
DGf032MCOvt6ssWTV4rv0/Qa+qXxJ4EKEM/Fspxjy0n2trk0qxCy+hpFqq+lENkRQ9NDbBv9xZyG
Qz6w+PNRkr8MzHHybAFnXWLvinEi70mAQkoBfBNsP49zheTBA+YhXHDM1nHTIpelFW/YsyHgkfE+
yiek0fuvnT+/N4zigqbAdSyRAwkadF8hvR9EYx2IfbPI6XF3JaC8HuXTYwtkz2ZmicroY/JThlk6
FTPTTF4p3jgr9P5c+vnoZvCcHSv9KPtD3hNQB+6miuK3yA3elWn9XCzWp26OvmWZs4/Ggl4tsfsH
ohorQDMDt9R9rZlemyMRQjOWkf2M6S6WWugiT/yjFsHCh8WWVMi8egyrCJtLeoG0YtoB77ZDlI/g
m6BH9rMmRp1vrwbsgLWtME6Q5pDRDnEXSEh49MlpOBmN91bhsJVaPuxA4xDp6KNWXfU1aBGF03m4
BG4bk0ee3MpRhMQsN0cssaaLniGzLAWDrzfwaFskUhj8kjcHMjVecP5evruGdCbP+TiThtp3R3fX
CNySNK279tLxpZfTickMtrjkdEgWPQbYfiBaClu6JdSNav5VKfWrT94MsLQTZ36sPe21H6Qp3AT9
jVkEBipXQ3KD54WBACtSnDLQGBwiuFaTe61Ru9wrISr1uoRS+9wqLhrYaWKL3N8QEkLfYydhV3RL
AeB4CBsfHNnM+zA9DI25hlhC7wC/dp0j/FHiNzvP1lWrM34Fy23owETwA2/eYifbxQzUiqmrt84G
oEJAhpqg5k5aZEznizUG/Vr9L3ks5u5vyCOhs1ehmSOXO5WLpYBh8ib18QVGlIzSM+hERZuioooq
v0E4pNDIljh0tlXPQ+HBacqchpuXM4b1efZm5OaxST3oY1InK4mLfeYSUQxCCbBz+NqLn8ybOT/Z
HvpUkVzb57iWpaX91a5YqQQ543NECNqNKn+XacLZMPP5MPjBRmtY3PH0Swl55FslNdfrAhLohowU
Tog1omdetyzF84wpguv5axfxI5I7EDK00XytDRvbdR5ZRvFGhisiAG4sBeSwycNRwklfdlA0tM1S
wz5LYW0U9Z8ld26TpP77FmKNHmvPcYuAUpz7ZE2tniUjyltBY4mdXsd80bZ9tcb+QydXWVnjnrrB
nGFQMEx7gnR5ND4lcLvX2RK/jQYvPa5mu95fWLGlTGtrWBwQkJp9CMQfjCU+bJjNEjIGF4pWAtdE
fNbi0/5QfTdcOgINOgj2qcS4pZiZN3LLJtN89RAwvLqz9T3L35Axmz6RBsXH4QyLDiB+BqYXJvPB
TOP5WOsNCvqB5a9tN6lWwBrSx4TYwypLKoIwjot0EeqZoV56r6RzVsUYYTxJVgOiMPAg2Hc6b9DB
SrINQoDv036O1n6TAsKZW1L8ootXBA+x/jUYgEY9uGgLPZbhzu88E0wULz9sjYHUSu0v+6Ftn3Q+
4ylxAbLNdnOw4rHeNvNjS8RrAbfkJcEHv9CbQwUtBxyOsxtCWINLhZ4GmhF6HONwovvNtjN7xtiQ
CRDkhnLlReheTnX3hOwRpJY5zV50E+RNKb2fBnRHDhY+3JeWFfzKJIhXaKJ4mlgtviwAOHvwJDdJ
n/9RJ/wP6oSuYyJU8+/FCSHilM2Xb+Wv2oS3c35KEyIBjQCh6fkIATg6qVtUxn5KE+rC/wNKlnBN
D70aE2GOf/yvAjvL6L/+Yel/CN1kQLJM9CpI2qF48FOa0HT+QM8HZQKHcACxGOH/4//877+Z1ba/
1f8m9ub/pgwj8Ev20AXx0SgwcR/9XT5L5FElAmKdp6zBb8YNgb2MbQbz96+tWxuZc5lpi+HujGpb
HfVP+6agY+Ewz5j9yKvcr6eqqih1oz6ihA4ofvSf4FyQjm/H7Dka3G5bMMkC5RPBSWvbdkIagPWA
aowlVUQV1Yy71MPtoKZI0mWlmtVRmTz/fugvl7sfc9+ttiYNPG/Tj5/JjjHN+evf/PZfRyuBuHrf
rbZ+O+b2yVrNRcDZn+L1/RjSPh8BvvobLesOldvgLBgUzbFYxuYoLIf8DorzYIlUqyoAIfytzrjT
HNWeBRisjqHSQZ2tmrJBx/jtndq+H6iqqrgfeTtc/ttf/sG/2v1bG2x+b9umziXC1Ll3RHW4X0lt
AfEg0FQ76FJUEBPNtAZ5LzdVkfy1parGFLAbxMfP3cCZYJH7LXJp8ve/38XfbqqqFur+e6GxrGco
Ng+dU5GMb2BYHmf50CUWiaNyggSdRCFPrXoIoT5EcC0rEpPyQNWmtm7nqUcasXpzq3f6VT2ns2pT
u3NdP0FVTwHpcm42Oh4C7UBSfzlXbRqEJpwetLyq3R9+Vb1dVH5Acg2Trl1Hq+mPVmwg46A2VRGP
Oizz7IsCQc5hQ2JZISXhZAOXNLCZVFXL9UDHafA7Y2J9QFgypH3UZge2qQxrLK5gtK87r8CZ2TN5
qWTRt8QZBXd/jTlMvHeRBlTt8V9HiDTYGUUjdo0xlcegQlYz8VOAdve62ZCOzZziszEh8aEKx+Z3
UVtmJqqjLgtVzZb5I0LYHmlcjvBYi1R+Ye0nW75MwCEpvTga8OFx98LGeEDxyUJXUesk/e62acbP
k034v0XuEzeLDAQ8zpD5MVebnp5DlCOed7DzJyf0bVjt4qK+GKwO/oXa9Owe6B+GKuRm/SAB++pC
ztFcUvhJQhrImn3kjv/6+NiWumtDaiU78tmt5M/RAf07qqoqLLlDbaV5ffHaCBkWP66IT1cStbhY
JKqF/I1w8eq2y9w+q18h6XkG1Jb6b4Jl8n6SfqYSGDmjWnxMFlA3UTHXm2l0kctQgMswRtcQWG+H
IWVaoDuRGnj1ELUjzEq0fk6QcYExzUeySCZn/EA8odgJg8+QH0rdEwvORB+0xl41qTt0v1fBdqkG
Xr5goZNPs/xD1RasXFU1k595TkoNAmxpgTiHER0H4SGUT1/g2h/8STryWsshqUtCZVrfHtU+tWVh
tgD7Pdv/BoX1pwpWGf4hzbGONEQPzP6bp4CvColqpiwfHhoJSr2BVJcEHEpabe3Bqo7aYIJ0VJuk
RxixZKPX5jEPU3hGBb086gUYv7QLASspHKyChsJWLeGf8UjbfvhJaFFLTJBCbd2rnuQD4bX8QzX1
ffjZGybS52XPI+FKC1iUBYOtGS6XXhq9qqYo7Ixd7JT7KfU+VlDFN9pfuF/yDaDb73UCjERRJtKV
9294+5oKi+tIxG/V6cZB5GeF/L1/S1VV37eyqvqIyDV59ibYYdwL3NMaiCzKb66+rqtJdKKtStVQ
1pVURCPNJH+ifpIy4vAFNr88r+rpKFnor02HkLzZysH/9gbL19jvtV0emfru3mRZ+bWGf7FV6NnE
ZIi/FyF2uNAKYZWquwLxbUQGDNyXROSOEqVsyWFbVRMBcAKBW+o22c0HgA7JBsYkI75ijKpCeGDR
tboethna0StnMP11BQMWz1aeeWcKxiNOS6WEXkCwr4rpqNqCYv7TLbsE5oqdnFSBkNZCQBQ7bzQR
rLW5EKnqUa+44XvVFnBEHlJMI6dD477q48zCv/BQTQA2cazwX5cIYPBmiCW0x2ECDemLKd+EQmf8
Vqhu9YDf6lbdBSuAgrzeUJmdquFVU7e/kTdSFcvs0VjPo/dAMAgLssXVF1TuAa/ik03voglCJwQo
fAjSjHj/DfJWW/dq1zgsxsTY494OVIyV/1EVhOE+gt7F37zkZRey61QFvL78eG9T1XIpCGKoTXWM
2n2vqjYTzTakNJyTqlmM0Cz45aVvm6r1l+vcNhHUAMhMv+fMg0Ysoz4bRd6C2QIkjzCNfRDtc2k4
mAb1iLpZOgCuQQM3VdpS3g2z3LWBcPWRYDtdg5xIYSlGWMWSjbdNtZ9O5RGJLDTTMgCzODMwTMhB
plG0bLWpGlVRyd1qS2PWzKAhGeH3c1R1eDbJb94uonapVnWh2ZFjVkrkgSC2g3KDqsfyIvcrRUFC
Vii2gWEzQYE/JHeXaj6jNiM1+5SNidxS1VTRye91deC9ettNJof/o45UJ2XqjblfUx1/r952//bf
kvs56FeWSJtUt0+gzvvlU94OvF3DrXHExHTFWDUpg36JQwfD9Migp+oISQ14snTYgMo2VfR/banq
4jE6qYPV1v1cVe2XOjqCVVcVK3QZWNWmsB1MjtTBmiWHW7V5a71f5/6vGBHFKszAwaq96v/d/73a
uh/8yxXv1/rtI/52yv24Kaan8OK9IV9WXb62qlj+2vqtiswmGi8TqCK1A+PVCvQ0s417YdkQEAJ7
/qaaRB8zvPtyanY/5Leq2vFv2xBXJYwCSu9BHWeq+cJv17r9l3+5vx9sKN8OGcfbJ/7ri6rPrtpa
1UmpzfsxandjJnRft0b5Ve/H2FDHDkMNIWs092Ncr9QvqAr1442oAmOKpI/5Vkud16oCcz4gGLyG
4MMkD3zfJYIDs23lLM2WEyFXTflU/V7cGpsCEWi/rg0GJjkvvO835Zm3S6qLqLrafWtUdQEhaaNj
Sjd6rvYQedq4qgCDs5Bt/GOXgTwRGqqNdROjFQSNbGPZZFA3deW6K8sEIDCoYW+ylvFVJ4EIkq/d
D5ZIyMeCAhZyGmrJaVuv5pKLmmmTQF5WXoNo8Kyj1h30vnX0FwGcSG4B4bBvW1Y8QJ20vH0kmUSt
nD/5alaVFE61grrbwDEJkXbQTjoE4mOupniTpLygss+UK5bjdygL1ehorbYaDKnD6eovRkTAKhPh
JFZx5B3F1M27oYfhMskCAlZ1wH8Isf+qOyZy1aK28qE94EWn7xpRiGMnixGn1WPbmGSCSvvNkvSr
QS6J7oVqc5ghrE2d2OTooRigLfW4KVtTY6BATiwDu7PS6+TT0njeJlfDsSdHYlWQqR0OZflR0AVz
j+UvYct5lfph1JYq1I6sCqGTDEFBxBRO060wsmjfLkjSqb6xUz3zIsMPo+yfE7WpWhFDuc5W4m9n
SAJH39F91hox3zds5v3vB+uyt1anqT1qi4RJZXIziBB1vxSY7P1aVXtVG67c5YOGxhamgvVwxH58
ODqJVXB/o3Gl2u471NYkfyp/8n0wr8zm1f1VW/dikM+AuueqTVU7XQZ97vXb1tI/RwDrtulttSAv
qHaok9V50BCunWPpW7LlOStPRleAB+gi/lXV1BAZqcVeK/fXuhx474cikGnhPD77xJfl6KoOyswY
jc9uEw0sVX1gg+1+gnN19NyMH95wYcKVoC+AMpK1ZoEBZs51y/VgVv1ZFX09rtyuJ5+OYCGDAgFY
1ioUfU4cihwEGWPRV7cOvB5mBpd7H5brYtpUAzliuKvzEZG89WiW49GkBz/qsrhX+0U6SN3raksd
o45W1SoQ2U0b/n+Ctf8hWItwAsqv/z5Y+3+zL236dxsZdcZ/h2oN/w/MNxBZI59KzE16J9xCtbpr
/GFZglirYRsIKTuoWP+M1Lr6H6aFdK/lWp5t2rp07vgZqbXZhe4ye03wGwL/l/+fSK3p/l2dXH4e
iHXS20FHi1d4MjD9qzq55w5znvfC+r603Y9mmsOzxOBchz7D/gXpty/YmEAW75JvddEbDw74pWfU
88CVui7SKE25mqJxeg6jYdn0fT5tfNsuX5tmgKYQgyiW+GxVhH2Hp1mW27sonKvXsK6sS297Ty4h
ETASgw/UFuzT8XawxlvQWxNp1yXEb7dC59OMh/CyVA9BC6f/XrjVUF68qIumhznWYO+PNZqX/+IY
1TYMLgbToAXkAerUwgg+NG7eb61Qw0IsqvVPmatf7brpv+vpdJr1vv+MgU6xHiZY0FmYZsdUmDBx
UT5/tcSAZaKLT6m7FCwGBHS33Ajqi9UFFUJ7wft7k2pXxb0NVexNCxwczBknAexuz2P/TAQO3eys
RpG6kEWbhtNJVXnSkPlu8n9q94yU6HhZYSyojlbFrV5OKfvUhWJvPDTZ2BOjk8fbt7MKIFEFio0A
VTHpAXfYPocj6yIYkoDrsDQ7gXMCRxKlQ35KsZj8580gzvMTCyWcBMkEp5um8MaLU+TTRW0tIwAT
sqVtcpJ71Y6uLsNdYXewGhPovUA468/xEqDmMgwh05TQ+1SB+wal/9kPKkTFSn3l+v10jSaS4ePs
Vp91PfZXKBu1Jy/pURRBl8Mdq/rzZDgIyyOVuVWHjbF4Ji9ovriJM/5yeh3KVKLJShMch+2S8NJj
nE1rCeugGiCzeXUCDZJH4Aw7pxCa8WB5j45jBLwgFa6sU62t0UvyHl299B9tWTBIw0TSrdO9HTlB
BJCN8Fk1qaJfFv8R9Z9hjdvzz2ug2bQQZAV70RbJiDQexSDs4bzkA3i0iefrtx3qkHtbG6PASpin
RIE3AUYK7GuHzeJHVWPY6JoHtfl7PSJ90DwAhnVPWZa7D0UPev9+ZNHkBhgWtG5P98a4Q6ivDpEh
6+LuRRUAjXcNAatrXvTdS1/p3akp4ueaTPG3QW+vs4jyL2YVow9f+eF7oLogX0vXeDSqSMq/6jmI
5LHCCSGcdjbuI6dQVBq8AJzqWKgYyDNFrSgI0aDCPw1z/HQrQJmfi0w//tIkd2pejW9lGvqb+44Y
kNDTN2Oaop/nygPzBKG+pMiQJjTAZZKCRkwCbolCTqvCMrjPvRMhRSDR1KqIgwVktmZe8n7qXhor
68/C024nBXESHgixFg9zaVhn1HmLc5rvVCVOlhgEnmy/beLjaJ3xgPY2YWP+3DPK3Qmsd6Q4omDa
zKaOIUEroquHYiMLLOuSQLO9MEGKrp1st8E9CbpbglvFnFq723E9miS3/Xkrvpm5fpyHqIM8ZYkX
ECPzC5ohcvtWjEa1C9sZHa861W9tgKMBVwcNymM0TWFenDs3/XQ/qYsauFF/vyjLOHk0YiKP2KaY
3MaoePIyoKcChFGwULs1pX27TUbkjlQV95niycdV8n7svR1RsHaLVANAE97pY74gE7jggHMZE4OJ
3GTn+DivNVQT3kTn1HCR8vTiQXq/jPbPUeE/H2An+DzY4X9wANHF74MsWnu4UDkef0C9jN8H2bKF
QNexaviOw0u/7/jFz5PZoMlp+4OzdTNERCVlRTN01KByq8KYJl7KXSV/xd5DZnAy7Mew50bpg10e
xMwEtpE7VRsxP2yApwK90jG2LzpImdwCg3IAOf+WLTbqhKLZVUv4JTV4QoHGTM/VXGxVTRUjfHyn
z9/dKlg8i2iJn1BO097ZHQpywvf7s9pZ5aFcBjTNQVVFXQDKk1q0iVc8gkvRjuYC9qTKRPL/CDuv
5sZxbY3+IlYxguSrJSvbCs79wuo0zDnz199FqM+o22fOnaouFLEBUmpLIoEd1vcGfPfko+rwg0TY
9zhuNcABobHKwtiGZusc0qAT7G8j9RRGJqgaluA7r+7gb6dTcS88NXvRMrIKg3qI1yOqGssImbId
6c8UYHadeYFAZl5sh/QP7lroOgzR3O0SkgVBSs49Oc0hOgakm5cea9u8XKchJR4S7tGN9JQ7tbke
qNBau01ov1i2ehSV333zfNLA+XZNp4nEmH3rwh9w0iH/5j32EI/utbS2l1NSsPxpYvEvckdIAv6h
P2DyVbBdtP1My7EEof7P2jZ2pA9pjqgSqHIcyRCC4kvna9PZ8O/jSAexU3YAgKamPIlZh2L0yEAy
oiF9Jru5OdhZC/zSj4a9UeKeUoBp77mfKHvWou6dlyrakpCKt78NyCNpk/Nk95Ptdu6ngX+afLOx
woQSMJAIHurZfRGa1kNhxspWsxxvHSN+fUoV5JcCUzHfR7t9csFP/FX1aDXVhv+9JYm/yu58w4Iw
HBs7y66NXV/hraeGlD7eGUozyT77z6G0isaq13oQHq7T54nS7uqw0eKwTQ59RCpkSeXmtvBI63Mj
A3ZAbLjvDviCUcu9n6GSrTVUvLepK9KF5vYUn+ntdN9HyLnUHeipBOYHuIT5cEiQ0UXydCfnSdPo
ifzeojphyVc+5dFgfRvK2D2Ql5M+TznkoDrvqEGN1PhM3n98VotGxTZnDpl5fDY6JT477PaA10LO
kjY5z1RKZZM6FLjJrmx6p1R2bTS+30zm0KXIahtbkhqRTamIzvAqEUUmsfFCKfQiHYTYy8Y08H94
QFRQHWfpcBuQR9JWh231z8NtFVNRpIMz+HReQ+EBGoq18ZVs7uogXP8n+FqNQrwWaFiCoIbhh8/a
5Pfo06MAH1nKpaA44lC41EBrYG+/CdvceL6jv9lTaq2Czk+2vR+oTzxcvssJepz8LCyrfnKtsNya
o6kiIm4ob1XrrM2i1765HvFhQ3f7o4id4sDTZ1rKgWTtZ/Han/R0kZkGoReEAR9i4DAPo9DJvEVf
btvXuv/I0jh4Kr3mFOaB+lCaIniiRgGKjY0bQA7KplOqE2xu9UH2bjNKI+T0+ay/ryFn4IP0rtdo
Ih9FGz3VoV2WMBEdZNN318Mo15ydYjhYfzscTlMPwMGGW3ZfWq3y6nVIUbCNA2eM2/BVNaiHMB2e
BnJUVMNSocT+KYgz5QK7b23Ns7psKte/7X1PVy2S31N/9D9lgUxb5UFHxg9yKZTfCva1f+4nvSAe
QiVOsp+x7nYnqK9wjSOv/lYACuziGaEbP2phWoFa9rtD1Nj6C8rl5q6JlEOQgPVchGgnLSkNzlfy
6eZQcb6rxyBBepus7xWgJaQjbOIBJAz2/yJJI5UMbwor89s3SFhCOsrSHG66/yX6kqTk4BHW+6H0
0UPpZjkgbEBkiWO817h6tllPtaIwDPM9UtmxzhxJSlyt8LmkyHryCvPdAPK4QaHGuZddD1n2xKir
k+Eoytm2/Kfr2bCfVib01LW8Npqj51p9MMN2l/VfwoEYoJ8W9V6t9BGZzvnw2m9QpZBHVBYV6coq
xnrfIBpBkVOGyzpHEf4YoLNeWwFssxbsG0JT29ixugpFhthBToTCP9mg1tLDa5/7lLOjQlZARO9S
suvl0w8x5vuwaZx3cEo1slj5sHXzonriN/RDTqj4dROjVJwLBE176+VVvKoHt/5ILGdhhm78ta4D
5BkGbnEwi/QXqFnIGdaFca924veuOQr/LjKUp9Q2fcr0Z4D/fCSbgIjEneM47erTAKzqdPf/f3vF
LAz26eNnz2ug6esYtnDl+G9abZrhj6o7ROJHVzuVQIGNNHGwrBA/1GONEtEFvCuN7ZrLANUwEjPo
yoFEoYZFJ01a9vwarm/ggzkQ+P5Q0tsSo29050yCineOq8Ddq2362lFsB7qo986jVsRry3c1NHZy
uAAqQtUkpgNjlWfIibNsNTdsay/PkHbqwOerSgNqDo68quzJM+RVUy3QF7erBDP9NrJKah3nFw5n
fJVfA4osrR0ZB7G5uB7OfXkkm94JrF0vWP/jL+ewpThFrQxr08agSP//T0GTysV/fgw4vkzNNUz8
GbN27Z83ET3MEsrzLCi+BSi60CvjY1olF9cJE8TU/fgom1l/7hhRSrvIC6dYSZucK4+qxjbue82l
umc+4zYwlH2z7YLx/ZN9HKr4seifPpnj+dV1Pzo0+Rjsb5eR02olMkBrGsr11aXt2sycBOrTlOur
3wZqJZs2OjoLdzebPMpqP37w2d/c7LcXU7QCCWRN2ctBaQ/NJt0FDqDCdPbUTz0BggnAJZldsv/5
UE7wZATh8+FvpwWUQGnALz9dbO43SkE1V6G4y7Ya7AehwjSSR3a60MklerCi9ikc/CfDr5xDmdfl
ndO3AHqChhopPQ+cgxwRuCEPsjvinyI7PQQCEuGHd5Wgf6l17Y2UPf+CB4pS75ykR5ss7w8kRGqA
wbF2mHwney4SfS/tbKajVd+A46AQUPvQxWXUu+pd4KXaFlqlLOWsf7iqlpXTvyh06WIW4Przi+uS
jqs6ggJNHLpyI/jb/SPKc8p6Oj39gdODT1h4FHS1re48xD3p2F4V72Uvj/QAwSM9Te7xuDYLafxt
pI+gQyflgzQ1oxrCHNYd6laouCd5gevJZph893pUF3FKWbQHaw+ZVrXnvqXH7TrUhuZRm3rnjKAT
6x/ChK6duWdpypCE25kWBXZm5jhnfW6KaZapjhTqTuaunBc3yIyoQrSUtmProVWnPI+RRcusfab1
lEPPR7dG2kQA1JxbNKDUedTWZ22mT3Nu3d+GrbgfN4rLZpaM/M/X/58vd7tUiTDtHgjOP011m8be
gfSEHUCt+iFHoecgj8Kwfu1iCyTWn/Zh7t5sRsUK2M3NeWmCH/l2/qd5vemDKe0F8kV/XiDPyxm5
NBtrP4MCwbtd/GaUVxS4yJBEsh+D1jL3XtybQNvwnE7uHqg3tdugpkx8jDTOEIdwdY3Qus67nYH3
7ewR5FrfTLfT5DUDRO28J7y76sHhvSB61PSvjW59GLPrGyYBhaaZ+VV0EVk9FiVnHp7L0+An95Wg
JtUZnWmZjBU7jLa0D0GNTJVCMdiHi6NGbvshWpFPFajJE+C9eGOXIDeyKEALsfSOujdtqHUvXpW6
9o9F0nxQcFe+QkAuDi3hsbn+rnxtw8DepnGlL65zU7TDKmQ17+N5tK+2in1Iw3wWEGoh8w8RZauq
mNaFpYRPPQVxbGcS+4fqfkB0Q4Kz1AhJKCHCnxC/t2iotvidjfmJ3k6XwkQ7C7qqspE2iyqq0xg6
1xOkCWd/u8qCEh48BS0XeSXPN85ukQcPcga0W/6DuLjufY+AoHDBEndj5VfL6x1vsOCD2B5eoFEr
2cpzp5SNHL3dGW8DMc8WS8cvfTP18iK3G+rtlW42ORvexK/LextUUubntj9NPMcbF+yLfK5f+/PI
qFnENChOuZluj39QaP+1GpDzbouDT5e7ncufIPn1aqbWB/+yWDD+FFRnxU4JhGNpsmrBZu3+SaZR
0XyFPGXb+O4byl5UpO4iSBB3mzilyOXad8MgONUllWpDBDPjanTAND8ME+rVzRg7d0FgBKdJnZCf
G/GNyFOaWPMWVT6ZVDn30bE0UzSzWJEjnSOio7TJRiQuKkCgkkC7MWDNjU1d9LojNXLs/8WdaPzX
FgthT+Bn/EMKm8jiJxVIg7Lxyo3i+rtZ+Vud3NwDNZb6qi2jn0NF5sbKKuvicD303bcGaWySbD31
u69QD8lz61ULDPXeGyx3X7t2TU5zYS7TKgd6EpfB3m41gZCb6JAVNNxnAfE6DFTnPSP9c9PZJihy
O3DfQUl/LbxanJLcT86+63/g1v8Xldk5BvrnA9VCvtQl75zloIpazafwpObGjj7oKoA3OOuLKhrg
gsbe3RQH4iR7KoUu6wzPBTkbI7VjqcjPvsZHK0fTXlQ7QCJo5Li2uYKXQO2mN3n7YSzhUMxHhdEf
O3XCETX3iHgKeEXzoWyssUbybyStxLc8ghLC25VKV+2R81DXHfjUYxACabDxQjw7ATiF1kV1vK2o
6Q2oxON1rdA/+IIGT6qyl0fSNpl6tG1twM7z4Kdpcm4bdz5AuXkYAhzXCsPu0R/D8oVlp7WynTBb
oWekvDYj8lyJ6UEnnLumob0pimsdZU/Vl+UwNaRSq8apLaczK9DomhvwRwHQ77t+7XMYmV+hyxeS
BZHKal7XPjsrPbifA/qCyrdQsYp1mylfjKTLzrIBQ5IQoIlOvE0Xtw5iYg+hmm3aUWTn0Iqyc9X6
6TG20oWrIPcBAdYXJ5QSyCeFDtm2X61e8Y7yWtp8VcoOCSWY1ePtNayQz9RhiSmvJ+1KWL34GsUK
ZE+e2wKYWVyCAWw9S9vnUYOgrCf0SwIvaxH2Xf+1b7RNmuTmX3Ak1lkinK869JM7n3zupzGamlWn
Zd5ejcGvdBW1m6bIH2/hIBQieauGFv8eIqrEZS7hOsgQEfIZ7UOilf94Utg2Kux6TrDnE+R1FWdo
qUPNH5F21pJFMca/v4KlAEmzQMIVZd5c0CppH6oQpfVYbS7SxI8CvCU6G/eyS+l/vsKN4g/5shxt
cTC96mcWF/mpN0L3PBjOU8+v6r0SFA+3wFH5VbXivQzaBwAlCI+nQXKs5jpzeGLivUuH8N4cnVmt
BNRyFCfhEs9dvjfHZCUoOX24NYEqfnWrZnjx4g4f+1Mwl7rjx/7V6J5J5Xtrueg2+YimUuK6lDY5
ZWxSYx/UgbaOVXwFVZS3b/r3yu6MN7VBxy4l8RvBbrqKUgyryhjFCr6E8VaxJLjru8x//HUORSzm
RfMDsQ5QuH10jNJEmdtJvteoqKqF+gVc3l0vlO4ALyh/EiPuDTXKvpSjNS6tUDF3dt+MLyQ/bKh/
z74gNanBConTbU4C5XtEGoKcnwaaza+zMFlScrpr3c0nf2QkW29w5Lb/plas6ernJyG/Otui8A/3
m0NJ4OfNh+X3RZW2Vf7NqdnDGYUjjtrclFMAjj1Vo5W09aCaCCaq+qZyeE7c5gVO0e8hyR3K3mj2
Ds6fu9YeyDWDXvbWwYCNOgRRIhcwTK86/sHMvXFnjNkWXevqlFmCB1ImtnYQ1idpashcgx8JhfNm
kwMWxMBJTboHz+PMsnIpS05zbWWpOpvB1CDtgnBBv9cCxyTwTB6J7Po+ygw808d+fz2UViFq3Vv8
NkEeFgUxnygatrLXzFe7zp7PhomKzJkH+pV6dhylilc8mUMQbuoYaiIuYPXiV4Lq58luFlaEMklU
58FBNqh7BAckaksKZEw0kuYBaZNHzjz6P21G3Md7TzzfZsmpxMjQ41E7dxkUtUoIsrXvFaUEM26C
kr5rBWxia957oZ3hnkXRrGpPI0VlNo3Iwh4VEDXG3JOmusuSHYEJMi51Lzrpds9jn40oeKPxA2UD
f2OiKrlqCzF+IJa511lAPntJbBL2Q21STuODQfYGHCyKRJ5x6SrzIu1kw/T31Wj7W9nV2dNFU/ph
RQ41xu0dCd7xPrJqUmhHYMNAF4LnTiMA7zZPV0uQGnCdB3LARWUhM5cW+8Bq9vrQVnwENIrJZ5ME
fYQSpqie6sBXdwgq1TAFGKXimuwGdSy2CguH5Rj54SNpKuSjDgm55VncXvRZX5UtuvetL4GsNab3
U4jyjZB09QZx1QJlxUlzZRC10VJiM2wz+OwxW0Nwuhl1GOwSr41CHB7YCH1D9bx1EUHnxIddGkvd
Mh2iUO7GN5tYXRc+acMwbDcytpN1RBwt8pzWMvCjplk/E1aoI6J8m0VEshgmN3nwkOh4woX7mM2u
C9/LrPu4UYalOSHaag2TfQpM4I6apWxlrywAL8ojB2VMV83Fo5OERCWcYRWrowcFY77xzkyaTaOH
H/K+a2XoWFwHZB8S2JLaOX3/6f4cWsalb1ESSqmq5BmVeiif5P3Zhty19Cs9fAEriupfnAYfJlhi
m8T870M+7joH1XZ4lGclhn0Cc9bn1TrvUTZOKdJD5Il71e4stMvmAUWxvMc8097DySCYLQeU1tUf
i5KSvcxVD9440TipdpBdp0mmltwG+mBA601pF6frvNl0HZV9fh7q9RQ5j6/YSV5qqJNjCNF2qQWR
uZgitXuSjcZCn7Svi8iJQFFEAZBLxNVajvl5kD8UWvcie62XdU9lFX2zANcvNAOnZ+FY3lE2bhnB
aSEN5f5ma0WsHJFJXPlUVh5udju2511r95NXAnSnluw5uZeni3GwtJU0yslqBruxirLHmNqiLYkg
yftouJvGSol94VQ+Qc74Js1RaMbrOG0QlZlndXzR7yJuZkeRec6z20AImu2NY6OcncAGQPE+eUf2
TVuMMdItjuaz0RW59iVXIIDlBTeCjJqZU5EhoogHtfrqxYThSd+BUi100haM3uP9dv3KHLtwhhA1
e9nEuoBudusPyoSUW49sdjfPSeWwj57qPhY6jNvCTqhK1ZX7MlKyk+3CHasrJfxByaGNfvh3Yrxw
+sFaHnNyvomstjzD4sR+HdLhLGeGuvoa9a7zYmnjuFISL9m5AdiCP67lI8CAM704obqu7ftEQ91X
HppDDONbHg5muC6K1kfD2NH2ovve2nwytSu6re2L8qVMtWZmhoWbjk3jC6pr6H7yBFmxbK1e8tHh
Dzkz9OSom/Y89z1LXcpR26nibS0gAslunXJLMzVgorIbdGp2aDvWKbKb8YHZiSkuPjUquOa64Kfr
kp3l9WAUVQ9nDaX3XyIvg8GhOdnTVKM8bnmax2+jy3eKE/ibXlsgLaYlMRSWsQCY7ub6M3BbKF12
MX5Fm3bfAsv6EuvmlpCY/yyoMj1NxnjPfjuqEZOOPzxRpw86KgbP8Ly6e6s1KZTKzGxLCHbc5xZP
mDE9yEYj3nc9kt1Ws9NDPze3KYonqGywkBaaGh9mbAYJg/TOvWzwfDd7M4gIdUENJ6CFWu5aqcx2
Y+AwOMomd9Nw22XN15tJHiESo63MMNc2Spo2y9A0xi+p7h5JxImfGztE2Ge2+7M9UpWjEo9PA2SZ
fU/KzrJC03cRjEH+iEM5f5RHql3lj0k3/hod5660yVE3IRWm9yoksOugWOijaj0aYqgfKkJeC/jd
5bcOuuBUiPRj9NtqVespFcRFqT8Vhv9Vn1gBky66CdwGQt8YVY/ySMfft2STjbquzkZkJm//GnFE
RDjPtypux9huA/LksbZK4JrglOSAtF2vYOnhk80SbW3q9cHlMUaGbngkv46YdYnIgOyOtd9fux6u
+juhFIe+GqCGgzLdN0Vf4hGy4xMVvD0eaJW3znYZedahPdWNHS1jDfheEUbGS+ZYM4E9te6qP7tK
JdB5G3HrpV89B9rrXZkaz6qehx+dgVJaivrz2WwSMaNJTOTc1HrvtmO4Rim3OJOuYSymUuAAD4N8
zS83OXau+ZqFmbo15p40hZmfHBO7jUDqRtUqQ3rH5M/CcBrEJbWK8x+2opq6EMFF67tp3QgbKn1G
bm+A+Es6CahlFLgcCjXJF3padh+NncCJbcPhgWL66anRzQc3ddoPHeH41YCczkaeTv4OSicQ1kol
WsvAPQ4KZyeD9bKxEfu8duVALiP8tzlm4gXLzELhGqmjJx2Zsi7pmreE3+c+Jd1q4ZlB8xYZKDSA
TEfbdx7lo4SGVvY2S09GVYQXMiN1ns2m9E4Ie5PpOqoPOVJ3pGLl3omwbAQDkfj13JMm2WTZxzgI
42iSKHiaFLfYxol7UuMsXCK1kW+9sq5f9dRCKyGtAMbO3UQfvjZjbz3KXubpgEvL6CJ7sId8e2if
1BRUWlSWS6MQ4lCPvTjMMbpuLkD91ZfGsIcADOQ4QUzwPxPlwKdua+cGuWHAJf+c9k9z/+maTUkM
lKrVgHVIYh1bHXVKowK6FeJYie8T1s2L0IxSVL3fRtGKH03Hz8o0QmQqyvpYhonyAWq1WkyG4V/6
+dva9eq4H5MCzzuQ85U2qvHGG/BzD1oG3QkVtWXFXQS9muhIZWjxLO1hAMdf2jMtOVoshy5697VJ
w+BUDrjdimKovjUWup7R4L8iiMBiPWMPVo/O+Frhf5ATFIGUaaiZwzEcI+0gJrCbZujX3wD23Q3k
pn1JFWHeV5FDtXqQ9BfEVcBuztd2ouiHr6fF0+DXxtZEbG9V8x3/oLh2IScYlQIZuZkKgpGm/VgY
JFVn85l9YqK+AAyQ0CYoyIhccJkQLhuZ/y1TxeXRbeDTvE9dObkMgxiV+sFf3i4ljz5d7/YaSKqU
ZOZNxTIUaryy8nHY1OXYfDjolHdt/KUWBimw8N5IGnDiLzh5Fp1nj/hCjYkcjrK8l9Mgbx9cnCjP
nkjCXWYo6l3YjNUePkK1D2HS7W/dbrbFjoLImhyW/evEv0+52QoA8Xd5XHnIv3LebUBeMGggnVdW
SFJZDk06NvgW6K72jCgHhFQre4AfqT1X40yo68H3NooH+CrkkQWCpEnthXQo8eexlpYIvd9cTs4s
pxiCC5QeJMfF8xbV4dvVg3Q74dqPFH9fz5PVCek2ftIB+AOYMYkPbjfUp19Hs00xo/Iv0wCOFY7u
wRA225K5kd1bk/skvjfaz5vl06zJHKzFhGg4aW7tXVHl9SWec+NGcolI52tQUpu7WqOYLC5jd+n2
WfYsKicj70r5iJB6vysNQJRhnmgPQBRV+Jdu9pGUiIbFnvgxDvargWDNa+YL696san0fpbb60IZw
TesEoDgqF1T52SkZ2t4sJ2oI5SjM7lczUKh117NrWQst8U9yoFH65qi2K9kBPu3ZVL5X/Qqn3a4G
g5ahVX5n+Gr8E2mcInCTv7ow+BmqDtEtBR0S0tunh4Bg3K6aetQOnb6g3jGkaJgH9LdkSJjBSayR
Tk3hine1NqOli3jBsRUkkkP2vtfCahV4br0MlAk9pG4lM57D0rHhBJfho5iz+jTKciCT52dTSVB/
MTP9WzMpR9TkvBfkLs21pZqsX2OtejEd71JTt/llsK2XSU3zix132UW1HRYKpZGsZVcOKFUNxbLr
HqVJsVOi9wQCG+ON3TJ5D1rxQ4vrN0RaKHax62ZluP6wQ7x6OrI1HBZROGTfzXzvTHH5I+3g8TWu
Fp8TTym3vPV67RIwfw6aKIQCzpR6FGuj0foPSjnE0i9t7zC5unPoedwt225qPhAi3MjXxSHOF5U1
KgTdStzXCCc/DmL61eSkd+1Tv6Oc4j921xmgZXYRGf4l26bFbfJtztgTLshHCnlRuz+Hnhqto6EM
XlnqqctiCNLNtevMilgB/wnZnTQEKyMvmXaya8WGSjWu6u5xpgWv1lxnWGpx9SBHqWR9xyFtIzaD
NC3b4MdisNvT9UIE2v3Ujy/yRHhed17fpOcWwvL1uZ0SwupjBXjs/NCWtraPiJpWSHD+bZJ2kuT6
Em9yI/wtG76ouVAJG6xJ1/yqNR3powh2l9s8mb6TODxtWrVOj3nJD6XMDYKvowbkEl7Hj5Egsz7m
JK2URv3Y4kn+EmZWhgZc2V48b94IKqTaCtCgexfnxbqAQX3Gq66i7BFHwP4cbym8kVyeklzrwrWi
i2zcNtmqZEI9XnthjZ9WKFsxJfF1gqNY09qIOmQk4av4rb5TrHh4kI0HMx/Fsbk/uu/dFK2m2vde
c88O9n1NUZkZT+5rqI/uSs/sYKXPXbf37AVfL3B9c7cykh9FZjqgojnVSiAJIsn+jOOjuBgJConz
JOEU+qEwYHrIbu6LZIP+mn+vNii7mixNJihLB6imrrYaCxvADnenWarb0dgVhvVBjXKq0uRQ7uba
nZxvyI8gHZF+9JMUCCULoaPWOh2Qk/Qse7nlN8c/7arej0Dv57l6kqCSyFwj0OvrNHJWf7uGtEvT
EI79AVfVSw6bVm6GiGLp911LDN3W0/ANlbCrPYWAjdhxXm3d2f7nfGnvqjx/rny2HMLw9m0Hsloe
6Snp5XpCrY4S4ywfRmXagDPhxvT3otMyCW5MfbmXJgdE5Ul+ZStv1xDh25ZFqVSEV/o3ubL7p+Wd
tOmN9bOotYB10R/rydvysI17Dd8zbJxavOM06T/wgHcbzwJmac/dAE1v/KMshJJIf/BrQj3SbsRA
btVq4tmmiuy5Y52PznLm68aLEqQhRW4m1SWpqnzEuvKl8jrrbLhGjLxrxUZgtguHhRxb8wKHltuh
/dqJXY/e7Y6vHo7uv+s2ag2l4yQem40/l3aw3lBOHsxo2ZO1H0WkVitUToaltKW2pd9PUQvSqEQN
uKr0U4WYyFOU2MXScqtyzZ/XesJpru5L0Nl3fqGYT3LK3yeg1BqwVY5I0URw93nQ6/tJt8MzUgDU
fyAWCH0zeo6UfqIu2t51YsJth/A8BGY79SgzSk+DBeGHPIddliTNvvMF7K+ieRjndDzZ6PPGK7bs
d6+nPl+aonmDFswN8NFsQcZnTICGEJ4yIbM9Kf7oLrO81XaGNzxcu9JXaMbFQ1gIfSd71aRzQ3Wg
qxInXLMI8p5kQ0rnmzGIkrIC13uaYm26Z/GOrOLcbT1WLGahfDHjxgZTXBQrVlfjSc7NQ9ddRFML
emi+GlLG+J3tCC2esFSeQMDrT9P3oVdFhRhIroIZDrvd0PTWyq1cAfLzNSM/5y/Vo1bFtZp3eNr+
0s5QbQtrc6lH6PQuwrghiGGKR1WL6nOVmdUZgY+rKcugOcsZzdDYj3JQTptPQntqR21HsWGPRwod
5cDOwRZ5UC1DLXxSKzXfsKABDaPPiR5y+Dqz1KZpCQS1Xvx2ppwEL/tH3LfKYsCtdqlq45ya5vg+
qWz1cR91K9mlXuBLws3rVIfTdZbW4FNzGtLOQzaKc8Oahi/j1JE4/Lct89GuI0JaUsbYmMqdihhV
B9kvGiKWpX0d7r1BBHvZlc2U+xlhJWRKyrxgKSyNWoJQ4UoexuTgiIU8lGc2K+KbxaapRblJgq6+
+GVA/a1pdz9IjeJA775BuSAZoDLqY+MB2vY1Hk9eL0gt7JQvhCa6H3qk77xYO6eJqu5SP239NfAR
Qugh0X4Hyb8HfHUsqDpEvIxe7e/1CnXVjgqGNIGsbWWq8YKU3SGee3Ksp+JGjqnzzHmsqGLtOvbf
58kxbc6B/vs800WKpAviYFHHBfjVISOiNnrtlizzfs1joHjKDbcGlUE6k1BQSsYnGImZORya33ry
olCPSvWTMlX5vo/L/F4jH+ZLydqsmIxvrT9/5KDBiOWG8SNppvpCDmjoQwmNHVPV86Op6sDYhVbD
F7S0eRTO106i/jj4SvgaaLhN9F7LN1oTKweSmGB4+aa1i2ZESJ10v44GkUNk61GkQeeNxJ95ym1U
Ht1OA7WuUk/mRY8s1xGaNcS7b+vjukBsaT24ifc+pBrQOjP9ymOqude1NN4Jbs/P/JlOghvfnR94
gK2iqXv2qoDktLhVV+6odM9KFA94zmtE1+fRTq2pR8TLYGS21+ADQ/uoNeKLRXntM3XyOIJVc9rf
rlSjcLLK51OZf0d5WrVH1Kg9pK5rLPwuUlDWmru1zYc/N50j0E2Vh9eJszFWoleNb9L6Nk8elZN/
JtuOUvuieuW2X/9VzT4HKht+sOTtUFV1k+dC2D4JtG1xqIdQ3ZshtOxCGR7jyh7OHVKP5wFxAQWd
lwdpkg2g3oUOWfooe3iwh/N1VJ4QVKwQOrVZ3K5Rudy+k3LY3a4Rms64d4PqVZpSbiWPWtGTJDSX
ApOgbu+7uVy4mZtbN1X8txDcMTKAc0WxHCCvX21W5lw9LPuyqWMvJoe8BOTOBT5f9bd+FPqXUjcd
CtKtdKORRLzUbEV9NXXSMATaF2vPb7TXTitLUm8Ga1dOWrIdZ+e6r5OpFGRhvkqyIH0JEBBfo2ev
LQORJS9RVupbEVT1YkSh8aWz4uAgMqNCInbuBlQp6W7+InulQvauW1bNQgofVZFR7uXRrVFChxCJ
7EfEspzrzBrc7T5qoK2HRavdC6V99lwrvUuhW7+EdVTvKiQ3wdHSjYSV7DMdBGOppsNLHoxkBZkm
9aDzqA3K/dANQEMSYfUvfehYDyAlvmdzL8Pd8RhF46scQ2PWOLphcZInxr5nIA4Z7OVYYobWubSV
lRzLi8K+eAhhyTE344nXZD/lEGJS8YvG3ciPwhG97U1mp+aznJeN7V1U4RGVr2335pIwOyjztobR
0IrsxevHbWzNGnFplr9MAf5J5C0e5Zgzq7Lq0RAf5CA/83SRulUE6YQzFTvMlyYr6o3s5h1+ggwF
8JUZacT9C2efeUX4UPzZjOOyU3vtIM1TW6F8Kszp17RIo34KhMOy9UMdSZX5VDVSmDPBfdogBXT+
1ZUnynF5dtRG6soLTFQIC/gMhejVHcsBfE48sknpsRLjYLTOsEBoolw2nuHyUc3GHnYZeadykhOS
Sa1OOBd7fXq4NdPgqw96ZCYQO/WtNvfkoLTHI/5vKsTdat3DermTxkyjiv3uNgn/eYgMVDsvaJS/
uoLsNkK+ZOr2WrzMB5EcZBP4JIZ319xH2Tptk16H0jK7hCNSmr/NkYeKEqUHpK/4vY7DMbZRDNBD
H3yYGdWvYcnTfXAtH38M3UovL//H2Xk0ua1zafgXsYo5bJVjq9W5vUE5MufMXz8PIV/rjuebWczC
LOIAhKS2RALnvGGK1ehRtpCiXE1GNz6zemGrkZ9iH2vovirzldApkIeTYsx3LPMalPG4GcPUX+Hm
E6AkL0BqGV2ebzAUkN4SVNp9lbrZra1V3iVI3emUmrp5lfO4BQ/wzHic5vnyKGwerFEAOeclZAjC
1XTADP2XDN3iU4JmSYC+uXwTMta5ObTezm+R/sEEUPN6k1UT98h48uuLjzB9bArjPFvxXar5IOMK
EhSBphpnOdTEmhNrVOd37D5MXvVnrIyn7lieNJ3vfVuE4xchEDTQcvVjwNdrN7Res4ng9sm4L+zp
w62mZmepZbvxzBJ9IIx1TmYZ9cumLM1tiz7Z0+ik/VOg7QK3Ma8ywgpF35HnVBbO5IlkGWWYdSmu
Ve8V3+meUE41HzX2/7deAEGQj8IAwbh5uiCNf3ZAiVc2NvJv7VDuBzztrkabxBALbYgr3Ci0NHRf
g68yWIdu+1x1DsUXLsgG0hW53eBlxAU26/2Lp4zvss8nXXvWdYxB2ybUn9zOevOn6ocu8u4lKn3k
1/BBUhqvWTLdq+IJ5WzOfXaCiLMb581ODu1cY9oiVlJzs6A3nYR3+jOPPtZynihmvdqHUIdrTb8Y
886onHdLRWZgDd4bZ9ny1YZcUINTuZKzWfJCUT3M42VnPo9Xa+vv8eRvUQubOwVWKrPLwMVJA0BL
2HAiJDi4B7uw4kXRF+YTDynzCbkCC51zL983VWA9ZZruX8YCt8u5Uw4LtMFc1T7p+PtVVv+cQ1a7
ymv0wmi3UzxaSFz+c9GgVU94HUZneY1Qcvfgzi9sziP+emHZ9KPoFFfhq2132qWycJdU40C8IZfy
y0NJ7meAv7diJDCvYR5rrj59NqHfglYxAB/xmNmUlTUd41yQWFPYBOUgJK+hMzbL3nGtN1GkOz/D
Gqcc0ud6PlR+D+cEp9ltlmNk67ksJPTQOsmWHOGUtbPwPCw65FVel0anavS+OaZj5Uybs2WOyxak
ltPvYQMXCz0O4ofOHXQsmroLiIhBXVTyiKOif9bUTzniFoJ6GeNSwhUlVSaQcepRm0Mybk9sTrKo
HFZq3naX3KjZgiRx+TnVRrUqVW081LUh3vvqxU314hP/Ysxhu6ZdW2FckoNMIMXEU80tFIev0iuK
2XqoeDJFoy5wPi32MmZoGglftkGt6z9BAMyfBElY0B15t5B9clSB0APEjPJs9Z1xMeaDleGm3Fto
y8pYjWLpBTEJ4+IEzpWNi44s6T+h0mjNh1C76jXrgoW8vAAqzg8+xQYvhlLzY7Jj6yQPiuuR6pKn
eVdymmP5uUrZHWEK/s+gemh/D6fei2/in2bgt/uByuzeFNF37hs/B8R6yHviL6SJIOQXnHfPEH4d
yvmq+JrZzlbTDeWX1XkbxVfLb6NtY7DUpNbzGMTeelIc+xQZtXYI0VOaYdX+FckFpHt9cFrWyhhq
5zNIUneDcc+wRdnQ+VQo3qGSZL27hnD2Uaf5a6x+9Oc8QJIimYSxs7BKeff87BWKofWoD1n0MlFd
leE6DiJcXLNhKZu+IbxV2qXm/3mRgUD20poq0Fskpwts6+zA0ldF0xj8Gkb/4qOvTaP4YF/5aaqg
ajrTwmSvFCcZrjR4CWNVYaYRJuVHFtvDohh6mwLzEL5RibldPWBpu+Ge3j4mbnoYKMZ8kopBwQOc
0CYpRv/TGINHLFFnBYwmvJDGL5HUIY7ajbbihzEnN/3gs8SyLLKKjwDfQxYaE2aB+YA5XWdqa/CW
J0wRxXPHjvHcaToWMHN1u+pJAY2dEZ1BzsYvPA+Ossxdoae+mdzG2sriOPy2ZU+V560B9X4ci8pf
yWEG7B94b1V2wY5Zu46j9SGnLfM4xWTLB8o0vwrywa0oP+sEPSrHbtBinqPdJPgX9uQ+65o76oQb
21yhnwolXFmgA/b1+M3q1AiHVGN8juLA2BXUJvNtoLvBLoPzdJos6ghxi9Gd2gQmtIamax6aDgrD
EPVHkqsanvC3WB6eGzQ6MQll6WCids16ON4r9qgcqwInuLpPvZewHJULfoAn2YoNc3qZNU/mLrfr
22Oep82ctoBNBEXvlFfU6cMW/qLQTJVvVx58pK73vegs5YcQ9ZJiBXbWDQsdt6/G7+iMzPazvfWG
dkw4A4xKoLlDt+7DoXqelGFESqtEcmJudjCTHz01WI3a7CtnGqA1MwgL68AQ4qHQZ282oFXcyJ/C
oafRp+jaG4gcyD4lKIZzYJaQNOkM6pgRsfYDa7b4FEMp2PC6FLVio1kWHfuLqUzNS9FiUydBYPpQ
/srUMUU/gKIaFnjdSsa1bthkbPrftaoudhjagHkbDPuzykm51vVXfsXDGkMtf82t9ZcuAoQ9XXQz
0XLA4KlGgRO3DRQ4tcE5yAP0DVCY8pSBnOYYMhzK+fB3/7+G3q83mhY7yXtbXn5rVg35gjLTr25L
3mgo4u6rowILcdAHX8QPbom2BEDt4BJ6SvBV9zN9UXam91KVML5BwqgYAVKN92DMosBW1UcF1eIF
NhPJoUotcUVyqtsGXsCKeWjEVcb6NlOWfJeNTZfhRwGDge9hgv5OVkzltgXy/DFW9lcXhaXHCgrD
c5Ya24AbBLvVdlrGkw0SmfuevW4HkkSgGNqT0OvePY8FMAYv6FcWlg4kaUvx1ACS2KmBnu/A3ShP
Qc9vqGDd9GrEmsuvpk6prYnqfSoGZOJtKz5bc1PxlEWJ1/krkj9ATDvnSYabDNfIuEiDlWCt8M4z
XgDKN7qd7HU96xe0XO9BdsqQbDZ5fzRh/L8OQz/tvD521zhCaZ9kxM5tJ6xnPdP8sxPUL/HgOotc
7aIZ5MCL61q0afPBW+tzE4xdhbtTFkNGpQkxQTkogko4AlfhK4K5/oMWkNdXrM8sD95Va7Re6jrT
N2DF8nXNH+DFEDOS1sEvtqsV68WlOPFgFtFr0tfeQm/6YaNUxqm1nPYZidbuOUOgBoBvFB/HGSSK
mpS/nxI1Bj1ArxwX4eZUsQC8ylY/6uhBpEAu3dK7AhJGYDdr7MeAij/f23r4rrUl24ss/SLMKMDm
EkPnSnfVh7aw9KUcUaAqp+TRdxzylGXtUo8XE6gOp3L01eQh21S3zqJXpge7DE+iqrMPJ9IC0GJx
e7AMkX70prvseQy9to7dPfRFQA2BP8RHl1hizUpU3xrVWKENT34E0S9/MWlAXDBqWyclX/NQh+bm
mIbyEIHsPAwFjxl+/9aL7mPIbJRFcTWTINqlhqKcvV77fVCT8slCk2N/jyPA+5iYQ7Mfsx4rPb5j
n8qUX1owzr8E8uqVrSbfs5CMnl0BdoJ1GW+6ln2iOqj90Z54YVVP7aem0AXmxML/5hT6JtKt8Zfh
i8NINuZLrefVUh1972RZEW6/MbbOGCdXb6GRRQekefAqmJtVYNtbMCtU6eamHqPIEaTC2oBPq94o
3OYrR3Pc3Tj32jgmLGyzLI+yl8UQvOWG/wmF5MTbpGvonxXxVc5UYPNo53X/AkxnfBkNbH7mGXVD
z3aiyO1LOwxfAXS1v4S7N9Wm/kkxOF0MsVa82tBp1vWIDV6qkdy3MFPZjuR5rypwyeUYWPnX2K12
cPSaX2lp7XsSLV/wm6mWWVhN11gPIXUrKZ4tRTCeTRXPvEm0+qsxl2pdyKo/7XbJ+q/5xS3gR2rH
6luTJA5gAi/nGwcnPoF8ux1Qbni0PBDAeuRsrJq/IzD+7qBkL4BGtXBfOk11RK2mJqc1OhElEjOu
jvIgu+5NWw8BVbnolv3rmiyBVaGVnrLj8ZE/VPOhBnOy0qq+W6E8mT+QXwLCJru12sWw7E9PyJ6O
FTtjZC+sllePnUQz7HOXZ/HtYOU+q6O+2ZR9Al517uhLATAjq/VPBLPEvpXNKopcVAgBrM5DVGvC
ZSQWHcUXLTxSEa/yhTwdfW0+xel6m4vu4dZTdiI8dp0og408/df4wL2MJFiunllvQrIj75NqZGdq
ikDK5mbY+PXOwLkLS5zOf1db3ViRNJl2spcndYmdQdufZS9FdZS7FPXZGsvyeZ5yaDTlTU4ZtlOz
kE05ZU/1ayWbPsub25SyiTrE1jJLZydFsOuGbJUPHQuRMjVc3GN3iWwLoGd665HBv8b8pxgLll3t
NWcqPCZiAq9NkUIINzr3sfUd99GFy5XY+XS6x81hwNIlATMhR7C/dR+TGZXYkImlQvXPpXrFnwZn
hn4hxw0H06Aoy/053vZB656r+Uxzo99nMsZW6XfvX+P+Uy+gBPc2X574Z4Gaazwb3TQDfEKUiGDI
up5pmkt5apoTqw55ehsgx1LM0xeBi+G9bMpDJa+Xp/+6iHKJg+MvRuhj4KQQBRRclDqAumlS+Y9T
6vtwNjSWlRUwnTLzKD7+6Rhjx3+APr+Uw+5xL0ZjlvsFcHtS1e5CdjemfgZV3B/v45RIDw91OH4M
luXsG+GpG6dWh4Mee8Ohs8wMqbS5PbnJeAjVXOBo/6ffLDL65VAZvI2/tXXT18EFAgJF9WkRqZfM
zaavfm5XazXJGgy5wv5Z15oPGccQfWGN41DrUPNZ5iW671/TWlMeMxcFNb7szaqqbYVlR2DUO0qP
OHD4A6KzU9nYR1CWt9HyEhaX3iUuXmSD2h9X9ZaCQ62P+uY8pzwYCdhiILzcVVTsWzu3npOnM0sW
17jMJMkTe/yyMuXQ9THUVH98FUbaXAtVL69JEb+ZRTF+oJmAOuGmDAr1tXmthNO91qIzONfjrnuV
WOff57aB8GTqTxdo2u4ysnN90xuYifodQlFAln5WRuuc9DAZXsIKhGagsnsKIzG8sNT1dy0r8JXs
Veo8OdeT9012JqWhsUQ6gktI2mU4VRvN8C/G2IFoNEvvLA9pS5F7YYmx2XaKFy1u7Xu/PHPKdqea
iX5oMWVot40SilWRkV31oqI7Wh25ioUQSnuUbWcOyrO/Ym6iQ6UnM8lCDJdXxF7A+7hGeGo6x7+0
bv/7YDnIBeNaXW7+6oAwgM5V6aqLewf5Pf+Smll05vuy/Csu5xRB/jyi1bGXrcHW+xMuUStJ6JFs
n0nr871lYsjwh/Yj4xabNKhodyIRY/YG4+6h25kLe+g+nYzJOf+MlaG/ZtcD/6jZ+CqYwxQrsJkR
67BEu/PiNCpgIrQjZTqcSvedG8+ntOVZhlIq5sXhSQ8K7j6OMB6Q8DIfTH3y0RAaV1qnFA/2KFAe
1sJMW0VKlAG6n3tN1g99h43nxBcFrDKfrhrD91Hna5SZXbqWzUxYOTa5INLADUfvhhb91Gdok+yM
rSd+Jc4rY8QjBcZHXK/Dd7CM3sHukDOUg/yhrLhdlTroBubnZ50swUPWRzl4CMS5ohx9dW2behrf
CRmuU6tCltYOb29KN9nLKV9u0Ici+yxjO36UkAbWKPWVCAye5PGOdACD/lck1z6juIsfAQvXN7zE
/z7P7XVq6+M+R48bnYCufGizEUwBiebgWKlitJcA6IGGzQeYjc0qmxLuE1nRQldU2uiUQlg9ybNG
BqcJE71YbwJ2bvMg2R/WOr4z/xolT+OUijpSZ0Bz/5pEdt8uipwgPrWHnB3RMfbaGoML74UEr3IM
zMGqzvI07DMfhhXBkR8kNw1IDaD9nA6MHURHvgehIBsSCeUYkh1Z5NnD4P1oXBGt5jRisZBFR1mJ
/M9FSdkFIKA8ypGKEWyw8cBZyRsQSIGgWuozmrRif35TYLu1/3TXaq/0D3+aQ4hO9UJqs2noH9Wr
JB6WfWnFx0GLGn97V3JrjPH2ApFFleXhT/M2AwpG+NmraQ+pc+qv2qdtWcZVHipbb8+RGQC3D7h7
dUGt7EOnSvm/a41rVifmNS59GCOKUJf3mMc9eFXHDoXXeSrZkTsYC406FcZ7TFXtDy+emqOcSca5
r65q8OPQiLjS0PLoUXFwm55fT4Yq18woz7ZP8prIgXDbNfo+ZI8Feb8YTkbD/aoTXscKFa/wDMGO
lhfuI45qZVHsmgeMwl8pRTQc/PnCQg6Sp8Kn8KhFbr2+L8TuHif3mFzo3Zvy7K/YX837kDquG1y4
kb4fOjY+E/gGv/WriwDOjNrwfLD7R3+0hkPLY94CmEaszJ03MrDmXracuKoumaGVF8crfwwWDpH3
kBwx6kYCkmQqdqOFFHHcFcoZldVwIYJufE+wHV0OrWiehj7FS7tQxNlrOm1nanVy0BFwPtXu5G+N
vKkeFdPqV1Eapq/TVLJp7iz3LWmH7qi02JovKJC4wDQ5+OmQnoryqGWhd9KFTydSwb875QhdH6OT
qQcLlY2xmljRYz4XFqMwch5cu1vLljwo3AUw5Gh+dKMfR8BQw35beGUNY0HYq9pOzEPtQzb3w0DZ
muPkvnRKxaY104+NBaaQkvajFz44lhUj/8gh5ml8bZDuTV2nucjWLe57B/aCyokCBAbbeVZ/EXZo
YYDCeDVJkquL+PKC0rW1Mx1f9ZcQNIAk1FWwvc+upgiB9hmF83ssrxMsvY0kXclp5IRt2Y5byup8
ovlNWfNhyOJmXwRBjgvk/BY81WBtYGsvZj073NsoU5yDptve33NrG9ljTvr0v3+6fhgRkEkBzc9v
Ww5Hh/326e6hP5/w/g4i06UkEvn27vaSGdsNgCosH+6vGTkOCjwZFbj7q3ahItZQ4X5/QjlhFWa/
P+Htr4WtEFK/86e7za1bPusdPp0cLeeXn7BGOO3+Jvv5E6bN7f/v9mfpsYGp4uH3p5NXq451UHwX
VNT8h5BX52n2JdIrC7soQre3T9lxMVRKtAKGVz6DO5r5rmpxLuzWfaJU9lzrjvcJ+QaNvUwAsNRE
+Z5r2bKwlfQh1z1z7U1YCTROfuHGZD1nOhm5YBLcZcLZvCox9ZOiGV9lpzyUgDEMyxtv46sO0nxD
AnQj66F9FLQnt4h/3Md7GvlDnvksOF111RoKa71ylmlPh2FVR672hPut/oSG1skdGuUcza2xdPpD
EPGnlZ1ymC2QrGe1HaCDyRDRBMhRuEgez3PIg94UwzrtnOJfMRHXG8926svtVbAfJecv9IV8GXlV
Y4a4gthFepDNQRvrB8DNt5a8amiQM8JIDDnSP+830HvQB5r7KEMRgg87xCTy5f39ohn+K1eT+ihH
JE0UnB29vr1TGULbnTzoEAdU+/hAMmZ8xn7X3v4kgP2LrRqlwPiNL4N3NkSWPdSKBoF19MOLPLOS
FOoUTnU72XSsBCX3UgeBEJpNtPprtBerw76C7XifQI6QB14B58nfr3AP23GBh+OfV7h3JGX7+1Vy
SCjox7MeUjs0ktUgXQNlJrXNomOj41YMpd6P9yznEbOevOFI1dml3F6VD56HVcKgBs3VAF2wop5j
vyiB6y87Ixs+rLoPFtpgjN+ivDlXbid+eRO1miwYWBN2VJVZmvmLxNWBT6nBd8fUfjaOr3wEqeei
R9Zmrzq8nlWKvuoV6hJbU8NQH3i72tYOOufoKJ279zK32g8K31wjd6QNCysvTXznxzWegGoV7aKW
R40lf2N06V72DIY3M44yaskLvUvH0y3qGN5i4EGwBlGR8V/Q8L+MV1fdkO9XtGTTaixPlmU2l7O1
axbX5lOJ/tA2rDEkq7SQnKnnX1QPPAj4YgUByi5ZxnranKfaVp8itX6VcdePjVU0Vc2BW6sGp9JY
ZYWjfIJn1TaeLmwKyVw+9OdcbxHd7c1gz09DW8swO8QjVsTqS3S1psCFBmYneJJ6HjzLDctEkpBU
fJNjP5jJsa6LBo7yfDrpqFa4lnboNT8nvxisQrcr1tOYpa+eTfmsHTBHcB07eS0UbBXsHHyHbHYt
lKsoV3/J1qQ0Lgrp3lleieaL9YRK+hJtZJ7F88HNdiBLmhfZ6ONii3J7c5XXptH0avqh+iBbfBKU
iEUQneTQpAcE2JKq35M+UF5S9p97fgqFiutmHZKr52AMWrhUncxYT2H4Ozal8LlQuK4BCluk/eTA
aND/6Z4H2u1UHMSYgzf+Ey+sOdHQqTE30uktxm0FWHWZvHfKqCP/z5NfNo2CnKcRmf7BB6T1zhrg
TbXK6BG6+vTWWis5SMu85GIUHd9jZnD1CD6TrbESmC9JXItyviJACcy9o8bNsXcm9yx7J+rf4JD8
1xF01dUymoeqSdJ3U3PD49SEFel4Lsq7Kd/YYCw28iKrUDFkbkM2DzisHFHvFxs/hoYpD5H05fFC
fHiS2bJHBg2whGRHkYKZ/Kp6jkhrjXGrX9vYqFBbDuN1zl94IzuxoBUX6oy3lgzhX+8vs2TkJzRf
7lHSPmoNnnLGUFCARAj1VWn9iG0CM5EI9vYR5AIQzL80q/6GsgOwn3CmiZtO8RibpbW1xTRz5gZ0
CRUe2V5r18+NbnoLpL2Lr7UDfUqby+hai1kU0KXvtiiLRZzm6msR2JRaTF0nkW16ux6FqL2nTDOe
pAjXaMnmr3XC1owvZf+d/NrqNlOZxfui78yvsQlTwYYY/tw2ZL2aJEzPhppTuYsHfxeqjrgEjpGv
XC1O30Nb+ZE6jvUzGa63eTC9uipYrXy2Vt8AvuqUq4fqw0pMEy5NQ/I6YWv1EuIH8dLVOEHFTvYk
Q1FtTgtYGyCr586yTctNTjp9LXu5N8anzuyBiM69BXrKL83xPhf1uDmrFTcn2e94abpuHb5kymfm
td3L2KWrEgHn99ZyNeAXobGQTaOwnI0dtCXS3U39zk4MK6d4gD4xDzbwmKbw0T1rIq2eoFbdwoOd
Bscsn9HR86gk5zcHfWTYjmprHXHKxMfOUvrzrE+xUmscAU17Gs4yJg9AEYZzMh8mPJNXWDoxZL4C
/3kMoGSPbOsqEq33bhmTvcjBgZ7K7KNaJ9Gy7SfxUNu+c25yZ1iOxuR+JQV38AcxvRUTBg4Y9ZVb
OJnhh29OeEsk7lcFQvMqw3j6FHZa9JhRvoHWqztfs2h81zCf8KlsLAKR9eAa+/DxfnAaca5Z6Bwh
M5YuBu9evJ8UO8Bcl3FJ6Pwe7IeoLptqdo5tqE0Lm1TdorSamt+/bLO72JQpfx48ecfHGkGzw9QD
5ZHsAKz/vlcTykqSOdDQAtIToOYEqwCf9u+q3YYPkh0w9zXzyP/HdXIW0xr2rlaFF3WCKqDUFOKF
FXtPgdV7T24NfMS1rzIyqiR9kMlpVrJPxmy32QxeM11kK7HieFf3KJcFmMBlS1vUj8j0DudoniwX
uruZwHyHumU/BXisIKGZsjExGvtJzyf3mjjAXOiTkdq2lLWAz75K8hrVxiiO1gYEkLMGKtutqmgZ
RXH1puXZ7zMZg2bVPo9DsQRDEX7x+l+GnVcfTmFneweC21qGhR8ePac1KfZyt8I6BimDtA+/RJP6
Hcp+dw3iNn8YjdFZyPF1ZiAVkTv9g2eo6VXo5k8Zt7xCsA4obWRr+J15bnmSce6tDdqZabuPrNT/
iEyK8/PbUXol2SZIsG1lk3dn/Xl3fe8O63x+FyjMHMvW+f3uOpZSy14Xmxoplajs85+lo13IyOYf
U5RbKzse1LNovPJY5og99n0Yv04dEAXyNPlP2ODLuBnMS2vo6ao1DYHUpY8JyHx2P6StMm7tLj55
dvvvuBxrquabb7rBa9eZRy2x9Q8xlOiQZXFwLrUWerwq8rWeCud90JOLCF3tR2TkT6Di0nfD52P1
Va4cI2Pqz6hTwBw1g/oTrPzeZ+39QxPFF6y5zFe1UrKNW5B8N8JGfej9KZxFM8WXWPHXcihySDg6
eUX9ksP+3nRm6x9UqOwX1KOGpa6N/IhHbJ/bahSg2ibT2RuRt2ODEUuxoPcpq5pFP43JF6sIvxVp
Lb6RSXjIEej4WerTWuW2Hyy87ozoCT7nrY38DYyRBdSPjZmn1U8vUB8xU2u/GV34c+oCa6fYXr9R
cR55FoD38uIZuYj8uatKNqCj0DYy1k1mdYE4tsvyPr+NQK6Q3XNiksbAYW7Mw6cgi7xLEVqgmOcz
mPj1qk3ycN24yImsAxTG+B/wjpVOUZrHK/tGq4yfbr2NgJcUuU24jh3Eiyh3t8zzzyW3GH/V2yVy
/kDLtXU0hM0mcTtlESmJchFurx+TEaBc7OfV1y56A3/sfEuqViwRG9fO/IfZZxOh5WU1d7Tj9xQe
8tfI7qO1X7EPsEcgKoXaI68WR863ySxgZLTBR9HH3SZ0I3WvFJb65EYBllHziKGzXww4mK84rvo7
9EFdwHt29dqm2rMcgCRRukDUD8hZXVdbXQl1/gTUi4BiAq+rPxww2TslSYtNhRGM08bBG4r/+j4x
vX7tDqr1xR7bVehk47uoBnPn6viGyHilfmuGMPlssXPbtsCPtpoX2l+SNLW+GC4ZhSFRnW3Z9snn
mHyTfTEc5w3bamOHZcv0Phr1SsY1i41qVKc6Oa8heCOhvJMvQX7HWYVKuDXsRFlWVoDVGXuJozwr
5uY9JjvMoPofQ3rTM+FTtObqr2sHkPYHdOxxtETiTx6qCJxyGRbGv2JZ2ucX3kS0pVKAF9Gfwcnc
gT+Bi8629eOvuN5AuQ385vxXXPh5dm5B/HexPS5rWMvLvu/fM6uuruXMXHTR8Dn+CcF6r6+Y09xC
VNkqkkiwYhW2tYE5aqsCR72rn1vGujEHBE86z9sUhlmcPXZ6O1ixw1Ft+P+kLC72vu0VxzQPul2N
yufZEijqNHFBBUPBxS9GC/kxiGo0AUTlP6dah0JsxGI00tUHYAD5pbINdWNrnVhkmSXYWN/+Fuq4
QyOBnaltZxcZk2ci8awDzKAH2TK8yEfKKA3Kc01BKkz67HKLRVWKhWCqJqtgHNVnyOD+oZkqAKzC
HEv2esESAHR/lb1W0pQrJ8QeVDaN2O1PxZh/y6tUfa7Nqn1AbPGU+EJ5a/QopKJrxTvZNE2tX2RF
JG69YT9tTS8WT1RP/ZdGb1dylDuxfqlM1vEqbEWAX2jNjNZEnbAX0SmozOYtNKtlPBrIMTtkCiez
a9ey2TbxD7jx46ObdvE1Y+9pNQkgUc801oVdNuheclGKW1VOxWSn5vi7OrZVP1UuWWAzCc+tivlh
3FjhuePhL/vkwe+bat3qQbW2bW1KAEK3j6Zlq1sfBMk+C0V6kQfNLOOVWtoY2hl5douFzZTCVvID
XEBt4IzzYBmTZzA4q53aUuC8x4QSiBVqL9oC5GExrbtkoDYya/CkXpseIkhN24T2I9chZ9e1LTco
79XTDfErTA48MNyfUSl+6e2gvqWVMgFLqoNLk9fuDkX4EK1F23zoNfi7hVGUb1pUhNQ3yu4nWF7L
MLxfRhW9RC9ZhUe6CizxdmhSB4W6Lr2WcY6l6X+Pd3PnXzFyGziutIvECn6Vll/rDx54ZigZ6rQ2
ARac88nQwEZGPxE4H1F1GcejPLsfHEtLt1rcwqLG3s2bDwHrEFiP82lkVC+dToX4bvQm47oCT1/G
boP/jJO998FDpZXrRDXFToGNtsVsdQRtZIfvuqYoaAeq1j6q/fA9iNOvoe3VFx7c4bs5V8GT+s0X
zkBqOH2Wl0xlrR8oGfZLOShhBwvyC7YHWVieKSOPjamHWWQNjvFqR6a2SuOxviSanuw0tUzBLxj2
qYySZBNUg/bkQBJb9tBJPvvJeSLJPgP5WX5RtMLaO30JBcuQwDSqJXTH5smseYKkpaaeNLRqD5mr
+LupVKdLEWTjasTI9K3v2SUXH9xz0pNpFZQAorpfkOBS4xXw1uTkz1Qqr4UKuZBteQCSF4FwaCc8
GuN/euQccrgcc7tGtnUFxda++xxrM70Gs/S1NvT5acjKiwxFcwgEgnWO+mYrQ/LQm3p7IVewkNfc
4/JMnzWxbzFG3Ib+mR9psO1tQjUlT5fG9cUNsvwkx6tTqGyENdUAsQxva5HYOk5lVB6avPdIwbfB
2a0NYwO+LX5EF99dsXEZn/PRaigYG+X8zC0wZzL8ldvCOzNjUzui2IKIQTqrhWhVE29kMNIyt7yd
uj4KzYJs2nhURx0ImsZ+Ovfb+rnrE5DgpiBZnarpVm17hBGHwtyPaVXuszkzGaHIuJm8KnksFJnK
1v0XU83Tpa3W5Qc+wgE6oaQWO4RJYXNmLJXHrZg3UQuAheuuL5EaE7mzddxxYc2Aj65UwgMbcPze
5qYTtGIBX0I5RUnavf0Z1jqgC90Bxkz+X6yd15LbvNK1r4hVzOFUOY402fOesByZc+bV/w8h25w9
Ze9Q33+CIhoNUKORRKB79Vq+9tPNrUwX0TLcHFYTdrGaObmBa3nvxi7EBCcwxqeorsutFNsk96NB
fQxMs0T0vqGsxzeKpatSFNDCSHAonVh9tMxU3WWeQSX/5GwjbvOYUtozuep5ki0VsG474arIdXxo
JODaoqtbNYKXTqHuOouUELRB8mPiw6xpOEb0knuceppRNT/VIZth/v3K52iESsKvlW9S2rLniiHa
JlaxsAlzhQuv3HLMQHQVPM26ipLiXpIqfVk1lJqXYQtHU5MQOiQJ8Jki8nPmN8QtQnvnlZn9g/zc
s9uHxVueGPnSkgr9QQMlt6nhUT2bYaTtmyHRdkgwtHdiRah+Uki5XFiz297/XGbsTnl2TbHj24pF
AnpnWlFvnXw5TCSFOrCovTjj/OkU9MFGRqw4+Amh7dHY+RQphpnepyjsDMk6gX8Ilm5Jy5P7oM6z
56IpnrNOU+8Gt02feZUZ4EaDiMw0OEoZVHe2Vh7EqNVUIfydRrsTo2Q9CtidXBN9TuYShjU2FbHu
vmruwNAU4N+1+M0O5JMxqa6YFscTz3U+pbo50Y0GzZ0TVgAzW8XleF5TEBYV7aLSrPr7uHE9Kf9e
xnEPQARKLDnv3ijtcE6uVP5s6qYa1nEWa4sPAx+6Zllx2qI4UtjHIIM7xEFCMBl15+TXhKEhX+fQ
Ghqc8Iug/8aODELmvvsB8+ELguL+JyeBJ5i6ou4Sxr2xq6jLodbFzi8JCeEVNNvm1tQHZ8njjbd9
ahoKDI6mYsMj12vIiwtjhioqwtJDRGbacHl+jcEi0D391FWV++R63fRFUWuEGekmrVOuy8ZA8mJy
RiXA3I6aDt3G1PUbBx5nxJBvS1m509z5UvMspo6cih8gPFpak6tZN92SrU+wiTlPUBfpjdEqjzl4
ZprUa69Nws9PteLc0PsLIMk9yg8BpAPGKo+G7rucK48pWcbPbmtWC9UynRcUzIYlmrvJo9zIwRri
6aOTWPAE+gOcreGY7XuQODCfKFK2rMv2wFbDBs/OqGLp8VYy7HiVRW76mEzNQGaBTMO9sMiud3Ks
cS8zdPZ90zmrSmaM6HZTPi2bbrICItTJKzFeDkSEsxa+4qpxzyFx+WWh9/Yi9eWnyKL6yoSSYTuQ
ftqYblouBbOQIA4KpwLYOssn6XhgrfJYoa8Sqy+Wzp9nR+pF9GRC6CCvn9BUra4KnMOHMkvLlZda
xtvQZt+sxEjuc6eS7qCHJultdHyP0HmYopH3ZJOrL4nffDN4z954uDRoXwILCLUmWMLYfEVtvrvL
KGJaB7YNktixkMxUumpfepRbu/BNDqgFITAkjye+Lf8oIz+Q6ICgeFe33sZ0QFjC9xZ8c/jHaKWk
7CIllHYEAL8MJcTmiQ4BeQEf+s9aFhgiUzW3XtERdbdInaRbs8ibe9/Mz7E7qMiQaRz9y+SrXMPs
QtDZv1phcd9Jfrjv+8A8QuINI+TUGPHFyz9nhV97C6+jXjQL2h+dupE1edsHhfPJz9xuXWtyebQ5
QFw8XuIybNhkaTA4bFDd1i/l2HjLjlgk1UJFCFO040eLuoksyj7li6Y042dlkliFPCVduFae84ka
Nplsv/pw7X6x7QBmlY6CMx4o4dYsYUZxZaN7dUzgWqXut189Y9iWXkHirtGe2lR3qNKT7j0z3dU6
ZAuDBenIEKnLukZkukt8exvBSX7M+qrfmbZ0cMcsXSuDcxzjql3IBD0IxDT9pg00c5O5zSffSmsU
3u1gUaVD8AVepqttFNb3nC8PVM5owEKDvnGkuj5A/XpwqG++w2ESM6dC4S4dwKVHwEB6zw/vRQNB
mXKUIljpJ1MkSdCKJbaxJrejnDtrUM5yl3/q7fxamCnR+Kx8onw8vkDsLD9nkvICS6F1p4Z5dR6M
8tqFQHnyJAyPgfM9lJv0JEM64YT9sPcsGFCA92f6SbpzGyoVfTN560BlbMGmQ800daXBvEyRrQdT
bbu7xqwpXJcAtelSGKxKufGPqtOclbqx4ayfEIcTMNF3uGKL8C3KfTBSA/QFwi4airHA0wsX0Xf8
6h82/Sks2sNzj5rSpYjD51rJqjsCrXyTxo4MX1e1L7KdhguKLJJtGbTfbDIh98gEa+e+tyht1P1g
yW4jO3F1LwYhje/u0UUArjxGXwjr49EpxrB3gihf3PqBavWLoVJjQHVpu857u3gptLBZI4OZb0XX
1EweP44Cv6w3Uv/m5MOyqykDJcqmpcfbpcWp9ejqVPotJ1DFMfL0B1LB0tLvkF30nUNaDddiCI2L
nYBq7eq17mjfONcVCzmsv3S60V7HOiHtlEHzWQZvY8n3MJTU5dCE1Y9Of+xsC5afyHdOBWmmBSxU
7aqPKJ5pQqTIA6lxd0jjEXDi63xNYPK8ptMVaehrosYFRZyYxGCbUSjVdfxWiq6s6smdpJRfIlA9
GUpnT2UktzyDoIUSXSvwxvNgEyzjOfcE5rN7SJpsSRmE+ZRncrIIgAmQOO/fq8mNUzeONJ66vvn5
T2JywkMMODwe9trA3X9r1lkwZQ9B/KNwc/vQF3A/2g36NlTdJLtAp8KK+kwqk0u4yThyDxst14rL
aJcWxZZyQwzHuzp1ke0yturH1CYv5/P13/EMITmXQaUA4eF4gZQ5W7tBID80Y2ShMtTJT3l8X5Zs
QCe53vu2DcNdq6MIH3pOfRmCKfnixOWb6qZnueCbHsU9auvAmYhyaUvT0pKr1hj6rnFHeQdWGiXz
TI3XimEVe8VkNcDd0yOjK8hMsy+lIHmtyqX53c6TR2VAJqjKZBnZGmndGWH+g1Penc9v4ZvX8go7
P8qgaAqaXTnUdzZfpW2k2t22N+zhKlu2t4IDWn2VSVCqZhL+SM0zmSyg43yZr2ZfW2+WD89p0SrV
AwmmZlPEdQbWpQQbTRiLPVd1zSq9WaaVFX0psn7pZ2X8XfZLRBDSIH42gQZuWqhPjuOowdJigOX1
nU4hpz+c1Vq3n2zHUfjJ3hDlKj4HvkF5py0XB1fvLPCE3XfFi/ihtC2g+EZlAoRvwiNUxOGayM1w
lzhmvmgN40uo5N4TpYjDToE4dQvpqfPMGR2qyNT7Co0FAMI0GR6GRO8o+ynlTZm2zSu8qAfhEZj1
SNUa8Tm1q7Jt01c72fLiPZwQ5l4h/3DifxmR+qvNC9QTziqAyH/d9ATdBzUYTilh30UfOO6ToeuE
g8r+MGFPOg2G4KIHLdjX8TkAqEdFTVmvSwOZao/3cmWi+Lnn4SK9NOHoL+zWJv09jVaNjeKMoT/J
8sRF6mZsimoepCWQCk1vu33TEL0ebSV9c2LrewfS9Fo4oX7NNP8bYu0pBdDOIgdHvaSOD4YFRzb3
iEgN276N0gdPnSLXWVN9NSHPSoJG+c4p53shB9ZzAfXTWlGiN3so8xV5T+eaTA2YZZhUyR3tXFNS
JTg/KmU1lmCWfLd0rsLRcUyg+SFJ7NmWS71J9JcflmkV4RYTV7rat7Vvi8Um4jrNpW87gs2S56/t
LE/PklchQDDGED+1WnwCdfGPBWDyHGjGOvOrRyiog6U6qqexco56QhzXcmzlnCPqvhwHX1kZdd3v
nLhS9+iQDJd8aoJdOhByAWUQ7HLPCVa62aiv5gCfftn3PyiGG/2OEzu0Vs8l8fZFVTvZuoMgiZ/L
2BsPZBCWvi4ZCEXl2k4eALHFhakQq/GsnRtJ6ZKPPN9XJf7kOyo0MDYiMJqcD6eRYtVlopGODk2t
X3VGRIReHixK6pqmXUR18whZULITtrmhKuyXS2Wr3bqzOm3BbuSskyp4tauOMIylBy8TG+WqTQzt
Gjm+s/EpznYTY0tGajxRYJTuPAPFm04tYPwJ6nNXaskjjArsq1HZA3ul93thUxKgL7DLAgeV7CtH
Aeu7ohKGGic5MvvB09glozbxWZak4eDr2XgAj82745LBCCjqPzVgj9gIRp+kirRDRxHuuoWAeZcU
vX0vI2gqW2rLoQeleepeiZUGnHH8oFnGXhKcwAyn+2AkYGED81gV1qiuNN9xIXfpHjyi4Y5hksIf
Q8k81yAUXerV7qXMy+7ZS0/VzshGjCa7Jg/07rOJEADihj6bPIi4nlH5Ioge6U98fkwwOksY3tOr
3UxKys2zRTHylchncmsK8tKrAoaw9TB5iYGwqNy7Ov8qOki7ymsSptHKssrxCsOUs9CUuifLoo3X
m002zK0a2zr4V1zEAKcF/WIAkZwseRdGS9lAwL2WmvLUO1Zxapr451UM1QIM3dAwQnoNSFn43C75
JeJzFcvtJuZJeC4NBI8l2ci3ieK4VFXS8DFw9k1tEb9Px7NRmjwAkvC+LqSIrz8/i+xgLbRtYehG
2IQSktKw7oWttjMCjRW0paGtckyqXJJ0RHVB/W1HOU1XWTHcNdABXWWYDZaa63v3Pq96S2guJlvY
wZrvjVcbMNGJL13VKSt4BXUe065+dHI12dah/tb6bXT2228Ewcu7uBnyjWO7sMUEKBBVLqSb4gpO
ZWhyxOXc1NZdX/QDoVPkR3pTNhGasOCrluI3F46TfwzkLRaGLtUv/N4ryzp0vcfCLlFqC0v3Ysp8
KIII0p4gOpoNasRqY/Bombqi6SD1oArSyfpsIYbUnrh12q2kLlavWvUQCHIm2YyR5+ENvnE3yYTj
9lSFkb4YKSrh1KtOoT4E3ATBkmgKX2Fb4JvNRvFk7UbgVNYN8qu9Cr/QROEk/Dp0reCLNk9RBo9A
HnrxqrEU/VAH1Os7gLmeFN+sHjhOL+Q+yZ5gflwDk5Tup42621TKqxY7xalMAvfWNfIkWYZDF24g
cEFjJW17aY1cq7SNgek+VHr2ldIJMGJp1x34rgWLjkzVvZFF4OWceNwajgvgqpRefLStHrohWepN
WT15w1A+ZYl9zSETvss9qXxytM5YtsPQ8AtL17YVd0uKIly5tXtnZHl3bvPBvUuRl4efM3z1krDc
B7KfU7jhRa9mRGySOGSwE6MRddRg5EmViVFXQrgqjaRH2dblB54fO2HurTY9xX4GsomDJgDJ0Ye8
gQymoVXxinoI89mIIwi8VbjDqagyn5OK2DdAM3llT11jkJVtnvF4lyLLeE6oUgISqsRrMVd1Wm8L
w3ezvs1tQA7ztNdg+MWZHV61yUbXgyeNpaK2DyBtp/5LdFVEKtcw88sb4Zx2YNJ1aEdvo7IXpYRu
/Hx7m9v37grCH3krnDWKKValb7u30dismpVFmf1OOMtBB+ipndKw4r6jLy31uo624EZ3huW0l9Yb
rE0SjPnJjo4ZEbon1L5aRe6epkqap6TsX8jPOecMZoEdDA+w62t9d2nqeE9Ju3O0NAk2FmGrlc/F
SGXWzdRqXXSng1Rw5VwNoC5N9SPZkYPdoa8t/NMyiFecnwME21E3sdKOLV5AnlgOY2TryF0kSv81
zY32c577KsLomnGhLj3cBfBG1aTDro0RPTcyUmGmk6oHYurtMnR677UkdLzR4DnYiFGlQvajLmLU
RabRTAfSV2Xt1Qts7aX5XBWJt1P9DNLyjrBdmJjlqpKKcgtymeeW7Y3DwUGmwliHhvXrMp4udSUp
1OU7h3eXeqLkm2iq9vKMB8RtvReTP4+i5WElQQP0ovFpu3djhIimnmR0+iX0hgfRC8c0uytA54ke
GCvjpKHQswgmevWxhOTJ7nv4zqdVEejUNhO71io0Je0yuPLPRpf2lkTJ4Wxmw58fYhcw5eQ022Md
zkV/CMzlh4HMC+VF4SbDdnYWLsQjOOuYcM3/vp3bcmA0SkV5RphgQ3338GaPprsaa6c7DUoqn2WV
cFejAhwMOSP7A2QTwaQoJJpikhUSV7FmTDwYCMOOFopCwqb8voqzKcncIk/7YUA4i1FYexH9mFYW
09D89eBRgMhiPQKivq1aEVsG9kRSqlmAZF5Fw5gesir42VAbmB6IfKcHcTUPzH7zwAe//8JlXh64
GYT3Yv15nujOPvOd/guXD0vNc//6Kv96t/kVzC4flq886dfL/+ud5mVmlw/LzC7/2/vx12X+/Z3E
NPF+KO2AvqMfPAjT/DLm7l9v8VeXeeDDW/6/LzX/GR+W+tMr/eDyp7t9sP1/fKV/Xerfv1Lb80t2
h1qGaO/A1i6Yvoai+Tf9d0NR5TMrJUd4m3XrN3qUve/fJryb9sc7CKNY6rbKf/Kf7zq/arlDhWY9
j7xf6T+t95/uz2GGo3enh+zO5zveVv34Pry3/l/ve7vj+79E3L0exqtRdO1m/mvnV/XBNnc/vtC/
ThED7176vIQYiad/+QebGPgvbP+Fy/++lO2UUOeW2udBMoJjI7UTQyJgs2P8uxEj0TAUB1W7CrOw
iKtKTJh9TbcMj2K4JIG0d2Jk2bTOe8i0Rl96lUFtVW1I91kQQ6BW90+cgiGynXpxTiVhC75lGhdz
xkA3D2Tff4hxYXfhidqMJYxYwiaaqoctw9QBgdWQ7Z+gi75A6hFfCluK953tIPjcUedrm9GtgaEy
PucpDKSTlxZFKMmJ0cCSgLN58ulmE8NqpH9Hjo6AiNVALSOWyv2eOudcldc3RxdWyVVlBDY8yQb1
JdmIxA4ne3CYiKlu/AgtVxu+G4P6+a646AQNyNuHVPdM3SGwikuhxMVFURpt6+kF0HUxu9WqYecW
IBvezbZ6B2By2rxBLsiKYmJl5sgSGfX9vJZY2u+0iqCmd7ytFyRFcwrTGFreX7cUbmnf9WeVjcXN
TR85olnqzpHLniJm9IK8SaH+JlYPPTIl6u+E6xuZ+qtx6LYG/7cjoFzv5FeTlr0QvBdGMX0eLsCJ
OJKjH5KuAVVh5wVFpylMH5m1zwvLv3UcJXBAw0z2HDguBFcEr24zhHGeJlljtCTpUa/fzbl5VkO5
7uIkPX6cOCqDv29C6f7DWqJrZOaZSLexVyoDrfoYobVR7ry7oEm8O3EF2MtDt7X0ti6QWfLajM4D
wq9zxug8Ulk6uc4zbwtp7YNtRzFx00A/iGYkdHZAGVk/iCsE04Z9IiULMZj8dhNdV9e9lIITZmQU
RyM2Ky1aRwZehtqYD/FYU6h3rSQpd8LaIia3BlOrLcXAbXRyF1fdKBPyVr2T8J09yDiZGymH0gO8
xk/feTRS/EdEhlQCtv8yqI2ZvoMm8fNsN8ETqvBppRlZHlfeipH5Zg4ahqDqOihMplf9+3Xduiml
epQa2mvxIgzLU3lHygSGLds9iMbIMhTrb+1s7SITa0ZNCNHCyTcB2YLw9YDy3Rh30rsF9CInYBB3
sXRb8Dbp3YJlD9erBEPDSoUZ/ahPTRjmzVF0xdXcfLBRpwdtLAex5TzwPy0wT7vdQ+2dTQa1XcrB
p+xPCUdEFJDV5OrLfnoNjZTTVYighBgg3hahQY1IbQZHOry09oFSgDFdiD7Y059Gy/CfEFqQN8IO
esw5zDNm31IIW4plxNzZ50M393qqMZx6P8rRm9SkZDJyAyY3PYweAwBqe9siaCDzCXstWm0nPCjg
cjhzO/7VmmDsaUZ1XW7GJZAqCwr/CU7STnCSZgDUk4+5SepxuhTGehoRV7OPmFL1G6tHvml2FeY/
dQMBUZlXiuXxzm3r4X50jKteJ91TwYH7kOtquR7KOP3s6QYpJQBWhM4GSN6mFJQcuZ8KA+BqVEC/
Fta1u5DqYS/AxgKFLJq6st2lYTjJerYJ2HJKVd06Ab+1FAM3eLLruOFWs/novwM9e3Ub7WFe/HJz
bKjirgIYcxG4cg9O4TgHTq56uhCXooGL3QBCUKFpf7OWlGn3hWpstNkTslMXGc7Jh7wRMrFTI6bb
RR0AsCQskJtVD2NoCqG6PHo1sjlBdVfm8D6LK9HkQ0K1baqD6nCrnwPR76vYA+QAk7O+Fc6ypiEH
HflwotZWdenT+CV0HQvy4RjIqRQP6Ib8soWksi5iwJ+u/mZP+vQl/r1G1D4RtsxPtZNHZ7j/o3NT
WqvKIfQJqddPkxgci24ET1Ip+R4S2pM82kO3ED5VB4KavCfK8KkTUR84rZW0dRVsxWXcGN/tQM22
72ziVuGPHF7wk7iWCJn2vZZAdKc7h2RqelOBkXLuiyt0gtElMavdR7vUOoc/2XrDdw8Sok9ouk8+
t1WFVfTFHNG0A6UnSzFSFIO8I6vcGqZy1XU/f6mJN/syQHYz9vVnoh612eQvnpfKKKh34Prl7EVB
Qv5idOajmBHmdnwuczaNuU601mz4odEpuT76qe8exVXS5f8Mnm1uRK8bCvfoVUCSebj/cgl/X822
DpgpAiMu6hPT6DxwmyzWESt+uF1Ntc4qrZOJE/9f5s3OP+cGMioUVrCR/SDbFqPu3UtyCQt94cSf
iN69Gb2u/EBc2zF0Ur+2Fz7GVlS/OW1ESids/Qc/tPnNNELpaNZmfPywTgPp19HvSvhu+BCfFLmy
9p2UE3+CdmBRI55zCpCXGM4NrICbNgR6CRbBLF/DSHLWMWxdC4tAOQnTJFrDO9acmqkhWfe+mW3C
RZGVdVTa0n62iwlzV7gJW5pr5m6MHLTa/mVJIx/f32Ger4WkI+okubqGQSFUjLiDBSv5VnRjOU/u
nCS+A2Ab5csmRc3C81Hb8rUanq8eBS5FC/oFpFodifN/aTL0etF7NeD2XoihsFPgsRaXuZegAlsQ
VntndIvMXGtdCMrNqZpNoETKVHLgP4qm0SGQQOv+XvS8AgKc2aOb3Do8Amv85cGuCfyjgry3UqTV
irSjdy4FSVJRx2zb3axfCyPUmf55EIRI8eQkjH/3mefMPtVEuyQGwlDzdjJYPRiEcu0ZrpDIVfLn
tkKJ7lfn10ghFdImpTqKYpjpd0/zsnUIlcNS/AzOv4rZADOuPw3Mttvv6DSgDy6B9OlnVTTzUvPA
PG1eanbOEGwiXpuk/K7X4yO1/v3CJuN+GCP0YtTE8si1UlIUW25TLCu4SvxGfeinQYgx7GWjgMwW
vr1kGsegmvRuM60tSKsER7tUg4sYDXL+I2kCjbnoWmTm73Svn4SE5MdyWLfUx1Qg6YAsTHLndqat
3Mb09ylCF6fEgoWLM1EercQlxOJDtbAzkJ2UoZabekj7alFo8k/X2/g8VVx1wcTBMHBWEV2i7FQz
9YDwIil7sKk2vnNrTXkaSHoutcjS96CmlCe/tGzY7j0XxekcqjBZ75bmlH01kHzdG1rxtRhlm+Pq
ZAPT6AECa8r9OOVhRaN7ir4P6vqr6DVTzlb4BpTu/NF3WnOeLq7EukomlXtYuuJjH3UF9evspxTe
h4teApgRtlahWrN2XGc7Fpl0l1Onux7qFrW53suXfZUoh1E0cQXAKZvkBBfC8G5oGs/g+jh4Sfvz
Sri889ai4FOayeUO9E55UGWIJX+rDQrJQdHNguxIWsQ/ClMtVAmrhNSZKacTBf8vfULhXJpUzkm9
CvQYycJ3M3olPxqm5R1vC4iReZUxhe569ftlDG1Fonz04qUR5N9JpeaPZKCKR0mK/yHX3570qafI
Rr8DMomU1eSRF2rxmAXNCurz8Sr8lWJEiLinREoMSoZZ3as1oftpupjkurEC4Ait79sN7Dg5J6lB
bb+W58uOUMnCjJzsKJxBEYx7daBSSNwfhQh5P9ikJSGutlrttalK7WxJwGNF1/IgVR5rqnJEt3Cs
aiHrkXVOPUl+/TmnbRXtLCXwjLuFo73Oc9jEhldVRe3Ph9MysOIvCRicSzY1pDCVi68mxrqf1Etn
mxhI9AydhAiVH9EVjXDx9eCxB514mE3iiprR3iQ4M69D7tA+uCmUv79vd/NUqTV3ewes6/QSRNNb
Ogzqqb/tXKk+Gpw9c9gG1Pqo9uXO7LxhZyt1DT0tplg1NapWRF9cCuttjphuViQRgeIW1dofwT83
dfaHCZlMzWcUSDul4Qghmrj1XFBXU7+SJfVmpNzl5/Ds+ME2TjMas3F+ThbDuharWwVc/seljdix
E7Q9/2XZnNKXnTbA3wgvSLyKUJz5pDROx5NWR6TT9LJPiv0MKbL1AtFZea5CJAOtPk4/pe6Qr22P
8nKO2BA9l/LCymRl5UzIfKSg06MxITfFlbCNANGBFU8josl+X4kuNGkMO0YMLU83PXizbi+zZz7B
S91cFT9pr6piuKuuQ/Fmtply4Z2r3N0KU0fRJSyzE6WrNtj9XhhFE0IMsTUBdEw81811bszHsHaz
K+hMi6OiQRFnVpUOgHtuWISmfE4M0GyUmK5C6DV3Odnql6biHapCA8nhSYmZ+l+qq92mPupTt6tB
sFIh7J7EqGn7n7vBGe7EVBCwl6RUi6sYs/V82+hm/CDGAqlegMCJnxRHcZ475IdheHFM6SmAKe8K
YLM6Zi6I1KmXQG1wu2qcGBECpa32YqA3vPLqlHazg0mL/cjkPA80vrSXFb1B8AI34QuOzds0HsCU
2VesjohcEfn+bfZtzC+BY0iaspY8z904nQ8PQexlF9HIBtJQY42ArugiaPxzoMorqGlk2dvMzuk0
iuREt/KjHOq536tEvZJdPF911l2TIxD0e0DMMDqidqFkQcakSxsTpu099zH3qYJqzEROKTtRgbgs
V7mgtZz78zDChRBeiv5Q18Wu0ile9qNxm5H/h+XJa6+upvJ5m6606ByiAXghp/zTErpZN0V9+AcJ
h2mgzeuSCgbApESL164UU6cfOvAEQkC775zaug5TQ1UuKsAl0bFYCayrnxjW1VBca1v3kbWYbboi
KScqnI7CJKYKX2hsFnWq+mAUWU0MKp4X3G4z2+bbOC0Vxy3cNEfHt9o9hdkUp8f5+Gqy5V4lekM8
curasFFRtq/f961UPUa6tfVkdQRr0nrHGITpMhBd3YrWceNVOzEaFP3n0J1S9aBzngs+vcILbhWI
7zkQIlrB0kWlpBtoOYKt6I5hAYpS8Z2z6ColiE8pfU01v7njSRXfJqHPAvMwTA1r4ZVrhrQoS/D8
optaEHaqCG7rBR9bM89QWoAOaF/lVrrlR1d7JNnALzlEAt8CE/ptCPG/wBHYLy30ui8ffHV4AtBi
wTeNUXln+7iieNdZ1fKoHdupEVeiCZCiOlqF7xZwoDMiAbdatFpUQ7hJNyqrB82pw9cuqp3wKU+b
+jWXm+9KE2xsqyju805WnyhLBx5ZVuwUA1976kF7rDyjc7diNNA576NaogHAwHlA+fsYucCkosm5
JIZ4pQT8IAbF/LD4GtuchoTFz8M3r5RguJ68pRxi/xFiedkw5FXMV+1BNBRfyYb/0Blt/kAx50gs
SYbscnSjeGnHHFdTXYcY9bd/3WZbzTeMO9VSv7sJgmR9p8SXLuOXku0k7PigES/N1IiBPk3Nvdcn
z7VZ/DJNE9LUzs+lGS5v/o3pHUJ/PDdyKoNhgXxeXM3Nn2xDYvwnv3laGPL5z6S6X+mxF4GVdmHc
GXQqhqeaU7XyVRiDaMRVm5MnWYj+h2GwoMHOD9yTsN9WEFM++M22dz45XB0bvg/fFblQ2WRw43d3
mqeIq4+vJtWJDfVs6xZ/dRQrzmsLP82XjHXBrwpM3WgELDsbVmk+tVG+MSZuadGH2iQAPAygcbZ1
vYaG0bv+NLERRjFnbkrbCg953kn3AAeNx7ZKv0qZ0Z1Ej5CruuFsZqxaPjePCIfsgijrT2ljK6jk
UKkxmKGKvmmqXoRNNG1qQHJpq9ladHNpBLtbtOOemC2f/6b0X0BDB1SoKQ1agVm60Z2hOUdR5VCn
EngHaWJ+ZVEC1wCE/LH0wKB7/kVcGSpPm0xpYEf+1wFUxogeu8arsJtjEkJDMbko8Y+qI5Ek1kgy
24ccolf5mZNMFGSpDb0tLHzLgYSB+zVGmOSY1HF2tPrwPtCNZBv+Ngl7YZZ+vvh42VPRjpU3+jZb
jL9z+r2asP19ydx1fq1e594WkJO9VjonPVdx0EK0QKVBTo3JIjBb/3sKzJMioh/8Zz5pcGO9jkpW
r1zFji9ZBpMg5H7qbjAL5WKyR1uZbZMvKd13SD7U48nXgWdvSp9SIquy+tU7o7gUjeYBUG9rzQWu
BWYbbLc6nubhAYr7ZtG4vE3oJn+eBwLoYVFiQ/NSTrIHnrb8HENHKnpUSujHKhvfRE80Xa5PH5qu
XKvVkD0ImxxABFOONl9uTC6i2aRqg7UY0ycT9CfqdpS0ZjnbkqS2F0MLWH1eqI++uAra5bdVKQc7
UCYXLsQawpY6cMu6cR9uhI3NUbAs1KDewTNyyfIBiQ9klh5ax+zP8Gaew6lHmXzxMMDCv4E0bVyJ
rmiI4X8HKB8SncQtrgzn4pLxFpOEqabaeguzQbssIYamTrgfQJK5SDP2uXqJQcfr+Rjc1VNP2FXf
1I/sHQ6iZ8ujDkpRHYqtheTWQhhvTSWrF1dFKkxrYJoTNr+TtTt9CBdVUoZr05GKuyA3yM5CzbuL
LUW74++2ATxbynNrkkCRW93/NuTKMoEMhWLuVj+kepB99gsKV21YqSA7kqR1NBbWSYeh5OBUsr61
CIpcW+ohV1CwyK9GFnwhw1X+sMItihreht+ZcmtRPXdtHNVcZoWHzWwaZ5GxNz81tXMQo6YUwXgf
D3zE0Ro1dzJYyH2MxM1KU0vzRNn8dygVfAooFCS9J9PczDYTJvddJjfUm+Mh7FI/5C1c1r+mUbv5
f1nuT3f9f4Sd13LbSLSunwhVyOGWOYlUtqQblOWAHBv56c+Hpse0Z8/Z2xdd6EiaFIHutf4g2+Z3
yLlLXwcg5es5fdnMRTtnXmUB2WgVA/g93ZrkiEAftU2rq3yh81jZJufLKkTQR/Du1l7WbuvCksnR
AtkW0KUOLbDy2WY5e666FLKo84GUvXcRZNhGkVe7Qlejc943sH8tw34gGoTzlOcjroQP6QJbDOtj
sNqnPuEvWBnE0urJcXLKP171Vf+QWpWXo5fp67oyocrMyqq6YVHIq7mQQ6ZZnbWdo9bRlP2c9HK8
cEdD5noIu0/IKocKWuWXAHGjLfzybldFfnwQjfpp8Te2y10H+Z3CKV4HCEhbz53GtayKoenWGDXl
W1n1pz5eqZYR72XV02fxK4wujiO3ytcAJSvoRkhvVaqq3OH/DK45R36tUl39ZdDyX9V6jrfKqpd4
PlJk3a9eWc3uS3M9BuqPbpo8lF9tFdeh1ATr2+QJ6OieE4yt4VjCf2aVKZ16J2uyyMJsFrLQf8S9
kWfrwdnrNoF+wgYGdBjVuF7Nm3WIMVVPEgiimewwsXK49vJTM6EozaPT2tLXpd6jPfu726sso1zJ
Fa/LwqxdjLmvrBusYpZd2hUHK8nwCcQudjWBP/9ULUQYdO9DmXprPWlhdGhrN38yEuMTE89sWwYB
OJ02KO5k4fpDc+rdi6yMoqra1a3TUAJtadVYLA1t1e8QNHz18woyoVfrC093lHMzG4aQDQgueYra
kqUZf7SXVR6Yi95FfDJqWuIGDJOzUKDt9lOH0yXpi/i91dGotC33a9MHPOiSEp34Dl5G2zcdmhGF
9xWZoK9a2dVPpjEmB7ZK2hqJ5/5rwvY4NbyvJpE6MrWlChZW1x7Nyf0h53EO4PEN7eRhgPFIPqI1
ee5G1lWSTB2eTM3WPmCU4t0JRGQvj46yyDgKhU7JY2o+TcoiqqB9qk2FQXjuuCgNl5NzV3r2Sh5C
3Xi2a8uDpeY36kUksXophP9eR4G2lzVZyM448Rc93Li7W7uh6+apLY2pwqpSFd6rPRnTne1H46JT
MRWcEJlbe/rgbmU1U6wXXJ2XuLHiiTHL1phaHPKp6eFJXiVTmImFvAwCNxGLW5fqNhxaag1kOFP+
GPjrEtu/hdnYHmqO03CK5yIgCpOvaqN/cwq73coO3Ld8rE+i4ott5jAOyzoUfNc96CF5Gc6yO/Fs
ajE/cE7XYlbyudavg1pSbhpeXwhizZhpiYoW6LlpHD9DB49RdKkVQsX4uU76rpm9ewRweZ7qsbFr
Ml1/UTv/Vy/Sd/Fh7HGGY5/gLuDSBZ+Tk2zr2DR/orC/F3FLkA+RBo6P/t4WTnEvA/mpXk0LNcjD
o6wGWhiuKxVpMjdxXsQw4Y+UTB+275abtBkIPnpO/Ta3F5U+fkCZRZaVP2HSO8sKhNShUIfozXQT
xIw98dyOqEBmUfdDNrtZH25LY1hY2c7mjHZAuRul5vnK/Ls6KkM/2xfSfb28Dg+BW2Edjnju7zn/
Wuc6WsNeIF/c1gw858GBB7Gtc6c/KUHRY3iPlZXVa5cWL3MTM1/aZG+iDv1JFkWdPytD4GwTEdv+
nWxDGgQMjV7WCzkDkElEeHpetcqnZKeR/ykxf8XrG05Smfab5DeZiy/QmRay14ri90Ko7W5qNB1W
wzwjChsyQaUdwdL7PVCywJD0sU9W85VjbJIgbdmxoSnZhNQNSYytUif2pkTPDLVrXVNXQdD8LEtC
+Upa4RMI7wVmxT9m7/xfsX1v+18d0gD+2jYrZPyrw80dyK+3ZeRo6RJ/NY7/e/3/WubWdrWP/z0j
t1BW4bfLu4nmdxPN9tBy9O29WqH+GJi5sdAUUa2IMRT3OIzl9858Bb4AApN9kS2ymEJc5Oredv4Y
6qXNyHlod53ye4WhGjNuY367ljPl0qardueRWJZsMrMuxPHCMgkjR2G8mWIr8BYaz9W70u3XmqzK
eVmZFqQzVXOjBtDGofl17SkCEXp7Z/LV4fs63PCnbnvr8Jq2OwqCjte3YaqzCZiywsjZecgIO7Ue
gVLdqtyHVHjmHbiXg+xT56aidxDqMEZ2R3NVdjRl269rzfNWesw+fMkJzl8I+mc3aOc6hi/1YiPe
c5KrcFdoH3CzufWD/Wv2qLrcOW6yc6PWOjdWkfJ8zUiBakIFooOywTmeTOssr9ygNvZB0zxdx8kp
QZ9+z/182mX8Mwh8M8PhJ7FrhBEt7HlVOe621IwLHZ2yOFxfUkMrI4KVternbGPftQEUvLLcySpe
5xgBW1CRZNXNkPqo2ycMA9wj/hLOtfhXVXbIts6Lo005hjHKg2D/jLhPF/jb1A94zNUPUUzOyyx1
GF/9WPMxU8Az+bNNDuYp2KzSHrUOWZXj5NwmZu9hEmC+zv3XekKEzbYUcLE1XM+PZtH9KrzWOfZs
GqDAo7QEmeqfjtmyvMIIATlOKxZFvUG7HM0JZAYrrQpWcoU/LuWycrTs8VEQ4YeGNdKkYh6F+SaW
mGWGJ3wTeyco0wTZegu39LLP1NW1DgvVPV1HjV6AgoUdfv7RY8lJxTwf1XOO3/AE2Yan7FfM2leO
E6xC9lcUVlIq2DCT9UPQR9cOyVBGpwieK+rzxiHO0k1AjHMXO9CqprKyDuRs7V1g9o+K0cOyRhV5
YUxds+EANX4kRBHgn45veoAmAn8hzaZOu2t7btfTtb3P9D/a5fgJOMl1vJm2yh2uikiyDMgn9VV1
rmd33TTheNyUY3SYZu/d3sFaQMNAbyNms12Dg8uOX1S4kr0B0qwn3054QM1zq3y071Ul2rXzWKwP
3IMb+K9ImE4Pwu6MhahR7UELboFit/HV0FrsMYIuQs7chOKqC32Rxl5y7qIyfcJx6VKhJv4OzCrf
2IFQEFjzyncPJjPxoxKyHx7tJPxxTczuoGjWd0hXYyBUYQLUu/W1KbBDBIrI5Nd3Wq0QS8uAZ8vB
cozskFVZlA48dj/AkScIZ82X20B5pcySzkX/7ba8bJaL3Nr6MPponfd0KKZNbYhA21STDWlR4bi2
woi0WnIfFWyj5i4rTqrT0BrcxTMvTjcEkLLF/5gFlio+GJ6xui4i17sOMpPui6YY9S424uh8K+wC
FHU/Lm8tyCNFZ3Qs8UqYIuuZkGSwl223IfJKlO609DVNWd06tNFlGlHTYGt1GbzD+cWujfKyqEF2
oN60MlLzz3dhOITi2rL96tZJfwj8sTt4qvOrkG2yKjtu1T+GxJWSLv6o/15GmXxz6WOrhaERC94m
/3/XcuZxSlOGOzyb90h7TNtocMJFPUtoNSj7IwXglqtS8YxjHnpIb0mprQTRqLuE/M5ytCKCvX49
qrhcMkct+FLGST/KIcgPRCgrYcAUBKW1G1LHYfdYK+99r+1hzqHGrYYDya9Zu3xur6bqh5Gg1BHF
oX4uG/MgwnbTK90hFlbxGWau4ClpKC9RbFarQSj9va1a0dZBW+PoYj2xbNOxxNpOR/y+ab5mwolf
jFJx7guIxDlyby8++ZjnIjjILlkg/QCkWRX4BjKafcWDEOYCz91vFV7Bz4mh8/w0lKWsWZgZPTsD
PzI3aVcje+2VYyxsJUqegrDtnpIhi1du5jfbNLO7J7Uo4jvugK+yUxZD4H+47BZPsoYch7MVJtzN
WCUstGQxd17Mc8Jfi00ibbcEgu/GtiHhNxXsYWYRnw6FbDAncxXlk7XT6NsqRQ0oipSeh/A/TjzS
GEdLBcLOFvjSW0clyq/YvDhILBMFULKQLNOQ3EukFSjDS9Vkyb0EYc19Yq7JviCOL0JN1cXYsOtw
rKYkXZioC7D65aNTmMUje2nIEvmUb2VVdhgFPOE4ds6ySVhdfdIb5/k6fp4UKLNdasChJx27OF32
ZvMZe0F7lEPIZLiXZrKXtwma2ixVbpInoZmLxGETnJRRZyEVnPp7L1MucR0oHJYAfp6xLOvOWS/I
/6sppBUfKc+t4cBZwKOo3vq+ZvAh+mJZWSEpsvlhmuoJ2sYxtj9zTRays5hH3Ib9721jhwvfICD3
Jsq6sF3UCTlTu8iNrMc4c4/DEFYXPEqqJS6t2bf/e0TGGsPfa7RahSeJUQS7KkmbJzEqbz7v8VTM
tTpvw93UD9pSUUzxZBRD85Skb7qZJo+yxcJjBCdDq9/Ivmj0nLM5oJMUiOYhjXVgzZV55myKM3fW
dZ89j+zQUuK3xvGMjfCMaF8kqn1uuRnYvesfax5zNXRdLofJU9ZuCQAS13cXOcwJs6Wp0V9GpJeu
Vb2z9Ze2850/qrdeOfi/5ubE/nZo3maT3pxk4akoH/DQLZBy/KdNXqktiheEgn2yIPkM8BwzbHVV
lCVX18Z2RpPGrbPLbGM6TCXq2FKUvcUBiWeS89xpk7Ibuxaofq5H72plLBH9DD8BTgIHi9wX3Ymx
SCzB4CQdwq5GdLZ6RT8nKMhAbuJncsqCcn3ttOPG2duB+iWE0kCqx38tBLcIz57abYeBzarwJuO5
Ck1xJP3RLWRVRxz8PhIJJj210i4N44uml+2T7KsRWEiUKjzLmlaO5dI9TxG38ns0cNzjmCjJEgAA
9iKjPd511WQssVsKPx3D2bBTsr50TYmqiI5Clj0q4Ws5G4LNA+TMZDYmqQcUneRMttbR51RZm3x0
rC9935fbLlmHAdLfE4jh+ntU4XM4Npryanf9Z23VyUXWVP1VtI36AqSufSC5dpemBc7frU8mU0+D
pazqeZ9tgQLba3B6bxn8+H1V2/kEyl6ZdiWoaz0lNKTOhRUOaE79vhoylDI4DPQb2SELrUzt6zgH
wY8jomHL2/xUkETB/qgVKED44cbJcdEa3JaTcT0mZ69Vde6YqfaIUnO/TErh8qFPwUI4tYkclzEs
SzcojnZbVe71MvPL4qi5FiFop0SRUfnWGqhzE3ArsBoagIGPPKUKo8cWp236J92fPcMzM/6W+v6S
0GP7M4u7exMxqvdp5AdjGlV533hJuet6mxihlulnI67UVaiRsEez+6ucNLr7EhWiH47VZ4tQzeuX
vMNovXb8blEHOICTH+xQFOU3J0az3jWJ3T4Tk5i9xsC2y966CAOSPOY32ekUgffEByO7ZIHd+Sv+
3d6drBm2cJeG24M4m5dGuvg/15KdlTK5f68VYXhiGpp3Z86T5Vqx/hykmbmSYbfOalPcjaLmV7zu
j3o3KO4ya1EcEvPeutHR/pjQg9mhFWE9p1rsbKouT9bNvNfu4hrpW4U7cDdX1cGYzkStyftSU7RS
fxqSBzlRLuZY5R4Hj55nHv0YBFWwtTLvKNdSjeG/Xyl4KYOIR48R+Nci0BsL6GiYRJu2E+1C9nhd
9atbVq9j1Exoe3Ae+9vkuORkEaAftNBGg9toDcbtqNt4mwFjJReYcn+dm/xZ9lwNtTHClonL6+gs
AlyraPFhQiJPdbV3Sw2BGTetv+mDYvwwJrSn/mluK5R2ZbPq/GfzX6PlIvkc0/trtGwO4/i7V6Bt
PKhut+PkZG0T1OifzTH41tn1+A2RkEcFAaJXU48tyFWWCnOz5vjTTtNCjkBmcdN3HmxOPywBtLdf
jFgblgYZ+Dt2kyivqkpT3Ml6C268n3WhvP4bW2tsuwrzZx6UZ3xl3Pder3E7qohqO8RTtzU6OwdH
tMqp6zx9PRW9eEbYvEdXTgzfitqYbzzmTwJDW1SHF23uTc8dwBawHSoYr/lTs2rgHv/RjofaXWOW
6nPgogXbW9av8RFGUbfxt/Z5fDeP9x3Gy/XlB/r3+NvrBqzzr/Hy/fw9/j/Wl++/nt+/MxbrgQTK
s+FZP0Kj7b+1qEBPSYo/jLuASRch+G/lO0IG+jf8078PsekcELnt2HBa1g71oHjju/74gV4bUmy1
8sXR0Tyu5nbMi8cPFHmW5u/2HKLdtX0eP7lmtyN60iwyDFeOwkzqepFmin2sesPBwKPTV7JHFrLj
VpVXtTCY8q/uIm4PbTgMu1v7qPUWkbJQfcLWGV2mLNHfy068uGRVf6K3mykOemPt1O8GPGqWAzIs
m7T0aqT9KPDTqk+yKq9kofSkywOzESih8EhSoGiVU3Mni6T0mrtoLmTVtwZricRLs7q11WZLHFvW
A2WKN4YZTAs5T06RHWOJqiyczhp5f0d97yYDq7c6eClcKzp1vaNd28cYiZMhtbHTVHEk4Wxgnrse
+ZckzQ6V0+KinoLm2no5xt1otysnAr3w5hyoyJMx69/l09MQcbzxCo5bzviEO8j05OJdAKW0w3xx
boN2M2LsyoYjsqH52fo95LbxqRk8JHCBZaB87NXVMhhcGAWpfpa9djTzrECJrTUjnJ5ahLjm0zCb
yWZpqIb3FofjFw1dwp9pcu+gZBgsbBt8xDTzBJHVX7cp+xa9AHbQqe2HDsOt3+I8F56RgJqPmEaP
lS9KXMNOdUKQARrCbmpVHmRtIDRykVfVRXTVcL1WeMauLD3lMxsAAsHhhzWUBVDPK5iJd3VeDsW2
7ka2zAjqLUlODncWtK0cLSiUfozu0xfFcihHE73bUlkHahYdEq2fHoUVIzmLsNxuUC1v7Tah2LgD
jrGaEgyvTTILPjZ5uNfjdngd3VhbcADM8WGgd6oSnigY4JlZNOBSUvHE+F1gAvmryvkoPihehR49
WkBnaFDdi3DaJXsRsiaxxm0jCfDEmavw7BG96/JVPBj8lwxnVtcswBITgl/bpdDfSmX2EBeJdyHh
Vh9N0CV4QykdfMkw3LB4s6ga2BG56+oPsmBzfzFUDSnDAO2yazuyA6ZS3guQ2w9FCjEl0idkt/+Z
YkZVT9wwfLs1TYh07lSDgPZtGfKkGNvwZLxOFQhTLtOpzVeajxFyDRjnLpl04wtS/FWgNl8KSw/O
LmKeC9msJjoOGqb9pqFqSb7f3WDBDm4qIaC4UvQZrqzm+zqpPWXVxjVnpCI3N1OnZRc3CfJrkWF1
gjE0Etg2UJRzAbJyqxr4sFmiHS9Z0NmwbzTnA4nmTWkGxY+ib96KWhteTUft14oeixMOb/2paIpq
1ett89xVmb8iRR7thBZNr8QXgNEENeSLXhtfQ7f9UMCaQBOkpgYW+5usfzLzxnxWwU7x9U6vOc48
9+HkPcpB1fwnA+dBWzgRSst63m4VdUg2lYl+H9yX4cXovJPCc/er7aKDaQyAc6II10komejSDX3z
tRqh0BVO6j4MKIsdew0cwAhS+2tF8M3wnPILyvvpLnCCaCsaq3mfU0ZyAC69aOCOeXeoO11/0qPq
tSXuug2IBezqWfi18TTteUYcbZLaiQ6Y/kKCRMxqidmX/jkoPytdGb8DKOXuB1/8MfScaGeUkbFz
ha8+NAHa3giPTd/BDyGgpXyrAzcFdyP0+8DBtlp0DpazQB3yQsRHb1aQloU/TuoJ7E+2GWdoxa3t
euUiMu02/EFde6x5YKjxETuGSaPzex0+GxsjVOzVqjIfDsHkEFr896Wsy0I3zeGgQiP5n4PURlFJ
Owf9cLDiilUAMIZghJBKUAGZGZHWnYM6sh7KeujuY+9rbBrYqqdZmJ+C0X+UfY7XWA9h2am7OgeT
2kMpiJeJFZrrrrA1clhzPUBldsmtuUD2jeGeicZj6W6zCpW/sdS13VSTkobM7rAP1sj4iAn8NwaW
XXsvRATsX+3PsobgbXtf2i4R5jzR17JNFrOeAl4F2hkjE5aSbY2vv2Wa0hyuI6w3PQsORCgmtEQ7
uFsFWAu8Y2b8Y6U7D2Tv40uqepjMhO5DZlTOQ55ZzQFP7Wghq4Ez6BfcFAnhde70VWj9YdBBuihe
Mu0axTQ3bDrUdwCIyJ8qezEoD0SeuofBqZKDa+neIvCDn2aZzFu+2cPaerIr9iYNebPFgILyi57E
6Ur4leD1U4wAQAneOYINi+NAWVez2j22oSrI2BbdxZ/tCpCIHZ/aFpTgaCrZWxBg2+w4CNXZNuoC
8LwfSl8kn7j4BYsuMzH26JFUS1yhYwYRA81wuuwZuVi8sNrYeWgJ/K3HAfghtHFt01QCNgbAg52d
68axY9O7Dzo+Rled7xGq3ezMqU/uoH9zK7KH5ILVIo9FTgEP42xmUgXl9IS9mUp4BEO2wXEttFcG
7Q3/hATGIT9qByHbJnSq76Y67st8FuH3LRjD7YTFQRaOC7vTnJfJxh43amsO1UENQ1pPVp4I6jcQ
SDhDGAXiw4ZTv5XpgrNQ8DaqdnFCSiRdylGpA+fbSF1sR+ZJSL6s3DRHFlUX3dkSfs1v2q6xQq2U
Vzf0IEV6RCcKvXuyAmWpjqfQOndpGeFZM+QHHQulb0aZf7dUK35XNeCLUeziK6vZ5F3TdAIoayN1
kQX1Wdr16Ij2O7ZblcZC7UV3cWcamWTSSsYtWMwOOfzu0Z3puLKpTwLUWdJOP3huWj5NcBcPmEx3
i6pOut0AJm6DPZJ6SZooQr9CO8saSFmAKXOBcmGzTdAn5gkZmPG6Mnp9oZSZ/Ygci74YB9v/6Nrq
gguEGyx41NqzoC2vehflCcyRKo82uVHwpOyNRAEcleLpqscOxIzGuSNMZUyrAMIV+8T2dK1Wna9v
GgtBJpe0NF9DHG/cRFPVg5oIfLaQGV2kul/dySKbkzc1n/xwbUzyHeo15kl2qpmJ+ggxsnVlYeaR
uqBCGjOIz6mRbWwF6fsRHBg/48K8jzvPuA+LrjpDMETV9Z8mMV81KEz6w+gcb+1DophLW3TlRouS
AJ1oDDt31+W4I4LdGa3rUnJhLEfbk6j7n5qY0NYfwuJHdha92/xQEqtdmG41Prn15PE/NfsDJ1tv
1TfFJzsAGxcNUsidmodkwqDYyeqt41oleZV4Ir/7V/tgtuoqRld7JYfdiqIghGHm97LFdLPSXQ2j
1i5108vXg39Q9aB7lEXo8tH6eqfuZRWlcg3FX5R4BtE9KvwVPiJzmW8D18Vdfp4l21DThL2uxd5B
jusbiC/J5G+uE+ZhhR7mGzH540rO6muze6xr9RVL0uIkmwYXr9lOxGc5CexegdtIuCvJUJy1nkDc
qOFcadQ9wVhk+bl76u9KkAUb0zaCA2Fl7VGbkHeVIwZHfBLdUp+E6tb72hL9xm/wClaLeC+K0jIw
edH9c9XA928964QqCRKueAmsLHMWqcKacIUMbL0nbum+2TxcotIxX8NIi089GLRl6dvumxEKboVq
HXPKLqxXy8f+JHPDZVOAmNc0N9mLzNBO4NOibRzH/aVomnKN2qj6SLTeXppCxK9VFWnoy2To0tvj
h4IhxDfRxfsyMQyebe64jfzJh1dC0YbcnL181DndEI23fYT10/Hdt1J32UzedKySznmJUnsdlhPt
6K9stQndVCs3hvdcJyrdIevqE4nAhdwgBTJPHwtgYWE5lJe2nOoHP+y/yumlq9urzEKWXSd7nUTZ
HcFmY+95QM3bcujOhuPk6xC33Wer0iworHn0Vdi4R8sjT93vo663fyJy8GLZSfEeFUW1VIWmP+bD
GGzkij1Hj+uKDrqtZyXrMZ8a7OK5GgYLaL8WfbXC7k5PdA5RrJiDqviukfEav83eM4Yeuu92ZPB9
9LZxMrLQfAp7YBh96rz3BlAWBfWBvYmK9JMapJwiESiYSjXH0Cu/ouiC3GyP3DnapUTRgWptl2P+
6btVhAGV7y5rrdZ3gUe171LEkvoe12TiNWCoG3MbKViEy94h4YQWAsleyl6jgtTuQC3E2886Kp7u
rtAsDj7TcM3DX/usWq3BtCtTT1Yk0suomPlMVRueZ4RZWej7WtjjC2f98hDocbiWwLK/26O5XQLR
/m4v2S/8V7scrwxlTUYys3ZqGgebzNNCLOiN+CXsDGXbJugfOH6cvPS6Uh5sHfNL2VtoqcK5Y+SJ
NPd6no6b+pDeTdqcxGnEp4R7mEqXHvoemYIb+kO2ke8kHf8b/aEMZnqQbRIgIjuERV5AAA51DISO
PRza7tzJII2sxPp75XJnF7qN5Un53uB4/VrPAvoEAVE4m4emP6xk0xagGmWkwBxb8yyv9PkKQf/L
oEzpQTbd2ovcbrb971myg4T4r6l+Y/0xSw+n7/UkzJ2uafGlzRJnVUD3WVklKuuyTRYB1IadXnq4
WkHiuYi6a9ngwv2D52Uuuynp+B/+noI72NarWvd4HSfX8n1Ik81MXPmjUVF9e+VM4B1aS0TKqjOL
elcjdLtIPRFiuDm/QsIryLXlOtfZ8yuYZeesMl8j7mS03oM9aTDttKH+7hk/yiIePq0yN5Z8DNmF
1LJ1CDEI2+jY7V5CLbHwSBPOWsk8TpZal7/aagc7p9Lb3TBXc6tGejlx64PsRcyhA8oU9qdRjfJX
q80+vLi3z3C681cz5ijPr+rQhPzZqCmvKia1fAfDh7xRaMbnWPGyJ5hDF9luuUUBQgPS8ISj0rvT
l6vRs/NXbN/NY9lHv6b7GRJjESrqZ8NO/3N6AKjl3Z6K63RE2M1j4Hj60skM0BhG5C8Tj2hPYoyc
Bdw2/iLaNw9Ro5emFsp9kJJIz9z4S2uE7oEQT4OnTZl8GTi1blRHgJbiO1l4ii22+ujjMGfU4Xlo
cGcf0IfeiRGLJCUYu1UTltbrFNk/yxR3iip9gJrMFnsmYcDXWMR2cXYNczhJp13pxzs38feOHYf1
j0Xv76a6wrOwz2IfCGvd7uu0eoxRp1a3cAKaP6p4x7R7rKIeq1YtzmFSwzD0vWxlmCYKiHORZe1H
ilzKfuwqjAPHJs4uGorjy9hx2o2synHq3JGNOknE2sivC9RDvfKMFBReZ4zPg08UITbEGw6EFRny
0VqBRpoDCghuo8md3g081F6tJl0kVtK8mYatHvzBVZZyVhDo7TKzsImWverbiLzfG4GW6JSlOKnB
8W7YvcfZahR+eRCRaq8Ia4abLuUJjsZAZ8Nj5ATmmNfLAqFuASD3BH6IKElH9j8JRbY3ZpmcFXtv
d9H0Nc93NMqWRB/jF7dJQGbhlfojEyD1fPt7DAyBsLEzPRk5NrTDYAZH04LPhlREtFYcOPdWXeBX
NBFuJpuOPqL12XMXJjUYIG2JbcJ28EtnD3fbPovIq1bemOpvtW5d5AuZUbhL4EJiDceDtFQnoAaF
H1/klS2q74oSOiQC/2qv6sbDwB538YzQ525QOHB2qtWdOlv0J3nV5vGvK6e3lKMaARVnwK35X0Nx
R++vvW0366rYJYHJhLRZ0obZzsPK6po26/mC7io9fpOd5QwXKaLFmLrps0x+OYr5la1Sfie78A/I
Vzr+FlvZyRYkva5VRZ5yyAbSyWGiB/eY2FkrjJqANkWw2WWbP18Rd18rqk66GJfCa3vl62LXkb1d
yBG3CWmEtJTnDBUozX8WiTLeihsh8jO/jGyXs5LONVdegh257PhjdV7QvESxWj5wlGhfRO7eRWMH
EmSuuVr2oqiRd5Y1RxTf/WzW5Biz7sXB0R2vyXI6WXO1BM+8qEy3BzrBTBXRmqUeeN2hFVP3knTh
uMzwydvLuUS8sZaMzWkn5w4qN+yxD83t9T1oKIz4Ha4Jcq5LkmvTGmq6kb194ltAH2d/vQoLzjqz
sVDs+vLVt+PdpOrOh20q9ioF/AB5KCyf4Q/eX9tR5VglnOdP6pA3j66pf5Xtcp1oFKhzes10b+dw
r7tmcj+G1tS42zb1JYwS72zrlk0YQkNDsMmGlRiwlazcsL+HhdnfKzM9v+YxOakekLPf7ZZuhSsS
lxY7NEbIjsDSMKvIUWCZm4JSVTyEXcdLjlnJUbZlZhIvuGNaq2rfxIC/NXbx68rTx31CYvO5L6aH
pu7xCWqIBY6O6J5tBzIiDgGnfq5dm0LUTGo0Z2Uthq+Gl3naH2V19ON8HaThuPETMIhu29qbXDJ3
1NBvF+V8iXn8xqy7cN7C0NbO7B4NXG+5auIQEM6Mw9WmZJt50yEvHeW94ZZqZezIOVrvEBnlrwtE
5HuTeTtM1IoXHhLiiELs7LBLOxpB30Zcb1TtyerzIlyN92FVaceIbfbRgCfjtkTIdW7aC6sf6sdc
yb1dOMbDdojT8TnTh2+E/u1vsc19BL2EL0VpphsX5MWBYHp0jwQucjJ2Yn9z80dbHdrPRsfi1/Ht
9OxpgAKEAPWqOJl5RBtBLHz2PdzmqMrCT3rzOAdmgPvPjX9cerLVaKtsQ34Yzce5v7G0ZOnNR022
90sMCfwT8WvTXfWOGq0iRXFWbdY4Zxy8W848Mb+WsKx2nWE44GvoCCwBYLSzBkiK3Kx3spGMlnvt
tsIQsolnd4sBpa5Vq6F3ohr29Ih3rrWdjaWw8BqbjLvx8ANzlxqbhnh6DDwOnIisnGVNTiB7qK6G
+aiqKmWbsbFtl1Uq6ns5xOcZtp8KzV4YqAE/WnMR6IhvBHni7WXV6IL0HKo7GM/3UO7/H2fntSS3
kbbpW5nQ8SIW3vyxswflvWnfPEGQYgvee1z9PsjiqKjWBBWxOkilA4pdKACZ3/cawvrli4H6gjeD
OP8g809+970owi4pyB5luCtLOcFiIEeVZWu5o79lt+SdYifAD4nYy6PvFdKMG7/+0hbxjzOq5ED+
c8YK3ay1M6byEqtQdaMrEZoWZem+IcT8UZpaefFhEmD36LyI7kGTCa8ko7O2p1m5pa0NNVCe2G2P
mL6rBtea/hZ93EUPlnuHM1X1liYL8f8gPnS9qbHlhU5nZTlc7Lj/uYm7pTQjCWXOk2HEaKnTy0Mo
QThdDVO1nayARFEphYV3CHNyBFDqmei8z9FQ7l0beSLPg5Swo3AGVtRhk9YkqkLuyZkBRvN5sGKV
PNAID9jLvGVX1vZLbU6/oOwVYzHn5HXBH7cWoM1NxWpv4etN9joUSc2j1U23nisFC9t125VUgLtW
HZy6kpY3ldu1a36y2VuK6EkzBW51KDCLKI+w/0SI9mp4VjTD2mz82oAk5Q2WxFc1imLSpx5sxT+l
GkVNCC7eVBlvI2y0WeW6q/u8NuySeWAm2jzFm69r0u4yTEVc2MTRvfyjSdAAES3Rr3kBLNJiYC2K
/vJtmhOXxTk33sSse3c9sMAx1CzZ3AeKnABWaAFgFGcTn1fJrQLeVUujr3nnLXUeDae46vG5aobg
IQXLM1dNUKhDCYCh87Pii6LUL5heBh+pRjZUbXjqOso6bZScLaDu7VS7wlRKMj60wdfenGLwieAk
/ZPaRf0izQv90iIBs1KrsDo2KowStdMnQmfXLu54+dbvm7mdO1D0SJiRYen86iiGK/igOMN0HxUb
xHVBOBgpnizCJi67jo2Jj44CjCuVcmLvkYr5G0aTXO2g3jXg8d5g5onpIXGWbdRW/rysumzDUwrZ
xSrUF/70wBVFXYe5f2tHRpmWM62CSf7bv/73//0/v/f/431kF0IpXpb+K22SSxakdfXv30z7t3/l
t+7t93//plsKq03yw44mO6plKLrM+O9fHwJAh//+TflfNivjzsXR9lussLrpU55PojBspBVVqdp6
WdkfJUPTu4WSKf1RycJT5aT19j5X9Mu5+swPldi97XJdjEKGeNZbT3iixBsSyPFCNBvFUPcl5jt8
5YyCTHDPmhseRKurXOsJ2jt4o9uoxsoSycuzGMjUHmpVkaFrZiPUpbfxsqm1/M2zA3trj3G9EE20
BtN5aSfhodfz/K1ZgKhO3iKNZFA8KvFcTJKjtl04hEK3eho8p3Z6Guu+vCi6m28cL2tnipZBHxed
aWFDV/Pdg2gRUi0vpSINy7RyooVdJOUls9qvv74u4nv/fF1sZD5tW1dU27LUv16XIUcNhdBs/a1G
OQdMXXbNh7K9dlL2LEzhtRRMUToa5kpYzIet/CJmsZuI2UyzI/CU9COfODOiMFqlwdMn+gCaV165
5PSHUbP7c5YxRUr+7JI9U0eVV27muRf2LzG6FaNLukC0wAZDRgle/DpuHtLRhszLHE9yq1No6ERF
Lr/+Mkzrbz9SS7FV1dFsRVVsTZ5+xD/9SFVAj2PLVvHbWFb1StGbZKWzNtwSxoyfwy4723oof03t
hARLYwTEs/3w7DuxNBMDua0/o63rPkI3Dndt4gzLqC+w2SvrR8xHsawcY/+hrcN4e2v6U+pA5A9k
ArLrRgoxnvHjBg7mnyMixzCg5x51WJXdMw6ipkqadbwfK466n/SnyRwvPlfMuPe7PXBWpAP5vQPl
2Ofp4O0tmObZre1r2Fjyba3FqDlNuc9DIM+/HeGII+7DcZik5hzTee8fniKqOj0m/vpzdTRL0QzV
mjbPtmb+9QpVslKhZw65u5WCYtUlsoN7EPo/tgOhkjAD+1Ks0U6hW7aHvHYg6bdZ/WZVarDX4ja9
BkaYXpUY98+4c/St6LsVLcwPz88xJJ3miT7EbRNiF22zFs1mMNNrl6s2QdS4Xg3iw103J6mbFe0S
SoiLDAY05UjX0nrWlxK6zFpEtQBRT4jUruaRpeQHJ87hwfxUrREc3oSje3HlCrR7mPKNd7Gx4d40
D2NfROu+04JzFsbqEthodw25IxYYMUZPXkuIil26+yLlHRSzfpTeY9//JsmAzyXVPqA3PT7BxXoo
daXejACjCHM20UUl1nkRNbgy3zkByox/dmU1IodhnbzoztjbtwPywoOZmYALvR9ft9AKXcJwgcTd
mE2Cb6OZFdFXwioQky1Eljy5sOa60eHzqxrQfqdaZI1ItYtqNQbOrVM0AZrru/oPIyL3683BakdT
ODBeOrUPhFkUXrTR7UHaktyMULCWKm2u2D4WAJDoD0jgu4dYqts98WYI8LREv+mVrKF/qgJqXqLG
Pu7uczKHRdtCtE3V/BbqXrV2s3obyLn/7MtNvjCIvR+yUbdPDvnhuTYFu5tkMpSMjTdeMdmK7KG+
xZCb/KjbkK8szeEG0xfI/N71sOizoXJOQP6hdYizVsCNxCDg2/DclfD9DXfM53qZDLNBDrG/miZr
tUOaNQ2+gPGuD6PTySfQkj+KNMWAhr2utWafOqqzqk3kU6gAy0O2fSXmmcqHPNT+2aoj+zikWLP3
rul/cTpYH9FgsN1oK+Ni9ei4OZkWfCnbDOKRa8fgY3TpkTTTSW9d95mYTDtzwh05ouEkuaXsLVu8
I0lrAiNzivysSfAGkKTFOjsZi73oS8FyonWp5GciFc9djnZEyQ7UW7LFI7ADtnMzIFLsLXODRZuU
gosQx4lDRM3xQ4g0MX/N/VyjjSB8zM2yjP2YLzYEW7bUR9dfWCyXl0qt8uZGNf4EyyHbG25pnitL
Nc9DCJru128OXfv8XNI0VVZ0R5E1XYHBrf/1udSXblJ7nWV87V13qU0+CspUEHlr2PZTMxC3c8Gm
/aezsHt/UZIe/6lPzG5Ah+2jTNJRG5mOFm1R83tk5eUxIfk0akgL1s2K6HfMFtKMTqXPY08UbZ+G
+GWIOrIKsowQD7NE2ysdWEVeuxfHiP7bFCBEz+hZeSjqVIo8y4wUPpuG0fWvvyexnPjL81szLc2x
DdN2FFW3xTLxpzesUYS4G0tm/lXSw3RuERVaZ0WOtyhApvfWQMEOXbuXzLabPfFk9AumfjtEKVHO
jfEcj5J78Qz9e5ebAz617F9YTlQ7Q+3l17DIZ6Lfd7VgQzQ0X4mmkmIRCoLjiaiddtD9vrydtlBy
FuS1nJxGw09Wsap0GC/EwUq1PZtnb2S9dsgbRRMo9lN/4s31vMm+eENkLzuMgbYxuouvgZzdAMYh
WqW3ftzMm9eYeLIA+n6an9IvAMNOIIXoOOyD0s4ep7zkIk8DfSWa0lBnZ1ipm4h4V47wsgrD22+z
bdhk+SMG2WRY6upjGCRl+eurZf9tPcS71iIRZnC9DJU0xl9/1WVRaTZZTP9r6zc4QSvZ62hW7jVM
CuvUZWU3q42me+8bH/yA55iwlW3lGY2cFZbY3bvR9vHabtRgbehJvax8kC4a+JK9MhU2mbW9aIqa
6PMNlVyNZe1CNUovrHeQdJG5bQq8kC+IBWIX2/Nw6Qo5P7jK0B1yzDKe68E4+2U4nhElyp4d1fgg
31EfRcufgpR17ld70UyaoJuXjtVty+nIwmOr5o2atRajAbjxpZaU1cpz1GTnT5AzMJDNoZ34ROak
Hd/M66qrDqD2gFqKHjF2n1V0KjLiNruFtEJpqgm77zz0zSm/l6gm+TFimw+8x/JNFFYEU2KZEEYk
M1WL2mlqVXsby4WcWTmDdbSQchtnhp5Zx6zUT2VmDNtiGhCjol+pTesfLry4sD/fpioxSkORLU3W
2awpnxfCHVLUbed42pdB9cpFZuYgag2puxURP3jUSJyXrAzNFVuK8GgWtnlNRoR3LQQWRYs8eHw2
Wh04KFvgyVSqXWauHszSClzN0CFlJgq0otKTbfHs92pdYjGK57iN6hShlv7UsiTe/vpH/bdHtWpo
Mj9nTYYJq2ma8mkJGelGYWtKqHyxFPe1gtR8rHnK/FT0Hep88B0VFnKjNUsQlz6CGukWeuo6lyJR
s1XE9h4jJTRIjTRzd4UdmDsZCM2mjcfx6LZ9ucqxZr5AP+tmnTbU+zxQiMXrebUBdA1KKB6Xtpu4
Wx383k7UcjmE4Dv1pX/W/tvove8+j8Ra9A+vtL/d/KrhmKqt6LZmONPm/dMrjQXcyJ59KL+ESfKR
pmfC8+6xD0PzFExYHoHPMdQkWqB4ZCzufaIWNbZ6UDDYuh1QoFEzE9VwnEDEWjGsxAnEZDGAks0U
/XD3A0nr4QfUu0VhoPAHH60Vuzve4N+iKvfVJNU0xMuOGCi4AwijKoAeuGFqdbaEjsnUZwWNcrxN
AfV1a2rTFA/NlRlaswMysFV6KavkSbUNfSfMhnAiTi+ebNQbAxFdCFg0RSHmZkl0m5uA97dnRuE3
G0/qV12oVtB97UaZNX1xBClvf/HlGHt6GzAeERKLTazxptee88XsrHoOcwF1EaWzL2WMGKs6DSA2
RDg489MzyBrvnI8uopvTQDqwxqvdATNww8+OTS9P4SEGwjF/1QFE/vo2scR98JdngMmaxgHYalk2
IETtc2QAycpYQcv2i9mDHC+qgOAX7gLLUOqsl0J3u4VRVebGn5pSB4Zb1ur0KEZ5dePeS1R4yA3j
KWWJKboHE+wUL7dvqIFaL40C/sPOdHkuBh0VGxaXW4ViGrWzq991T7gTFSejMKyj4QXqvEFZ+Rsw
dxhV2vA2VjmoP1xTtmng5U+lVL6KCa2UVjOzGeorco/R3vfGeBm7vfS1DmZiQqamziJ3/GHv5qmD
T7zLq386NX56T+wDzCdWMdqm1yTcyATx0k5Mwn5ex/VF5mgtK2F1HaYC+s+PvjLVy6sokEr5uU9M
vh8rhW11m3fvU0OUklhT/OVcn89fWKCC2E6qZM8fLUs++XBC3mMNe6Go6NNtVknWWxeiG19Z720N
hy5u5RK1Jtd8twrswKEssoBvwZVgMILIGf3QK6EmVKl5adMezesYaqjjFNs2J/GHUEjMbaJ52EVD
9w+hz5VDt2fh0fkvTlY/2irYFzWrXhwIAsdRr+1H4GzasnMQdwtwI34cvLLF5g7foxDpijkLFxDm
fXMWc/sRB6+4lFxYq8z1FJJhZTbGMzF6K7J6rjvheI3ZOB6MXtHW6p9CKULv5JP8yV1kBSPtcY0V
8+XeJQ74dPyn5qfTNTD6FoWhmjNxrJBZuZ8vwXJsJ+dYGmVWvWy7TLsYuVKT4OBjtanWT31iVM4d
9Vb79bwMzfCVI5NjcyeMuyng7qLqZe6z1pj6bYDYtHJwBEJejNrTbFHLew9wCvMickSjBgliZC0G
iloOr6LI3BoxAzdI5hOa5tZXG/q4tdIJLjzNa6ZCrhv4LZF6vh8aWo10Usdm3oWDukTd6Fm3neFq
yWM1V7q2WoumKPpUaWZdayfbts7Hq+hTEuDBEqQn0RL9+eBsMzsfjveuxgjRz2/CS6oZ9cVIP1yF
VHEV42hEqHV4w9brg3yjd3EkRX/oFf9UD1b/ZhSmBpoG9SYcUn6e1UU8aaBWnoYkB5cPY3AeDlpS
zGPv5CJt9uDIUv9YeSHRBlKGa68d+0e1GLTDxD+0nTYtiE/iAQXOBaQgc9tMsiGj8HJSokeVdwS6
/MOV7XL+KPdJszSVTl2K5uBEwTUdirlo3WYMhTLXPVVaw1gmxOgRS0DYyypXmqtr+0BtWf116Qab
SGtj6GZXbcWAKOIO2OfKMbRJy6orZ2K2GKkt+ejHefGgOIhnF7XRHSPLVk5uAyAJEGnxLUaALEHW
8TVLknSdoqe4MeQsf8b66yomfAlUz9r5ViUFqNHB63Bq/djbdk/saejPUGCTE2SA2W2GwkpmL0X6
4T5DTPPyFBc1swaZrMs2i+XSJorgY03eG/30ncXlXvEQkfcTmrFZs+RJO22JWkOBsiYBHat3k28a
AjpFZPbfMSoCWIyl5kM7esjjJLW5cUN54NlrW7cpMfecY1q/mySVBbvikqbJsOV9nKBY8drA9MKk
r0cAsMp+FM7UvPflic5lnIiWKxBuzswnl/uGVd9cKAckpYXungwQMywy6+zLvJaFYsA4xA9WUqiH
vONbHvMOxWdUG7+M9kRZUqT+lMiE9HTMRFSdTSrI73leK8UXeEOgj3wng0vTNO9Qc804Lb6MgPzX
bjXma9GM1V3eu8DD+qHYjINercTBSELOM3hur50kIe/kRsNS9PtVsKlDxXjOR7ndxZ1uLMRplNI6
yTHhQjftkA5o0J2MDVOHLej27zo2xrPCEgZF43DFyP2L6Fc8sNvgu4WxQf8W9Xt/mq7WkrxxMOxb
ilm5bJz1yiTlCwL6qJm5hGJn178PRo0EQDGL8Fubd5FtPJtyY836uhrfaq+KcHsKhq9G6MFbL9Xv
WphuSJN4gDClPzK4kSEBnXPBjt2fkeZedVlSfkRecpX6VruOXpDCmDb6Swpsfg5hwl1FkTpp+0qN
uxnUOmOt1/vV0g3jWYl+4tkxpNSdaQoMwZKvdBWlHir54bvqyw47rKKUjm6nSMfeQgcsUou96Lr3
i5rcuR1/FAvOTwO6r0nLkQ9bl72JQ9cYne04QLZHl9znIdViEM2OdHGy3Luyw7FnGhQOMrH0mV6X
ngzVv5KiPISy1u21XtHPcu0ZZ/xCokmWbSm6RJEAtMGmpW92pCKJYDcsGRxZ8Z+7CMAt0JcIFEkT
PKPUYZ2jtuB5xaDpRv2jp31kRRA857JaLuwhwfPI6etjPxW5GiLvkJYb2U3ro2xbFFNNDIppha7l
cwMS31L0fZpXxD22l+YTpB3lUKryuO+cpMBApwqfxp40uAf44iPAN6PW3Y/W8IOZi/QU+VZvXHog
xm4HQeArVmGszAyg0ntLRThWgZHWIliptRtJry+3Jqry+mGoUIeZWUsdvt1znWJgUObcJqGRlM8F
RMElxmD+2vbM4jnVkLPkqW7hFkNTLXSMRO0M0cupGViWtfHRkp6Lpt20xY4FZnhroqjo7OElgj+a
JiejKR/V3Pseq09uNMpfgYL/HgLRfO+rwp15pWE9xaVaLTLb9K+w/7JV2PXysZeKniD/IO/igYsU
mzkSK/j5zE1ZbS4wbKONzH9bUxnqE6Q8Y+GVg8Imu/2uKH73B7eGVMbxHyEru1mENcJLEQz+ssyB
CP9hp2qyiMyYO0AOTefQFeoGm0VugFw3X9Ii1Xa5OwyXqVXUOd+U56fPoIDjmaRoIyKmcvJseTqQ
aE8qd2LUUVI0F9G1BxLPqNr2HSp3zrgSTbLG4bojoLcchzR5Ro9KnyWNFB2crPLPqqr8wcOwfQ38
JNvk8GyWJsKUr17mKIT9chlVFkad1j+ofp091ClPEMND2Gbqtgq93MNmFg/U9rVG73aZ95W8FqP8
WFC5j8sYfBan7LpFCUzpRUdG72x1+k+fCykwWYpjtKZfqdgzmnJbPeA4lgFNLrDsiszg5CG1uLDL
pHpFLv0VZhK/z7Cbk/F2vtmjC1BrOsiAe7LufQOr8Okg3wappWFr/Dr68e0g0+7mdpnb37wuQaDC
CqsHb/qkRPV//iRAcNVrWnqvpuRJH0nR/vRJsHo3o2TOeJYaoESnZLxI0YuiTOrVP2zyplhHJpL1
t6w8aTRVl00CZwCQ/h7naVI39yUZPoUV+hrCn020V8tUfUnU8H30wuqM8J/64msRCNaqfOoLlj7d
4C7EJLjY2BoDtb4d4tfDLtRBFYnmBJhco0KnceE4hd1L3QJtEm0jzohEJCiLPCJJN40OQXiOsKC5
KOzKd0R/glOWuenGj/FZYLWG8IcxBgfPibOZH7KlzIIedmnS44wVm09ihte/ovnWPopxH9sRPrs+
iVag8CpKBjneDY7/YleOiWCKxm5cNtduqUkTkNA+wC2FHjQ1KykNN1EUhuCNaDpx0SOv6Vgb0dRr
E2ZoXqt73x4eeRC/qLaZPlhRmz5EbDlAYpLJaHPuhbkXcvMGabIXoyBGmuOvr6Cifc48TJlQx5EN
YjUmLCHjUzgrtHiaFJXdscPrhzUBwlEjezvyYHQTxLFqzLTDY2PI+t4sU35U/K0Q7VwSzeZgXNz0
myrb4UNeZtFDgYn11o6MmjRiCLHcQUtURph4XcmBtByyvH2TW17MTaLVZ6+yUVvJx20sqe3b2Hbj
ZjSAcfqIw70VGsobIyGwk6njkAM+/HY49JB6a1fcOt10tryBIevYZnHssCd5GYBni8OrfMx2OVl0
DLiYVkxwilRPykMC+vTV/vGZjlNFe9tJ9bmY5RkI+ik8HffiHGgikdQcFpId9vOeSOBFRWHukmO+
4PF4O927HANMjNYj2ib6ROFixbPSUde9HYqcs3LQC/NVxkT34OGvuMm0BL23qXbv+2+1X8+zQufH
+Zw/a5/OEgWOsQY6Ta5Vvlat5K5DPwjmbNDGaZc2XpXEj1dG02aLe5+nNOOibRRtKQ4TA62uFnM9
sdr1vc8ybATTBrVYGd34HRw48piVYnDnefLW0AhjjUaHUnUV2A/ov2dzM/Wbd7U1nsCP+YBwpCUd
EJhkuzhpRVt9+fXv+28Jf01jj0BazYSFTthWjP+UMEpNNjmBWvvvCNUE0c60NpWWPkHwqj9Mu1kb
Q6V8kT3bmPuqpZ0LNPW3pT+aa8j+2SFD/X6WARycgbDiRz4VErL+CzMCCSqaalWffv1P1j5nTTTL
MSyN4Kap2bqtG58CZ6Yie4FPVurLOPSL0BkrICIUepzj+WxZ9YZtcjTrZPdHn9xbWHzjZzdTE719
t9JqD7UPuLkCxYo0AuSpJOnePfD6s8RI5GOHZtijNCRnM5G797zkAqlYymwSfwFtOvdS9TjUJaHN
XsdfO4t5yZuOrWCbyIioiUJMBKnQ4VsVZP8A1dDsTw8m/nDbMhFRNi2drCh5xr8mj2DRg8RIJ/sB
kwemERfZgfyMNxl5U7WmIlG97ODmcM4JYG8/9YummHGfK/piI0OrNdbx+ptO8mnevXk/NnMg7sBq
CtGE1bsHDXHzvW847xAHiIFU+oBBg+UZK1uvGJ2mwASd9zDnL6ILtFa/5Uk6ok3LoDhJJ2PjVNmB
vkGOrn+Q86JDTONihBmnlFp+m17ZoNoyHSBOIrmFPwM+4e3FSWCYDacI6zgxaFRNtHTzTheJkn1M
jJAlJzCGaCpEra70bIbMcrP8NJAmaLXPxESTW2WuKgjJlk1uIacXjXNfC9onKzaHE1/IQ5O0qHtN
RdG/w5iKHm/jJqFRFsnVQYwBYlHTtD5kMZ43ZlGj5er5Cp4NmnyIleJHTfSJIppGP00WfWK0qnVr
a3io03Sjl+9lpyH4MMRXQ8lz4uL/KcTgaCN4v8r0Id+L9n1YDpE0JmnQk6R18NuVRmmlTW9eZSpk
8Cuh0iQne3oPA6OJjmOdnrvbaxiQ/Aqz1gacwjQ6ufkgwZmSSQRVIU7SFol8NZqVGBOzgmQst6iu
DixUpnf5f/tUpR22gav/+NQw6eW53RtANpJxREEXg8YYyb33CsQPrLTcOUPctM+i2amD9K52RPE1
BBgOba+m5yStv+IvrJ1QlddPoma6OjtAXDLMItfZJo6AcMRAyD4fG4mqWIrmvRBHlOi63rtkkg+z
RomQSak76QgQCDE2NbVXvmxKR9F3L3zT8+deHsQ7osfRHg0vHACnmigqyR2ymaiSq4pXaKOew8aP
D6GXooBl5+nS5jIsyjAvlwkyG6hKoAdNkKuH+Nb84RUZ+hldmz5WNXHrblDl5a1ZNc3VwTZI1XQ3
mxtpSeilyFv86JjsO11zSsPxQPAnPnrk8JA9NeyZW+vaa9+r5rIxqnEtmhnmgDN9HKJz4VfeS8mK
RXFi/TUehxbC8l+OMttLAkmG5WYdEhdQq2/czbsBcN+ra2blOuvY/mSZn6NoGTyICSi9DTPLd81L
Hzjt3sgzJIR7J/8GGnQ6gZ1L9iIFOLVHWEi9NIM+zsQAULErkZL6uXW9HHUZBGWjFPR6YKs7McEo
0KSWCLq0Nn6q+TxKXL196hw2rS4abeycy9VEwvnaLxBOBGQVQWBjyaxt3EDVX/QKaNY0HNoRaG6T
/UrSlebS9o1+N4GL4X0hPSf50r4QinO9vEgtxLMEMcPLo61f5Qm8XKfe95n3g7Ch9u138gn5FQ+0
4VQWBekpIJjvlT4ulaCWzugtDA+DQ1wpB0O6iVK1f1BRWbw2+kGMiZ5SsXLQSb45F01iF1dd180d
nor+tgo0bRXJSvY2pNVKfBdm37Rzvx6rUxIXpPAGw7h9vQgxL9I0S98VjZsaVx552/t98Whg+CSO
TJUICbTcgJNQAVSSdM9ZOv3gf4GrcbsQqovIXmej0anh1XGW4yKdmyXCCFKL5GWqo21aFfDkILcW
zq0yiApOQrfKn0OD/P8z5+8fwXnSqimnZcH9IyRPNf7htaz+/a2MM5UmA3LVLc10Pr+VDcOrncRs
+mddH+1zFDdn7DuKd6XBH7NFo2UtmimyHWapEjAryQzOu4YQ5NAt3MyT2oivx8rnKYJ4kASlEEj8
f2qSbjmsMoZwLWq30cL8h9QkMiV/3bZOKyvSkqaFQS4QIu3znoe9Q1XkYKif9LJDeBPVXbnUlI2l
I8Ypavc+57/0iXlOdsY1dDZICVkpNGPibUBweteOBZHH2HF3rZpvh3QMtbXSu9ZqaHjz3Nq406zQ
M0YTpY/f26aOF1pVWrvCQVDUqB5DS4pZlZnpNvCDhMczzXBov+O+qFygMmmQ/oLvYhYRgGSp2TiZ
iWbpPllAWl5zYJWrtrJL8xT3aYHWXJC/qg3rj8qv8X+cmkGeLTzNLZ+8ZNSv3H+s+SaAzmDhvJQ5
OG767PTsyI3XPkpO544s78Fy+5VoDVHjnEWtbGwZlTH89CIL+emZ6JTM5B0FLXd7nyyOJ0q1kqdD
b3PFsXHD21h0tj2u44GnwZLVFHftBXLBWqXLXwkBWyAB8ngn/pLQcR7IXOoEb4P2ua1TIrz8RSZ+
BXM45T2KW6llvOdJ8NUPx+T3YAzf9TLTWfb3Lj9QGwQo5pBP04SA98RzYBQ86joHyNy0XLpVxRpK
HSKurDI01VzX+EfcF1al0uTu/L6UQqEUzwXYceux0ZOVHYzFlvW4/USa+KppgfY1N9wIxURPO2ma
n5+8ouIlNA00/njKubGeHTn1tlZQtqui44FThb+LcVLP/nKMsaTXa3nyZnC7pcby/xTHrCs6xcm/
qk74CsurRdZPNXYkcqWF6Odbn4fYA79NWqrrrrGqtZU70puPeI2YEOMftVQ7rdyhrx4+pQEBmumE
sqeXc3sY7SPsYe1c5S0pmWmgcUn4omQlXVW3cvdjkhQLMzGcS9jBcEGX9KUqswr5stx7Ntgb5J4y
vLaWlR+GUkc/aUiHV2gewaoOtBREPqNBjrCqhPXTSYyWcJ4sPX1FZak/ldgmsCVhVhSM43rwJMSQ
mmB8rcMmmsvY3+zFQZbjLRuk256kqpMuVoqTrPhgeC9by/HbhTgI08V4Ubu2uUXSrDqWIdos4zAC
7KimXVMQas/3Jj5RP5pF7pZ7Qks/N8VoUBJyEMfWk7tSUHiEdBNyj45O4t/w3V3gtcaPKq++dvKn
LtydAo1bWv5tTBwhucZSi0wZTMg2Sl3XeCv6qkSyA8E5gKqE7CMSNK1qbuNskqZzcxlfKSvc54Nr
PEaj/XDrjx2TqBtIYrvu3Sur6Q/RX7EkmScVggCQluJLUuf1zJ+gJtKAXUvi2/rZHIvuBE4WP4gQ
Wd22AViDOO/SSmtrd6viV2PtRNslGbPGdhONHF6yiOHox3RAxrIqsOq59RWFeQzkUdr9BK6Z+jzl
OgBpd3lYsHwF5daGwbey8x6s0A0+2q5Y41Sc+bM8+ZZgEB7O8ubMztjwZ1kUomjhjR/V4J7N0u6+
4b7zfSwz5V0d9R5VMATuesLeM1Tikdl1LQtJwZgdBAQ2h/eQ7KKn2doEuaaqmCRqlVbjFWXbyVz0
SSWUmZnkc45EnIMMQrBGv/MPMXw/zu6wHvP9MVu2btLPHGTO4ZpG3lIyC/3EHleGzaoo29QJmyMY
LWTiDL96lHzWyvZYtl9Qiju7HmjFmbTw0ra9sZuCidQkmE2CxeR5ibL3R5A/E/+pHrCmMLUkm7Vl
bwFAoyDYB00kx7PO8UIWIpBZVU5/QUGt3Xl+9aZM/myicCYmceMlRwzipb3oElNNH1FIF53TxX2u
5eM8qBj+Jg5LY6Gqg3dWk3rEvcoccKaL9WMdyu1SdbL0CV8sFe6t5n3TeiAwFWvoWRvliwhZn9+z
PpoU+BT92QkQP/x/7J1Zb6RK2ue/yqjv6SHYkaZfaYDcM+30UusNqnLZ7PvOp58f+PRxlU+/dWbu
R7JQEECQzoRYnue/rC3VgfijpWIxaFUNSdkZUq1fCG0VehRerGUnZRp6yYY5RdhtqKJtY0qLLwJH
zFSL4SHiz+mChCRqErd7Ctl5XEqxqLJzUNbtvsCB8LUU/ln37mgRNMNGhsoPOkA+2sRGYd8sxdCQ
5aOks1l3142uWrmxeT0JZUNdwWiDU63EEG4hyujaI72ZWmr6CciPcrS0rvEUA6ozehkog4VEB6Cr
ZVcrVfFhXQ6gh1Z6g91ZxyoI7Y912rmpoY14pECRyId+2q674L4OOMnpj3j7xKSLIYClqG93+Lny
VTP7LqLG/4ppe+RmxSJQJqn1Nk+j/IwsL1hmZHd31Rz0d8KeJzcMYa/LKckHdYkwBUusqR0i7WDl
9ae3qrVkVYPmRYuboYzhj0gy64wjucWiH94cSnO6qyy7a926mUtmLg6cQywiLcT5UAy6qwmAuYJ8
GEK6JVIK6/687I9NAIpp3WcU//d+kNWfNDlH8yuXP8vgh7Nazl9YICLameuslwAahIlm3IMVNrah
VUYnw8yCS2ctCSeprT90RY76Bcq+z933NE2Kl1wBQ1rXivVBotsDOJC2l2ColWNhZskurbrqnlUn
Eh9ZlX7vMdxcrxJ9eRtM9FYA93yXrnX3+8ifov9KTyJLqNmmIhMWtnVdlXmcfo15EaMMe0su/Se9
WOQPZjU4ZcT64MC8KE3QfM+SefNZ75C5jjFYd5PoMilY44kGWrGki+i2U8YDTkhY/lW+yoysuIni
ujl0tqeaZbTLyiK8D/P7NGlvCzXQjrKkq0eiBRi6FGXqRn0HAkaDlMGqSfMKeUL1a0xlug6ag0GL
xue2+yQ0SfPaCf024nbtDvoJ4WS1hlLThthaiKOxgG9MGfYUgtKfFYG4Vq5+jp9BzqrXufiAGZ0N
0gcFY4X8Js5RVn6WhS92Wd19kOwZo6KABCZce31PNjVzIVZKJzN+IOiBqrcyNLf6hBOX30NHilCR
PkmyScodhVQnx6d1m4FM9QYffyorTF1fF8UWqpu8HfxU3c76U6cp+aEn1LIxiY+7OkKmWyLgo2vW
JXNvvTv4c5Tu4eKClZnBDSV64SDRC6ETDzUp4iM3BTmeREfDOaucUY7mhwHR6FjCvXEKGfOh96Ip
oiTmBhyTtAF4V24n1VKcJBxI3Sdt5ckIsuH8gJaMNCjfkgLJvt7Iq00e+LkjSVXmZYFS3segAYEU
KBdErJVLCxcsEVGHI0PoonAzHgEc2yccDBE+byCSkTMMHxJIk246KoQc8XUDhFjVB3T4PPQwSebH
7WFGxx6xhtIxRiIG8dw9ZXKlnoHPfA9CdWeGzJmMqohzx++n6kg0PGiD7Jyp2scxNtRj0Mqml+jI
9zJrCdxY2C3ekUZDjuWRVV12hsyfnSs66SlE9LWDkVHHfvkQauWjrrfZUY9IVfvaifD1LbJYxmf6
3kNoYe6O77gV5pdCNeJPtZTuhDkMmFpFjVuQjrzTANP1teakoQn6oQwxgMNBD6Zs7PR931464zgD
g9gsap5bTH0vXWrNl7AAoCKZZMWhsJ1LH5dZGeba1hw1/VhW8cci84eLPxGUTdDMsETt77tJubNY
jzp0ydYB2VJEoZXxQcR1d7NuFBPlxLHKseALa0BXlaye1KkBKqea55Js7O0AEsWbjBD5fhMbWsC2
7uDPTitfgsrSP0LTdKwwPFVEsY9SJo2Hye6/ZPDHL5oygo1W+RlVAK6uomIszIoecCP4Sa+vEUjw
Z0vZjcxkvUwx3UhSn+Sh2iiRwvAyjeNFzrNrC3cRd3rwtZDkkceY1NZL8g4j9CzcELCwd2lgFh4i
yp4xBt8MRe3/plsTv8YM6NWgAqi60AGDQ1H4C+mSyJpdJPDRfmTIax1RADRO4Ec8XM1jLIJS1Jmw
DvGdHJaqQ/DQx4c7xWBbseAL6pb7+07WFr8s/tdPg0s4gq22LUh9vmeSj0DOlZ7H+4fNnBgVjq7G
Trp47q1wodBMrTdrduIYMboh1mi9qFLy1LXteO4Gez4UmrWrZJMZNEGsPTOV8ehLIfCnNjK3IqxQ
OZ/RNuz68DOIJPmmmcObpDEFUIM+umSdku46fCH0zboYxzjxk1REvqOU8WPUVQ/0qfYmKIcMf61U
39Wy+ilKsR2MNTTENCNBw2wJd8ed3fF1IYnTVYa8EUF/yLJGcUNd7t0pEDXOUSaklmW3Nox00wzm
KYCIhAtB5mQj3oTIRr7YbRTu9Kj9ouQzQn9lcV9Ymn1UAnEcIukBpar4Y8Iz5AjL/p4VSNepUyef
QIlo+zygOyukNN7pvlKf4mBTLyjbrnvRJ+2WpxNOVp1upgE109pPurMity0ITxsLAbk8tVXXXtIM
c2AjKDoX9dzESWQrImohrkj5S2QTInwzm2l++f3vL/4yxvIkLs8j6HRNMU3r3RhboNtpVnqQ/8hN
ebz2tV1i9uRrg0uW4aEJFSbpJTFeZXk6y6oI73Qr/ht+jPg1ALU+g7qpQxQnjoYp0ntsPNp8uWnX
dv4DIJ7yqZhAGOKmZPYSFLXWlAhDQONHVW1T+nyzWq+XLzjJmLuQOR7OQclZyElyTMCddFE/waNn
tPv916T85TVZkqWAOnhXVHKQ7xOnQjKbEZ7s/EMU6RM2aO0ZuEOKHFsWAOtEWmXN5ipJfQEZsWPJ
EhzCSYwbYsDghYfC2ka68h0l/+4y4i6LlsoknVJI+PGUy94w9Mp5HvDR/P3HFu9ie3y1SHXLMCkt
RdhL8vAdnkEkrL8AApk/opr3Q070b3Y3KB5Ofahq+EF1yE0DTMncftTDDdHuA2rj6tfCGg+MdbBg
Me5j1C6HG6kvHcKV9rExp9SJLcT8Uf93BY8Vc0dLPEaVkDdTWOwRVJK9tglOwkKswcfzz2gyD8MR
4zAGc+MRarR2g0VwbGhThEkyDDZxM1p0sdNPvjTmW3NAvjgkuXuqwFtuKt9HuiSI+rNpTCRAyLvC
8cXDsyvixqni6XuukQwMoRC6iTR1mykYzW2hWyELt6L3mrivoA9O9jbo1G1Y6PWdOrQZpPzU3IwY
XW19TYsZwm2md3owEA6bWwhiauXVWtC6fslMz46/waQLm+q7pGn6pUqZkEkSfrfCwmmzgv/umHE0
ETzyH+GW2YdBi146JkrQfNbJ5jgd0Kwt92XTAr8lTLFjiBV4EB4iVHafZBUfXBQ11LrHiKpow4Ox
JKc01qfYRUZYMobaoRmCcTOg+eXahp4/2MiY7+2+e9bRHsyYBShiL2CQXcuGqd0tiB0WRDJA06M/
nW2lTPZhNQhn6rVoJryQu3qVuhNe4VfVlPBhrRB/HGQ7zB1C/dJdlH/ONTL+WDeI7IRBJZOpXHjB
8II6d/bQFJqx1/pmdltitrIurijCL75A0O+KuW3+ZqR6x6B5fZQ19CRM4tU2OnXvGFSd7Nu8l6b/
w6ijkOlHnzuJKdnbBMjOVshRR5a2728MQ+9vtEBgiBkHpyKFM0/fsh21/qFfHPqg+j1m/Ci/f9OU
X7Ff66cjgA7DRygk703tHblTyEpaZ1UZP4+YKeKCgU3vIBd3PCcFNu/TsFdMjMdKUiduSbh1m4rG
UQfAyavyfjkjZBVP+HCo6VYVRrMFo0CkL2qzu0LO7Y08h8p2XpYneTJE/PyputEyHdu8IvzU0uX8
zb/zl/7OJLmg2wAOhKGYfxGYUZVhnpNxSJ6HqLsFNiwehA3cvQZh7PqMlN7U1em1RQ0NnETvCmWC
kSYs4bY6Hbak4urdNKL4OlodCNrEVAFBxv2DOTzahfV9CqbyMSDn/3dgEfv9bIYvXlXIxKiqZWt0
JL+uGA0RNVmDZcGzFCB8MyOpOBTmhzaNmSogX7o1RmV0QskvDnB2SA8Bi31AbfhqpvYxF4Z+WBdT
vaxepGYEr5cflAG3rKJjvSPwp3AC0JVmOzQXVZSHmMDhTljBIlgCsQbFNPtYD7PsqH6zwxroaQIp
9kVNLIArbX2JM7/eERtOHrO+JmxGZ9p246ff/3LvEGzrg2hpLN4sWVfAutrv8DJz1qGcMCbxs5Up
zcZOjIAR3If23Vh3alQmJ2MUxgau1PMkYRTVjUdpavRTNtYb2EsIEA/hRR3l+qxnYYm+tfhsYlx/
VS3pgGNhL7XaR8i+uEFC1vBAL0ZO1aS9S1AF7ZM4qG7m3P/ayR19tM+iCp7rBx9ez6nu0CL//f/K
8/OX3xv8D5MWxeIhNYTxrk+oh0xvrCDPn1Ndlz2QtMMNbGAbo+0+MA8R08zbLEo8cDL5xZ6DB60N
X/xqVtxEVvRtqtnBZd0UNqFdlHsQe9BBVkK3irsuuaPn9Q+l1XzBgnk8S4R7rTbbRFJ9g6HyiFAF
4VHYjTcan+2qITgU8WztbS3A0z6VtOtIuu8myb9E5oFxOsXNEh8HVA1yW3X00oLuKqsfKqPb+OTo
1UQTJ0zJwfK3vYzSLi5hHbiZHHp8aTI0Evfa+0Ecuh2mIU4T5EvygyXWfK9nuTNphoSpSYZUCgSd
W2Qf8nO7qB4FmV1hYY8gOFgaPpjeSR+lKa08UhS34BeLG2V8bNs52rPkDIjTG5C6s7zEZbhPXYDg
ijurH5gSAvFshufO6E52VePlw+CDGLhDUjG5TZlGOzOA1k2M44mTLTr8hl5jVVzlN8zZ7ZNlFNGJ
JFbhtImm70Xoj8fJml7GqFPIOuTi6C+Orr6SP4ddhdQFcUwH04DxXOLS4Vf4UrZo+4307FudWRcU
OQIeMuI+SyhU05cIXN+bDtYzp7GvERWL04+GVuNpuTjwKhYxNzBDcGPEqQmn5qL1LyTo29uUyZCD
jMgBrbdhp/l18hGg/9GviREX03crlYIzPXi1HQNUvWugdU48oR1BbFw+6csGhrSDQ2t5DvzyOxpF
zzU88L0o9BuEnbV7revGvYma6oAu7a0SAakc9ewp7+qLZqBK31rBdcBn64pYqtuI7B7niOLFDBja
jRti++anXMyGM5F6OOWycjPqQnmYRLibrDK5Dqwx0Tyb2j3dEvHtIRywEAph0oLX2xsRoX/kSZlb
lJm9iZmZnEC8T5egI1Q1W3ZzDfA/+5sZvfmXVYVpCF3VGQxNW4A3fNcP9zhT8tRp3bOBfYybhBOz
uAxelmV39KHMgG4tq+KBbLYKXu6lEwcInhgi8EKMGXdGND9lY6Tv0gTB+VhHePwrUQ/TQSbLPiTx
EqFi5cRwfsYhEjIIUnh0ccEFboaTGPmA+4tvOIoKTToYJssTwYR8fzZMZ7n5mqT5XgX0eY9EQIGB
YN5d0CDRt3EhXlbVHFgjO7xL1IM+kgNCviz5kjV96kEdYxTpQpYh3GvIIn0LJ0bZQR6AGxpExWlA
VCtZ/D7zpu4eulgR7tw/ZmS+0F0b442cI6EUzvnzaIE0Msa+3QU+CaVkeYT9Orrp4366RIZ+beey
fl3D/M9fVOOaVUXuqUBWDDBY+273vx6LjL//tVzz5zm/XvFfl+iJjGTx0v72rN1zcfMte27en/RL
y9z9j0/nfWu//bKzyduone6653q6f266tP23+t1y5v/twf/xvLbyOJXP//rHtx9ZlHtR09bRU/uP
Pw4tuHxha/pP48pygz+OLv/Bv/7xv+toLvJvf73k+VvT/usfEuHnf8rLIgoEpsYaUGOQQSdwPSS0
fxLGMdDKQO7Nlg0G27yo2/Bf/1DNf8qMwQZ+kcj1GabNorfBtXQ5JP6JI7Yl2ybKaKgBWP/49z//
h/Tf66/2n6UAhaHy3/xEO9BlBGDIEdk4islCaCh5/TrpyQi+NmNiDMiTL3DGqp2P62Yck/kocCM7
KvNYuHkZ9OhvyfXRrxo2iC3/UVp2ozn9lLd0R0NLjh9FCajFvj31x7VEkjHDK+fYSlV+7CZoumtp
3QzL7lpnZvhcI0jPORICwztbwTIdOYJtUEyPWKgEs2uLDIpvLoL6s6zMC1vF38aWmh/fNgJ1FsbA
pRL5UYq9ln3SlNncYJSUH+ul+ZCRl6hUILHVKyOHDyXhdWFH5XHdKDCaZncea/bfikpqP5GqbTYB
7k5EDpfDfT8Pf5yJzto0u2kST17cIzdlKHElv35jFuPlHj7dJraMHm/55Vt8PTxU2anJjyPBdMbM
oz75xbE1+hK19X/vpuSpU3TCw5hEFhqlbXvM50SX3bUYDDNRzLW4biRbtEdrrGDy+3knuzMWhG6x
/OdvG4E1PHkQCAzEiZavX59hGqMmhj6uGItjyAztCI2vlDfQA6LU0QNDQABZqtcT3s4izfOR9CR0
Ox7e7VRV9xPOg1hcZs1xLYk/S1Gn1lgX/3pYjkZfbFQ1zrbSKB59q2uOSYtEkrOeuO4r/fJF/nTo
rfWf2szV5auFflE5JBqF9+7u5evh5e7rR1rbeL3TWnz7nOuFWbkrJ561REqUY59a4rVExloBJZcy
YqzF9fC6qeb0q6XJ/uatai1lSwNrSa8khGWL+PWMt/q3C3RG72NR7jJJYJWcW3zz2EGxfS2v1W8b
c3lWXo+vlf9x/6em1mJUYeOd6BBylnusl6yl13beN/HTff9SjO0fKs5Zh/d3+KklYM4GU2mi6T9d
/dPx33z4ny74qfj2oX+69D8eX898/9Henxkxe3U0clgmOVWSrbz+b4/3Wvpv617fi/eHI7Sl9u8q
pYK3Zn11UBHuZvfdHUrSzvJGmkmQORp01Z1Cl/Z2zdvZ75pdDxjzXRiVOjqoPAppoBTHtSRy+o63
3Xd1BTwEOAjLJX8prqeuh9bSulkbWpt829VBHqYQm2gjW5tbi/qAmqbz+7uvJ66b9TYARR+lbkA0
fGlLSWBofl6LEJ97eRM3s9jJZPjUVMYlRrfKI0H9jAgiALHjWrlurFTRZmJRy6H1rLW2jQZ9ds25
apymipEMahck/3pohpg5P6xFWQ+y4vanZhQjkB0st+GYJ0GROq9tSYCT4lNdo6W8wAW8KRVoXNbY
URnj96jWcEEC/JMJVgxhprhj3X1PWIO4dTuOmz79MQ0yAIIw3GQLjgSpV8UdrOhUpvAnwBWC9lq4
XEfVDJ7Uue+3qD7ByiN05vo1GtY/fcrXf2PSwD1MUR1uumVI65d+vF/6+XX3v61r1iH4z816xXrt
6xVLA+92sX2BoPau6f+LZkBSdkxurf3asr0OtmvTr8W1dm2GmTXj/u8/SSZHxzCeYIr+9GmasdiW
ynRfriOZrOvZ0c5GjAiXUrv8K2917895O/x2zltdWRkg5d72/1OzSo8MgbNe/dbE/9tt1mbf7vLW
zFpnx6wcEiuHKMl8YVyGLmUZTdfSWrfuMoJfBQIM27f6PmxIBqynvBbXQ/E6rq7XvGtx3c3WEXI9
/HrmetG83HYtvR5/239tM9TwBJJQUJ0FPGqzkKBFlPpJyF/JO2XgqzKoFzLSytkUOGM3jLtGHlSg
DoLQK36xhZXI3uyr5Nc1o3TjkCVwb8ww4u3IZXxuN0ZogkHTE3tXZxmylog09K3Y2SX5uCSxvqoa
6PgSE+HmqyFZBwGE4DBYFdYLPqZSmnkP438C9SGRn2yqJzxENK9nhrGJ1BvLCOZrUPm7phxRQq3h
uqdR9SjjK7JDre5zGklPa5huEp29KWYdpXcZEKgyu4H+CUVse4c8hb3RB9PVk3CH5rvboSLn9JCt
HKOdNrhmPyU+TPBpMPZqI7WuDuA01JJtBol6gyrfsM1NbV8m1RWJ+JckH3yHFQcqTYZxZomApyNi
GuTRoRik8AN1K8lPeJQXnmWYx1SRP2Uq0M4sKs/y1GwK5u6kyM0HdG3ig07mgVw69m2VvckwTdho
7ZS4/RDdG2KWyBemifOtz4vMC7vF/0GSxVYrovgcDfPnIo2+mWj2bMTwRW4QUi6vlaa7QQX6S842
pbn0c7jYzbWKYQW2JU4SYYWow0VxOj/WHXMGA3KnGemeKBVPr1IrLj5puYug1NdiGAfHajGwzAp/
ATaod4r6I8Uv8Zj5Yf8hNcnms/a/z1rjnAOL1/G98zrLh3J0hx8fuoQkb8vxpczEsmKofYJiVcdv
URLQbxH8w1xjdnwsfQ4I0/tMdWvQlMlxaOlUiXzlW3zxXMCQzYZgZ4erpP0UCyCSGF9bZyRpPNuo
Ak+3i+gQmsqXPrzDtCBzcXXHrUGrLa8s253wZfiNurlRXbJNzP31qNx2Ef+WMQ+HEcmaPFTi275D
daf7bD0gadPvzGgaHL2RnqVw71cEy9JQ/ljYM9bZmH2myAHgV4VoUdqiLLIN9BKtDru0XZyeNFf0
eMiV4exoeZ27rYXKSa6RmcrT5lDFaYhUaRR6lVWb6Mgv4nmR6fk4tQ16Vu1Vu/0SJN0L6tKjp1Yk
k7LktpeJS07EcW91IJEFLlu2f1OqrXGyEHyc7BRcRvlDMgL8Aux0m2ZIgFYFOuFtJ452U77kCOzr
nS+2ZcnjsAEA1CD+GpU7m5RJ3PeowykptpZEJ/WQkI6albaX+VHkNXCk+eJY2QDaE4g69Lw8s7gv
56FxCIzSjk82IB6+tPN4Z7RGvWmAoDud0pHD54qpDNHLl6cLjsZXcpLlFwvbn0jMp9Y0gS7Jn5ok
qz2YW04Tx3cds32nbFLrZKDj4PlWRqq8y662oh2rYhInJcbmiv+HTHEgnkadvDvUhNTVSTpcx9w4
TKM97evUlr3SUvG6T7u7krfK7aIMgEBbhC7Ysew6gTVwFsgEZHfrwzz0jOEI9Lplh3EVespiV+na
o4I43bmK24cax6/9PLNmhRjtTGhnuEQAWZAxha5wSr3I1jELQ303qul1HFj+9Yk2bYpC/xBKHRTD
edr3Q1IcRhhOfYcgXxvUCE5Y7XaO+28g9mGZQbBxGl58twCLuwUombVKvdFhMXdYOm/R+cSssCs/
SOjcOnqrame/6mPXnr7CyHYMFfarZoJsQzOK3q2mgaivddTIeqfRqq2wTglP40GvZ6cDyzTpdAl6
XUZu2KWfwL+56tAVTskn81StuVSofpNIbCtHDsHqzrnIHVmMn9sWkJoeD/uSH9dR+vB57v1nKM4X
nK33Rjw++HlFUJcQt9Xa8DMrc1sKPIJbSZWwJm8fC4hVXoiPiiNLkAhaVX3oyc576FujTmflG7rC
6TrEDeIBkUTIjU43DNNk22agFcpikd4wyy0Wzd0W+uAuQNKoqsYbXzU+ZzZcPy3BhypDJ7BAEteb
cuW+MsuPvH0xUuMd0rewD7yUvdb2t8WgsR5NIsSQ5uAUK9VurLH8kae8d8cs+BDxmoJk+SawWiCA
MlYuriXEFkHBASfDBrgPkTknp9vHIJxQkj4ngXgUHdMyHGTPsv7VTn3g//ggIxGFrZmfWo4gx6r6
2YwGShK4Up5UbiinO8Nu9Ye0dPveUk4d6qCVdCJJ5/CmqTsEgSfHstGrmkoycORflAnSNooV1iYw
7pBsEV5U8k4OPi7TYAOVw6hf8VW5qcak9iqTZ29IOosYbXJI2k/AZaBUmK7s0921bfKVBULhTn3j
2K1tbwukzx3dKBdym1oDcYmjDTPpQy2DxVGm5pqgDzDFWgzgHm/3nHT0PE3aKSqANfHieV1gyu5Q
gbbVIvhj847Ese12sFbcztR2U+9/nI2pcLXR/gi3cd5oKQyylLRIO/nf6k4/9TBrkVXJiG8lxnNW
p5KHulPk8qbke5+VgBOUykM+Yp0KPbiGP3RSjBAV5wopkna08aAOq4SsRQTpwlj8Izsc9moSDKZF
VV3K1n4ypZIlfPGFiFoGwJsZUWdEW0k3PoygkA1cvvJ51Egi5MSB+YVNZPUdaOpnzEZaVuvNY96R
iehUMk+2CgbKKoZNP+mJUwkcBRsrt5wZHxU1j2/re9JQ4w0Ai60Zj+2x4N0wE3/Y0pG0Xtt/6zs0
F3xt9CLDJ3GPVjcLPJ0HWj5WSZtv8C85Dkk07aMOZHMTRx/9DHeJOZZuzE77rvWQlkiNHmUrXJ4M
zMwVZA3niVzDAi9csAGIWZz95Zsu8WgvYA+B9aDnw81WlO2wyRc1LtWKfpQiQv5CY6LQRPB9Wlkr
vLooa5DotuQqfbnr4vzRIkDU0R8fUTXeho0YLnm8CGroSrfRUGvqQtnYBGqp4LpcgDnqP0CHqL22
ba+2WtVO0AO2bZXyVjeUj5hSnwp/NxpkjQwV/z3kbxqvk52sSh66RJw5iZ9NvSNLkrpzFpyRdPte
DtxKjq1tLieTa+rmEZhFdRZKeK+NKbiGuEVwNPyRjB+NAcaqMr6kgzThXi5hNxmIQ4MIl6tqiQn4
DEG6zGhqd3xRJzoQuUJHBdTCB8sOsR2Wwxu/x6QwtCTMsc1+QoQ3tp0ulyL4Ubl/qJhCy3WB2vKc
bwxZgxHbu6lpobElqQfIv/iEJWdoNIOLdU3s4pbReFqlyofKHLdzoal7+rhNJgAxGHkMHb5/6syF
dyoSJ7L44kJUt+NOqpn5dKcqNAzivMapKvd5OkVkvmUvaA6Qz8Spteec+TzSffHolEoiuXZRqqhK
la6ifcWIQb1txNJ1kpLaGePoAZp8yqHeBEbo8o373hxYj6zYSpZ1u6IpoSRppKrs7H7UcpKjeXkJ
VPleGTL8WeX8Qe+6H0HTw1UqZac0w89pDM8M9XYF8bhqI0dKt0fHbjNXI11zGIcnoHtkW48TVgyk
2cVnwB+2Q2dobOKkPDMOMt0yLL7uMna7Ao4BAGin1EI0/4H276oKdD0uKQQQBih+8te+nb5Ker8N
VGS08Iu5z2wrgkub+V6uB/sOXrMnK3VJn4dccRfF80buldvYqK9pwGCMNNmhQ/zgUsZYu0c/aku5
qQfF+KTmEOKiYykx3x4TYt1z/Ay4pnDbvmZyBMNlY+kzzyhZJ8lcbNZSzWGKJjmD5YfgnUQHSkrw
8iHij8EsM5M7oQyFG/vKjVTSRtHWRLr9wkAA1oA4HPubFn+NbT6QQuvglEdtF+zMet4MwUQ+KZS3
eZB+Crs52OX1nDgd6x+FeMWHFslIBZFjXi9mB6LDenMg3DG2KMAn4TdMnB7lAD2v3B9elFacTbsX
8P76FyP4QDg+2Q7N9DJkowpsrAKwKJXLxHJUN4Mwychiw3AxvFgo9j6AJC01ZFDbft7YnRzsLOmS
2cN3e2qSC5EjgHGqdhRjc2mSqMKfNDgERIVJRuff9KJBL6CddewqD0bozzvT7p5Lsp3Ykm5COXoC
UV47lWYQtLEj1G+G7hCm7Y868+0tztAnCxJWhBCVJwwGhdK0nwwp84q4g2FnX3QIgBq4BctOW4Q6
gzuL5G+h+PtBWB+0prednkWyo5rTY409EiSMDwLmPSLcoOFMOcF9vTnTS0du1RK6q+NNqhQfgWV/
C4vhDLHXmQpy6BNOjyWEvRsQoo2TtCLc94qm7Gq0ACJJ3NVtIl3lWPev5VylV4S1NMkGRrNWDWN/
qEeE617rhBmUKOIN2eHtqkDBpSGrR0RYlpbWA/2sfmtnc/SqtvfUcH5oqgdS6sN1EMOuNSGtsFAF
GI3NMOKSccwHCT5IJThex2cWG1eduQE+jutHdNJhKmJJkt70Ygzu2mUzpf5djUBXnhUnMxjwulg2
hCNntEBnZqKF+UddbkwVJNCQV/7Pum5BkypapOwqC9CCpfu38GH8246HsTSrKy+FQpfforabKcp1
XjaEZsu9NSEgse6id6Be49qMbgfA3GvVW31jaJ8ipr/HtcqSKuWaAnL0sqEpNm/nqoqvHJoA96v1
lJ8OwKUCuP5647V68URzoqnID+uN1zr8z1GCaVW4H3XprVXrwQiU8Ek3pofXK7MyujFNGKhBGN8R
KyzMZLq2QkR3QzUCf6j8wyDUizzF6Rkvc1Ajy8aaea+K1iDH/GddOvU5apbw9hJZAh2OnLV6VqXu
mOiJfo2WzXpyFxmkc/wEOCYwPGxvQn7UNEBJUS8tZKeXfYSBq21dpJpbrvthqSvMjMZr3Fi3s00f
And74N3ptKttJ9KtDnpj2VFZ3rxuWFp96eJwPk5aSovpAu4cc6gGb+eN4GT26SxXrw2ZcmGcgiy6
ZmXW3ZSoobw+UXMZ4aASto6dZqj6MPu60yQruFNiiKt+MJ7W09YNJAzF8a283K+767nCyltPrwYZ
fhNXrXXKpKSeVCQXhO9HJB0D+4qJtH0NEj6wqnZfA7+2r2u9Ymb9LaZLjh9bMv/HcprfTYfSVEL0
HrmSVeBVjgRisjPPXzFF7V4KbAPAY2FeIXrhnBZas7eoXl3XA6KNmwMeG+gBLuetByDhaTcVKnxq
nLQSE/+w3TaZqrp9NDFz63X4DP8+N6wq07GByu9SpcKHcYoDD7OO8A6EpeWN2oSGpenjSmdCf94i
rt25TVVFd92y0dqmPRBTyp1wHOVXzNX/RxH8DYoATKFCCv//sHdey3EjW7p+IuyAN7cAytLLUBRv
EJSD9x5PP19mabq4NdpnYu5PtBqRcFVF2Mz1u39S+v4HjeDLWkNAiN/TCH7v8w+PwPyXagknKyB7
qPbGex6BxirHQ+/lCfIeCP9vGoFp/UvVDNP2+E81TRiu/9AITPVfnkcCBDQD7KCwHtb/LzwCwci5
ehdagi4IxcHw4A7hFOJJksE7ZzBt03tir1E6G+1LMtBFRsWh7KuFtIxHtfxfiHuSkvD/+rY/KAtk
X6nNMvNt0R0MMEoRz8SxgtRET0jF6ORYX+r8Jr4zDvWntPHNl2aX/owP6cncCwZbHdDfu52ftdsl
dE5APXXAq2xDUFTv6pt3J/E33+J91KJmq/9OKuXQaC48PXi9Bp00Tt4fEolVowtsFaZ25/QUOZp2
68+VmHizgcuYiTTgPEGxx7BFZ1hUfXL6DdlhuYJmj63VnQdt7s6ylcUe1q1LR16kbmGEblabr48p
NpFiMmlbBhVdfYVHDSsTy6+zoRFbWWZNHchldMfAY+21CdvM89C592kQte2031xUq1dKhisxlmqb
sh0k2RgADBAC6h2p57wlSKET81NPn0XOUoh/rBCz7nOBQNpWSn0JxW5gwLU4Xyc4CHbn1SGlJN7q
e7iJ7VlOyg6pIo4Nx+uiTkshJGwOIxIOkhdqC1QLVUCAI+UnjsvY5LthwekuFV9pObN+rFoyqQSI
aEps0pZTuUAVcOhmTpShCm0FdeuigwHCVptNezYnszkrWfK75YmWnO2723rQ9JPVI9grjaQHjE+c
9iwnIgGUTqeCwBgGw4XQIRkxTmWOvwkecr42Cw94L/rCk/sI3VI/TFo+nMsOFsdmqXdqCtwrFw2b
ogKpwk7GqjwlQbTt0RTkv1zYD4zzmJOL5OQ6q7XZizWDuip0Iam38/dbYpINMQwW+ZfLs+J2MWPC
Mj3Iv1f+lbKFDQNqXtlUhVqw3DKG0Pxx8i9kRNf+/rNhLXeFrxrjD0xKkbQL0o+7CKLGhRMk6ECy
pZlFceR22K1UEc+KakAEEa0Um6PDhK095JR47znWs1xXpFF86mHaTXpPMVDplQBKZ3umms1Xe/oQ
792xfr7MQp0HDTvo4kqAsdmcZUteHciD9eNs9pgis1wu4oy7weBxzcdeziFqdbgtbSRAeC3hFer2
E8yEGF7u4LUWCXhDHipJm1ITHJf5PM8OzRi3+F26UThdvHQ5ExyznGe8S/K62mBl8l3ysp3Eb760
tvGptKjxvrteG4xBAcbFVdzXiHn6qLuTv4Z0U37SPxOgg/rsCZqNXCb6an4K6nScVi6ayOVRUQr+
j5yVk0WsuM7+sUlhNrnf9asSmjXnSxVYXlzmA4yeqkM269UHePmI4cTaTbT+mK2iFXm616ehmU1I
iOE3AN1FaJDlLpSSnV1TjC/Xj5ctAV8yFJ4uW3UJTjQz/gFBZ3K85p47fxUT2ZLL1mbh8V11qRnk
U4LRkdhwIwINepZX7C6r3205qD+VScGoRwDZksIkW4uZNd2LbK4xrFfiUVgvJ+hD3xJeGbteAtHX
FXLv9rrw+mlyGxHsQJ/OzUJ55CXHSh5vvFQ1bjv9w4gq5oR6SUXJMnOGQWvEyS5b7zhjhjLLP82J
uT7k3ysnujHlBy9Wby5rTTTjBW6r4ql3WZ/oLqVQAzXbQpUnM26j1dlZ4kMu28qt5Hyt6b8/Wc7K
FXLZ5ePe7VMRBnhY5+JG63QYFaqyJ8Wdm+xvH3Ndhp0NVq56N/xApN2E4Ee4eXCZurM1Y/zovMk5
LLfrsyqu1wLDz1AumyWXTKyQs39dVi68VGzLSA8KR6NUlJgjIPartuTXKv74v+4rd7uuqeV+1/m/
fpX4IdefFI8mXvMchlUHtVH1X4jWGjRMvHCNRNs5S1McFSwSQJ/w1hdvPTmZxVuvJUfKKZCrNodJ
V7lE8dHMt5qC34bdkK8OiJZnsxt5UDBxMT+D30aehHgPXSeqA83vOitbwJw/+7Rpdqv4HkSkGSp0
LHMz8ZqrUJ2pu2HWR0Jgxi6UDAo50cUL+Tr7bpl463Xk0fC8KuD8ZU6k7iqTg1zNRKmMKzB5b23H
DB7iHpcyctZHArW6QWj4phPk1lt8y4tDaoPBV7xbVFjtCsbO5oOJXv/ynZK54cg7qDXrPKTKDXK7
ePUO0aKKMwQjSat1jlWaDjt9AOqLBAFyKgVJQTYTQjLOcgI5FtsbUHkIAPV+mdfo2Ezf5bGxyP+p
jzUx6adev5esJHmUJI8od/oH3F2zQ9z31q6crV9jRizjCKtqXdy3tk+gpgpOfN6vR6+C51jHZzP+
nGTcvNSUu/MiuieeM5IFT9zOh7SeBGWfZeJyQKZYYJad8YN7ZUOdp9/OGq+QHvIsOFP+ZGve80Bf
d11jMkPnm7rTcrpIpX1APnlCIaufMQ7RLpPNHElAsHN4DOsRJMm9byjxJPr2qS0JiM/W8jzNzYeU
Yo1faw6FWLQvXVQ5T5lJZVEfgGEkV0ROLlyRf3gvlxXpCjmCqiuprRHheWJyuQJkM7Xhu+FLOAWp
GDXrDrV9EO5A7clc7RLzlmQFL3B0ijuY/p0md44fhgXHPnzx6S/r9Fvt0cHaqFgORE5MvFBL7Ve/
QArQxUtOTjT5lhacWjlbGZN22GwKCLX5o1m0x6owpnPuKtNZtloMO31c47tQSCzPJX8BvNaNM/Nu
3lN52GWXxbmX9Jd1Lo+OCaD2cF0kd7x8BjVnumRYPXqwKWsr6MW7pRWTAj+ZDSSf5mhS04vSaQgd
c6RHpBKYwE5iVZPT25AbydYi3lyydV0ht7vssi3pjyKDJCyXOdSPD25n7u2m4kkgJupWmRw+0eRi
13xtq8qQPttwlstgnrC66W6nVbNOcpFcmcTzKLp2IDoKeB4OqTxqR6q6yJt23Ry5p2qkfhPZ5p4r
hVc65Omii+bDbFM5CC7Lhu5n7MbdTm/omctFVqkpOGd4AJVir+uK6+z8gEoHoFYrYKv407xzlZAL
QMN384BG9744xNl+MG7wtAJXmL9UP12tvBP+hLwdDxghfCIbwNc+KDsUmIkfTuWHtaS2cBgyMiF8
PUKmS/c8XLsP/XyLikGMkrIwi8/r9DzqbxMF7wQfGXeX69i5P5vZg5YdSP0ulZs6e3Cyw6Bzzxwc
7cYFWRQKquqW1NUWl4HlFqoAjhxldDMgQPMC23qC3Dd7YZyeAONywMFu2Uf8XXv7XN26gUAwm2D4
vsVhuyt/4SbSDYcxCRzltat9KsnzxwH/3CwL1PVh7WBPfNE7HyQc8cln4ML2m6b40P4m/RNSj6SE
wxCMpO35hh4Myh5WmYkfiLq3y9PY7GK8UEikNh9cfM4+d9ljr34r7tR949/io/Hm+tk9wAq3aJAG
1J3OVpC9rrd9mP1a98YbDhrEOIbKo8WTqPKXV++wBO5J/6E9Vbv5lL9AUXhuMYdYjqSqJA/GcToO
fuWnj84O3MB+ZNAJQn5yw/JOOzbfUgaWw70Wk9G5y7EESfeRgmjYt2+NKWxwN6WHPYQ11cDwG/LT
h+pk7bdP9haYu/xJuY9/rj+S5+YXFjRUIn0sQnflS2X5NsNsEkFCwINP/YsZ/iT5+uY0vkYnflV6
2A5pwA+mH3KuH88GWieo1+jRdhjn1DWvLDxRfBybCK1oX4bsmCYfwDp11NXd3m6P0R6JhF+UBySI
PtC1/XFDazME6g+T0LokWL/G2NWoO9sIgWaW0vc6LDSPC8PaDD95zEl39OuH2M/6YNN2jTb4avfa
3dw6Tx5/VnWyg+qjvZzdaeft0pM2h0r0hYCgOj5gZcQTcuPi+DzuN5zPjt6THlZ38X55BYfuf+i3
MRyLPswBMtKwWcL1Y5GHtrcfluOAkXt0QoFe2x/wkq7eDMyYt/3XoQwz/anKj019j7/j90bZNdtu
l/AmFf/jybN+c344EDXmoCZCALhYvYnoCmM59aB5fv7crsENIQ3oaG8g5IT1F+tHIqjkWUAOgHcb
fYjVkEi6KlijoHj1hhBbGVaaN6Z5nF7XT15zq2OkfUvf66l4JaoaF2vXV795VVCcpzeVqxLssw7o
/RwqqHe4o50K+ih2kCyAFfgZMlL29S8V1vYhcIPzbH+bnspH96U9LXclwN3sN6gLs52ChUoUzh8n
28dOHWgv6H563D7ajsj6qMZ0DvuavWke+IV8fDEz6A+0O+NsEOIFwLXzyiOF1/QnNuxvyvfi0dzV
AYO0T/pL/CP/1CIurSkWBLaPDP8+/9J+qW/UJ5jL8R7aLG7BPqj1scC28KU4mffP6wfro3IEGPhZ
tb4Tg2/5Vqj+Qjhkn5d9vWsHtHuH7vNwmJ70I247OIf53bOehNMbo+P8RAXbN3fKi4hB2kfh4I/h
+CmdMcbztYBRQbbCDAxbDZAVm44TF73yNL0CxnS+7vEn+kSyqrdxyDP1i4nmwI8/1iTY2gG2Wvjx
+Dqj39nXfX1PJvKT9zUPvedlZ4fbMX8tD9ZOaYLUfTCIf0S7G/DQDONz1QdoUskP9+tbbrdsT5EO
SzeKZFyHmAL7mk/p61ySVx/7enbY7tGIusseqtHT9+gY3zLyPFbHjRu1yAP3cTiqp1nY5O3BdXCM
Qguher4eth85pifcinE/D/HTgku0xseUv2EKCzXMuK0fvReUHGTB1zExwntEdsRjVLrf3hPnYQVY
1BDyTnnnEO/yoD1kX2d8FD4z9soUclmCyttbX7QpqLn24JDdumF8am+jfXm2n2HsuAfF145LHjw4
ZYD5Q7NvjgbvlMDkrR7ElCOjYMx2P9cHcnHezMf8c3wXH5JvFeGl90tRYgv0z3vRrVoKPvIVafDY
KKdiOFI8OhPR2x0SI7rXXDo2YFn1GUCVopMYG40zzNa0R5CL3c4LMSb0rY/I/nTfaBoAbCpgZ2AH
CmiiFYsBiWzNFmGdx0vTU1No7wVe82afHVKxTSFHN/95byNv6cX0OoOSwcpCyCUQZ2tCnZ1fCewL
BlSJN55R/f6eZJ06nhWjmM6yJVf0ffOq1AhRlRaOqTd35jnetn1Cjtepp3LlzgpixM3kSSmbi0rt
sYdvGTq22ZvkSdPhnFt0yLE7LegdEG76ZYULkG1Qg8jkfOSwysGVcM3z9YjJM91pHHEohQrZj2wN
krl8ne8oOiKLxidnMjHFK7rV16UGTEyclG6tKlrXZZo3ESbVjY+ROoWpxsVvIw4OGJ4w0m0rrQnX
TFMOUfwQCxdCV7oS2pV2ypKuP0iJmJwMuXXfroq2l/q06wQiMsNIQbaXE/SyHKVJfZBVtkWM2mSL
5CEeudeFpt2nhKDB1odwhJIBuqlqbtB+RSV4ECVB2bJFNRiNmYotAsQDW/tYqEa0xwSc5+wC72Ft
eE1EY9PedKoGVdfgeTw+L+06n+Z0hlO0wEj+p4CkutUYrLktbsZ0BIEU4r4ST0dYuB1PdQ+tVKLT
88RPPVysETd7MavO6RS4dJW8CQ/kWDg2lstMn23TPjWd2+7BAJYzOMBy9rTFOBipe4yxTcAzw7S+
iCBeBA8L7t1ShQe3i1wwUhFCWIMVe3C+rpPrsmlS15Me3VYzKihNkuuhU6/hakLI7vt7h1EPqJV9
nEQhTpboBAoSWNPEU0+Uk00EAdy0snh8LSbr+vRqYWYHFbAWbuILJhjrcMPYN+HJ2n4j/8vjHkF7
ua9748vUI/aSE7XMfMgq467vbG0ny6ryBMvJdRaqVXoW7FJFpU8uT68mhvbK6sC01FrPCpp1dhG0
uZR3WlF0vkxEmdVqOhbGsRaWHgkuRjtEgQKVnoGxqLBmetadL/MuUZYXnfX/B+P+FzBO14jYeofj
/A8w7q4m2+HfNb2/93kPxlGKR9GLuNvgqf9O1GsDxpEfrYL3aDry3ysahxJYVbF5123XIirUBUX7
Leo1zX+RrWOh6dUZoNu2qf1f0DicpfgB/wbIWbZqawb/DMvVRfLNv6t6yWzK9Shakwd77Z8irTOE
QV8FSrLhS6yop62qHbL9jJtyxBmrmNJXHD4Gut82FCLMOgnSvhnVatrD9YONWf2CIOUXzWB91d3h
g9lA/HEmyu3rZOl7TSmAkj1qvq3z3Fv1EwWYBy/BhZiHpat+ytfh20bsc+1Ah9LSZPWJefia5Mt3
vEMPtilsFPJVfUo8JayAAZBE0qWPIJJaNm62hYmCajANRmY8AvLHdtueFav8YqxKeqh/xXNNdEV3
6Nw18bXRrPZJl28HQhDHII7oSrEblQXb8rM0fikK6POps/5YTLzgOHoB4/P4uE10cU3e+au3nuPp
bdnU/KkEERw9BtnURbJbR3dulCkxj+MW6Qy+V0D1ma576qU/2tG9IcK1JgsWuHMKNZ2APNWtD/Xi
MXjz4PyZPcKLol4OehP5rZUTUp/gf5x4xKoDsyGb4C83FyzeMkRlsWXvbWwaMbArXXoW+U7HxpSh
wfpIwFRVLNZDS+EAVyYrHMzYxQrb+wjVHxuNTn0cprr1R6Uagi1PaqoNH3uugZ2ikURCKetF6/pl
1+rFm4YfBxRoqmMEW0E6bRjNRa4LN7z/6mUFJEkoaDuExGfsiOfbpk1geZvwXSlNlQUk8tTu6K5x
BOhFj/NucV6hlH0gMcXcE6OtEuCA46M7kYSzboyUand9ILGzu0ldwhNzBbp26ZqhuZ6SwTOP68Rn
4F777DTCW88pvTAp9DfKNsvRsKbdgirwVORJFRLlHh0LqxUndrlXSLsKsm0OlxRStFGpFtizqx1S
B7cPW70rN++bFmcjTqHOa0UWTUBeFoN5kpl8krvbOAtmo3krBzMLFUiwitpTQNA6BmvNZu8XeDK6
DabKyMXrMmQrRZsGhf7LU5PmlJTji5oW264D2fJdC/5enaWh0emDjyT+hoDcvv6eK9h0ZpWO7pxe
2cEUDpTg8gklOP0JS8cqTDricJLkOUq84sZsBYU/xU5GwQYWC1AyY3pt8dvFhzD2YekD1aZ31Zrf
sduvcDMJ1e7BUWbUIlrj+gMOaCX3t6OFsLepmNFtTjozP61u/cUzSnzALfSNqRUFOOeBe5nOG0Ds
j4EHWKBumhJ0q75H1e/365L65mr9dKrlzlChGg8Z3kdlO1LWSGcu9SmvApwGK4QxGUUCEusmr2mO
SisS43i5Ef/eaQb13eyltbCGcxpje+ywbVtGiDfd1CK1KN1dl2KNEiV1t6MixrgJayj0nH4DzHtQ
8T/38UR4pYQc1gx+VxfVripS5awfHPHKh+Gr3eTz4zDUp05zObeDMxFHz3CjMk8L12wXH43Iho+r
1vpNns5vha3zxsdcxYKm6W/YzJH+yYAEIUceFFM9Y+eUvDRecq/W8GIT15mCqeaSS3Nc4s1iNEK3
2kJPqAWKrN6tuNbtVbOiJuqROoW3/95TPAb4xUtca1xhFX2ldoweWobySrYbQeZOiwa8biLqUaeB
fpXy5hrlB2J636wKp9HSsLBZFUkkUT+Ebbw+ZeN6l3xOU0yUtTXUiCMIKLsyBB8OeOTVe9VO3YNO
XXFYyd7tTJA36g7KeBoJ6XxIMj3HX4BSaCWropWsshaiyoqmtTsXoqY6i1KqAKeui+QWvR+J8utl
n8s6seO7eV2Ub9eNemEm6rpgIjPODLS02XjcFPuHkYvAPEO7QLgSEL3iuBLMzTu7BOgyf0H4xFmB
+vpyWHvvAY+xwh9ydHG9KESPoiTdU5u2RZF6EuXqlrr1JgrYCAb1AMcn5T6huq1u6ATFOOpiHuHC
ssj9a/+zb7oc2IbRyyZUo3Iie6C90I9el2mi6F4l1AYVaFpPGq9R8ASK/+JJmG3dByMlJVGU72Pq
+DX1fEMU9jfAlQR2+3Gl5q8KBEBOoDvowA/JaRQQQSXAgtYiWazJz4llk0Icfxmi8qlfyIaO4Rkw
YL5zB9fDFFpl0NQ1cXmEqA9/V5w5S4OLN8QfF7uu1EAu6wWQxWiJYcHwuSyW+OxWoSvAD/hzR6y+
qVGBiwwMUgYBlBQgJvW6UkHAR/qQgaZcO7hyFKM6hBgAvZiGQGFkL9fRv2MxFB0dkJpYQDatAG9i
geXIiaQDYGbOD74wAwT008U1fHBjdY7k51JQsQmOE1ARGgwH3jXw0cWW4zIIE/AtLP38bD451vLR
FPBTCZ4o4KhUAFMRCFWc29SRnOlV1dR6j1rwlAo4Sy20Y0nkXQBtk+61AL2mKMc9W14BhopIZBDw
mCbAsyv5Rbb+WKYLuK0XwFspMTjJOikFMLcJiE4OCDoB25Xgd/LYXCebGAtcZy8tAQc64IKTAAjl
ZBOgIXLuiYtJIImmABWzTuOYzDZAI5xnJNL/Tbm50HAENImzzEuVL6BTXA6bwu0bEw29g2nyCw6j
MLAlbrKKcMxc0+RbUiTflSVxkSaIy3sRl7wrRtHX2ZJQtvIo1yzOApFTriqlIHqTozJnzevfW8h1
nWLuMXJMqC+u5vH6SVM1EVykG5CAxfcYYuAnW5ePuXyFWCNb775GzmOw/BkxGdfpP5vIlvyYy8+5
ftV1G7msxhPYXCFzHsrMef1j5X+clSv++MzLT718nVx/WSCP2bs/411TboVZyUYPZMH2reiU+nI4
rx/9bvO//iV/X//XTf/2o53SHMGFxr1Z0DFvjT65gRmR3CBvXOJ9q2oE7W7dUa6IVg2LWdks4zSv
/VpsLuet8jM3Cbd8Yn10QL3gbSEocgsXw5m/N4mKxX29zfSgIlBNBL3NsFoHWAFObQ9nRS/Qa8ld
5bycaEk1HaGAUeydtO7YFO4QNv2CyWl7U83ijzC3BsWmroZoCiCeTJMoW9jl3hbFsbUSDAKTFxGQ
TkPlD+qQQDtrUUUAiMLsR8wuKT7T/nVeLlTElS9bf+xSz5T7JkEHEhULOekmSnayhen7Ah2GfoCU
78sPqcvaWwPZnKIkWgP59aVcKpvvls6uASpCh8QWzLKV+J6dW7df4dLwMBb5HmOmFKdhajJRQPEU
dAOE4UzJW6zbjIPEfSsnEvfN6Az7VuRlO30tvlWrfvYyg2fftlBAbPAj9BDEiJKVtujnYfIC1A8D
CGu8i8SxMYYf5QyPRn6gRI5lK+rDAV+qk53OP7bZewSWxjhXHNEotz9G7ZzvK/lAkMsu5ggYLZ7Y
7/r7JEw9rUA416PYlA7981yaM7mlFUYWufed4D/RU3qZNNUA7BCmTXITU5zgzihegIst1LMFZrEX
YoSytNjXOac1Mj4sXXagS7CEQ2pDdiyW4yLKc/rYVhvqp5iAREfXQvkrvXy474ycfDvxE+TviuyU
OFH9YTMqOFum8XTZUODp8nzKWSzfv2fGmvpLXeeoMjKiPOW3SKqFdLVQJGlSzufbyl+plUA45LRQ
1IZarpU2gIs1VPPdqKL3R4TYQg0BX0Z92Z65Fn41SVlezq88E9Ib448Tk7rGz2Ja6Y97sAKSHPVd
6xgYlAtuposmLUx4lzYcMnlm5GUdqwjgLIYXEeUv+dfIdXJCkN/vW+V6Ji8XtDjZcuM/ZuV21wPz
Hz9qqKaFvsedvOXktSZ/jJwtJRflOi9bl4Vbmq++GjvF5XzFymgfVfA/uYn8Wsaa3Mmyuchb7dKU
97f8NfT8/vsGvFAerj85bioXoYB5q3jjJ1O89yWpB9dNBdG6uE0om1C3jFfzte4q5OvJRLh0nyRo
A8Tml2YkjhrUWWukT0F8M+V/caXK1nVyXbZupblfoUQieAz+eAbJP2yYNF75sunJ3olsXn59sy0P
VnaHqpmcO9p9vW57e/FKOsdFX59s85srf4gJfO/q6kkebE88uGTreuyvy7AhZGQeAxtfN5ZfeZ29
7itb19N4XXH9vD/2TavPY670PMM4NPLBOTpJVx3lvLzzOOL5cCPnLz9+azQKKcqshvKz5Dm9Xlve
9hYrSkXmhjjwuDiv3Eo0k3GkKyMv07835UdcHlVLvfZHKrChZA5JQpV8llyJRHLZdfZKLvo/bSc3
nqPvs4b9r/x++fsmeYFebz84vlzGl4tZLvX0atx21x1k67KVbP45/+5T32315xf8uZeidWkw2J+0
TYXBII6hfI3Iltz3b8uum8i1fxrfyIXyfMjWdfIHM+n6MfKb3lnlyF3kwus2/3HZH58qt7sui8UD
f4ESMyYjY3TRtaeSYEztdriy+GRrc41mCySh748112VbWXKLX0h/g0HzsqV83MoPv276bo1sRniv
IxCFpyCvaHurMDm63ijv5i9NeV+9Wyrn5fbyPvu9JwSHJS2CMd80Snp0jtvvQL22rpqPxZbbDJ6G
vUU202EgQjnw5s85kip4XaP6mccJPJ6lcZ6oCwuu+Nh+bvL+JLTB/oYs4GtlVke7NZTPOlbUj5Ne
k3ATTaTfNOm+7hZsxLM8OaWYgai29QFHUuzrDbSndV80t9sKTO7EQ3YqzfJ2A+vaKdRJArxy48Cd
yvYwO1TrpsXeK/IZ9+cffHmcbNXqj2JQtZVL+NsZSrzO5Yv1OrnYQF3nL69cOS/fxtc1f1smX91y
u8s3/G2byzfMuXdr9wcVG55SvBLlxJX37nXeE/3IhdI5ZTH53hTzs7i5Lgv/uv6P3W1rWMFSncZX
BvFQk7uXroOkX2455S1ut0v7JFesciD292YaF3FgFfV3Le1sTETQJ/Qr2dczXi9KapIuNCffnep2
VBpOdP08Z6ZzxKw/Lwtzn/bdkYKdc55JFMBByTpP7mA+9wSwaR2JTYt3b1TTW+pmzatLeqROqNRX
a7Q+RAtUFR0QXzyedyld/yMq2BobGwcblLSasfdA4DdqiRoStNqHbU8MaGuVRVhm6ERb6oyHQSHX
6JXUGmuvx/QMW8WFMdo/4pwcHyOsRXfFiqdHug1DOCf1tk+L/uhFvYpGO7/ReM8eecW/5La+hWmN
74CiRM/2OH6NkwUGQVHqoWXouDmbClU+9LkVhXC/dUUFPoLM5Tk2N8ayoEaI1vspialS4BJAybCs
9xG0O6IrBRudlgBLTcw3BeGUwLk+KuDV1j8UzXsgzwutJOa8dqP8IoVoxfJNT3dNwi8vrGdS56DO
UZiT8r8pyd7AzuOjsxki5n3X19GX0W6f3DIL3QxJc2FzVCcsePRvhlcN9+M6bIHXqhhsW3uHSM9d
UVY/ABdPlkjZqFHtkQGAy8CaV4+49HgPjPu+O16inJHQukcH+sSmU7/WZvIviwmpu1An9LgQ4RoK
1GFnez2qSpB85MaeUuwYtlE5h9PT1pV9LOAG4KNn7wlY7/ZzndP9BETw3KLca02CJMbxKywMDnlM
2UIz8XpB+OIrlfERRwD3xlpbM3Sw3eja/rOHBjV0HFKhTdf7mC346ORqnz5l1viSJNkhLxflU+1h
6kkqyyelrgQtVZARGfLcjFp0V21dtR/xE/AbYw7WJFVvKvLWd9WkWcE4mwfXa9/W0qrDZst1QHQT
JNYu+1tH62eSEauvo3tfrSgU9IIgdiAJCuWa87lctTdGn4wqTVJGqn46LlGHSh34GGNVykzEHAWl
Nn2z58INPBNmR4ExS2vMe/I68kA8/RNDPPWoN6FrDYpqpCZbVLcdIvvE1KDKzEPjGyfQRQXiTvrV
XPDgySmwtmN3LB/MIZ4Z54JVeFr3dTP6H6Vn9btCsz+ZJJptffXDabTk22qo37JmqT52U56dK6se
QrvWQi457X5YqZWDtwRkM994W+p+JBvl1pkZnkQmkUNzfLt0VX+cLd4rWENgqwSvbR1/xoS/PeZz
/sPV5mPauw3e30SrY/F7v3ZJoNvzR31Uv212pd/xpICtY4wQk1Tza76sIxFMPP6JJ8efwTJ3qdc5
AVaJDA6xJFu52PIxedsGu/E9ozh7dZHtush8qdF9z2SY2ji5zUAJ2foSz0KxPei3sGheFVeYsOFt
4HvTTu0/rM33qrWSp0wtO79B9baP+45iU6IEk9F1t44LPUCz56+6Y3ORUCNe0zTmkna+a1Fi71GQ
5A82KtvUNrqdg2gN/w3nEx4UZaj1OmpAMqUDZcV1peeJoWPp02Wq5k8CSyyasg2axvtRUmqDHnFo
onW7LZLqyWnzG8qxy85xTrnNWFMrvngpb8PJJwWSy0/plI9uzHd43bHWqXtWlnUwjfxJdwsb2597
Xn+2hTOB3TqnmPO4W9uPtdrp32OcAKb6y1xhgIP/I67BBf4vBQdS0YqbOZsW2P4arK/1WbemL95c
KvtiXXeLzsOfDuZjaRHFgiX5zlA2vE+bMjm65gA9t+WuHU3D4Edbz5NV4wYTfdk24CNSboyyf4aW
7EJScyCzbfqNS/YlRZCI3OJ0V3cRIuORkNN5a266QhTJVbIxu1q7c8f0CGl9uTcXJQqxk+cNsfJe
KmNISwAA6y39Gb+dul+mCIRpp8QfiIHbIqTmk5GXjOBN6rRbdRrw3uT9Olan1mREaOvmCKDJXR7X
0B4LfcWYgJO6tjPJcw2mUi4g874BtEm9psPOZkmwDcWZhyc/d+AIcbCgsIuKPePp4piAsgtMMdf7
2gxgpnoHFBSr8S8lHr7HGxz3wXiaZsM5GTX2VGanEwqTQ7CHUloR2of9kP7ZUhvM2KA33YwKLMUV
4UGj3BcEBxZNUtzNijIGZplNJ0A5v7YmmyBuk4hMHpY8GnynnKJgmsrUHzr4W7Fj+SP1/i88H29s
jyCHWOVCrVYTLyAeVrqmNAi58w9U5sOhrNODyhELc+jcByNPXjGzu8/cGuuiHsRuQLMvGEl3ujI9
bkN243VCRBLZ3xgxH8g6xO8uvQMU1/HesiEq4ga2U6L4Trf1Jhhb9z5SMaExui3xx0kDrbKXJyvF
/68pMJ0y6+2ITsO7OWsNWPDC7XijKp8LjaMbU6b3PbjpgZF+UfvZ3RVvpIQt+N6OBSokOtZpPB7T
9XlSMYEkDrst8vSsW/bTshoHgLk8iY09xSOcFXTCiGZu8db1dv0q0JsFLrHWcYNGfFBtlsoxIgEK
avvnfE2GJ6T60Ctr/eAm82kkFCCseLh03pJhU9l6MMZ3XXM7L733IU7j+UQaIlEX2063cWV1kBfP
ZV2HkTcfM3U95yDKBZzFLLYeVzudeIwb0DDb9qyXaKPmgv74ZOHhr6fQFAfMaKJU49G3pR/xtGr9
tcT7qW4VMMzKW3Hz6iEzKzadtLb9HGmPzlbco8yAXvFqeBuML2OitKW3O1w4lp1qL6LwY1lgUbi2
WCkRi+2iCNASPitqpKDJsf94WefcOcTYrfl6oXR4BPRft1n1287YPi2r8pj25GFWhAH5/8XeeSxH
rmxZ9otQBuUQ09A6qJPJCSwltFYOfH0tR97qzHvfs3rd856EkQxJBIS7n33WYicxN1y79oVZ5bBk
xOeJpIbMq/OoZQa9qxpRb5mD1BvGNzqDUUQV9bFLGgkiLSVWbh0Dt9ao7Ef90XcmqEE4rPU4Almo
PUR9seoYN1V+uMF5Mz8lxD47YmaavZpD/eZqAVS1EUxlSvHJTJgjNdMXVtqC1SCi71UxXyShry31
WrZEbOyiY+mGIKbi4T7n5NutZ1ISHgApQVcCNk+umCCf0oYBZjWfuCpRCe5rDkHIZkHevg+kLza0
6EEJHI5+7xpEZb2N70c/8yn9TNJEp39rCC9N0T1hJYI4JQZBWtz7GuXpi8jBYhCI0VedC8ynzSTD
JEM8Ry6xN/huARymTZNVzpYG6EuOTln7cMMI93bP3AFnmzbO42VUtapJc3Ztybgl7BiKcTYtizR6
iof27JYzwhdULchNu208cVKuzZrUpOFS9aVpx0D5kOUPJtj04zj2b97k/WxqRMlV7lhrf6i5Qk3X
gRhA2tDA4HgdoWVBk/tMfCHtq2OsPfimU68nh2uxZzZH04VZFwF9or3cOZqtLy5MLpgz5PiGg5Pk
qzpkXmnvtPdiNBmol355NmOK6bl35GpoP8ecHVzoq7J5zWes3yxTnfXmIZW6Dy9y/Db39s+gCAbg
lPMWjW6yzvFco3bZzNVwSLAZ7eoEK0yvcQijxDuOQXDTW+hzWOZcVSskFrmd437cF0ndbPRIo683
1uMtvdmcgTj5We34AK3j5DMOYlSV7ecWASUbkv3eHxmEp/peg74JNUk/yCS3H/N5Q+iFQijJfS36
XEzNrRVhc+uKiShJ1Gj3LDR2TVXsnKiqbh0TaMPTi1say53dqanJWAOs8T7y3KRAaKXdunK8mr3f
e42cejMxApABzll32peGTfM1qrPekhWLsW2yyZAuZMUMji01iCKab1NtfHfnkKCrSJgsuEG2q4SV
r7M82TNteK9L4to9mYNMd9q1loLW80Yun8Zc0/TS7GVPksDHSsfnx9rQv46EFk5F8tDTuM0IHeoW
yJ0vRe5e3JgFIOHXKXRHUha9IYYz6/DIYAnz9+yFo9nNN4Aqz7L3vglPjO+l53+qm6xZ0eb5PYYh
tQl6OvQZ7h6kxf6V2bcmFeZb1rifWpI9FEiNbRc6wOMKcxMVVrHWupaeBkkuKajDg1Ekb1Vn44Lr
RrHJ4YLKmbBTEmuvRTJhJdc7kvNTvtWxCjJXmz85UQPlS2aIqfkuHZGw55TtJmymeRvIPtrhlSG5
QhbbI5hGUPyE6GYzaNZttMZxhRFdcf0J0heAafG1rkczM/ahC9HTUVBRQNyrxlFJWZuBjinlCOdX
9zZuk2jbAaIM15ud5o6K6M0lNyXzZYiVzvImYRVjNc9muCtF0HM564KVrFuFQhwYckRuuh1ZDc24
+iP5mg5IlmA5dFWMsoDF58y7pDoWwrjvSNAyXUpCSvklqTTQqQ3SZSJs8wDI3APVerBiQV8lZTHZ
jAoc3g64jUmPMQ6+dwnq2YzJB2eyLG2BI0xiF+UAr7J8CvDEjpAV6NFdOUgxNoPX7kEH0z+TT4ep
TR5zxy23KLCOHNTlNgliPkrn3osgJ4YsLai2jr52q2Z4THL6oQLCW5ELpRAkXbTBxJ1smJ1zwLEH
7vAqAxwrhHGKwBbugil70xOL0zwXrTFytL3vRlRHvCg4NeWTHNs3L36K7O4tWRjBIU2KqbcbisQ5
8m3AlHVg7Kw1P+TLswHmpK0kYNXXHNAuSOlSz9YepveoaqMtdW/wZ6GzJ1FW7F2bTg4jSTd9g2/S
mA3jbpg5cbqAwQzt0CZ4pe3kRj8ztuUaUYO/r+L0Rzw6X6nf79VHPCZO/yFY5VoFTvbaYEPXE6xJ
ogv3fp6gg6R/bjP272bQ7gbXv8T4IoXVb9K6E+efYDbTExBe/gPXezKZgtDDm1Q7OwQxEIT4vKBB
kMkadswryAO30a0vYaEJOSQbFobJ4DU9l4H+dTb799wIzVvJ1rt3c3PTZawqAqXLKkjRbkk+Fzu/
sZ4TT9VgHTfcGICoc22693XZ7FoDgl9cS7SZlhFu3T7Jzp7R/X/Qz/+VLkhgQv7fosXrL1n8k9pR
/Ddj0K9n/U+4GC2QYXmGK3yHGKD4M1xs2v9l64LGdN9BJsss4Xe42AT145l4mHXTxWKoI47+H2OQ
+V8IeinYYhPyLLLP/2/h4n8CbfhY5JrxsrkWGWfTVkKhP1g/AMFLONu9vBWj5W+NknbFTtqXASbP
Pqyi4bW0ZXHs7djb1DG8Ka0RzcrooEHHQf88BEimcj37hnXhMkif84JV3AjzbFQeX5jFPdd97RTY
00eseSgEm2w4SrKhrV+9jp4n71wb5N3vPGf3xxfxb1g9QmWi/8QKqe29sJWIdaMKdZQu8I9/zC5Y
2fOjfriFppXvRz+h1dr+NtuNOERdWFxK1402rKwlJLY0eon61rs0ozRuVWT/6CLmvr4c7qVTyatp
KE1Yr3U7zxyca5NWW32kK8WNI67Q9pgeiGIMmG+D7Bp4wXcIxPGBC+NT6fbGi5uXzZoI8bANkmog
K1uwmKgXP4FLj+fG8UzaI7utVtC7HnJ6PLP2kpzTru1paAT6NU1piB7MCM5WNEKV1zwc6oP12kvf
Y43Tjs7RVhQaZsfJ055hT1iHwiYBFyKb+Q/b1PmXHDrbFG+wh9tUuDr1x39s09iNPMefuls441kd
+ije+QMzdzi34ctAPFNU80SLA5xHSMzxvqiSj64cv3s2s4jYr81zixs7C1L9PgxwHbuy6+kOZFxY
J/tGNuI5cbL0CSMUoGjHfPV9+peaQLyDbB5Yk3OITVVDcQ6pCYVcNIrVmMzosPXxJS1JdkdO8ixZ
tXG4WIaAPCMutK6Zl6xXoMirRYBc3SSYqpVedh9EsNH7gUtsrWJ/kzkaLxZcjsKfH7zIyd8mOMUD
HqtNJ6romhrlnUTzyeVawqrH3B3gNj2lsQdwIeryN7O71aKvL5aVPce5M55+3yw9LtOUxP9Jg/uv
B69rs4hFT7/DMQy34O/fhzsBhtKqrL0V4iuU0fKsVknYdIl2aKI+WEELjc+DLZyrxPO7T+lYcgL0
e2Z07qB9kmQTt76z9UtMTNqKuIZ3avKrv/3vx6IieP15KLqG62LtsHyaK9SN2q3+OBSFLkO7wlF5
002tPSWpuBZOLrYiGmOFRPf/w9uZ/+SXqfcDHkDywgPVAA3t7+9Xsf/PdROVt02rGdFdM37UHUkE
FM1iazSGfaNLqMAYMfvPNQeUahXYOH5fnn3GqLBE9Cf3CZxv+NZZen7EcMHpzP0KBpNgcqy9Ec+A
WNwE1b4kjbdFIuxey5kQYGVykW/1wPkPQuHlXPX3DcixZgrThv5GF8g//yH4cYT6izy+Cdv6cLMo
OruYA1eE4htOV2G9Dp1UV4t9w7YdKu1icSY6NzPeVXqinuLYDDeDHhEw5UnWxNmwrYyH5Sa1/R9G
QRO8FXMITsacAsGCay5nhvVt1OzMHjzxYKiIYzGPu7FHnENm6FR7yBPifDBO8xKEjWt71zZudsPK
XLOqiKnSx5CzjiJG7UF0MxI1Pe8yr9/kHRrmueUUgJuaFL4H/jmVV23M1kbngzQxTHky3AotV9v/
7FooylpD33IArg6re2xcPDDSOCrS+cCEpD0HJRWpyu6K/6AQFv+6I3nIK01abzAGoE9Xx98fOy6V
EMFqbqBdJ9hT6CVZ4BHjoyead9asOPEOLK+NjTduzGj6nhpe8sNCVgapcvxSp67B8q3t3EmH01o8
agNoAzd4SiaNuKt67NCuGYNP3/s+vdFXd5Smk3wkNFWscppf7tgypoc6y1lEERlnosKxv9hGAAuy
erJrD0xv0/rbaZjdtVlPD0mVj5c5nfGW2752hJj0PJopURWztg/R7JGJrvXioAm93hW2tKkSOlty
GONBznG9tZ0iu4Uq7h80n4dUVncYq82b7T42Zis/ea3oUGr+6ln7m4XyT6AeK8rqWPzbrm3ZFmcE
B3yhAVLPZaDz5yZ2Gi/Wm6izrkCXQecamXGmYdQ4663UWWuMjX0GZ+Sw3LHcSC8INKQFPKbRNFSs
v59jBNq3ClnmH3/64yHCTQxifuqJv18Nqgt4B3Tcm1+vu9wdZAlv8ccjZ0fT1qgG7A17irVanq6N
TX4kBLn744nLHb/ecvmAEf7znW/bb7/+Zi2f4PebTz7TxF3g9vqxjejc/3f/0+9H//W6xvc89ICE
qi21PGP56Y8Pq+749ZmWe369aV/l98TYGM3Q74Xy1JbqYcsDArsBUb78uNyz3EzL5l9+tDlk0/oW
cY3fk+pkbg7CWbOCc6yYzoLaLITnQbGe8SBb20Txn7uBRn06oS2qD/PPOevS3dS9Ttr4cyhtA2a2
dUns+acuO2czTPFLB2g6U8Rp2si+VrkuNknPqunoegp9fe59vXoNeveWtLTcZK0DrqEpPrEoqzND
n6+0NAHYMsJ9X+RnLvgQsBULOym0LVxfa0VazoG8oYjZNcOEFIi2qWjak3wcFV07REYQ0x/VjU6/
GTGZrOcu0FDK26vQg85tBuBCPF0+jwWn0V4xvGPPLdd68oPRGdktxfnOaRwF+02y3PnUeubNib9j
S7kNig8eAwrna4P/Dzocid69D314Ewl1Gr0rqnXuqMBAr+3zhT2uKOQmOPJIcclDRzEdhw8bJ2GO
a1lMVYWqg7UESzHNFd08oWN1WHjnNPbxYt66Uiz0VEHRFR29jeGk40h/n+UMKs86pZZ7U/PSs9bR
4ZaV09aDD39olJClaMwLFCxiuWX6nga0tyhGu5HJ74monk1C7pvSMZ+SsLn6NdJr+nqeZkV6r0C+
1yQt9jSja0XwEvhqdRYgdgkknhaVbxTjWU+FHg+pvKOvCqK8ZX/ghQIPUVn7bqpA5ZMw9xRQX3OK
vYeq8lzqnBkNiKDw6hvVieScG8Wx54p9ThXZHkw+jHuaeoSi3g/g7+dEfovr7Cl3C+2KrHU7KVJ+
BTIfN6h+nNy63WhMxtfYC8Z10F3yvuypc4ujjEIYo0RNm7A7GIng8h7hdBHT3kFAcexrWDFNWsDA
7mbW+yWpGRMc1WbuE0Y3Oafi1H01lAWA1SNWyylyZbJZa2bbb925BKVl6ZT1BvPYKJ0Aed2J+r38
6WIayOSbLZLvTommRDbDVtjJUwG06oLz9VQqWUGJHmNX08Sc4DGw3OiSQeImqfzUcZ2nxmNcCswH
g74i0YHq2S4Iro5A/+BdBRqEfwILNN3V97EC9RyhNa3a4YHFZuUJGF5njAuRhXqhLx0kDE1105SW
gfY3FnqVqoHK1W5Q8gYfi8OQFC8WVgfdi0PEP7BneqV8oAmFsoiEFMNaYEIbX/YdWifFRiWLkLQw
VkqbozQSNT6JPu9g6Iy0fVgznCSUEzruCUBj0GCwURhKS+GnXgjrbdoVift10MI7J6zs5LXp29Rr
KTO7ChOnaZ2mALO0SPVTvigwlAwjdsJHm7ovh1ayjYIvuaN1G4vBxi6UtEUKQXv8VO0QhxEQeXGT
7G6N0VbnhIjhC8DEPNNe1Hq0MQqZ3PrWpv+ktxuCY+1LPTAfZPEJFXzJsrPLoSwhUc+ML1ewGF8Z
bO2SxH8F2ZTQ4lleDL3NySbXn9mHWOUqPO9AgY+lrLyCNDTOIBlq8VmjG5GqN97oqkrNHfquYJVj
IVvJ9II2ncp2Rvdg2dvPJiNUPEtFcRh0k0CJVmubxPd+jG2NJ0C0BbIo98x06KtgMbZUWzqmA5ds
Bs73GBfB5ISfBtfeMxWT62oGcmPPe4F7RSoJyxAS75/wsiRK0KIrVQucScqszIpmpXHJ8LkMSuzS
YnhJML30DcoXkSJ/cZQGplJCmECpYWZITlLJYnqsMemAFIoN2SqdTNZ9irDLANP3Vo0SzjRKPePj
oJkgyC9KGiWnSSqlqVHCmsh57GZwipZS2XQ4bRoltwGNjC8km1YSwsKeOMYKVpd2Hu7jgBgnJxPj
I8qJqSKEnA/pnSTzYyudjolXp1CCnUCpdpgXUWxEvmOIjx4Xj6mkPGlhvQgUYm7ANzzj7fEWgY9S
+eCuejaV3EcqzY+phD+D9YUDbNhnffyacuJcT0oOlJr1PmJUPSttUDUiEEIKsc+VX0iphSYlGWqU
bqhR3qFUf8JaNH8uWMonxhyjM0BSpFnOe4O1CKXBtsJi1CudkYvXqFYti71SHcVKejQq/ZGNB0kq
IVJAYumhVJIkHVvSqLRJvWU90+MdsYBD/KpScqUJyxI1bo2RDeIl5OzuDqfPuVNSJhYmHtAaPCfY
mkqsTTr2pr5Ifxg9GSISgAcxz/nawPSEyrmggxfiV2yPNFZWNJAlsr/WShFlK1lUCK21E8UnR2mk
ZiWUGjBLORim2kjU9N5iBIREE57iyrK/jbF/mKbAeDfJQm193R7PQ+hrt6It9fXyiOVm+TUF6nqn
iVaeAzEP6M94mnq+wYb55oW89zDP2lMn6RCFc0s5NQ2Tl7iDB6Teqh2nKw0E/aea6+nOJgVyGrEu
3CctK9azeo3CexzyrPvqJGm8KdHQ3yRYlgt9owEYzUb7POTNdnktd86JhBW+92hqsoSJBM6qR657
TqKCbKabfUEh1Hw3c+PsxG33rtlGsfVMrbyw7DJeNT2SG1/v8w8UbbvloWx6ODpok57pmIYZRADg
GM1z89ioGMevVxuuCRjWbyZdw+uMvt87zb3090QaTf8stbwGlf8u1PvqfXodAmwrU09xW+oh9Gzq
FNcw5ZJR2ejBqFnh7nDq79KFuDT1df/MkOcsmTVvpwCI/zAYxqPeB/BQ1cN0+5NlV/bXCWgGmYCi
uU+hNE6i7erdqDfxm2t6b8sjxWzfkjwyP/WhJ7exK20ooW14izapZhdEaAbtA4vEpqxF890LY/q5
HSt59ptG25vTZB7cztEe7doEXqj+F9X03+hF+1WWqNma2YvuvVv6J4eWjd2gNx0zeO9l2UBGVj9w
uao/ZaK1thwH47lO6+YGbhrKDpKXL2Wpyki8auWg0LKRsT1VaZAdnNIeDkUf10+Z1fHNqof4jHa9
yAu+aCL26QLQ7JtvOelZ0zJtW3uleAv86Hl5aNiHTyNVsLey1umLrkR5ztnv6FzJkSU6vf2ly/y/
NqSnjatiLoYnI5jJt4dRdTDGTn8KSqpcy6uNpFWq3sMhFPIaos0dUphTdcHbYxMQkzQeEG/8Ntqf
tJleezqV9A15HP1SZmV3M1kd/PWAQjs3lp19TdDEEKxsgsugadFt4jOug8kqvvkl88vR+JpTLN3Y
9lheJ3u0rkNJCW55C+p7Azsc4Apqn143XwPHba9j7+QAySf3qweAYPkoTc/qauf69Lw28dWo+hb6
rsc1mcrjJRgOy6MY8gmi7FF1K6VmXZYH6H7ifZm0p+XzOCoYWkyxfkPE2138VlgElOYWoiDrfuqN
8mhWNClkh1NlJBe9dn0ibsL7cPmylkewDtGsPS+v75w8xTmazARM/NR9tHTgL+8iCFmtmXQadyo3
I0okt0ItMwSfI/bK5TXaJowJLxTRQ+gRv8rVqUlN7j87MaU29Tnmjq/HJMj6kIaWd5ozHXw2Vgwq
0j1lM7ZtgE2XDItzoO4aMzeo59MQF/6WnWl6TyS2UvU6nSaUNMpJH8XU1KeQa+7OcbTkfQiL4/I6
5GAlhf5GPramBmERTwg5Ug4vhgen5RFpSFQs5pB4nOvKPpq5LndJ6ax708VNY5B8lbMkAJz6G6FP
8bkWpfkkav3bqKXyCwePznqAE9y9iNG+HrGk4aon6GZ2YV1SvGamFRx0Mgm7IDLHD4NKs3qiKRK5
7VjXOHE9z7Z4sNqd4xWvy50V4RIWUCvnNgqvu8lKAPhSr0of1tM46v1L0rTOUdQZADjcZV8cWF6c
C790ssl3vR6VRz/T61eTBb7l4+tOBy5vyq1rEQbybmQxslL1gsMAuk+46XPfWhY98bBRlr8XETVS
ytSfq6lkdFIk3WGU1LrJjR2Wj1ha4EDwJhmXpIutB6iv3a9XdJDYMdbLvMeYEv95mDhXLy/pwKU0
sz569yQ620Jr5r3uO0AbwTAuLznIaNp4c8ykXW+Cx24ijuQ7TNI0r/UfqoKaXd3WxkPVxtZl7kYy
OOp/l1V0ZJlnfisLwfzMkHBepD9/rnSG9j2yYMocPdVfkiyyasxTjJLsufe0z78+lcmOFsTleNdj
YV89jbrAckcbzbc0dIvXYXaqY+enzHFln36h2Lt82n4exZYWV4FBqYRbawasEZvl06+t0/bFugmr
lnN54N5E1AJNVNu7MQgpsDD67JJGJi4P4m/5JzLtbHKh//CQwewsq2CXIZzw6jUx01P+Sc2AR7bs
Yn04Bvdlt4MJYX+YyV43o29y4NIdGilpEBvFpcW1vQOOviqhla+6PquOTeJ8aEZSHWAs1FdwIAxN
YNRCoynda5VizvHciZ72YeCq2j/5uiiPiWt1q1FnsmrYxn7UqSU3PjZBRn7ePenmJ3gi9rVEKKt7
9GAUzGC5xHx1JrRKZmzPW2t0yHK3o73xJVEpyi8frldRnjGAJuajV74SsjjGyQikJ6itkxy8QwOp
hwOyc68u1PB1aPfkUWMKb7M5PGuZ/cEyxiFLPAEsNQrXpjkMh96BiUrmwN/AaJPbaKDNfO7S+hzU
LvwwdRPmZrJyWU9SXxostaWnYflxaSnuB/MMzyTa/6M9/J+PWx683Pzu7yaGEu3DYj4vL7e8wPKI
P9qaf/+R07i/JqtPptFO6PxsASKf0oEkn125RAFJZ81eO115LdiOhL22BBPfUCaz/hIzA4q0Du+j
173F0XtOhYsBMT0FjUPXfdvjdqjVTdpDrYwreP8TmbeTEbTjaezAljW6BniHOKnHJtplzhe3g0Km
+Qac3Qar12yjXIIf3HMRkMnWG+6u3Tu/HrBg4Bcg/G80fHrWWZw6WNJ8TrNxLVoa8oHV/xNQPtHC
PAsfI3U4mjt/7LZRn0/buB7eYyDFZ2hl4JsI5bvtuLVFfc9d6+KGTbtfNg9HWbs1UxKsZYrYGGsC
ecR6eF3+OVZHqxPNE7leceYYy/nU2V/TjlfVmKkgm45fjQHoWNt2L3oCsrNNecKCrv9FsU8wtsVG
qe2Wvy33FkpdAslvE/VTuqHleh25DUnXwt0wUAirzgKrzPcWWYm/KStmcWWmOqewRmJmcvYMx17a
lD9jwH6IoGRsS3O42VByyNG/aS490IYCAXoeIMBqwhlRhlx4wVkM68DpA/qOI8TSVosqUr3Pr1cX
2HZPy+85DSfrRGKdIT5yNILk0FIyPGAQKLYhpypKLIRDZqrWG5VrIWKUaUQuXOIsA9zXoWse4Ub1
ez2ikJoQA9qbrXtxtKkhCpS6yGGbjIJI5Wu7uRnfYjveufQyAIH1/ROTRbsT8SnSgbUtAoVmgEIp
B/qR4d0Yq0TV9iqagVcG/CZkTxYsIUmLYNt+h8ier+kzSCmvWTd7oOm0KZ17NmOeNuX49rsBeOkH
XrrdmsV33yjYTxfZw7ZLoWQVjfWG3ta5BtnF8Xr3QStBeM0mKtEiqbxjz1Ov7YiLOWt9ING1xjxd
pfMTNya0Q1ZnH7jNoe2dEUC76azNIZ32whj8rTUY/U3DunwkB/3WiR63cmJlZ1Bd1dM81ekmnkLn
KpzS2iUWyIGpj8SaIiQMVNTep6EH/xNI4LOTZGwhA6bGXBpInmnWnjRBcfd6gE01C8So3Esy1MD6
ppfQHoOHtKS33cqyciv0bH7SClYZeZ/q1PSs2aZREp+MiQoH/fiErEfDOFR5Zp4i279OXeXu/qLD
C/qjSb9ke0J651+teqrdFwXhg9/q2HlL8/LvOnNTDa7RWMIM1l3tW5jGr7rvdcC26oD28f7NibRt
m0qKDSyIuMrSgme+PRHwxNNu7CZpPkT0AJ5cqPSAvJJDZDHRAYDipBzXQ0wOKmUDmUazH63yknd0
8P++KR0yAjP98SstL78GUU7HUjkV68jx/tARyIF0XF8N0UYBmE7LDUtO/Sl232iqkzjqqu7Udck9
LjKxy0woDsufiv/z04ARhqqCeJuVqiWTcgLxYHAYYi1rT+Rgta3uyvcwpSbOas1DbpALa+2w2mSI
3lkObrF6/9rPXRLiKEo0fxpOQrPQUM/wYr10OotcXtKk9Fe6STDJdbmM1hlQ0uVm+VUnwwIsRt1D
nozveSyPo/pPlpvc0iAGFKB5afEIYPNwU4VDts0LAO+GHlnrArNQOegvfsNZHg7D8OvGw7Xw6ydC
qn/9xIuRKayp5adJNwJFMsbT8pMtgz9/Xe7QK3eTJ051CGsHcqu6sfyY60qdv4a2mex+GwzymvPY
P6wGXqpRWY9CGzgGVMfAAm0fJXm7Ip5J7tZyXulgQlU/W7DSlBshVdzHyJrLNc52uYbOJREHM5M0
qgrQupcR/cvpIKHqxtKox7nd1EeWoSmBmrt5LN/sYWahxtYfg66wGEtU5RldCb0VE+eLUNVgtQ74
XNaoQinbarlxGK2vSj2mhUBtkj5PYZBmvgpys1cs/2KK8w96yH3StUNhQeeQcfpF70VC+Bxi+kS3
UK+gPctpq+fo3JSsGVIICR5YXqMBcbaybRjhphIKH0rQBQesPxarEv3MKUny8Ji2SHwWe1NOxpqe
OPBWv373ezDrQZ8dzTGBAMeqGs0U1hrTCgD/pthmFnh81grY2XtTqUjcEBZg0L/8bupeTgeT4uj8
42+hw47odzUVV/aLnoDztiJtcE3mHDxiRM9TCqPtQq0QoheNjSst8rAu66Hcu7neUd1lMmaW9kuK
XJaIa+LdJXyxnmnuF2ow+Sb3bcHCdDfzbQRgmWoNvXNgXHt0RywBh/zdCg+OO6cXixQPzt12F8uo
/vBzE+950LzkopEg7uHnps+R8OVT0c7+jW4xmC0wthKfgqAVUVuyKYmvnNBo91McTvexRibvdFqB
7d4xWSD0nXrbmiNlGrr/WIs1xcUQ5T5PneghB8REa4qZQwnJQ5aUgZ24EokuiZfx0WSFdyu9Wqdj
YBwfXSGYRhl6cIicaWfOWvGQN2AuHMd6CLy6gDBL6Qbl7spl8eXd8O0OcJw6WyeSLpN0SC/wGiFQ
T1a5c8wMb3EFR6qPPFoS8tB/yYbke6MH1XX5jbV4hoAlJxW0v+malLr9SRb2etJc46O3NWdr2Qbp
CzOPP0l0wMvf3QplgYSIdnQswIJN3uzLMhFP/lh+bqbQ3PipxZpSDaXPBJm2MmfxUumi+WRT5z9W
6JPRjBftp9KYxUaGBUUhda+HVKEWBMKtyi8QMYKMWGVGpB11BJ0rd5iaT64TnBjO+19rm/YXx5q3
eMZTeom7iKWcXZyP8qm7pcR378uNRZct4QnpH5NaNT5VpfGl0xrCA7l4AePUMzFg4NGKbHroKbcz
93irO817wzUaH4oxvVJIoSeqjEw6Zvlpiuccf44s4cAVHDqiS09tak+PUdbg18YxCpRxKjdkvzo2
dVuvZZbQ+JPoxNywg57cmTMQoMvmqEfCPLRFhiK914mgV9UbMXtqG3HLYps9axvTInTmefawY9wA
do1r5dchfPbTgZ5cS3+TXnxqJWTRxAnrF9eU2bGQQ7MmwcV6sn5rW03wIVwuI4aDctNuZ2J/srtG
WQbiPM2CVZakXAr9rn1s6rw/S6MMfpC5z7dtS5Roa7T9cWzq6q2hwAFhO7vbc0LoS1o3xy+eqEyZ
L3FkdS8YkjM3wYMw0a3eyL69I9l5dtwpP3SQuC/LkR47HsLOYudOlLomnsO3xqWueMqKrL9aZnNd
fjNcQnuaXlO5cVHAW2G0tggV3w+azOxPrsz2zVzmX7EbT+tgSMIbZOTPhG8nGPsUlw1BQ5nrCfOR
iL35SJvZRSSso+e6DQKVWd+azg/+5yTrHsg+rXuiFQSWm3ETB870aIm5Og6R0qHThBSUhEWKiYI2
XXkA9IfCejdZrFRZcDLb9Ip6JKa1oKEXrOg/k7tyNrJtxSnww/IFENGDcGrvI1RLCSxVogHQsMgC
4XR2YEZ1Sh/T9I0Wxa1HgPyz7w8korIo34QeOedKL9udZk/dc5fXnEHrOf4msR54lev80JJaEpwf
xnDP8Mw7lVW35UQWfSYAGe5yL6Jfvtf9x34CxCjkJ8MPrdda6DEFREbvZqTTWxfUf/263EuFkyKp
YKhYtkH97EhOznKy39F2w34NQiIr6te6ke9DY5C4M8efrdBn1dYNkt7P7hNhgLOHCZHTBivAwqEb
lFVLKJBNSK00nlg3YXlXd775OeV7Ih4RnbcUAqiSTIdQ99yn2dBVGQbYqm3N40uxFwJ0IQ1EX0uK
yZ+KYho2hHdy+kgYJcV+QVdEE1PHmdKEYkOzI5uYvNqx/AydN1lxfHhfzNZ7rD2z/jE6JaWZIMBN
WR5Y/AniVYvuQUDu3BKYYYlUpMEqncIWraLjvAQzIfaEEcFec2dzE7oa4iI5jPc4Mz5ncQjJa267
qz276KyT6g0upJsn9uvgOONzzjFfWHZ3R+RMn8bkGbC4Y5q0hFduG52mub7tO1y9zn+zd147kgNb
dv0V4b5zRDJogsBcAUpvy/sXotrR2wjar9di9hjM6EE/oJdEua7OyiQj4pyz99ruue71c9XkL1Yj
9DYV8xex1Qj5l+zCk9LJkzIA7rVdb0AFr/t3/s1H1jpo9RtujJZR8bohqXA9afpbU1BTojmOfJ+r
Ua4gCmdKeB+CCX9RHkdgZfeiUfs8wuzaOGFHwzQ+CFpJB9pMydr1BudQ9qW57K/V1gDbTlQGfRkR
5jAMgS2v8BCNaycL9bYqbf+5nRyCgDCyn/JMMNNzK/+ksy460j2a9yJ3r2lmxp9xlGarOTd+xJbB
jC4dqV2jydjg1mh/qvGXMw7MYIHGXoXhwFdve+tOpd3baNjhSlaFe0k79dW2VvucR3V9Cpf+pidb
91t+jlUd7ZV2rZfBsvNzoAvrqWTzXLGa5px8S/E6z/53Cu3YiCu98jwP61NoR0cLT+JapWm6VzON
OVk1+ti7gkSONqA605IMJAMnq21G0GXxw7H8V5g7K7O6Oh1xK65jXFNE2lvmxfVT3Yp2B7+ctOy/
76Am9VhE9gsGeegbhGV9qyTdoUY29u4Q50cJ+YpDj3huskQczSyvzyARnKNlqY3o3fEpnkfjztL9
/vaZ6/W4YPBUXBWk1wq6SYxPIgdJm4hf0EF/ta5FJivv/jZScCpy5X8PSGLxqXIUW/tEI99pzSCj
aeZXNSK8IHbB+Qz6V9yPE55wia8qVAZcWqc4T5NapETmWRXzvz+01d43ut9MMh6GNERYaMB/6BPw
aEY14da20tcEUDuyKNjRcZkG91PWBffclQABtFWpFZqt36Obm+s0duYDY6r0OV8CO5Q8tZPnnyLT
eFYi4ipUig4p6Ik7nHzX0qUUU2MZY2WGLI8pY97ZcUMUxFJMq6LT5zC3se+p4DknkAACd/LQFcge
Ri9QdyxRPvjQfKCsqpe/EP2TcW1CDlhkGKbDa2FO3ZXmhbxTmrgLo+ndtzaO4URO82oMrfrI0JhY
8YbI8qTk32q3CU78utfMHN4Tiqo3e8R3Eg7ldgyb+nOZPH4ncVNi6x48AuiwvbsFAwT+mvzq1MOS
BZYEJ2OY9N6ty590eO91ntiPQxbJXUZ7DG5fau47SSK6Syg83hyibgEZv4HVPSVREa+L5TbpVYm9
GgfKI57PHyamxaWEHx6R2Bdnh6P9OoxxzEaVIkCmXf7y8DUSI+oidKw/w+VEaYwHDzPEtiIwspKP
QpB33fZ9/wO63dbrgnhLvyhHHmQlDzPolHUcEnO1OOKMMN0WqkrY6kI6SjNJJIL1bxeXWXpxlXh2
fKYsXmLM97aR5JsBEfYhCsZwlzP7YISvvouBIVDXFn/o0TBVs/ziMkhOS7aXPDWyTja5k1YHVxLQ
UwoW7Nlz4TkXFWAbEflHYl6rg5IWsOOhQy424wldJfYoDk7sbGq/yt/d0qTFQr++1Bl7PrzeHyab
hRlHxXPtp/etrwAQ915wn9hC72s/7s9TlURnjEHe3qqYp9odsyyv/yyqJmJ4W+Tn0bf2KtDsYVDQ
3cjHIeiFqL6NDeADdU1Ssc1JmZa45PrywYbAseYpMH8i2AtO0DdPSrxGeibrsIwe6xSUKk8939LA
sp6KJjWfuIFb0l80k1HHofBz2stNKk4OCDCgRMF2nXuLdSUO9zGpwXv2D2RRnd2eCT5oz3XCLl+1
E8yDotpz4ghBSNr51izzdp3xnXMrx/ZMrXxneGiyQj28jm1+bbJOHDmblJvSsWnzQRg+c8xid1Of
sW7Sh7Fzm7OZGVfiLbI7meWaHc6Jr3S+Cqy0ZnzJ8nzvFFqdrSQ8WmZhPIQRhr6x51bO6Ya9gwJv
0rJ7I482yZPiTkuR3xnNbB21Gz/cvlRkFnLawiZGJp/uajt7wZ/qv/SmtpCXBu89PJ7HpHnvx/1I
6+QpTSoawF5DJvBYqW3tZIAg6ZP41gEAATdMjT9PtOWeiNp2Xbh7m3HFl/CY+KaV++XifHtKa1Z7
VRTeD7Ox1qKKoudsAn8sNDaaKPlCE4mx1vWAr0V6fNfoktJyDNZF4eRHw3DUc+ZywTL+OEh82x7e
24jWXyEa1C7lM68GTSly6s4oYVbR9EN3S7krvkY4Wyg1wvAwzAGJS0l2mXrOOVUr/TVnmfZbIyvu
TbDmbubb5y4eZ4wfvBLp1I3vGE9mWCtRyoDJH985syCkDNsnCBQg7aPskRqi3AxlG2y9ymsPLg2M
pXcQXW8PySj4vaXVb4JIkyqr/ZfbQ0Zrd7Lb1ZAU4/tQIIZq0ogUHRHjbfECLDiGeQrjLr+qkO3Y
AcOJIE9nh1zH5ikLB3tTFCTh0Kl60CL8MFzjQC3ec7RiKUg7ylfZyfyu/LInlru0i0Cje7LaKcY5
CFJyMobyPt9PBYF6BmOfFz0zqAmoBPrGWLFLWXdhbRR07CFNiKR4MYKMSCq6tWmEdFtT0ASZMZ2S
jtgiSTbI2TYyCpXIREM+OOKoEe2V2rKuk6LMrHK/4WxipKRKzy7XJHXbOOSPnefoa9oHl8gbY0rK
CpFZwcDZQNTiQ9R+13VDcg6N70Bxo2W9IMAk4XQtmVHRxAyepNLrII++lPCDN5yIhCVyHEEjWoVv
8+iWuzeK/BJ3S17eIzDZ9r49XOI9AGaCdeIme3VjmAeWOVwbiDKrqlDWfRs5/rGR5YfVxtY9OpZz
qZPmKDqvfPVL61SOTcpABhx8MmGRDqEf/Rink073g7TDl2aYhhd7zihDsl+MsPTVcCP1SAVcMN8L
ws0YGrQXYDVg9kmbqz8weAU2IdBmdYwgTO0Tpuonh6wC9cTikR+0DjB7Lw+egqOqxXjGGVRcYK+k
B85AqKIXGFRRuYyHB9N9ibW+j0qn+A5sKRB/IUhpo2d49vm677Lqs6wjBji++1swZvfKoOYg6nKK
d4N9Q4bwCQ6RdaVNRSIBgcFX5Hj6NLTGRZcNWA+lP/0eYS0c7eRcReE7aAm2CvKE6xXlOz3nh6TF
xtSI4iXUdvcoDBIyCvj2NufQwmzN784A9p8bzIw7y0TcxtT06BJyhBy7EG+mFMkumeA134zatodc
YJz8/HkoLFr1Uv2C+P/q18h0+i6ZKV9VvWOo7ezo67UW4TzK6uVz4dfXOCsg6s/uaaxokk3tdEhc
VroVTQ9Obya0Dpuuzv3YmxE1gXoHCODc374Ux0puy6qvD25d0TNk18wTM9yyrWZrXQ90NZFZXibb
/enQ0lpXnYEjeh5PYdcMDwDMxgfLrYkQxwLI5KZDRMQ0OXWJe8hHM3+j4rvDqkQ+YNJhswtMf6UR
Xh6Yvgs6H5F3Se3m3kcCoaUdXQfsWk+afgaORuPV7/RuVq6zw5qW7oQh/KvXJSCl7PrJc7mZSqPa
2Ibj0trKGYpMNCdLmqoHacXBHm+jvTHy6tWec26+uXggccreOk7AGiutVy9JmkMUZRwYQLMMyLIP
TMUQI7ZJCGxojq65E/zbA9Ck4JSVEAhZp4imKAzvfHswFOFxCb5AWi5BTjyESRuhap4R+1uPfldl
B8IoiBCNYCSvWupQBBAgk+ZROo8kP8Veqx/T5aFZAGsOCiS/8TaaqerGss7xYGafFin262my+q03
zRaISCKRskbAamCtQXNDLrco0vLALBpCiGzw3I+1fZ/A6iU3KoCdbNA2nAZj2IN187ctnVQMPKUk
wziW+MKb587z5ZmWtjwHERAIlc7N1vCqYjVnqrokRjk/q/TFWdbdyErkvi+G9gVpCIW80vYCEvhV
eMhMnCmeN/UwEgifI9bwpIIBp+IlRR0VTPmtwiK6Tv1NDDp190PCjRmar6Lv9DXMkF5ljW0QdBw9
TbPh342kp71Mmvs9wSj2t64GpjETS84qBsvuQ7dfQdPPn6NHDeqGIt3dPkUgcvGqGY04LYKVWZUx
sbeWc1+LqUFeOjvr0q0/hNLiYRh+DYPVPcwqwspQoQbqaMFeqSVBRfkQ8IcppzoNSO5EXeI6cfie
OmO/ywbTPNpJ98CNxiTfJuAs7NCLem3o70kX9q9xVQMtIONrABWwDQmtW81J6JzH28N4R9enOWlG
qySqIuc5oLc9eZlt3hUDuRrtUL4VNkQLhMbi02tmmAbCe2w8jANVdawq4f1yoghdcZeOT9AcL5wO
CDlPTOS2VZa+Mg4M7pJFTi5Fe3JbztbSCZynMgxQatPTy0R8IlQrbtOQRLAULaSou31JQvNmtstf
SRNR8iTqLk8HUMVR3B8tGionf2F2OHbwhG46XVtZ7BxunyL26jc+1twH4HAXiENo1vpWAA3gXhGG
eUXNXG3plHrrfsrNa2X25jUfbFb0lC3REpGCbvG50PmebF+p54ojshHZn6Vnmq+Jx0sRkQH+96Pb
14xetqu5IMFVG8gnMV09izy40kbpP+eJFhdwCYRNVrsuxzYAUFKxZFhokDCjkvjmR9MXjdFnMbTj
c9KogTZ6hgHAQ7DcDcAbXGUnqzQHBTir3n11gK1Dm/b0B38Sg7Ekrb47LV/bKHpMuNX3sTvTXzT1
QzdjP2HMQtmuQzJ83HiUPxaXrJ36KLTjKD/mJpons0S8QzcufCG1DzFz7J38OB/vSIPv93GiFudA
lR8x2UITNq3wlO1y4QwXEgnJj9Bd+L1EDPpd7X30qevvKu39Gnw6v1aXo3yxEWA1uWk80UKuyZEp
s0+Ei+8Rw8lzOfMrBqrxo6eRJ1SBET2yfiK3z7Dx5ciN6FEyKsibMX6+PRhThf1mDvyTPRTNZvaD
eTPUfnK5PSQdA44mFt+3Dm6MztIyooic2u63zRJ5bKIHzep1yGC+HFL6r8zTe7kNPcbMwjC2FZM2
5NUWLsikSVGzW8UeJVazasKCoW5PeGmDcIcCz6GxrX29N1OD/pNjuHuP2dfBpe27zlrGeE0cUAIx
mTzIH3jQgkdNgwsumyz2jANAMqhKrCuXhrIlzu7SHm4cUiFvltn/n+b2/0hzswIXh+D//F//+tdD
+H+Fuf3vNvsuaVT943/8BTgcf/3zH3//zb/xFmTwL57jYtYEHBnYaCcAGgy/lf7nP4zA+RfP8gL6
aw6zLOkG2KWXUMH4n/8Q3r+4prQcaQVkrAVi+VeqIiWQbwlQDBY/LflyICVu439/dg9/jYzqv33+
XxyPuEf/q+PRsvh1pqD4Bmfn4r3+b6btJmlsYP6dc2SPk2tROORXF+ocJ+5b7vjJsbOTaDt4zk8x
73wSL4XlHb2gRdHXmNuOWewh8qZn6RWfKshjqnBWsQov1XLHvAaWuFZsAEcxd+PWFol3Ii54IyNA
9dOIb6jo4aQEy5HQf4+mdNwHhBfFGKAp1ORJ00SaXH++EpCUjjuj4ExKNBEEVyZC2yQUEMmsH3Jc
h6mpLmaZwNdEUwpAK3VXhUU2ZFP5fyhBvGcF5GvAsGt3aXyfu+R7KR1CP8nrdR0wX0tH090Xtk2O
gwN9zPS4daf4wSkDm9Vt22bFF3av+LUms+ssGzltODEqZPzOXSGr+SFN8DNmajY36jH2Bn3hsDyv
TB8mIFj/4FDlpymBHZXgX3qYXWOd4BRaV3YKgb26J2a62ukUW1BgFtbadjzo+0U4rrEK/C5d/3dI
tOm+aauPYGLKWgxleR7mM7Fn7prEL2K1crqhdxbyv2OFTCMI7TOZo1cFr8uzU/aUdHobCvuZk57Y
lEX8HsxNigFqceQWRsnbqluG+3/CfLzXbfjAOCzcNCZUK6ePDfx97HNtURyyLnHOHk0lVLnBvc8k
jd2kXg2dXa96x3oPUVBudWm26zALdyEZ5K3nYSoFPlM0BnnLQW/uq8G9upbcySbaYxE69ZVodjAM
i6WfG65Ey5jByogtN8GrQ1uKJ0hJwUuN+xnKXNvuk6HaRF6dHuah/MKK9lSp9uhTXLcgIVdNEcx3
oeH7K6XNGQlAmxwn+p521JBgkTlghuJ8M5vlV2McgqaOXknDxU6+wSL3M230mobCkybMXNKew8JJ
xKw7fsUSm0cOCG0omCoXzA4GGvuTV9NR8eSH2bpo/FqMUjqwfhlN8opSE8vhSwvb7OTnZFATtPjt
jOmnQ1zOGuHZyJC3+vZ7jDbRwAk5lCg5EsPwD1jGrvT0sjWSgvCMnymrUdTaGbNLX6N0Gxvn06yT
3zOGIeKQGdGJ2tkNRo3LbV3k4KPSGe4w3m5Mq0X03duRe8zCByOFHBoUqLqFfbBJh5psYMeNCxNS
RcGTX/QHYfx259h8UqP7s09yZ09D7pCW6lcYx8Mmy6eYF9R+hLP4nMe92L5VqaypXIAOdTDAVibK
xLHzHtpMoG1aW4ryhCKgXDdZCvth0GuRLsTD+GfGTHVFe571o9bUu+KL4JN0S94WfVfGglbdrn0r
g3nnMp1qdLUaQJh4AzLauV/YS8lb3AEw8lBrjtzQsZ2/1UBiaVxgqdJneIt403W5MrcDdSR/U8UY
m/P+U8odp6W8uIl9F7Z+uoJnWpIAbSGm7slSzod2b2cCB7RxxJzz6BgghCMggU2XHhj+E06nLIb5
MEORxv+0e8agU0FB5mu5nfLkJTJi0snt4RoFaUVUsUXvpwnGFXF2+JDL4Y8hyPgy8ga8tUkXn1ma
Af9CGs6XAqdw57TtMfxsvHGIVyPHKCft6Lqh5UjGCaGfdv9gZsPEmI+o2p5kTVWQhY3x7NgngiR/
5WUqd0WaQsctcm4djd8ucnASRguSzeyPRZgD22gxvQYRxz/iStgDuMwdZCeccsGozv7nUE5PdCg4
knNkPtbYR9MhFNdUIvYoGiCIggsUgOQ1srVLeHCA6W8mONGPoYIWM4JyryeZzmYCyfBp/BomQITI
G8gl9384yRVyz6/MHQCPZlSQhDJuYL0Xuza2rT3vGrLyfAcP515kTb5jplkiO1HtpgjBicgsWlnK
RM1QomVa2t8MCohLH43kghN2Tf89PGR5Q3bfr2r0UTaTKl5FEqU0FG48ECbSDFuumxyEa931lIeB
PHdD9GRrUMQKUvMOWgkpBggz4S2YqLVFAhw/wT8c1RYn2wLG2uSpfD+iU5mq8VKE6hrLiGka59ON
zOHdjCI1GBQgy8R1vwCsjbUVM1nMB0IxdVO8hTS+2cxICyPIjU7TIJB2eiRlz6m9qRL+B8ShO7uw
je/Ryu3DWEJC80xpbgNd3vdj/ZkkvoRZinGhqZrtqMYPA3vmcew+yJpU61ya+JdKjMyEamOyjfFp
W5mH8JSWWeScWQxYlEsh1ok97CHStDghWfGCFVD+bE/zJdj27ag3uXDfZBW9NZ7hb5uezn7qFtC/
XCRgKX5pWj/Sg718R/Kh2A8AbzYDguqVHWXfdTK8plU7v83yoJyAyFGRICbPGNMPh5LozAMps85O
lwx3vP4g6eISVtrclxjNtm5wioRqNpjZr15lsCN6ySmUAu06D1mdUCQCbhmt4K33SC8M5MJGw2sb
7EncYXJc95eWcNaN1UW8s7PLfEgAjYpZdmG+5nvAO/yvNknKSJa2Q/OG3RRY5NL1q2d+sKZ2X/cZ
NtfQPpXZ9JyV9r2neY4GCwlpQokBv9SBBKjbq9cAIM3C6REU61fU0K9qx+GIzyI4uxHcx2qBkJrI
NVpuZKByewxIMWoP75JMhb4ot2cwQvFchslmSBa6ONpA+1yGPj3x2vkTCCbDmI8rOl2vcdMiUqxY
c+lxjwMeqS4JzE1nxPf23OdX66zKiJvPHcUV/d8BHa6HAVAw2+UFTbqA+Buawvq9QKuLWKairBoy
eFRgyEcGkRbeza3hTw/ufTdx4WVW8+WZGVIUtBYWXnEal+WA2baeMb8ynekyQAFccEPYtawtzo92
GYTlZvfRg1JcTxASvS73NvOHb+ovXPDFxQzlQ8Xp7QxBUO0GhhdnNwu+IPtiJbV9TkBD9pIaBmz2
ZdfuorA5StMMTikvoB+iOPQjhecR/CrkFxP6eX31McLzky9N1sc7s/htNxldhMndV706hkP+7SCW
2qhFSl5m9BwMn8VKoTY6+OZ8pK3waNvBSM4BJ8HEmd4nJLn4w0gSKGeS3mliG6vSHPEUlWoCtGgf
09bg8oAZz3hRZvBXmOcFDbrKwU22qY4RH1ThUfoz9AFcYmsEicGRU2C36uVxJH12nQFP2sDaiVd9
ITZBn3SXWs3Jhkl+sWlj8PJRGBw6uCXrQtRL+geIiozWF/OQXT7LO/YlqOBYhRBneJorkgs0L8N3
G//33L30IwFdWBNoUvjbME79hX2IPCuyP1y/qcFe4VNYJDy3M1dmJLTYJC91SiNhDE/KSOsNcxLL
zbtDIb1LDcjjOHhsgdMyHZpjThZtTLfQcjrOSyIBZpU5m7AG8xzfB0PPLBRDIBW4+TTn9UEzkYkT
RBLubCExULhheBNapY+dJd6Rg0xHJlI10AzSD0xBzLw1+Bujb3xAiEHPVMXdu4FrbzzezHXBYHs7
EaJyhMK2zeYPRt7c2WmqKczb/urP/pdVND86tDubtox+JHO3tfsQvVMqy/0IjprWyHieAGHQnIRY
X9j9H0tF/hIxW2195rh48H1v6wC95djmcNzkqBk642dfDeJu+EOL7XuCEd5U4lqAzoHgQbs87sQH
Y4lDl2mSiFN9qulBsbjJHUdEeWqqYK1JUmvBNSo6D0eb0E2Koc4kg2J+8hsQFXnR0i32Kxys40vW
191mrJts5Wqn3LajFFQdTbBuTXS/QJOfVMXy7hrp8+z3cEs0vYuAyc4OS853ghG35LCy7IZR5hMe
fVPgeg1exqP/S/oRSvgOCD15SCGpd5kczKOX9+eq+DXHAbaGvvZXZI8DdQzMFxJAXfieLTPhHdiV
n5yVvjjpkY7cUPQAYgs8yYiOzI526tRWj5ir7QgZsB2FDPArRueG662gBW97r692XNZh0dcMVnru
t2S6RJN5TImRvnYQU9YDyUezN1S7iT2n80uxLXE/rJWiAyaNjRWCuYCIH/f+TlqQbaeYXiQm6Xtn
IXQuuNPWhYCRVcY54wY8tsK+jztQxFGq32UcM67t069CDSsfqQfMdcRs5CJCKXbLfqO64YxA5aYj
uxpx0B1HX3N5yOHT7FDPwS4/tLX4kwNc6xuWUg9AfUzKRU+Q6Rpp+jaHMxepnYnybu+E6kK7jDKm
FXILo+WIqvMSMiCGJJzsZSPeIh+wStMN1R6SsrliD52pwlZ+f/bs+z7iLBHhCxfl6AGMgVVMdAfw
aeOnqPZMhbHpq97BP1DU24oLeeeEAFoNtc8S40c6WOSKuIinQ5J5V67gTEKxY22BzTLTY6zibOEn
o02MyWQk2g1+eI8qmUvMtmJrFXMQW2f4KaRaGv1lRl4JBoQ12+kfKf27WOELXIYWVVbDcpiCz8Sx
39Hy6mds7E8mE5oN7jgGEs46jRjQ8c5lCZnGESU7QYMHu3lyaqr5ANEiC3/obaJ6QnlUf1uZDXU6
yYKdpzhlpXO5SZ3OWUOHeQn8/oJ7jeCDzmH6GTd0hqcd4hunM1/SFBzsCIOXBIwKTX3MaDQhVKeY
O9hKzds0oeqe8HVso8T9YSj3tU5T3nb7I3CJS8HXyr7HMUoQWxBjkR9wUaNkraZdQzYSMMBTlgEW
6NQE4Ichj2BiT6Tzp1bgHKvE7Hc4Uockrs4VS0ECb2OPN/ZZjiP9Sad+cYr9As7YJgicOSI8mOhO
IbsvUOdsMyKv3TJDJw8p/VlG8XvKYOSCUO86I6dbsV+O1p/AaL+Q8p6kNndOOzd7SecFHsywZeZu
wyvrLsGiyzVc7uGYLrjFcySVQ0bg0tlRJFtUpB7K7GsgTORiQ2Rbz0N6Ryzwr678Yw8B/isY4zCJ
OwLqsn7tDvgyRwNtr4dffg5J7J61vyvhQ26LKO3Rwt353hA+hugKYhJfMR+IdgXWYWV08momyNYc
6Md0yblDpXzKsWseiOddF5qqUjYm5enUDYep8yDu6It2CJmPO3pUKkY+K80XZgo+8rr5vaBhbGTh
ukhZXCrE71mh7YPmxOOleML7wWAfjWQIF7O+w0ScsaFSN4m8vFqu4ey1nCzWU/Ot7oPXVnCnefoN
yeq8E579c6jA63p0cienQZHDyaGjD8z8bty6DPqKukCLwRKVAMkw+457s4D9GDcYpIDNkR+fR885
UVPUYtMV2QgHpprgpNg0beR5yQeDEvVkEdK4Ssvhe3ahKqT10RfiwxPj+qoD/ZzM8cssJEBFxQKW
OPX6lnGnsOOAsVji8G4PafEr62R1NBKdHiBBbevFMnN7sDyJBTVw9rfPbiaFBtreXjrhgw3Rbip8
Iv7iMjjZ+Wzswg4uJioTbpLuqApAWeGS6+lOMpm5mviQeJq9pve2v2mq2qw73IpJ2TqA2aMRc7+n
+sd4AMHTDH9KAVsltoA6RXb8oHz7rcO+vqllD86U8s7qcaFoVmTs3g9e7HY/Bry0OHgAhyu3PCs+
Wpudh14lx8QqklDyzMhQMJqc1zNqfxLdfPSMmYYFsetrSbAnr3S5tQq4OZad3S+36yomDmBrPJt+
DNTaHB5E6AP78zhDIs/boIw5mrqjCWQB2Q/NA2O16Sk0qpHDybY3c43Yu/nJUsT4QHhXRxYnZgxf
3jDcVZExbCqoEwBd7mz/3CbO6yBktgctbxKeBDoH0EhRS5TzgT2vTTLnLZb2ouuRAOZSET1vP+UB
DgXt159sD4RI6BOAHsVUaZ73ktl1CE8SjUfm7NvaCjaYv+8y7X0Gtf1BNPxTU9dkKtT9T7T+zQrM
R1IV5trxrG6fkvGOYhWwmMhZVuY6RCyyybhozYcuaK8WUVGE6fqoqLiF7NIiGrdRd/5kigOxFM+z
seVI9ti7YI4qrQ3arP0HhPy1L0LkqkWRnUgMOOZJCkBI7Fr0iZm/mONkM4f7KM9QPGBDFPZlmgzQ
AL1DQGmA6xm4erfBPEWW9X88EPdRn8TyI7ev4ccCSi/IOkINV52Gsei3toSvtxjyvJm8di6lRf9t
Y24pXlUhfyQ9XZNG5Woz3/KRljvEW7I0HVPaLDJqLfPOO1UJJjnAS2Nbn0qCsI18kBsUgR8iN3l+
4MTY9JZv9vk8bZSDSOb2zIlqH/bJTO03+9ZMI4SnqhkFkkfMHHqfRGIf9dlX5cyPbcqRX7qy/hvK
WmT4B1b/+bnFG2WmXvw30/J2E0+35OG/97N9cGinHysqI40Fdod5s4WmjycnS4kdHz1/14btNVI2
ob6EuJYnqk1SNOT77WYUPh0tYhUP/5kZakUR78rtty//t0Cec5wiie0BmtY5N8pif/uLXb8rlxWS
1+H2eRmDw/Ht6ckV3Y+gX5RXtE8Gxbvrdu0+jJukYK8dB0IdHI5T1GMY+HlGFGPRcHICfRySTO9v
2bi3Z3pbRW6fVqSHYAygbmqXN+r21Bn5fzTsVmwxeMQCu1t3Xu8cmLfoQxlWW+mz/BK2w7ERwYpW
oUOg9+LzHm/RirckPiPAQtOUwROTCqxjqCniuur3nMFYE4ogQOudzrSlCNSbyAPbC08hBU5S82wu
g22LrEde43jY3mx/ZqQLDA6+tyluOby3XNfb/zNHLbVMjmm8szJ98g1sVotFscI/fUCS5ZlrmouI
MpYTxm39zRYzWVAqOCm3t7BeAncDTqNZ3JxCsE2n20e3h9sVZybGn9kci+1U4luhs0KDWZoEUN5u
lf94sL2JBbP28aMvXrSulqQ43PJHA/7xSkbK/2vmrBIRoloCT5x2DM/hZ2F/PtYTrGwoGL+LqMMv
mrt3kk7BDkkwxsnlQfgthlnNLX/zVYq6kVzz+MrWKbIStl7FVD1ntUErkCiO6hRXsLbycJ+NaXIe
2dg2lqbqud2Mt4d6uZ5vH8WJ0S5yQsDeSIOxk2GEvFkibw/zcmn87BDhFuAmKnGK6lGcOu/VBJpx
vL0P9hLL+fcdoZsjbeOn0buUgl7yoxkCEqGQvVyUQ8KRG6XtPjLn19F2/Y2bFOCVpLiay0OTxLvO
sKcd8p836AziOsrp375nLYL11JNHf6zcCwJObLSGuZU1BRMpQg4OaTpdeeLtbz9QEv5ztj3UY8v3
LKioygv/DA5Be4JsJofAhr2Z9XplD1EP4BEZ815wo62IBinuekCBfR6og6IbavUtbDcjdONr49KD
cEcyy0iR5K8ilYLu1TO9BTq4LYcke3nSZsuMqzYA0RQcNK7xSFlq9HxqOPOPYAL6n4ruon3njG76
kM3FtQty2heQs67h9KfqrPji2YoeEg03kh2m7JigXpORZ+5STfU8DJMDyVjZ1pUl0772bedvoHwg
XczyS5yh8+hIJ8Dvne9QEOLVgwXSRD7VVEqXsyrORBtgeOxa4qXr0X00AxIPrbH4qie6PdiyPzD7
wLuruRisQf5M2uKhWCBk/4e9M9mOG8my7b+8OXIBBoMBGLyJ9z2djUSJEyxJlNC3hv7ra8OjsiKz
XvcDb+KLpBgMbwCza/ees8+k+2Tf1dTYoEC8iohlFeM0FBV0TvAoYqqcjbI0Gtw6CplrTmTTmsLO
z38/uBBuV7ZHDlkRXETvql3k+c80bk3wXFOdoXiGcdjNLTVI2K+7ReqJoQHipRAA/wxBKcRXMhFk
hQmypM0sP9uzl/31AM2CJpBDcda5v1HCxZvIybexj+6/xBsI5sO2To+v6uXbx1d//0OkK3Eag0IQ
T0Xf+fEPZkSKnqicHP3zP//A4688flla8VdNf31Xm4Y69VKokygTXTCX40tQuMYBXfIGRuNwasz1
46d/PzQDXpXHt0VD1mjp5EA2e5sSbSTlpYXE4s3LTkKf/BQGpncaTQHdLTcPTTBtMirCSXNxDjUw
h75pf9JckfwBK13nw94fguhcTdwxfmVv2Qr4XFgeQ5vYSDbOY8WqOkwsm7khM5ryg1rjzRpI3YTU
kQzjRmOmX1tYW6VgXWuNtNwhUfYRQFq/nMjk9tbvcZv9pruyXiQtdkkCnA0HqCv1W5xyxk0JmBlS
L1gjCwLkYB9ot3a3Iog+s0XmPCL/X9sDxJaw2YqFY7X0ME92mn1YiwZxoI9BJ61XDZkDIvuFEoPU
LN4yqMe/fJeZN2mi/mi/Jf43OdEYj8Flrls5fWHLFiuAf2I9DXS6yubV9Rh8ebikVk3LOTvHllhC
To3itwgMARBCz1lzPIJImr9nOiHDAGdiYUPK7VjxHDB2WoMvQRtegF+4k5t1CqDMM2GL3vr8Awq2
x7r2ZE84Wj0T3bQwCLPKgy9Bu9zsJURJQrjSojpa2NhWENaP7RytrQR/fOMW1Q2ZDj5AYsOCoD95
ImvPS1t2qfptu/oD+Ivhl3tQiN/tSTob4bKVAtX9yc4wkEnwlBmgcQyk8eW4H5LoWz0xY/Ozt5bB
KRcWdwxJhEPx1rj4z4IY+uFccgWwUu79RezM0QGhWJA8zfyxnu4igifeIzzluirpGOM1b7amlmfy
zGj2rxzhkFlZTTdU2Qz23/CJNQg9xX1mAeQOJoONAy5ux5bm7WxidQm+t1AZSUDdlnV+HMF/VXn8
o2IS4OYRrhRCvUqmOcbdENirmJMoP3uugw10H6jhQXED9L6yYvcYjf5n7xa3OkgYKfTxD4Qb27Hb
dpXds6M9Bx7IYFxnW78scNMj0THgPRhTuMojEoK6Dd2ITef1e4uWX5kYK+lXkFbFhUZgyVHVvA5B
v+8Gyk/bhE6TX2ifSzHesj+G6A+x5lN1ml9jNV+9AiXuEJ61CL82ynq11AXqwmdj38B60ggTHEgH
mmsMkI/1SMQpKWHjxlE2NpHets7c7RaqyX8+4CcR58ljLc2j5AMFE6FyLsVlKucIinf+LpygXBGQ
gMfHB6sO5WGF+WUg7DWsucc7c++R+dORHuVRvY2T35zMhcOiGn/IkAbzvdbuEqZL1T0I3BrpCOgi
ocPYDbLmDMfKO4Sp/T2i7FhlC76C49zGXs6Z9Cr4MFu6padmeRDRQFuqmhLuTg35MHRvnQF6xIaP
gV13Yadwjo1V4dFQ4Bz+eHBd9xk/F6T8R/52vFA7Js8muVuPP9VMiBXptxxvlhMHdPiDF5C1FVXB
IicoV5kMqL8f/zg+Ydskimo5vVjLA94sKrTc7FtczDSYsLAgPYG2mSTcK0UkphXGbbbDgns4tZrx
hOmED54B3QqVw7pHm4v6GkZCHzkDTKY5Bucxgvd/xDiEC/Ql58hzMj/spd5uZ+PVI66WQfyy5T1+
qckZGER4+qIF+KAjtz5xWNPwapYvx6QKjmOztTA/b7UXvouh5eXkcUO16CyvePyremQYJDtUGUbm
2viiCe5diS6nFb9UqLaeanaNkvPM398XlkNKQdgS3zAw7f37f58sT4TBHpPuRSjLBZCn0lurOlAE
p4KmePzs8dXjAebBBfQwQrcUHwiliotjItoG2fzdlrrl5Fp8dXorPrMXWLTgaDKVhcuQrrSDVdF1
30y4TpjilmGhoMDszO5EK7A7hS583ykmuFcvaI7HA/iZkwqNcV8stIjHgxO5Wy8wkkP7eIV6LosN
aIKJTgCk/TYkqwHKF6r3yv6SGSyL2zEbB0AZZbOpmsUe2vVAFRdwCudOjhuxChc/uVjeZ36YaYVE
v/Vf/79YD7cGRvip+v0//8ePz5y0dywcTfyr/VfhnbAsn6yP/7Na7xr/iuLwR/G/+Y/+KdcT/5DW
EgsgfeUQcmGjlvunXM8kHYmxhkMsgDIdFFj/JdeT3j8sj4QPH9o+dkPH4ln8p1xPWv9QvmPauFss
cpUW/d9/k+f93+R6yAP/Xa2H88OyiShwlfRMKZl7/Xs+AXGcY1tnmEeMwHptm7pksNs7p9J2duXg
/xzJSDyZHbNaN2tNQFjx/NTUU3T2Z+v2+K6zSo9Tnf88kbX9nEc5wX/zcH5854zsbgZdSKQK4S+w
s78LoZ9LrFyXCAQUOpWKLYbRNJpZte2mKIepxNwQwjO98bxbxHq5dbDrokY50n+vslSdXdW/6EaH
T2LxHgfJbK+M0dS0dbzxWA75E+/1XbcGyBGX9FJ09xTIPiEMKyhMATCo8eBEQj9JQT50YO5zgUAZ
1w3m94nY69jRTNznIfqh2vqQjz0Z2VFvbqbRKnASsylNAWbOGJbHsY2CAAKQLZ9nev9rN1D3PhDG
K+PvH7ajzeexl82ZtE+edP1LleHw6uZy2M9J1m2WSLqyFtNHaJrV2l9mB6gMCXfPFYxgMZ5bgVAu
457eTonZv+bhQvTx/Iu3hANneFqOQW/MBz4+Ni4b4j0xgi1TK1KLpZVEF0/2TxXmjwbPx9FCA34r
u3FXybD4PVmde+kWO683L7RMUe57QP5Y9hOT8o7xyNBEUD36NGV6ofuLatWrMrFCCgn1vFJW8VSU
Ge24XF3GdjqUOvYugx5PRWQTZe703q7k128JIwcjbO6x+FPMFom8frIUeIat17y6o8nJ765mPpbI
CTGNmek1d/uXGfLRizO0+0kROyRrRsGGnVEok/P57BOC2DtJco1a4yOboGZgisJiMLERZvXXMG/p
ckJDphdevQyEaa4dF1/61KfeeaR/uBajK449bYuDJ6ytl+DkkZNp3fHFIenEpYx2DzA2hqDOqobT
vywQ/ymY/VeBrLUEfvxLIAjCE+4zjyWBpqDjiP9+w1GqE4PdzM15UC4xjcwhUSD1F7sdqZG7+KrN
Ljoy7n5to9A6FrH+TlmgNxHHlpUV5sH/K6KEg+P/8owkkl1XotbF78JK8O9LAMZhu8JsFy7mluGY
pXmycxyiCrJqeOnSXB5NykTuSZ2uvU59YAYzniFnn7FHk1VqN+9kUgPwqMnPzHKPSBeftmEehB8D
WnxV0KSW+fDd5XMjjDMJ3/xfle9MG0Rw07nvEuDajidXEhXRHp1ZsE00SdK4oPBL8V8sTG5Fjcpk
e9q1Hf8h8j7EcD4djZBZ1NGuIOlJ+BGrFjP+kzsl177LD9U0YeDre29TVDBTpSLOxo63ptVm66QJ
yfg2j9gm85/0L5yNibxzr4zo2oBhgV/TXsjidM9u4Hocefp2m6aWfZSWugJZC6/KMulBIJNbd1XU
XuEIgas3PgY/nF68xt46jfkVLJa8lBDJFBas+9xgIw6siLjqwcMO1m/apBJvJmrbtFhL1MJHKxxe
cCaBXWt9knaTTB5lNB4tw80P/fAnD3BP10n3hZMUN3dsaXLsDQaKPlzjgllR55q4CcPkouDyb+38
e5632BOHwtnKjOQryA0/fA/3RlnMao+V691dAprBXqfHZKBdkvvYbOnirtyKGOSojTZGruftNON0
10i+QHc1B3SY/XPhdkCZmOnbbXmIJrD9MNO2jBVidLzDeBnnTmyDRQVTgdc+JKC6hNV/unCMaIUi
uiKADqZ6KJkkutPaNNxL5CTluW+yg4e55RylcEZJpsZTwwXStcjDPWtJUcXZiytO7WXU1ZuWMnXN
9GDASMEfTZZ7pMEGyzGN/zyY3qHNEKk2Jbu2lwaiVMpsWtJ+DklGwPSgNZT5lb9tNU14DO3yLObp
jdf0NLvBq1TgBIEY9VdtqRuQQw+AHAF6mYx5SlSoyOnNQxsRiZz4sI5IUYn3lvja1xOsZ+6OtQns
b+fSG1FNi3Cx9NszA7pD6dn+xQlcdN1JuksGO115We7i5fC9S+jET42FNALrDMwmecx8ODOeHXAS
nOJ96NPQriDbWUOMPC54NTrGwRkVONgDQmFzP31xFugefaXCL/09KX8VsJSGPvJyLETVsy0rzZHW
Gl88jtGuwQ4AtGG6TmGyJTmpONJcRpFaOa/2Ygqbu11lzfZR2+KXUZOuPqJTZeofvNnS/Vo6xdKX
L8AcyJj2X1leYBBV1ohStx7vmfSQaaXFrULRtMEG5m+DIv4qoNeue1VxO2ByB+2Idp/IL4CqU28z
ZK/w6uDkj0BP0F+Mi73EBzV5VbFuPdDnOenTa80uVY8QmUJifhlMapDC2TM1iSZhywRai0MLUP7o
bz1dfgn76aesOqYWdngHQEIodo0uIm7QpMZFvK+Jn/ENSVduWXnqufmITGAyaNUhSzjN177wv+jO
MVawprDeFAbc4+V9oDeKntoYN2lZHDBDCTSPb273rfGJX3Gse2sahLbDNSYcIGQyZZMo4ytINIqR
0WDGlzJyONLQRNuTWvKrQiF9s3/ls4CrCmocT8BOOtYfTOJcizpYIK2fsY4Vw3tuxiII7ngkD4QT
x5xLhnjfxdH6scZVqeRmgOSw0uBYq7Fvz1MbH7Kx5gRhOfVJDs1HiejgYAARqnS8b5DQVSAYNo0n
0bTiAV4lvdinU0JY1OTYx2S5c4WcTpMgZ6MaGMtB5Ng5+QvWQhfnpoYfMWLtHgp397gjczteRxMg
a9dtThXA/EOj3eZAV/dWziWjvyaAETw3l2pCjlG3U71l4yAUvW5/58LTt7zrdhbBQYdAMGRvLO/u
m6F/97ypWVchfgmJOXXV03SeaH3w3OAS5vZJ1eojnnpCjUBNvSiyzGU1IQkMKWHLmMGYD2XOzfMI
U2kv1pTNb0Fmq0NR5Ts7m91LXW7qOhYbhDsowsNC0L5OkK3MkYGQimy01EuOuQe6BUSvs5s6988w
cP9FbTpvJFTbMzyr34rV+JCiXtpKa8Qm4Ifuzhn4DaqSYJ0g1oXsR3PO7sLP1E+LZ0g1yP7K8rsZ
SKKX7e4ZQBvWcxaTW5M54hx3M2fECugtp4cjekLn2HIutHTrb4uQ8EkGzyBdbmh+kqPGbGvTRtCZ
CLaDnMpzK5HFKjv7YczdtJPKrlfd7IZ3N4RAGpsUZJnSlz5ZmqerdrHJFhFetEgLb4Msj9ukAww4
20h/C4S+CIGq22BG9dUDprbW4YDjT4pN3XIT9m0rtk4oJyJB24tiTdt5i7Dd4R1bmz2RyzpoYeV7
ERvEEmVf2y6vzeBmlEbtHN0lShr3H+DLYOwvRjI8G2Xs0lvnuyE19Fpiwduz1RSbli32NSPehLAO
81DDKoVnzSwzZ9LANYZMvGctt8LxmHQieA6BNprm3va84D2vOns99XW+a0dSJRjgAwIW/haW1I/M
rSA4k86M3oxjSa+ZsRSh/DI1H1Xgw2haFth4WWo78pG3anbMtc+tdLS66Zudz9FFeEG/k5W1GzRW
oDBZsCKL6B9GI1EGEa4Q7zdMj/KcCsN606AuO5+qKaOkpW5pPpmPA3N2SW21rTeeTnIo0vj3GOKi
7JVztBntrbpR5fswrL9odOT7WLb9Gixoux9qRJD98rHHg4hv8zB+TYeu2rAUmfEAWNPx8Z4bx3Kq
n6Sd/olNm+FlxPSIa1XSPnkesQ70mL5X42z9IooQJS2B8XbEfIKbjJtwwxMdyejjzZ2SZJe5hfHC
1iXVZN2KRXPEsnsA5JVtGIUiXY4y9+j4+Xc3q5tzHavnGYbPS9Ug2PfGDh5+3tXUneR/LcjI2BQa
hQCLhZ3Rm08NhZsqJLNxAa4h92CEClrOB5eUj5Dme0XrJCrr4vx46Arzs0wSft2IOIA14XSGORmm
fQ40mbEoUAroJ3N/7DDgr/+yQke8ksNYj86+1QXKaeWUl78OkE3szi9FtotjhwkK/tFjFdNSq2fI
ITHV4MYsGF9NhE4ghs1HEgnxmCR49g990D6BLi121dC2G7dKsT1XIzFmE6raOc9+B4Hy1waxQfxq
2mNKiOSRcTJkJAGFOO6q74+rMg/D6d4P4F9M58mv6uoe1WFOZ9GpdsIZf0ackNZJixatbEyxG3wq
70oS/1S59Tt8ZBddBroPqmtkA3Fp0RMkcZFnxtODZIB6iQlXp9J8n/TglEacObvZHk5EsoPy8DTk
s64C6CHSIw1WxTGUEeE4BOxbNhq0wp439PpbpvblcqXPB9/If9KAA6PPNQqf8tZ4xwm199aG+nLU
vXqxjRhMuZGdQ8P/NXbCPMkm/i3j8idHXJzgunYPQMfQj3reNllEqiMxQhsigNTOj2x0ZTMt1cnx
1qEwXTY5bmV+rvZNCylSoZ9mzIFnAEqXj0boaPe9dek78dOaqHJC6TPGE4Le+owcssCEVsS+jVCU
2WEfSW9lmNRWjgcdpAS7hJMFvk8dec+BJFBXDn6+17oPLs6Hx8p2GwrrxaYRYVjIVYlZCndm6R0z
pyy/OmWMpxAX22puXEAT44doyY14xpHsMTjqgMKP4kYjH9mAcSBuBeYH8uJd3FB+sFfYp19o0M1b
hkxzI31MbIVibRfdfERPxZahwu917jWvaSteEZ7tu67OULsO7sXmzdpywBfkdoYpH0zRrNwwAa8k
5R8+lfhU43nc5CUpsGEDdc8admXHlF1oDY4jyum4J18JWVgg2/hyEoI0d6C7IbdaLAA+IuiAecTF
gby50tI9W2ky3dpDXxQe/nU8eGXk2wcTqegyTr0yPUnPPLEfwTi7z04gSA9a7OC5cMyrSc29S0Ff
r0IJYCYFuKQJ9XUw6bGTxfIrVe4rOVgQXJrjWLQ3agByw5wBf4Z+mtCw71BQTHeTRo7l1hl8adpM
UUG+FNcm5//s6uSAamCcpED4xrNTS+dqpY7+q5orRIDXK4FqEbgmE0FODkZD86Cldt+CEor37qT9
C3Sm9ZB41vnxMMfbRsr0CRAYvs5EzFuIvGvyE82DKjjUAnP8TAV30tBTMApqK5DQxstQdHCOG93v
9dJ2i6ul8TX7GbUCzRu/wWpPwXME/dafm5K2duClJeuUgm+06B4eX9WI+QOk6SdotQo9fWWs8BXW
AEm4sGxyXuLYTF7oTxZPTpdzQmMhQJ6Mak3wM2C53Q/mYumdeyW9j2bUbOyOwyM8qJ0biuqpxrFx
CYDLiVUPrWcnjYjk3QXEUXhsdg1y/rWF6ePUZEDtGbpokmS9BFl1IqsVwp+Xxd18sCbYG6KFr1+i
hamRVsoi+B50bX5pMbdyIlX+hqmAd+ocjhE9OvW1bITxho3xnUq328fphLosr48ll+Q688tgW1fx
9GQxbtmGWRCv+7nOzym9h9Ae0xejLCdGs5gGGQsw7fStsxeJ/OnBsDOQjZHmPsKGJWozhoz0FhLp
x1ia52LEZvTGKj1fpjL8vAwydl/N2nVfccewJFiFOkaTAwvWbcWebTx5XoyVsM36swlvmgQP1kbm
RrR1649ytiM2M/wYFYL0vRHn4t55wWvPiX2HUzs5ZBHizglQ8DFNvePjRSd2ugPWD5u4EVfba6zr
41qBpHTkNPw8UAvfqwqJ4qMJWQmCmWZaGRsZiM9AwWmnTs4OddA/zcF2MovhzukLNkGqT1YyNii/
vYl62YWBJ0PKYG1eo/rL7DbzpaEbcG0M9RK4VGk1yB2J/nBn1b681Ne2/Z3MEcSTgWXJlYhpewOC
Vd/kxJtTeiF6id1zietrPfnHzvHDK1NGckZzYMk4k4FdIKhlKFeBYWWAXYW8JCseYcaWfFLa028o
A8YDTrH2oJv5RuRSu46yYLiiqg7WUtTxzdCI37LCHgApovxB1lxviG7OJREbGGH64CXvaEamUjaH
jAWd3dYciaezfhe5X531kGWbKOaYlPWgDIMO+3Li52fiWQParoi7h6x1z48HWYp2Pw/Dq9OjvuwH
06akHHGXLQWIZzQnRFr5RmvSwGyr5X8OYa0UTrjWhZkBCypZLwSdGJzc8zz8Br78Mrr1eSjQcbGi
/sCHVlI9VOFWsEPt/NbrUMEfNE2Plext74hWLT+YCVIoRDbxTtpOfQiWpMZUf/Wz+ktTmdfOGvwv
RX4VKsJZYEHtxR9qXR0jhuyN95ctQ6wIh+BQlWrvjgA8od71nmHuzRuCvtKLPzMk9GL7XDfVUxOR
4DXW+psNQqvxSGxTsZvh3wpx9Mv5BIP0LcghbSwHyVLnnBu7/BtaHIacmsMt8P+DJ9sC2RkvX5NU
tioVsEY9/y4jr9n5+h2l42pWilBuO74GIRnBE+TxJUl0Zp6p5v1cGgpzVxcd5gUtRww0H7Kxtsf+
WBmmfQFD89wWUXx1wuIbCq+BytP/4SxHPPyp2VJKj6Sd8h7nTBSSLa4x6DPVfELz6wz0FMABJcSs
0W8KuGjzUMF+oZ3dMarZsdBgAGEZX1FKh2cZE0HqOiQcco4TO6/KOAGC4umolL8kBEZCgI6WlAfz
LYT0tNIVLsmmKs3t4/OndJs2gTH7ayWrd6NvSX0VM0chaOG7Rbo8JfbXKacIm/IMdZbFx+F6nO5D
cZkzxgvTFMttlWn7OhXQiJhk7w2/kBwqaGRCxqJnYunqYkgTWUATPUUTCi5ShHkf0Xg25njXBTe6
0VSg8FW7ydX0B3tIfdWsTBph986i07nvQ+xikTk4xEwUW0TIONUBw22igYUQERZLJeRWwPXNxnAY
ejceJpSeFLhVFdtvauA4M1Yu3gkjgl/XudBo4KDBbNlzTBhw2ZMG56RJc4gnntyEQsv0+5MOCt6F
kC4mlU58IrfODI9Db3+DWD7fGqlecMs39PPCr8hUHD5av1thbfY2bdmGB6mDzxRPBedh9iwzbw5j
XAdopGrGwQVtLgb/mbFOE5d9V9Fe8ugM/wHfVl+MLDReO4Y7qpz8v5opXVB/Y+zxUo1pv8Xu2IMU
AvyXNyhtVAEP7auK6IYD9x1AClBaSVV+2k18Irmv36F4bDeLbf3k1G2+saLq4M8mpwG3MA9RGCSU
WNZ9qn38tou1hWoGBJieV/gZ4r2S9Hfov3fbvI70pqsgnRrqIx20fQKIa6NncIvnfqgJlHdOVF5y
lwVJvzVBTa0fraDEwr411MSplj+ith8+/NZ5w6q8nsnDeU6Cqz31xbM5h6hDMKZggvY5ZlrVd0/g
3HD9ggzjDJIpeXMUU+KtRQx+DGWLwLLTNY2eWSFojb4RWmTEdEEfnXub69qVdX3DTP6CDDHd+HDE
ypZjrl/iq4niABet792adObsEFQsoM1gnFFRzetHR6KzWcPdhGoL682AA31oDsOSkRm+J7FWGCgR
EXhypOM94wolpyU+oGEMThDdL96SU8hVEr0WIVIou7ZDjjFhtVJ2F73qCdbxgIt16yxJFI84Cid2
rxmi2/2jaInE+OyW2tj5pC+cBZdOa3lzT9eozXdEEiQ8b68+J1W8XXoCJWIalR4dvjV8kV/85aFQ
xldVlnDbGgKtLH8wb2Xt77qIpbptrecUBNRG2388o7UPBVkrdth4dDPg3UaAd7ZDi3Yjwxh4pk16
h1WA2jSt6otGS0h4b3iayf4yjbAmCaBK6B6MAbCE+J39/ydEZf8VjiRxMUB8cDR3JaJLEBp0bbI3
Ndegx5IexmixtI98gU9D4/old4Hqpbffo7n9lWoO31RF1kkAu9/IJof4mYLe9LE25RAkV3lrafZx
BdutmepNgozsbTbzUy28/NgacU2nqGP+GzBiTasSEpSgxefqajv0fbDFHB9ckw60tBAx4VZY0jvf
m9801pk8ISY8wWZ1GIC53tsk/2gq+LaeKd5q+ak9U23c0DXvc1JjSo+zXS3ifJeWxPuCfrAu9tx+
UU4R7Gw8wzAcB6hFovxielzOvj0z0ewwdYQjBs4arJrtoORLUVYmA6G5Qe5srYFwh3yiQPH7fI81
OgU1SeI4fU1bmBtVtowjmdJeZl/eQ8VbjXcOXmcd/AlS3OQ1XbeL1487k6X0W1GJF8x/PkNtsNUg
zqGHt76xj6tY33tJznTsXLg7rCuJmd0mCAiOjwqq2jn2ulVGWFpYRN7LGGJM8aER7uYU21IyThMp
FBEO/Cncuz2CfSvL0nWl0TvikQTgtaySfkuFqYrY2z0YyVWXwauDsw6ehX9lz1zcH2vamAVhUSXZ
RQwf19XMeQKHLar66akjrRQUeLmvnekedCDNAE8gwkUfl6hpuHMfxntu9TVjMTwgntN9CaIftTFB
/rcCeQw8miaciZoNI6zqKp2JPjW25XVXRBpztU7enfJzAlfOrK2kCR5ILEsx0U9hF9Xs/fl4HgdO
jEbtPXN8ownLCHDG7LlV+SyvhWp32RAQ+9AlBneja7ob5DzYP6yUkQ1GOXKfKEiASTxhH7EvpvUH
9OFfY22AD87JTztolHHz6g3vphJ3eImMNllGNlPs4TdtFxLj7K2ixm5fR1X7Z5o5d2OaP4euaF9C
olWJv9w4EiNWO6O76a3kz8hCtWlq+0chzDcVgtpxTD/dbRA55qvJx842hVO4bkf7Sep4hxHS3ONp
ecJU9CpFfwSiUpDbhjvU5zJXyvgMQi03kUHcO53EZFM7nMkNDRabkPSu0Dukt6YJz3vU3D6RaZ0f
rBGEFRQiMt15yOL2LhTMoH92icdBAoCIa+rzT8u0wO5T7jBKUdY87KwCraKVmx9oYPG6uZhaxwQH
YB73jA+MLKcn3pFdtSvjrPowoB5zy1C6yBRhneOv1FBfzDwNrlGk/OvjqzA0LqkefPivIyJEO7P7
A/qOb0PofRlCugQOTNG1QkbNaJ+Hx1ePB2PW5qkXpPWMTXiDsB0dxjb6rG07JcEpq6NbhWRXl/2E
QGX5Wbf8bAB/tm8l+wTT1gQYj7IAtLiVucLlHd8eD4i0w12HHuevnwXzZO0Qy+LMBaBzM0MvuVH6
z8cwzO/pWOBR/K+fP76CFauoCRq18lwMtwbtFHwQyYkYsQsACk5oZf2bjZwltnanpYYED2oUQC36
0dzx9911SDLfwaYhvKnJVKLHkpon35fQeX3uHgvuN3pvYJRpQvlVAO6ca9R0PsWvGU/z1vBKa0sY
1fCa0pq89DGmB9N/UXiV1pOMkwOJNOugXeLePe+eL7Zyg0VQQwCOQQcjf1UfAyevVVXGX4gt+1MM
8Vfi4A+c/OHC05qs/YnDc00rp53sfWOjEjcaHCsjo5UcV5VXYkMpc8bTw2dRfFeq/2Ex/OtCIh2H
GuBzg+fMfc8sh7EaiahNqC7+RLOYsx1Vm+oQtBbhi2aOmuIEWoU+JLuZztnK4hTnQidHab2aDL9f
RQ7G1NT8Af2Z3KmPzvrpMi/iJCVP5QCjs6hNpjZ9mG/hL91sUXhr2StzBX7LgCJI4qqfEKI89gcp
y/FJNmTaSPV9toBmuR7cTitHUuG5z5nKGPFWzc2Z+x3H1g7qVWPSWyM+nXG0bxyDAC4uzEu9xUD4
HNASR7MfwAVbiKoH9HnRu+1ULroV6gPIgwejlfTx2uziRvxBNAzfCwyx5lRolt0alkC2pnUMHEHz
N00k5lh24P6hTC/Kn1nvAMzGP41TlxQCI8Dp7W55Hs7GJiCUDMz76P9MR/wqYRkthXSJ1NFaKFKE
Y5KnxdSKejgHois6zdF3eRWN/TkPwRfqPGwcvfPqExAWz/EnaX/KXe6LBmZQEkeYLCr31xzXElgz
RPrIG16yKr2VefDM7JgI+FaYKzMd651qgrOwXe6CkMMZAKo18htgwLXz5jEm8nGy72SEmcKNHCjR
OEhdpqYwoejT2cWK3nG8cWDX5yF8CZtIelUV+EUH0AgmyR389uvQ1zj0uvoskokQjAJUz5DJ10jE
YmUpbW4r/MDs0ZJ2WvMuCCsCnINa36h/O655oGzfidTEB9CmR1Z4mvE40cEeblPcKNt8rl9E44Ax
mAlPDRgk2Yb77LsDEwWM8vR/W4JXwgokR/Rpjfa9a+g+ghnfkI3cbk2nRXgV/3alxQcZd3hUtLdz
F0yIr0OwlrhfSSjcIyR/0jR4bIWrnvgZb9em5gdDye+8r3H1ZI8GF7jioipbj3K+ZUDfGVum1uwx
JW2UShPVRGoseyKfT4AkYtsFwIxEqo9Rqw+cOQumbA5DmIqmfQpFcy4Gdvsy2w1TctdqOZOmDjjs
Grs1HTQ2HAG4inTL5lUJymbd74pEknETl8wNQeUVuis3M5aFPGM7HDChcypPVtUiaw/d+hI2MUGs
c0LsJ80msiqBGlgbNHXbGHnTFn7X2jLSZ/KIJbZuHAgzvCs3ZqwzdYZkISyYlRX0t6D53RiHFhxh
Z7ylqkKT7Js/2wxltUVEYpM2BOYFJhkv1eeUwKXMK5r2s/KtNfaD0heHLKeX0ljYfhm4v3YWhKaG
DBD5i0RPpiuE73blj5QVbeU6NUnaCGoy3ajdEJgf9UTLhw7Gqh7xpQyLfPot7yygysUuEN54cOF2
QxsEwqJoxGHDWBcWdp2l3pSD0x5jWA5ipog3vSHd9+DikLys/4OyM2tuW9my9F/p6OfGbQCJxBBR
XQ8kwVkUNXp4QcjHNuZ5SAC/vj/Q51adI9+yq8IRDEq2RYgEEjv3Xutbqotc3p72aVIQw0SBkrLM
w6OM+VDhAG4tXMts7D4kSfrFiFDlSxbjopl8L1bRTne952k8kS/5yWQl2nSMo7buaD3qtOsjl+ay
5bLzjdOP5VxHfliZf0Cmfu256jCGSED1GPqscv6ce/k3Z2irHa7fACpMWDWfcmjIm1kMjBrmMw5J
WqeRSTOiGTd93sntoA1Xo80jtvFBfKfzWUDHgtUEA4XNR3mmX/oVdcDnsBzUwe7c78PsfQskN9wa
nLzCXvCDE/qDfvmv5HI/i9McR/AHOT2ZTvAp/y5Oq8tcuElWBcc+XZI73Q/VAndDM5qtI4Ul1hQI
3gmaslj7Az9d5NJEJ6Rs9Dc9dBwciHaLWNIm45fq6DdaPucn5ZwDaRNdr43I14HH+feDs4CjOhGz
hGPSuoQ6LO0v24u7LU5wnxY9/Xx4u57o46WjBXXdjZwtxJ7cZjCL0Ltbqzlgi5IbZ2C1+g4j7G8O
8B2L0ySC0rEdDg9wDUuh/k7aN0Sl3bdeGEDMbyGclURt+wUBL3Os7WoOfB21GN/HgIkjnD30TfZa
mKK8/PowftIYcxSOrht8joZwPevdZwjAp9VCpIdH1DQMKeYUfAX4hVx+Lm2KTqBC3BKjhR2SZb+R
Ny4/+u9qS5eMUz4ZV+gLLPW9vDkk4R51sH0Uy0i6ZVyYxLHrS+URvbH8xiE+exQypbv59e9sLp/9
u1c2JOsnZ64OsdXV/35uAL9IyiLLJSOouL5H9nXslLbxgha8YxjvJpWzbAHgKWb3e+nMzca1rkAl
qfby3qVjGH/PR6yTk0fKWlOMghl8f8oS2EMSyGNuU8SjdfidPFUAgn1/2ALcm+uYwuKUeS9PxWlm
ETHQWUfRN/RXNPDci4KgZOiwIXtwuArYTEgzADNsrJnkjQB8/BkBLoDOepi2qBIThc0iTJm5E9uJ
6Lqd9qnZPFRd1Z16TCk9BM+dI7Qdc2NE5PPXXLn9wqdg4MBoYpUjuDhXZoRWzrHXtKIT1BOJuWM0
fUfhbTz/+pP6+ex0pc2GzNUdx2TI+O6DKgur1nmn7WNP33jVcgGvdFGDpOs/toJKMG5oABtO8gEb
o7799Wv/vLrx2o5BiKXN7BNJ8N9PEry+CvV7S6aQbvvFPLZbRJq9XznBxlnapr9+tZ+XK1c6kF+l
tD2PZevdq9kd5iXUkvYxNrVvqqxe0Hhjmqa7nxr597EKvv369cxleXl3DUAhFrpwkRZjWXj31hLj
UNP5KCVpJYHjx8BDKYl3RmsRodovzY5lRBCXtP1D7bGqmgKZFxZywh1oAi7j0bpxrIMIq8ebaDSv
vISUInZVKthoJUyclAVr7kIJBqk+UkN7v1k+3sOMWUBdWy6LKDsxwbN3bxkA4GBSmW0dowRoHz2L
Ype0zdXo3fA4Ot64Nwzto2AQZnscLoIq8hFy4HnVIkckaIlArGLXBpC9MmvyGGfYhMhUr2Zchc9z
gdWunne/ftP/xensmR6jXd527vfv33PPhL4xV9I80mqgwS+Zdki3LvYoAMkaL/EmL0YHWuFhrp9+
/dLGv1jzOJMdHH6stZb9/n7o0LzltXN8xot7oC5mMOcuyp2BxHDYQN4qaIbpzgDFgwu3Y9a1aGpB
5AAyXbD5vzma5ex6d/ZhkLHgK+vStqVYjvaPt8e4CFug2v9n0IkSizyCETK7Zr1a1EPzovm5cv5F
u7l6YVfOBUd9qDmQhH/96s7Pl7aHS4dgYIvocGbh7879Zdbl6gVJPZWuf6InWKEcEdNH6e5ykT3O
MSNoIYH45oCPVq1O9A91PkOSyP5M3vg+yDTjS2M4+7kv5T2ZN3Tu17HRVJtmRs0Q2smwjZcIuNEy
rnNEiUEQyjH0euOUDjVp1lj2exM2cifhMXQkGrHx74xLCHxb0GdZYRiRIJQb7n4TrLu4zLxNYuWP
g+j2fe0VJ4YSy9KAJb1aBaxgewITdFCRhIba+A03WUuZ7jUG9zKj+JzooE5nt90mHoNCZQT7sFu7
nCib2AnHc5iY9k6NdbUKK+0MSHv6PCqx1xJUSVqePjYahRtF7bkd1MxczGPY2bKjSnp9Xlnu4J4L
J3vqwvTatxHWvKgwfnO6/IsbtqdjhDI9bntsIG6L2V9OlyJm9zjBQjiGyiLtI5U7lAZfkoiEy6HT
T26IDCMFONgncGymVsJzTornfgwwJ84Nw2WarGGNrtjss51nKPoEaBkZllTNoa/li5wJ1MSh8CdK
/78skeXPV7ynO6yylMeeK9zbmfiXAw9JOzBJ/bKON5moRGMCw+s7hBT5Jc+bzy4RTVkmnbt0ngOs
Txkz6aK/dh6YY3YPxjMSmpz6izUr1s8Bhne6zxBXa0IwGHaKA3QZ+orJa8i0yh+Y8gGbw4bZVcwa
WsZahvdRJAp5vaHl1kmQVLm2kakfjbG63iqrhQV9zq84plgYvdH0MzOmh8xsmaQ58TBqzEKy5o8m
QPS8GbOYSSFL5r6mgwfMwttqn/HQYkrJY7FBh8Xvt0CVeYfvIZoTG4MbbF926LykqT79+jL+F3Yd
T+cezSpiCC5i891lrNdtBOiPW1jm7j2aPZfW6WofORv+Io8oe/gtE404RoJpaRHUXTvGeowQRaQe
uZlN+pvV3fjplmoL3n3LwELE2ma9P546bhlcNtN85ONVB4cEUteBZ1PqzSW26CR0D2kHHcWp0D2O
erWNZpTqhcPgDVJce+5jI/pNpfvzqs8h4WoSug2rgUrq3VvkziaabJqHeKZjgcwUvz39CthtqFoj
g/aMibzOsfXpjn7/BP4RD7M+mCdhOGL9m4/rp3p/ORa0xiQQLMWrfLfm57hzqjbQJ1gQBr5A3AmH
tqt3MWNAmPJ8aIFpIn1l7rnpbM0gHIRj01R1T3IvfvQ6vzLXD/g/vYWTnpUTcGlymsf5828O1Pjp
7mRTUCybEsxNbBDeb80yEcWjXTlLmr3prfBO6oc81M+oYxdUcuruacACe0Pzfx/gu9a8XV1yaXtx
Hp21+FHMmFCUI1+iELZ3A9511TQubv4JMvl2ROj7WNVjTvKTeQH2Vj2xQuQnJpYYjlTlmz3LcJlC
PJystPHn0vsUFN03fUb+WU4i2Gp6l6OzqgpvExUIwmVi0VxchNURkSPbwZUoC+12RxbiN6t15EHW
AqIZxDe/M+t2VWEWOsmI1jbKtK3Vu86ubyGFDYZT7GkWCORBtrfFAR1v+mSe7rmmMenO6khvlBwF
WyPHxwLSNgrGwreHqpu67TCBtrhtQEoGeqhfRXeecUviDins+3lCgjD4ee+YL8ZEOU9s30tuVp+y
li1uGGc+WXYGYYzu90ZHDzKI2V3Te7kLI9mB0O+9+9simtA0POnu8ASh/ZNekluja75CaXWODe2x
NSFHhDCsc8cK78LqAwP/BM+B5x1tssVuO+k4aL6PBQr2xBt4N7gTrIs5NC5GFnOPywO41XL8Tc3x
88kvDXb6+I09KfSfNrsxQYUVaq72CIGM3VqDnZ2itFK+iwcYPiwDBDX9z69+aXDZW47FkMIR7+vN
DmZoB8+qObpp2m210rrL+sE7JVqRHRIoSZvZFbuui+nSoMrKMfP80CvI3nbPv76ozHcbHELuKbVM
7oSYwaT+0zUF40AYdSMtRtPac+24xZmLiFuwpGGL7JccYs4COwruNKufNotfY3Y4E2VJbmCSatsI
UhcUcHUXx8UXChEax6a2rhA6jlpO7eQxyp8jgsytelOizAYz0mxl2vrlOJq/W+ld46dfhzUeDrDg
dzEFe9TFSvqXG7uVMam0EG0fo7Emm1yLjOOcS/2Yk1wLd2v5Gsuicbw9S4ts3VZTfFBOMB+TDif0
6vbUDZA8rYj3AXovtNdxTOfj7SGmikfiPlJ4NnJz+5aEoMT0iXTvcKFtmYRE1XXX7QVCOIYgNWzg
FAMF9O5DU88MUxJbHGOZkBIZLeSsP5/qKFO0kMYzznFxTCJ38qXdfifuVzvG5QwJu2174j/aQEJa
JlhUBMQyqkzksNjSPbBc5tqJFRwz5NoBmLs5H90CTgpPodpWDCRgMvBwe+a1MRtKvdB5xJ1MsSr0
h0J2mGWa5KkLCNjOgjrcsxfN9qNt7Uxw9/kS3FT33LRYxVDM1c95lyM0JtiakdW8c6KXKA/lzqmx
szFLQC+u2cBPm+j55sz8Yb9CL4jlLuzXcsQP1E+MZarMqq9a/GZ04CdEXl9mK6IAb+JxK7BprfS2
DPc5aW4wTtODyXDjMQFr9FyALGzRshBwnDIqyBiwGoTSnjw8QbuMVRqaJhETDjBves/BtrKM7a08
m1R1tZJwCdFL3W1mddEech0iXzwKzMDvCmbvhx4Mx1p3CvnUpWZMVgFnA9sXJvNIhDZ2pnVnTZT9
OUH8xOYCIM9gWvO66eg1dcVwDYIa4m2oe7sQ7XBjecETnv91WnMN6VotuC+1lbaJYKKg9rPuwiLM
7usEwWxJbt3aVrZ9uNl1uG1p4KIZXWkN9N+sK7C3T9jlcWvtOQfhzoM62eNsLXYRlMRV2LKd9mRI
bmn7B97ZfSeU8awsEMFpDYAfjQ05qlCAzqhcFrWTJBET5VmIj2LXIXLd4dwyVnHH/smrW2aPgf2M
YMz0E9Q1uzLHD5kSNdqB3Wf+E77SIyLPx6QNZZCUSOr2wcytfchmH436bPqAxkneAcUL+bmojY9F
Ll+tIv/otiHC0j7CV4or/mD2zVYbHLkXoYGVLywP9pJsWEW4+prB/IBwltq5IINMNVa8byNf8aJJ
34xXDnPV2djjf3QodaJhXbd5LGtU6hjJHm/G1GmR5Y6192yi72IIQy9TUvqdi7G/Lw0QMYWWFL6r
kFcNWfwBJWy9G1xOo5u7OEBhe7UGJkxabMd/NNGbHs72zmuNbKci9H2TnpnrIolKbK1s13EZcL7O
5sOMMuZZoRGHr5xFiJP4Mqv7O4w8BqutbqMbobvg9ApRSyRGQkCp+sWQtNs8dpN9W+tAgzUArWQ4
Mi/GvDhi+PMtjSAYPQjEI3oBXn5uniYzcza61H0IjJi9bEAxCXfetQuP3CsPFlE5T5AZoCA1NWjw
GNKXmJmwFtmiP8J6u+m48kH7+wgIsr0Vwka3VLjceicSOTsdCWQTnWmWRAdCsGmW6FwQcLG0bSPS
dtMBQ9gMDLDuQNbRzHGonxRJU5wKAwcgUOjhLDip3ZR+q1Kkomj7qrMex4syBcNJhrDy7BUP7FS6
M61e0qfZfa5rJxFbt7ScdaaV4cEdCDJO7bB+pq5dl25hPVAxYVnx2rui642LJ7QET8Qjxh1gvs2C
KiS8PdsMnUdDxRrVid8/OtqQ3WLdHa+JLKYrCqqIM2BeDYrUXWIZ3asWEmtbcTHVbGcJcUmTY4wP
fmngquNQa+fExU8cMiTr9Y8lmG3iBNVzahJboTDTb7oqvEdA7D6l6R/cGJiwtoJErZxdDzvJOjSx
bSLmBXyMyWIIBoRQV2802mfa8sZWryeyDqMiO45ZeMrH45TGDtaS7i2bCgKYcsj9YQUvt0GWdCpL
97HVR8lb+haRigRw3j2mHiK4CfE7fBxsrTYZ5yvZDPlLnr70LUEnuK1OMWryPWylI1PG5KSRCrVu
PBngAanQNToWZWXFkvKopeG2gu/jGKV3X3a6sx0bHeRomjxYBa2+ruLCL6vC2mg6nrQehfkhzgv9
EE75C7d8Fio0qrzbOo0+r+0xJKFvW1MTe1iQANNnDIN3YW+vxrBUt2lqUqEistz2VCGdjle9t9Pq
iqtZlxcvEd9TAjYnQbIDugBc0nKUfoxqqgiZdyOcLU9TTrkMM8wurM9BPZkraAjmFrgbdXOW3qO6
52NIKgLDID0wAVY4vzQwuRgFcIvNF0aSNNr02dsYuIm3EbZlH1dMvgvmGq+EZ6SnRr8ze11c2Lag
VYNPc68agZN/SWNCUSGAUoqS4MFmUzqme0ZA1/ulLKMt0i19x/u6H7qMMJE6HQ9SAFrrlx/NUDhe
GwutBekOyRXO+KRYhXyHJdRlDXqqzTBZi7AfEU9cLSnkU81SmTttcZ2JVdypgTTIuQF5Sh4WFp+g
J2kn0A2fdzLxpSPxUk7tYhmJz11MzDsJvMmb7r3a6cWKe+eTDW+jlXWGXwv4fDKq4QmV2vqm/SVg
jDFLJN9yh1AIZETRwdM6vw4064644slvhubKlvKrSR6uO3jzwSDPnlKKjdH4FTkH7sO8fXAco13p
pSH3Vu9ciKu5mPS47812+jRZVbDJQgjore7tidjS17NAahtiT1z3oTJ2lGg+Gcb2vsU8sXJoXdKL
Y9cRWQR7TbQZunaI2DXbhzytjU1ZW0+3sUzfiRRAdWNz3MVnoaPg6AZ7SWg+WYvYegzR7WTpuUys
5mCmQM/BrGK0HuAEep4a94JXMfJKneyi3MVhZJzlYJ9ATn6tu8S7BMiCBA2eXTc313oUZK+EAQzL
YIZAZQSbaD4Vk1eR1Yr6SliVdmDyDORFJ+WHiBQ9BtJAKwiCwJQ8lp4b3UnsE8ZkuOe6IYltFnLT
BOrt5iyH2ATZOY+A67Xn2u2Ii/YgyHhdt74NQ7pKEHA5kG1fG8ZmRNrqjzE9opJGtM88H02rrg5p
UkUbNzceoJ23Sf+HLrcAQx+sJvAOMZqSVRSQTCV1DPdEqhNxUWF9V4uFEYcoPuEGeLOKviAtHvdg
3K4oWovNlDQVIgBY+Gzy0MljjV4btbsELPTVLjblG9mB4k7O7WJUSg6mnn0MRkVEk3DByJFUt3bw
+sR60Z2A/T55pASmgOqPQV4TqEfexV1aqSeA5vqpt8INQ9RpTVJzQbO43RvYfk1K80d6e8/5ZOqn
bEavooIUNnYmGW8Pgw9LL7ogJ9mqGXszgBLnbPQdxhM1xEf6j4aPKSODXRfmbJjl1dbiV5bx5qho
Ht3P3IwF8tYDgTEsIF166Wfp3dM6sWMElDETQQSWjP3qdvhM9696sB9ugBNSP8brrQ5FNL3NPBGd
qfcFyziSbq3uGlCmTQF9d9ZRF4ZoCntOzpnsEqvrD4g82k0o3OFB89RBx9d81/VaixJeQhmSdror
Iuc+0a1mp+UZppkZ4R3MAoQqbfzFGdL5MKoexyqg8sZIuaHlgNhDq9olovVY7iFYz1JhBicIwxvr
amHjk5un2cudM9wHFa81DumHQbRPdT6+2oYKHukWoYeqUvN+wGRNewjAzJS0iPnIENy3KbsWvE1Y
84b5FLf6fG/2gAeaXGmfyXy4x4nU25rznVAcftsl5xz91qYxu3PcMB2tZ7qgXWocmrSgvrE4N7LF
VIUDrK1wHoEeVWeBP3Rv1+4X6AAmzrFT3TElm4MJOHxJuo5FyCfGDehOP0TALXACxKOMUzEXrex6
Ukc4Pi+1NCHDV8UDauzyEEdg8uDhP7gid94UF5g3Ywvqs7Y4hogjHysbzQ2rySEOXezHRCdjUA+W
ewZbrTGPjon10a416kFyiqZV1VbGpkOydmyrOj5E+XQN65n4L2sOPtoRahvYm6pMhms4WFxzSSsu
zsxduUH6PcWReQ2Ede/JEQ+IEtl5wkvtxZn37Ao8jsj77vraon8xNQ+yrdqHYUAROVTEUy/7h9t5
q9CEr1UDwwUAMPQLR4yPo2qMCwRq75W7j+fLCT08Rp/tVAEkGNDHbhoHSKanpgNJXNELO+xXy1PW
Sct1DJa6WZBR6HwYm0Iyo2O1JZBgXXmoQ4smDx8WpEzVII6f0tEC0CTGp7wDWqDSYW9nGLtpG7pP
mfspmCUAFMN7UuBXfnBFuKzJQ5tJ7LmNC3oT2xNnG+bFMmCMWABuaa3KT4q0WdE4Q3NVjIdcJ2SG
CAQQNcMwggMY/JLIkVNWCwAXWTrvvExBNyBX5cytZoIPYSJAqorvtDI8n6mKuW6bvF9r5jgddANX
RDBKsU0Q6d2JUmwR86SnnGHToXO6s0nKxHFkyOLK5sqPQ/ybTEiY07TadR5SjVHvtF1DssmuDPSn
ghnAaaIhfWtvzW30RzEww/Vwvq7yPkjOWKxZmk37mRH8MxmAl0bD1WVRwU1Fm+B4lBhF2wiFeoPX
k0zrTG/X3cIyahP5Gsd4cBbovh8srias+u19VQ/trgg9fFaGe2IhGXb4q92tSfOLFLL2zex6AZJs
mJkmoNxZDeGyhhWT9qIjXw6hc3f2pJNyb14Ylo2fMokFZdoSdGlT2pIhEijk7SEJgtgx2ovquvRo
dMEx77Ly5Nbpl7CDtL0EUuwLiylYKZiH3RBJHfpZH9lWtOpgbca0oC4wcbaFbJsHkVBIgnX9MkXe
RKmNLsuNiTQhwfmQmsxd7HjMNgBSutMQduKYx5KGWSn7I+VwfJb5qQrm8G6sI7XFBOCtGkYlSMDB
nCzoYhnxHhaoqNb0LbCbjerQO429j4PxEiK43I+m+d1pJnmX6+55cvFFgC0X+3pK1D5ClrnRNSIz
URz7NjsKNk1E5Qy8f3uneVUuSwNRK57fK/V4A0FRG+lc+GBrIbPdMBNIzY1LMMWroY6aO032zzWq
xTXgxdyvXDtgwx73/hAa2R0t5ECRcajkSLwMst4KBFiPsg72K5yxvrKbk5OY94Zy20f255yei0E2
jy8D+Rhu6ln3+HJPZZ+NiG6t8Er/fjMkXk16W6hvOgdZ5aRF9bmpq36dNfW9UfXTh36LpnxV6WFz
3yJEt3CtOcPcXpxensIh4pMHD0G4bPlZNfzDm/VQKiKBxr64T7EKbYwQ9SUxfMx73O617sXzgA0Z
m9EE7MRaO0kAJgwG0ZqV/0uuRXjQMrO+U7zmwVPyVSu9z9Qqq5q49B22Wspcmhq7rCkw0GTJXd3m
q9susymmH43SrLLFoXCMbWsweiXjDV/Q0rX0huxSmxEFb589BeKbAYwLe3g9UVbJvV6X5gc3eIOi
+CUc8cxYDtl7kZnhjzTY9o8mMVHYLI1N0HbhFmfbPsQdk86i9a0BdkzkRXc4B79aPYWcQ2NgZRu1
XAUdjiAE07jVzOdU0BIzyNP6Oq/t4rM2i/CujAjuyV3j2cvsVRvan8Qgh3szzg6N7mSnpM4fw4aN
lyUsuC/B+ADxXUOBpRF0m9ruuo0r9xB35qntw8lvlZBvEFmlr03yYKeFuGcveuaUL+12PKAHMDda
jMf4VsGVrK4GIQTbGNUxv5KHoA0Io0MYa4BfcDfrzvfIoB+FKxOjd48sQE1cqy2K1chh/1oqlh2v
FR9bzvVVFE4dQdPDiLNKK0hSnnyWCfCsnTqZEyPQwagvP0CQi4AM+NNI+LQuMDjQlRgTK9s4ks57
MHFuDj0644IkU0qtlU6Yj2cv9soW4SBqXwK6LG2D/q1aCy3oqJxB2DpBcodrTK3CYC5A72ARmufx
m2MD5wMmTLBcPkaLV3BZ0NuvVRI3e1giWM+H+Yu2g8uD48e7KLNXR1uZ5OgKYmRv+C6oAktqHLL9
0OxIJTFp1t5EkwyK06NN83KVSoAuMhx3ltPQhWVb5xZVu7MUZbeXsZ3iFmQP6HkLjOWrjqBiMyxJ
xOjSt76z4ztK+XrV2IJ7F3XTISq7B9V54iBah1vKpN+apnTylu/pzUSSgRFuBMlo21ANn5TVdFvV
ZcU6TW16n47T+J6r2OiNi0WlUwhtolbf3+74fQdJoiyHbcNuqxb4wjgnsaECtRuzXH20W/MQW7ie
Hf2CiVaXY3UoRkZmE8AhoCtr4KbjFYmns3IaJqU6YZO9KQ4BiywhxO1p1vWH2U2Ni2oAhPSNhmNb
Ka4dNqLustnJuuBLo6AmuE3P2VwD2XBlS5Kmp5KjBfprPbv2LluGiTrePLZRCjl9We+Yn4hDhT0I
ZnaB/mnGWGUE9Wf+DvOL2ftdHBvnVtUXU432QZswgNNLv3rH8n4NscWmW1TRncLpckhSvd20RuVu
TLt9qjKzfcyahC6w1dFK1PJrc7GVtB5kGp4bt/xDdzPXrwaLYC/ECTQq3H5Lx9d4rrlVHQgBH8um
vGYSlpuKcfMF3BAwmB+QNE+PcQbeIp3cRb8R3yWPWe3KE2Gcxobl4+rYE7gAVZPKSgzikvRgn6lE
h+meHvJGNDA8EminD2hWGdLV9rSStmq5GtPpXuBywzhckUFc1eJBc1lsLbN19wGQmXXV42hkrywZ
RSxnbg0VBqtvvwN+CqBLFiGD8JbEZ265+LBV5Oej6WxTg8BAWzNpV3ux/UlNX90Id5ZWBWwxzTG7
6E3+FnjF517SNJlgvpPd/mIOM25T9I9gPaqTKYev7PmjDaapnJnFHN1zt9pYtlmcSftstgLX9oq2
NkyF0HpspPRnFs6nksVoityjpGjaRqP1paqn+BW9wUfXqHwwv803Sb8zTF9cImjPPRHOd8Td7A00
ZWezZ3zg0m7Zy2L+puIywtpA1CwqbusV7jw7ouecjtFjCdl8E0fpPUx5nUlGPG3nKMJgSkTOnoL+
rAra6VoSTE9NpXP5dJPE4133UPmVBHlHTyoiEfkBj9erSQl0J6qzZsb6zigA4x6nKO2ZBtWvqezb
TZ029Sd3sSIEqhrv67rUH5RRfMRPV12nsv1e9NDITJVku1Rpzod5MhdC3axdygnvR6pma0sm6rBv
ey+hgNLaSzheeyhI5c7JyM5yEkTBtNjWEEhYq+wFVCC7Oj03qKePQTzTAATgPmORwc+DTPaAkpNG
l0f+VWQWTyoZCY/Xxi3g9PYcGOokltaIPQ0D1Tabubxspgs6uulispRttHGkq9tPL2kfWtdh4gev
LA6trhXVbtYxhO7r4SnCsrm3B52LY/lyqoL+iehVy870+6yMdqVTGi8h8T6OqeefGqYruwxMxbYp
je7FIRuAwn8z2LjdV36AV5nzEUINqEjtzaimTwroyStZkH7uwv0f8o3MuvScz8jIvFwenA76FLt4
1+5OZdQDH+a1cYCkq2UkneB3AF/X2/7ukT/fvl2HFWFmawID1tyvfbSWO7hVJ3kxr+5z9sH+SjfY
rFYEVCoCMAtILoyNNh0VRLyJ1xYWHWKhtwo6wLQHb9yclXsfqyd07BWs4maDanZnbXz/4l8+XXCW
rd7clbEm/MIffXMrj/UhvsbX4dX9KL6DvaHqJQUPV/ICVWUDxhrwWHd+Lxl9+Gm+db+QK1zs9UN2
mq7qaj63nxpE6/hM8EQ5sJ+IMgZVucEJppHEoXb08nGvogTBQaJfoimf1rKKnqOe8FOAaLilGFT2
lVvtASEOuyDpSWsKG2+dkGVxcFVxwXZXXtw++qTKfORCtX3m1uJLSiGwopzVQIOmzj4synOWDuqt
rIAB9KNW3k1I7q690l/nsNi2asg+8CRBmVSG1Jhx9oFO8lo2SBBSGdV4yy3rgxhsOmYJ5WZSnASG
j4KDePrQ+PYKj820vXZqgyPzeE0BVwVPV+cBX2VdKXsjFyz+7aG2qvpYg/v88aUTERoZVrh+bix8
5wa9r+H4374Mlmdpy6nR5/nZYJx2ZPJ11qJzTud2Wy8pSV5ll8zLefbuy4bpyH6WBGu6pDSUpA2l
VEQ1jwbzsu2YuY+3v5kDm3x32dAhXiL8gkScHQaE29tfBuVQHOslZWk5AqVM7S/frwqHJhwenEIZ
+fH2ECZBzsXNw39+7/YMrM2y7HPPznAtG8trtgX362AOSGa5HbqMlyw2Zrrr0CAWD9Tdkeiocjd1
ZKqc9MrsdyV4t1mSGHL7me2S4HV79u57RE3xGk1GJmmevcxFHW0bhwjDdRvF3YYbGkQorS6O7HyK
Y4utMyuSeYeO0WTpMSMcQgyqzVvM2X883L4XOk1GS688acu7fntgHkvvNL5lr432CO5GQyIhdFb9
QZKQQh1EetnyQorx/g/R4//9m3jwBxD+j7KaGjq43bsv//0Zu36Z/9vyf/7j39yQ8v/5FZz7pmzL
790v/9XuW3l5y7+17//R334yr/7n0W3eure/feHfmPwP/bdmevzGu9b9E2y//Mv/7l/+r2//HbI/
MhkXtcV/TfYHFP/2V6r/n//hT6q/p//DkDT0LRfBKA6KfxL97X/YlmkbNuwszzHtxW1SlE0X/b//
bYl/SN1eVNEYYFATWuj6/kn01/8hbMdDqW0jXHOW//XPX/z6Q878S6K/472TCKIDFRJtGQYOIgQc
Id7JRqa864bCWcKgRfphxEAPmUL6C8C5r71yrQfJq2tO8dnF7N/GM7DlCj6VM5lvWgIhW6unbEdz
4g6G33Cu3M8R3cSD2MCujF8W5mFfZd+nqY/30+R9HZ3PHavcycqcdT8N2t5JY/NZ6LM/Vq44VXpz
jodJv/TqJWj09AC6t2Hpzp6p/MTD5FBiQI2f4J0A+kEVaheaAmIQeIRguk9W5S4iBAfdCRGCCzgj
ZJ1BRc54qWKCx6y2WskAhVkIdVsrHYSshhMfitRpN3RzPkTeDWifmytilHGMhvNFkkeZUN5AI7HE
Q13YbKiQMrTR8C3GtuvPjTzHXjceGNW91OMcbp2sxb8c0BCwKFRoOE2ge7tPKhbaBY3JZlCgTiQk
xKAwxpcUm0MlrDvT6vMviDlPsPH3YTlPD6RvQfnuuwMAFm6COSDYoDQXgYJLe2nQt+HgkNEjyZ+t
CUbINPoERnWvZr+ICX+qvRE8C4HuYpLxqamAFrgKqigX/ow0Weyt7DB14WasjRYv7N6LHIgXceR7
KRWXG01fbC0zAX95uu+oNFiRfnmxht7YjTZdvab4bDXtC3UaaUOBtWuxq+6MQH6tC3qHLWDYY1BR
lClzYqkf8PNOKrUPZXrt2sY89rZQvjE/9rlRg6wBMvD/2TuT5caxLcv+SlrNEYb2XmBQE4KdSJGu
XnKfwCR3Cc1F3wNfnwuIiBfxwqrLGufgwUj6U5AE0Zx7zt5rM6GE7J4cUho1VrQzUaP7IPbdnVwY
4yX4QcviPhgMAG61+jYZNe82AI4uXtAxsFj3xksKwAqfVvRhD1VPCx1AZK/ME46PKxyqjL5aPB7j
4lPj4zFJ09Ue9yMr36T7nsvFyjtPGSDagYodmbZpQuyrdCShMsT2bdU5Ut203c5OY+1j7ih9L3/l
hZPsELuRShwGvwwRD0fEADZcLooiFU/xtjXi1i9xC7NWDX2YPO0GA66xd0X/I2d1d0SDc1HhjO0y
cDZWMbQ3mQZKEcjueTYXuQv1fBG8FtM3RtHhvUgQQzCUjWou9Bxgh8qwt07pvjmaNZ8nYEdQ1oIb
ZIz3dd1bF/Lh+9vE+LLrMSVSCtujg8/Ar7WA+JkcsaFENsQgIz9zxtGRqPVzBvr6pvQYxKDEe+0W
8DbGSJumB/kNevFTG5v6AADlOx0PZuJuOm/NmgjHZtFvSucKd+C21sDPhPCVOOqm75ab0bVqcXhr
jgZsw5ac2szviLwGSAEaWd92vf2IviW/ZEbGtFyI4Zh7Yi9Km6zEKSd1wcUlTkPN91CVMe5qnCMV
/p7otI9c9OCRuhTPw5CGB1z+b21qbwLZs0xwOn/6Eaext2+ofD2AKfXAhcuYyKmcUeCbLgk+TaDR
p+OoYTBqzE58BFc9Moqztizs0p1eNPepOX/Zgb51FZSwuN913uiSs6Z/uiK8EYXG6CVgchuw5h6T
7CefG7+gknSd4mmTU1vtXDiZpEsU59mZ/WKYxm2BP+HQxt9HQrcVWPVdQ3oaZn53B10RKSrhWGJq
M5I9SbaCuwqsj9u6/wDhsdrMsBgI0BrVVXtAgLeXzK1uzDIFGzJAmHLEz54VHQ28JNwFogK93ZUO
c4jORLFcENoMAhml/l3diH7npYo50RAeoBpW28xhpY6oFu7ZN4HBz08UYQRUq7oPkDPZ0Szde8Tq
+m32Vs41+EfhVGRfo9vUWRjZFSGXZj5s02KGRTH9ckJBiriiiUx8yj6zJzQ7ov5BAcNifeRbVq0s
GXXI1+xzJJ+LkUo939SQsZROXl5cTCSrW8O2i/OfxegRwibVVXUagc1ElTCHXZLcOkZWfGTmE+HG
rguPxZMJJt90SsI0P2fPFPuYacWmGHXAlcOnkgNNsYUZ0cRW+MI9d9+OMdkLXrzVWwMfO71DQDpc
k/Lswxbas6YHZ2NY2rr4ZURowvzV+teKwDVN9xgvJGgQGYzscs88R1CaHr2sf6h6PN3ziHvaQq4I
uYVw4jHqJQxj+TgFeoO8B2y4bHTzmwIz+DJZLgbmpJV+Y8qRwDDBoqs0pkPQ2NlVl9DyLLMkpqFp
WIHJHEGpPd8Fqm53XlfdEunC4ePQWJwTABCY9QoOduJh42S+bYuuRXcjvZNLLsFG1QrKfOlYW8A3
tS8rzfABxpoHwmEhMZfHIu7oIoXZlnHMvGWcWxMf1tVoWJKW5t28Fb0zA00pYeCKzIQp2p3jYOCe
4I7l3tPSZ3dyIYP01TNouyXaGema7McKHxGyl07Hii1MFs/tzH6rZxg2Tl+kV7uYuPgyIx5EfWFq
fpsJYvCsuq6B94LGaDhNnLFIvkFePIgQI0HpDSdTo6MVxeBG44yeG+yvgFBBobVEY3kQvs2MPLZx
ICCgBGxJ1aLtXWPYjskguCPPaLqL6B7xWr7F9LVVWlWdZZsdPYymGxqA0Idr6R3IXWHstKTT5PgV
0NC0gG+5AcdZ4Y8exIHaHVpKe/fSlbZ5rB8x9WjHyLIwAsXhUyAjgJbY8Q8iKAEgRWNxrMkTcplS
ppjjyXoASxAliUNGA5GsTbmvcCXfZg69CsanN50qnJ0YasI8UBJ+a2LKAE85W432bJiSxBZHISHi
rgSPLkKmPVhuu2Y6TFUY0iGYdL8aK8kFiGVUtKyg3DRNukdEG8ReluYxnCWJ0n3KsBeItLMNStFs
g4jhY70sJ7va/WW2k7btzZs1HXh9dX1kLwtPSVCy1GEUpU3/OC7yYrfDCFUVcuAoIxsUYTwpCVFC
NieH2UmU1o9EMV9J8n7cWHhPai5iR73Vj46O5HbdzClIWMf23lU2NLvQ6X9q61JuTZHWyVvesYBC
z7Is6jJn7mh7alsxYtywo5AOW+xh/elUfk5Ml8HkGoJWMc+iayi5DyisCr6mWl8PtWlntO1HSw2+
wXFK/MHyIcd8YBRrCvIcg9g+jR3IGZQAQIOa5zoTexBM+gmrzXOggHQlkIZOWDmI4/NAZBGXSs+U
Z2Hp3sIQZ1WLtxZZaFcRK8cjs9b+eLQ+XTcZsaBWGXvHbgkYXDfNvx5NpqUxdkdsFMRn5vTFqfAe
4CQlZ8Il1U2/xBB0ruE7OX2FHFIbuitE4C31696wy7v14w7o8w8RBFGx5O2lofnHxlqj+P56jjRW
7sJAvK65xvayuOzLMKX9vJz2Y1z3GyaraHm9GjoVzMdDsyx37b7mtfVhY7N7lZ6O0JI53nTjFQ1z
deMuHQAg2xqir+Vh6jQKRjouz/VnVUsnwXU6xMq/b9cXGEjfzQS7+Lk5fl9jmTk+i7+lNK+vWUty
85pTbuvZVpgzERUz8wBTIvajF1qenGWzPq1RZOplU+3+ekkBmaef11FnLcHW675w1t2y7qvGRDZs
xsHefMprlO+RU9unYLZpvULP4y6FHX3dNMujxv3CHETaw1BM3M8gHauQNQoxn/1pXEf0QhzJsOoJ
IPxz49VqOOmpLPYwip+zReJOOKN2SoflmIs5P4kwIfiZaMt14/ZMPHTRfKb6zDR6HnAKR408aktP
J1j7PMvG/etRbndLHKkJe0Jrv7dLj2jdSCPncumKikS3nmsfOEeu6h5oy0XjL+KOYA2y7kd77rJN
0NTgoodpv/5jv5zsFlJ5v63g5NkhKH/0IvQ/9CKjIF+uHmK5RNTLu62PDEwoxL4uz/s2fIndIWQw
z2+0/hbrD9UrK9uLXD4SB5WlmzWavMIMJGPyC9Zf5h/Hb4PkB6ELAOG//kF6rLJ6D501PmN/PZDH
NaXdnqrmiJZzi5SWHcJ9/O/7yxtLZOdZ0kU3LCd+3wXrt1y/rx2beCeW3bK+xmU7Z6IT3WQTUKUe
wXakW7+KFHFkNOb2UcJ3NFgRS3ipW8esqb0ttMH6bH+n/+i7Zi92bZvsp6l41nJEkImLb9VkiLfx
XNxW/CoueUxjOkxvZCBwgXUhJJFcgbR8GTT9TmNekczLZsRt60viKRuHlF07hYo3M0Cui6Mui9E3
Y+ehj1wmgt6l0hgYhcFdLRbdR8SN3ialMjEww5go8Rv7oWiLx8rec8fsWIvhSpWK4t2A7Dt7+WXs
L0me/4Ru8aKHBmGpGoYFJgmvmf6SRApipVu+IbF9Mwm9o53KKWBk4DIR+B4Le7zXQWAVFeCGMbuN
mXVtMiwulBbWK+xiEFtU7xuqnX0n0bbos6P2Ydodl07/rpD9U1Iybgnr9sL00z2GafRcGZPcLoWq
biu65YiHkWFyf4VcdoO5LD8YFkSwCfF85j4lFhJLGhFn90OjT7Cbsuw4de7w4IDWGCYX8KyNT4mY
W/PenR/KNI33QYT1o4IDGTnjBwsS0u807ap1Ib31xVVCTM2W8N2KTgRzTRHIkJ6Dxi9WPyYACPL0
DgLWL9QPqG2niAtoGr43HcWKNumjr3cLpn5kcin7o5OUD259g7D7UJkBbXcX4alTtHeAsqkTMLtt
7CzdBQPx6QXzmTnpL/r4EkhJ3zEUl4kio61rTgkDsQVcrIiamWSJ8tlNuddZtGj1hLrKVfHN3Bak
Xfmtrd4bp39qhPujZycg1yeUYcB5T27lY52qk5vpDxX8Q7oL1q6s559IUiD8Jl6+SYbm3gZUkwhm
5QtHdBOm8Us3WtuxN5+ngNhexDjQQp3PGqbQtrOqm86MJC7p7i4r+x0ugtkez62XHDjhv5q4zRk/
QcJFHaHM0bmtknTXOAXRyhEh31Usd4kD2rXUm4esRPAwHc0E/watv4/ZVA9QQ5F7K3HBF0Pytcpv
ZYCWNZ+Qo09nZXd71SPQ7u3xZ46CPsrq57mWj8rwvnuIOH2T82guZozbliqYGbl3KTJomN3QqMDB
UJMeatG9gW16WKLYjJ5RRWgQDJhHLLzsNN2PRODgkQg2dEq6TVawcpcxUB9+hnC4Q3VE4ah2+pEg
Qvo1vZD7eCDCwO6ZUNiO9K3Mu4vH5m2egpN0kNQGTfNWh1GwGaBDtcxvfdw+GMzqELIsWK8z6mNC
bWbte50rbxsYBbeCm45FD6oUuQ9cweK26t91s+Pip3U7h+kaNTiXA9GhTGbCjXUeh0GAbhmsFq18
amUtjVH+Gk/NAu50qwEDS5JtE7OGF4jsmbeXFXVyjFerH85d0zAagrs8ORWiCbsd/XrQmR4TddYl
+VdaOSjZRPnm2sSElYTCFIbx2UK12UZFfy0psTazTkxKmoLf6UpvgSJWaKyQ4aj4YVLRdO5wCAJe
O1iK2VSZRd5RV0BYpNROyYBJQTfD2wiuAh4iPbkrO4CYXm0dGkc+eBF2SzI6+i0coo2djnKfTOKL
ygLkQQe+jnNUmqFxGrOXqYnvWRfPt4ZNBJdH+Jomui+r8ypMQjQkaut9dGr9MNf69xz4yG6e7TOu
UgP9prYZ3YXRbP2y01pCBp7HnRsOzKPJRsODFlvuxSkzsEoZJ/IszL1NAoqHOMkvddSZMsif43i6
a8hn8zPi9A56axsn10xfuGvArA5oBE6MlMOBpZocbotOf/CS+UPoVn4xGV9A4NHEtU2db7rngBbR
qngTZ86mbvtjr/rwJiPTnS6DxWjX/UoYWOxYhjAx0SDVAcOG2IYeOHLKt4aO9S2XtW088ms6Yf1F
22Pa1xD6LVuVRxw5j4Sxdqfcq76idPDJGeD2mdWfDDoIVhm+3ISoFS2/dfW03YV2eh9HSLRVL7Dj
Z/ptW3ff7Cr9xS3mFvxSv8+YBYm4fet695Nbeu9b4xSB7LZPUEiJGPulHIEXcO7IjiTfa0yoyTrb
8hEAYMlp90ljYxvjlsaJRDSqBhSxlKSyqmKGn0rY6CkLtoXr3Rl9xwBT4ypDVcvsWR+IWCaai3pU
+0AA6mzLySUeQnRcD+KHWjnZVeQDATyZCAjLG6TPOxmpJMQOrzXQknKr2YOF1m1Xd5ciQBZh2z/q
UQLg65lGArQ66vNn7XLKo5nfe6Dj0BqTmeLy0QAJE7pB/9wfmu5UFdH3Qq9y6DVbr3L8qB/yb9bc
TPeBg/InJOR7ZyGH3gEKQW8FOLZDuNxXki9sAsjVjXTfm+KhSUoJu1clxwqnmVUNt5pwPyLPuWis
wrZgxdHq2k85xC9WDYwy44ILWtjh6OvhMNflcYgDogmz8Toh0r1YHNWYsEmoHaZb2xpQP09mt49Q
E6c1qYnpOeYq4WuimNk1Vb+Zi/AVdVbWNjYY4QwPD2GcjvEQcuinBtNoEs/k8FNZ6qnoEJS5xGgx
SSBJEW9435msmbzOH7OZDhyAltxtDzHwq7uJqEKDsTdtsnzT617p647jbeNa3MexeYfWuANL96ro
bwMw5JhaNxIofQUcjkC88snmwsZAVU7FRrYmHS+aQyXZ7Tt6wQzLa7IxYsXNP4S0FZRn0Nv6QQYm
iswOQG6FO4LQ2Qu3OXxLnXeNiXHepGP+mPQfcXsOYCntWkqijSwRhCP/f0Ykz5MpQb2q3r0AkRqz
iPo4pT3k0RGUiEJ8mv7QGWcPTPTug6TYWj11Sx3fWymfp5HDL4KPFiDwrZa59i6TM/Wx/e44U3lq
81KwUL6ZdZZXcZt+drZ8IO6q37RNu3Ws5KM07Y+Zjse2bLWWaxFLzY6jznW1ixn3BOUWQYVuoQiJ
xOXcSlWe0SCgetfwKRlpZG+0EGQ69owNLdMHqwLQWlfYYjNr14KDD0Qx7M00qfbzvLSShuylBre9
65CX08y0boSVYTV2uvM05uIUCfubNCIy/dxE2xSZJ7bkp5ff4DvudVUTYNTjdJN9SoVSq+oWgvAG
Yme5paHS7GPnPe/7fKvrP6uyDZALFJusjMx9J4wR2r/3PoC+TAghrDKfrtPM0BSjM8mA7rYzpltZ
XYeZpoVXF09ZCiQbTnXnRwaJrO2UkiNahmV7Wp/rVdjSamLp9ZI2RKjXax8hi/+MVF9fXDdxGXG5
cLjSazn45ckoD1BOLQJs9Gg7Lf8F8ikw4K9rNpfjLcK+XS9vlI/5PTORcU/BwzssL/216YcBNIUk
FqBY3jQZnbRBeFR3Jz25IOv47tLKIAXC606uTFlkTl1PWg1yQj9H7QnUrue+UigUTW0YDqeOqcNp
WDZ8gNvZCHOEZryui+8JIYk42cQA4W0c6ORQCM6TY2wHAiVP0NYwZrdMRtanUrREkxWoNmiWVad4
aW1EepWVx5JyJqzi5IZxV4O2Gsy4XBoi/6vRN8nhYADMmSzwZWFvLyv5EacnUbxUanH65AwmPvox
GE7rBun6eJoJKkpiQfLjsnBOknagtcVmffTXa4U+IJtAXFJLg6b8sgLHodSf4D6h+V6f//ViXkfb
wkmNI/z37pTO7a5WojxqDoujecTxRyYjw6LaSToYHG17SpdOEUGY5iaokoRWW4KhomO6pSX8HSaP
5lRiYTmtj+zl6fpo+X9Ax8c370l727R2je3iDkIawOi26znwl6gj3TT4iqK2fQo285QJ0wQWxaM+
qcIbyeSzb1zjFKjBzjbO4Gl7Watv62tJyJVzfUSupInNXtDgzLtPOA/jLncqqokFDGAHvXGjqo/1
yfoyHqAWixR6Tfzyp3VT/+vRP55S8DY7VVohRGQ+lVZg8IezajR84dXYv27WlydsIjdjcd81MyZV
lgnqUKbJ1bAjnqbLh10/saJI8MGHAaNdPqM9zRAMls36dN0IfGfbqn7ADtWTCMPPJCG6Lu//tw+x
PBWw7mCaL4CB9V8mDoQ4oGSOBuXsAvfJrupvCA5Lv4vKkDXXpqj01yxksTKDlgeHA8ybLAPfmSSK
6tEKji5G5bq0r3PmGdT0tLQJB6VdG2DfNTEk4fF/V2P6QQ3kpxZ4vskEkmsU8SfC9eei5ShRExaO
wqj8WSGxE1Ono/dld405NJRgYi2hMTzs4ybbGTQq9tZkn1tWNC3xUwe053DktWj7pW+J2yEHJ8D/
Z9bhmaZvvQTw1LHxXBj9p5byDUTvNuS5wV5AHbthUsqR28tT2Ar8173+qGkG8jWB8X9VQvwhy/g3
zcG/JCD/LRr5n/9Dkuf8f9KM+EWef/5s459d+3fpyO9/9odyRBq/SdfTDaCs0H9Md4Ep/aEekdZv
0oRMDXbBtRF9Cjhff6pHzN+obuCnCqCcUlr/rh7xUJQ4ruUgXDBdz/ivqEfcRb3yd2ie7SIY8Uxu
l+BIQDn9ky/lmJPw0BL3xxp9b4RblLF6dYvXIvajOfd8p23fWu1L1daDq8MFKguuonk3woJIIO3m
LlPaWCMFrnfz17KwvzG2eHJ7F8Z8Xgbnvvoau/QWEAFLUtYwYOcYtMc3qU73RSY947vOpilB+hnH
cDBuMDUd4NpQvQryEfL5mXIxIRxxvhqRdl96DG1KS743o3qWnnmfGngB9HC42FpNX+4OISz6gu0i
bzcqObKK50PWqxRtH1jGe0Kh6E+EYejjc0Crlyaafe9NDz0utHpgAjPnT/UcfXGxuAon+egG71sj
ostQB7djm58U3C1lzMS7tSz2ug6LMn3Ctzkqn6KgeOiD6nuT1gdaQLtGb+HoB/LFtqK7TqqvHhGo
L1iEpUX8VeD42YwFu1kK816Uzrl2jFszZz9hDOc8l/WbXezKONpbmXkIgmYHegG0E01iw2YYYV97
L3lL++AQGqx0QLPp2zD/ZWGQBgxFTCS7LWgQU1r8CdHD5ab3AkhYLBJlqnaWmC6m0kYu3vyqtiLD
y94onKu+XvEZ0p4pDlE8RyAr2xBxxBgJtOO6e2OP4kcg25+IcpJN3M8UguRFUxqeY8gYAD9NxLvr
kaIRIyTmH4aYMTcT8a0ixl8s829EJegbKPt+lmjsSss8Lv9h+C8uurj1Y2u/7PI1nNgPZWrhzR7d
V4J8pw0tYUbyRXrfUMU61dgzsfZjMcxIx3OYVBgABkZQjY2rJm6Ga8cydmPN+Q7rR7O1SmbYcBWf
VUOvJJD0xbwi/2qsGUE/EWFFjJZccujwv0PrNs6GQtfw20K+1tDaz14a/lw4jQisvKdEoq6IoUNg
ymuYi8ioA62o4/COsmTe261LUc30VuuNn2b901Cx9mA2AUku64IM2z4BnJXH0tMJTvaMlKWWMj56
42lw8SRYDZ91QBrEAPQmwtCyniyB59FbjIirQjOCJ+Sr5MK/NSbrHtUBXRvde6pGFmhzelUxv6/B
DtKd+z5Gxmoa4X2FcXFPWEW6tTOiYSvKRPJmwsSO/Ckoxxsz/Tn2gV+WQEMBTDzgxabse9CHjsGa
J7G4Ez/lci/qUjjg7S6Ks4cSTACK8QPQ8C8R0JaamXlTK2JWjujpZI5zHSf1NXqKjFGTvVKbxauD
BS0tWOoozgT91aBM5BglvNnQ8q1d39oDh4jsi9LPiO3chHnNbXwI34wCTUZbiJ7DFLEKKMC3IREU
msDUIAb1y1BX46TDpXGoyuyW5I2RBs0Tmvtk05fqGBrzaVYfoGT2mHt9s2Jfd3wKclIQ2Bjbbtjb
c/wUz+PeUMadG0UEMktOmrovFzkJPpkiu6nskeDNLDi3llQ7hFPWRrjJB4Q72jmj526YfL9RfSIc
4yeUtnwya0sjdK7b8S/5pvRikhGqkXWx4HpqAQX2EZFXlH3pzpPNm1S8r5BLGHY3MgeaUO+JqxIy
8YfyLi+5AmUUi/sqoy4vVfaBcN/2k7a6yUouLLnMPL8g8tBsnF0ZLhoZ3aK9Gok9wZ0PSyKYn4RV
B9ODwGmTaPfNUE+975nLOdsR3TXF8jomXCyLun43C+8Lz4Ty0V0xnq/GLTwKSD9lcChs7ew22sh6
A+98NDMZAiBhVXwhL3ppGi5H+OhIVBssYiSTnO+Dq45VR0RH2N7XCE64GaiLxY6ggeRewuCsxwwJ
UIs8Am/bjS2WI3e2N0TlFVs9UV8WJChUs3mx7yPnOmj8gr3tYPoNRbfBVCM30eQ+651zLFw0L4az
qQiqqUkd7RIcOhluBk8WXN4y2h2SsO+QBuNhCFp7yVPY9UYOBka5LIxtukoW7Tzrm5bxU2hBfmuW
AZ1yGpkkuGyjMvnV5ekjsSr4+523oWVBOks17wscc4dqKj9KRSh73jhPWAhMX1jIDJi/4tk1Q9+y
OVyWa0nYmPdTrZBbee2DTKNHve5+jd34XAsQem7bcrEQ4Z1Uv9ajfPSOrYrIaGJu24rDYGNfzxpG
A6UsvsVWvHezgcttDgOisrCArzcsJ+InmTEo+iQLBSw1kCgEntX7iRN/WH35bZzad9nlX5GNv37u
vmM7rzD7pb90QFg+gTAewg0is2wTUElP+FOj00MmqWST6tG5ot1JgHNwcEbnUHG1n1DzaCHCKUCE
QCLlZWCqibOaK3DQm34VBRAwnB3FEfepWf/URfviziGelHS6n61sItei+h4TV78s3Nn5SPdRMBoL
WpJzmWyemptTSjyox/fKKY1lkr3rg3rF7XIy8DfFI/dJzHelrn9CxEl8Nxh/tIGJ881GaCbCd9u2
MYeUt87wPWoLvLi102yCNYlixHowCC42HppHr+OvZdvme6PJjzTrdGIyCCtJQy5SoYGloeTiM0jt
qelnLhVuSCe2M+97dDZVN477eblAEgkSbXriuOGNsy5K+3M1BoB0kpmcD77EsPTtE1IODpMtN6lx
tSS/a6q3e+JdII8ut0NOHpoPVBzpUn0lcck6wDj0BFP4Wqg9zVP7Bu9Nncaiw6gHjgs63r2uEaXA
9GzvddwpI7gVLWgklVA2MC571Aa+S+RdrMbAslukOkF1Ou1oY8fIILoupUtcmhfZNPQcTOM6zfrb
euR4VkHuMSnWC3I2yjWxk1glNh23uL2dC0X2DSthgqC/DX3wGicZSkmn2oRXT1qKA8nOfWeU7XaM
gjugRNG2pVe9iZiyJAZxakULZCHOP90BhWnsCFQ0evAOBMfZ9X20ww6TbCSrPPlC/kexUxplllB7
ICK0RtpkI0pyq1rDfmCX50dT4KFp6cX8vqmmAjTH0C/SxDqnZNqJsfeIdW0OLlGIRyrw71EluEuE
7bZpsrU4Hk517S1hU+kroXAEdjXLf+3BieR7KLFP0jKmWRsggjqFDZvfn+sLvQmmpsB7A1ghKtJv
SWKTwGHpj8x8aClMtJAMMrxOhYTvQ4Bp3DGDxRLZnZxO74gUoEm0Pl033fIP8A1CGsvC/hgMRVDT
2oxYfAwEt804J5AtqMz9ZovJ2aulyeW5NRbyxBC+ZjVnj5nPHleNQFJ8nGW8Gxv7amSRcdBRxm4i
FUQgOyrQ04mCXJQBSVjc47RYls+CcgNFDV4Jp/bI6Fv/oVIccm1ca1TetNfm1ghPU7eLKyKWEgPh
kqcC4svBdLgdfPAov06q1Xe5iYeOsIbwlubTbdnRb6vB91G0N+Ft0Ka3RADoB4uUd1ROnSD42trR
aBzpxhA2kOePAW67MQ8emxnnbOP1P4ui7m8jqfe38z1JIFdMhaTfpK5z4l2eRfSjdENxstDqxmGf
3qQtw8iq5oBxQVCd2j5AQrc+VNKkxBHp1/oMmqCi4mdMaczJY7J01BKjHk/ro1RunJxMSdI5ynOC
5m6PCfE7QK5uW3Gw+nMn3iTqjj15BtYJnIV1YroD2uuv5+YYmjtB+lDW4nPT45F2x+8PbYWXVSpq
x4D3IdnVPBmrDS6NvDNqqnhLmUOEzuiSK5+Zt1XRazgYUceETu6vz6DEL3FzoUAC7fYg4txUO68b
EE1/POqH8sWKg4CI1FbuWKjE9HCxPoOTJcx7QOWhS9GfYfmyNiSxm9DDmKFNwODXMh17g0LxinPN
ORuuB8kry8XvjwK7Jquy1Swat7y2/l+6CqIjvj6D3HCymfgjfBT4SfOck7cGRtY1+gXH5CUYkv4T
3gwQLb3+rmoCmVycF9chIB6897oekeHAiFyDZzZThc/28Bi3jXZtM+ecD4BiK2tIz5XsjCeNCdzW
LIgAX586MwCdLCp3cqA2KwfdfErjBPPtPBIK3aeFP4FKgnHjEvCEdvVHOZPGOEp1rxxTkcU7fs8I
rnopO8/ZpTkFgsrxzgKD8K0l3A+H+dPf+gt/NGL+I+9ITI3zdoHW/wMivKzWyRRwgYRysLie9Q/c
cepp5mwXdXdssyY/mAF6y+gLApFLSpX71NVUNZbOsgRqLko67l7/P+9vG64OjFqXlv4P9LM3AcAE
LtwdGzkCOK+utaSYZCFoxWo1FzZNssGKfQqM/1vOwT9gt79/dbmYbWwSVkjv+Hc4KsW/Zsdz3h1T
aL7c090bnKRPYzoZSDUmf7b1ox414X/3vv6fDFOmFAKf0f/eMPUQFb8+/+OmSd/zX3/vfv3xh3+1
vwyaS4aw6CLRrNJxSP3Z/jJ+g2pl697S+lr7Un9rfpkGXivhGgJUtknL6k/rlPEbiCPdAHdMA/a/
0vjifPln48t1XUu3LT4Dn8uS/ziVqjrs6szziiM3zhxRe/SDGkboT5Pbmgc9KBDV6+1uQhbh93kL
W9cbxb7IkxsqAGPfpfK6sNyyO7fqn9wCMJSJvTukwrNwWjVIYx3CZZR6B/16kYW+HzQbMMIlygoC
LYmCiLEiyeuQMOl0hvHQG1yevR4QZOG6jCXnB3Dh2ITKe6YdhNZFChvsgBczCClA02uq9+22dYsW
SktK9oaasRd0OgikiySxi/l+h0pYs0/KSiefmU1F1ckV03C+2krHgPOjUBHttkh/YbZx9XLEwdVM
xkGLYi2Bxlf0iiacmXwlE1ENbiOvZcpNxhyNO5Wmx9aWv3okWjUC+aXVwtqmsY+eRS49QRDKtLcW
xq6q7p5am/dOljVX9jlM04MG1GmOwk90ydJCGEQmCjEJuFBi7ZESAJK82V9UUJxDGm8bKsptnvf3
g55emIFeMH0fu7zgTxAGV/qNNkwgR+WVLIMzU7hz4el3XqC/RBrzccCYAXqqwdzXmfFCIQq8ud6h
ajnEIr3UbfxllCivtfg1aCAcuN2TGTlvnQp3GVHlzQ7KxxXC1CEb1UWo5N1w8OcMfE2VXwajf6BU
vTHhvADCtrnl26a6dNN8ZyfTORHDAQnoafDiU800tJ+TSwzrwTHiS4lEn5Go7Lt9a7fbGGmPmQ4H
Z6EOZQu/Q/cLKd6qqdlLbbrTZ3Fpp1c9JdDcs6MvK+M4gN12HgGZBsI4B5V9HPJwNyX4bgiGbzeW
axw73rlogpkZNqEcbbk1WutN9el76KS3IXHJrnFXRs6xbOF8YSMyzPCk1+qy/MJGMLx0DRxKWiW2
Sr+cMPqCSPaw7MZSm18ql4Panp+MisgD/eeks5w3WNLo42ECol+7xjbN1Q0loR9aw4OXM/yti+E8
ixJSL6aVxvJOo4FyCgZiN8UnGijKcAiHwqsesQfL8WxEUHjD6RxHFGAhyVL62PnxaO1RBF4sZ35Z
jskZGYSOOd924hP9o58uCxUX84Qan0Q0PQyl/RZZ6jQPhm+V6lJXyfv6HlOnNuNk3TWkWYcDWW3/
yd55LMeRZOn6XWYfZSE81GI2qQUykQASCRQ3YSBIhNY6nv5+jqq+RogL3NlPmzUbJJsZGcr9nP/8
oi39F2QXTPyzAa/35AkC/N4SmONwVwL0BHE3x/vpQFNy6ig0QzV8NNvopcINfDRkixbt1DHBaTze
kWB3SMcQ/wpCl6vxMiCBl6qgIZpO4RQf4r5ZlRHPqlLdxfmyi4Z1VXa3EDzPlZIeOrkcoI0Ppos7
tbdy2uwPtyTBXoADnurub3ds8CycLnY5XeQdbNVxrySx9JB4khdGPo+a39/aYU9s0nSp4U50TEvR
Lc7kKXlGu4DtNDNssYHFms2Ucjr1tXpqdFgt/kof0q1vVHweon3OJ3bh59Gm9735WA846OE3FArn
J6mME+QfULz2rmWMJZ/tOB728rslPmsZPp7nUBvm0aSvoygjBJuloMVE0jLbxeTxrrdpu0rr5GUQ
YhmGj/RjSy0czjqhjPJhcst6VWJP4SFz1NNLw5UyOvtxoKSHOTBdVLGtFffOL0ifNaOdElWr3GhZ
pqeTjbEy1M4z+OeiyZaFjHVux4sd9WuH6EDC58Inx1ceOte/uaoHBIaV+hxg+xh6/qLT6ewxN6YF
H56xk73PzB5T6uilyca93moU1f0edGPZkEzsW0da5UIhzD2/MnKQ015bjchvShrxxLGQLnZndGqn
Aq3JIH9E94bSz/hpRfGNmke7pjI2pZ4cMOdY5QOvxxjwSHClcZmYVz9qo7pu22nvFs25rqfVRBeA
kxKuivFB/lcJQyxYd6gH4RhCPSQLY1+a7XPtDSfyElaVwJlL5xWjJVh7WIRU2FTLxSqsea0mrcVq
3U92GkRcuWCLoZJWpdcuO1sTTRcNXKUpy3vdu7TpcDY8gjNDqJZ68LsO3a0/WEf5Sso1QWLETO1X
8iWqdd4xTYNM2PnOYytBRS1jp3HFYwk2x54IGqI2t4TpgSvXQA/dKWiip4ZjJIxPB7c9BAOz2t6w
eNXSp8jteT+Cqyo4ymMhDTu+vnHacNQYmsJ0FKRaK0e0n+lSVYJrYG9QgKiH/Dga95MOdQ51TLSD
Lg8UPRqbZECMSLTrgxOVTxS2kqqrPUc+csAS8YjdeMUVDCmo1r0FHTHzr6AsJstwHFXggpkR29aO
7e4+QXe6ibp6kQZk2CZt/JgOMJPzeNyPebpvtPqHAekATbHTLOOY0ZeX9SNE27BR5vQM7kzo2gQO
eh76oNtpkq0QWpAUXn96/bNxCsd1n0J+ti0od5G+mqQXfyq1LK8/vf6iiOrf3wqYAXOYAhJVcCXI
MIzw4vE7f8DfZlh0xGjYeJfvVBfdZKIk3tw2iXOBCQlu8fpLPzKyTyO01t5kPmiOpI1giErm+2oA
AAlC8l/9Bg6HQ/LNNoW+0SZduRrV8AKNPNiOKUEUAUGHbqtuygbZiqMsJwYL3RQvM0G+RgvdTwOW
VfBSf7EIaWXYvhwz6C0joNCstMvFaPMnjX6lFFis0PNA2cYvdF9I9Ob1l1YiOny5CRADo42gIjxV
gj8NjWSAdxfMwVMm4SHqr4szcxPzaTLdTcAusCwD56nKNLwTISfuwqz9QQuNi3YULDW8tluJRrXW
wG6ciIslkaoC3fo8VUCZKhOtdkMoFGNOrkykP0OZ3yEUPDqiQDuG9jmukDIW42NbGPBgec2jisWD
VyAb29vUnfBFG+e8bMvRo9ARAE6JmjbXarR0WWyYdCwdlr9BLzHPjO1HOT41055JwniORX5MMNgr
PWeN1vUpFBulr/bCind/FPX/Xx2n4+rMwS2ZP2QzcZaxZ39kUoQRj2HUxznGW/ELM51eS85Irc+e
M8D+B1AesSoNXwa7/CaKT3uXZSocjkwsl2qYQqXltN41fK7oMdYk32Xj+dppNAoMOBNrmyyslPWF
QieM6vmQeDPFtY6yVPrmxOl23g7Gaa8N02HGDjDvMqZ/e+K9bQ9GhMBwo2NwJteaLCDupCzWrnob
a/2tZYRPdb5thpsQp8ZKsKpR2AbR+G0uyGdfxKGvomhz5f++/SK+kaF4rr1sI2++OXS3JpUJgIhj
q9cjfuJ6wswA0owDrbTVKuzw29tsxBYff1y8wPejKzZhJgiZfPj6En3kDshLBBdBxRrD1BC9vP1m
GDL0U0QOj5QYyUAOVP/Yd9WQZ4ce/aSBu46I25+vj3eB03GYjM9UYow7Toju8eseng3YdLPX8hBL
spO/1i3loUimS8PWZUQjYCZlCLWdlY5rIKe1LEEst1/HkbkJeAFkla42vCnJcJsGkVQ1nDCZ3lTc
i97Hoy8v50HQ3UZtBQHnMXHUVcnmB29onbXjunLqW9wuNgmk3Ri5Hmk9vLoY1FjVSvXrZYnmd0j9
i+KPz/GkPliDOEotgm1UJ0drb70ifSndlo+Pniqomexhc13YHTh5gxZUxT01of+DWwR02HdnJP/Z
P5Yubxxd/sSEPuAi3ATir3ST0HfV1N8TOPARddNcF9mGPO6VyNVT6ya7NPn5WlkPF5z9tl/fdlC2
T55IoRmya8cQ5UOuqNtrDr0pb6Zvjfs6kWDoyoqMS5T3tzUb34rYiadRTjukqZbadmfa3V0p0p1B
XS8FsNp0F9TZNssPE/pqVzKCdfjQtnwYVArSpBtP+F3TSOjXtb4PG+yJrWzkIrJ19NnVxHrYUorJ
z+2ZYGMUjo/5RlCAyq4g4Ulwg3Sn6QMRDirg6XTp6KpSE1PBiFl3+sNisK9A4qa/X4soOZD8uQrr
n44cwuJ3tHABchcDMz7dLjbhiI0DThbmNtJQpeJ7PmOw7esy2zZpeYq8g+d46EK8+FlrWnDS7qzj
2py2/nUWD5fe9s5YGc07WjAqcONRT6iOq3yZmMbfeBiu8yR8kkVrU/TryEyO6Vg/VO343OmUY1lI
yx7cltWWbCPElNuOa4xh9gHu7CFwxKOem5u+2yHKvxqU6EXRi43umyi1WzyQkyctQXOiLxrjNBTG
JsAFbmTV7hrn0eq0k2z3qFj245L5zatURfZJubXR24llN4AOeTMwwpPnofTUb5Z/hGk61+x2YWvA
r4767DniaGvABF8/ae+CDuUOwAgU53VNdaBKfYD8SOnEJdPINrJ9ky3dwG3XLrZXPMhTzqBkZt+s
tp+t+sDHbLbE6BGiLf/+j+2u0pl7k9zKYhvTkNU0pvn3W+onryxApk5SKL+6ZM6+PUgYlHFDTkm2
IeiSsaFZA+Ik07ka4nXpuyj+qtlNrJa300RtACeToee+DuAoUGVX7rSPGmsZGji8mZpEWjagwseY
tqfTxaPNQmjjGIcpx77G97WOop8YlVA3dTEWnZAwE7iQLMQx7uetr1+6iKW6qpBP6dOyGNNDDSt7
sNtbg/uPVcST7o77psF/DrsP2ZfZxoRjnTjGhdgMBiV5nR1Q40zw500aHfklTeqQ0rKOo2Gdc0AL
1MudU9wXIAyOO0PicIqN6OD27RlS2qOfDnvHig5ZZRwC3V8q9biXbVMThAd1shexWV3xeOwn/9rx
gD6YdO/0ii4JdG82dPmD1qJa8gJYPgOll6qHLybbhTLSk4TxoRvinS4j97iTTmJsJK4gD6dWLDRd
ZD5mVntOMfeIS/sRbuxcNiXugOiB74JV4lmu4IJ+7euHW1M/KXB4xIhHpytShTDfIZCZXjRDPqbZ
RsOQfZal3RwFZUVyEX1TZSNFVmJ1nxPVNNcC7pEyhGsswbbBoNwRKwOPYOqOFW1eR2vYCuvYCmdX
NxcTY5CSDl22bl13qtPhNlD8KwTzV6UT/Q18j8s4ur9IPWL/9ICK8SnS+XzCshl7ZO1WIIvGpugl
wwa/1VnzSiCAjjefalQWFW013LaeeZSrajkxb/NqVLe1dI14tln5UxYz28jxPuBIWB0pAg6KPaw1
wAXQO08Zbl2nu9XadtGSiZfmP2STivseuoRhbU7NqgAcqY12nZpUO+AvVjFcykA90eARsjA3AMtk
NebF3cKnmZthD5RhCaW1OxyNbpGuPY+wZmQRZNYSsjAe3QimG4GF6DjXbd5fLJMzRut5cAwPA8wd
/K6fsancUrs3i69v9CerGIWb/I9mYNClvbvNvV+ixeu7bNM7kLaRC4vCBtfs+7V8yA2MaIWF05L/
zfOlv8bF/ZGHLJdPh/KZHVqDKPph+SwFyk5MqbJNE5gXPEQPcp+DJ9EhJO5VbkaSMl5rEFzQq0Qd
Q0SxqSh4ihHgBYRT50UxJAlu0vEiALKiyI6BNSsVVTK1mGb9RFyJRxY8TeolB6CUbAiJbmSx89i5
9aovo51cMvrw0CrKuu4srHI4dfqhxKUKS8dnXAmOAVJhAbgXYSGBEdYBHRkj/XhHnOAxyoAQMzSa
qQmJb1lH6WF0SQ2K+1ufood6Ii+nZ11uRhl3MxKoyEitbeID4RoLmHi3jIj2Kf5XqKoQHRnxkzxn
Y8LJUUPbPKkHpP2LOv6p2MlhFLR9/Ns4ZPCLHh9d5nKokp0sdOxB3Tc89nj8YGa6aMvkSC6OY3qP
4IG8sZ3zKBEKvyMSOIDLYIhjMaUvEg5xuuE6ozL/lZfuuksHIrHzhda/VAkEBVS/FnZXs3GanlN1
aXisRDERahlRXcNxangrZVk3mdnThHlu3eOpG6AZUwVKqaDUZhN0i5p2N4oJ6FMJhXXUQ5GAxEb2
sR1wZx7to0StNfA6iTbhIrJSRsGEt13Qez3Lk4YIdNbhuxFUtFNJya6i9lbu8CHvRt+ZRzQWJ/n7
Qh/3EN1D4KKqDQ8ZcHI3WIcA24c+mKDaxTX+Gug7cW8igC8+SGQtp18UTYe5+/K1iR3bM2H3z1oe
3U2AM1oLd30nV90WkBy7uoPO6IAh+5MIo4OWtTSbAVwdvpViskKDvqboakcvgtng703TfJRIW5rx
f+DtzVTzkS18HyVsH1SXRXAXldaVLJi0ZLyIRDxGPuwSj2iAeMJhia2OaqLL0p3Skb3ogiO6pOkS
Huvbu9DxVxJra5oEeLGEEgNTNt4Vxbh/feAZesgyMmQbHnquJ6uXABUQWbaU3XhS2EcXyzEZSaWn
/VZuPplo6CDNY1d3i8x/VhVwffnASfQ1YlMtBnqHugStGVJGEMALtd1dEtwvZsHETlqy+E/dusMw
KmU5ljjhVHi/v161IJt/rPLpNhHZqSY0dEN9190loxGVujAJQLHH56zmQhKJZXj34FwAHi0pi7IZ
ddr0ChiTGQ0O+bxIEnuWD1YduHhpNPQAjQtEnPfJbULEtly2Xz/A1n+WEQVuBRXaHZ8jR2GkM2A8
Ft656J2ZfvszrDKqK/CgflnfxApCPTUP50OIGER07DlZpYglKtSZO7TjxoDuydwdAbpNk+7j9aCa
BSWzMx2yPHzUJIpkTbwmg5VWK00vn6DoBQs/IlHIBtSocrDQJgfbVI2inx0zltq5FbTEGefrPgpA
wtu7qBkvMIrJ33nBxhcqHS+4XF+CydjmUH/7Qp3LVd0SzX6pszjJNefOV9SjWiIJlbF7MOOdrr8Y
6nA7RGLTEE6EcodUrKXcwxP8Rj0DmojVLMqeUk/uu21ycHki5ftX2+6dZtx1zDWSSD3JT5Nlkq/L
1jjcxdcKCuWcmYB8KmJbHOWHuOD9FfCyRAYUxgko0nay0xB1d9Zia2Pm4/OY8gXA7dORDHNXW22q
gioob2/Vq7C0VTjG/Zr4HZalYumX9UvStGfDGk6vwmT7P6X//2pOzmPx+7//6+lXGkLDqIkBfW7+
HJ8zk6ZM/H+P3Re/k6f+qeJl/meMv/313//1z7/5z8Td/EsVwDKaBS5DvWFRbvxn4m6iRcHGzSHt
/t+5+r8jd8P9C04JYhT6LRQpDNf/78jdcP4SQiORls/THYN64n8ydhf2+1VFriaaRgQ2JCDJB3gH
q1FnBJE2uSW69ZxAMHxiJg3UGDLAroeiukPWDqwsILMa2PcgHFTwVOnDkiqZudgiLW3KPVjFMxOT
wXmEhc4YCXOWay2poLFd7tHyJbOVagfoJ0m62HdZsFSdvIMl3ZElRbDtvk6reRIHWGpJSwT/h0Mm
2AIs15rXloX7mYOXi6FAutVKXljYC+vahnFkjukWIiR6A2HuY2uBCaOYmZPjMxDIf0MLn3ijJAuQ
U5zHuCF0Wf0o5P5XcFoavNA2+SEIQ1owMFsPQ9kscDB04EnbOMap/jIOvKNjYDKCiXK8xK7GXnoV
hN3JU/G8N9ceXPq7PEr25Jn0M6U1UZYxztlbuFNlk1gXdlgeKs1E6Eyb5aTD1mnVaWOrmCyKOj7h
3PfD8hINfzECUGPy/KK02qXTSF0wnlsU7jOKIFbsoIJq6zC1FJFNDmgp+ba++vek1jMiLdw5o5S7
vgf+GEQc32FG93eI43lyMCqr2PYNBnGV0H5P4MTzyC7IwMZHwR1dXHvgXuvpqGKCGP5o82XoK+Sy
4mEH04w54Rg2Db5oy5QmZZWmqTqzmhXP0EvcwzQ1CgQCVdTcvfKBLY17v1L15pLqBLFOA2wnc/L3
gYWLieP/MpU4mDEJYjAd6DdVpxOD0NZzV2Y69y2GLSF67dV1EOtHisl+ofrxyygichyRoqqIILUc
O5YwmqXCOnseDhR2bZXzuhr3MOOmFelbv7TcNGdmCQ0itix4HFF6CjgQjYY6C23cbHLmlK2u32SK
PxsN+8rr2oNG6oC0E7rroLkzbVRJrCTybuiJ1kWh3c3gdW5jx7/RiXenP7wy1Z9VkZ4K2rABWy7S
QbwYHTQ3JR79HyhItmMBy5GMkBzNhWHcxGP8ozRhZeFUedfGFBFOllxihB2IM1J8HxhI4JKAlmmR
2oocH3dzErDnhXftt+U10silZ0NXlcm5fGMUAWZDpFSLcVAK9yXt9FyOjItZqxKFPCZE3iqAXRhG
VS2KDWygUG7zjs+KbkA0Dn/FKu1Ny347d5V+2HaQwP0UeYKGrcrayAhBsUua8UJFqRz5Z3yVB4go
9KiBmr5EDjIUPLh6h+ReV7v2hIIhLFOrtrIh/jl3bVX311aVXqWqtban4s5SxuZW8ZKVS/xfplXB
xSgS8DvoHvrCS1MUB73EgCcHW7KmRODlbqLxboSGu4Qs0YBaQ6YLDjZptcsk9ub5UIXEnFIWYEyQ
z+s0gvYYY6lm4OVFEibqnLJ0F1aNeDRmqYmrLtwWP6vE9E7m0UgC2Ld4B6O7ClaFXNuUcEIgTxoA
xi4PI8lmK1/tbtPQVhY6rkwdVPZZO+rOrNnVZGBodlXhapFDeVEwz+ut8gbT5uHKmAYiquFn4r45
+svAkE1GWIh1mvvZjIm/OXXJrVMyAYCzjosSHZwXUz/bbYNEKVARzE7uynPRq7SEyoTBXR6UE4KW
7K5uAjCCJn1JIk8jDxLb+zHQnu1wp6SMCPs7r4423YiMghgGDUDU1U52qSXo9vtjN97oRrSHS4T2
2QiseYFJh+OpzwjXw0Wqm5eJyIbQb/G4AC+fm61nwbbI7H00IGFm7gNglOK4VAwYwENm3xf6lK56
voBRNhVJ33q1J2yCDCFl+tXFcLE9ohDG4QJA68wsLYpxU3fWhk+YOdbVN/ZQ09RqDOdzz2HfIChr
T/Czv8UgYgGHs5ILv64N7V7VhmKZJxBiUlVtNlMe7kWYALR5BPDwtJBKQaaS5o/BFl+wdR735hqr
qYFFh3V0dHEFQlRWzTPpLJEa9YtuI0YjyUvZY5ymMASpzbXf6SclM2GodiHKEQWv7iApUyxHYW3F
EYdTkPpssn46NkgWN0qVH/BNUfe47JkLLgXqfUiqAXlSV3ZmPLh0TmuwVHc/dmWBDN065JFqYsg4
RsugEhYEIACl129Rya/y+lM5vQR2ZO9efwPTd9jwoP3zLbMAHkfckiRQg3RPMI67sUTb/c+PZWht
HZAmN59ojY1zrhrEMrXBZoS+Cd1AvxkM6QbYz7pXprNdG7vXnzLJfib6GdlLZKqLfOpeUpN2NB9x
JdCjxy7hTz0rWRMxjRG4js2YOoqTnwlMvdzpkEhqNBOxbKuh4ICMTdmrTIdyQN30Wlb9bwH6TQGq
adyrryrQVZJX4a+3Zvn//Jt/K1BH/YsKknktuJP5yt78t/507L+QQFsmQJiu4Vov54n/KUC1v9BB
UxFaOtu5KaQW+l/Opy7+MtFOuw5++UhhLfd/xPt8BfD/BMVci3kyAzPT5CUw1PdonN8P6uTgcQvA
T1teplV4rUR5tCfR8rph7VlYSRAQT63EV2zN+FzpJTZlZbyIipMopgD2T3tUGhKwnKLqIU1UGTE1
6JkSH0Vbm9XbRusOtVk62HJl5doNIH79cb0/mcm/AxRNKdZGSU4tzgAOk4h3jXlZ+hPL9tCsVW4V
2zKKTiXVUadR+Ga4rs+nUidt2v5l50ryzbHfM9D/ObgLxV61Ic7Shr+dXVRG1GmsQQ2MtYBKN1+X
CfZ11RgsKfJ6vKz868JiPhbjdeQZzLy+PvdPj89tc4lQ4Bkj9uDt8SdtiItRiGadOvXJEH0MjoYp
eQ3rkLhZBVb+Fq/fhRqmDIVNetlvji/eoiKv529w9oLHW/84+xw60PnE5OKbZkNobEXseUVtiEW/
BiIXOGx3cNVsh4QN5BVzCK+CCnLtIHRhM8APtlK+uSSffyMWd/lyQY1+d0Ua1FOeAWy9VnKWeC0a
Akb/orz65sTfDX05cVPndbEdR1i6QR/59sLXvmPUXenRuEwarZaTozMfrOhSeP08thq4o37mHaca
RZjewT7tlf5kV9UwT+xSvyoMEayTwbL2EczBb4Z27+Zpr19NY33QaVx5JKVbwp9DO7PsdHgETbuu
y1+25zNiVYJnmN+zcWTuKoC3LS8qvnkSPl52hu1M70ycE5i/v29kvQD9nGPk7Zp91mS3x+GuUN18
+fVl/+yq60J3iS9RXWG+juL/mEeqTq1HGm75bMMo3yeH02A2iz7fwHPk60N9dhX/PNS7GwwV3y+h
BrdrB4suBN7MVtqIkMG4kERR+mz06mEwHr4+6nuY8fXmObZjmQa4BA8wm8+fN4+UMSRoPS+0bgMs
B0oDnSQFaQ/tdEXdIRD5XMOqaQ9wr84NCc/LsewY4AFaF4pNthYz9GUfKWuG0/omTmyP762vOtxS
Fk7bYdoyxFelSUfWtW5HtH34UvkG6T2efvBwMEcl6b/UmBRsxvhESh5pQjHmMRq5GFcOXjbNjdYq
PwRWh5tvzlxe0D+2InnmCBBszEGgGekfHluHsEwd0LFZJ5BFVtqAKVhDvkDgc1ZK0N00KuOQvlNw
W3fPdYI5XSTGU5919mIYzA6t2F1S0ySpCvY1ra3NCifvF8YI194P0YB3PCx6xziirmjlE5PgK3sC
XQ5mZQm2MekGFsgiOgz1c5hSgfpOr268R2SmEbVYe0V43sPXp6xpH/cuzpm9Sy5WwMrv5+sRIaHx
ZOL4jmwzXUpSKzOi34xBMVHo76coj5HKOcq8N81hQwwdul/zBUPJo9qEq2KKlCs//4UlNsaQ6t96
aOWLqtD+DrxJYyIOOsxIfGW1OIsaEA593OjObuttXPVnpDjEMQwNskpbugSXLY4IrGZNl0LC81Tg
4ibdpy6z+Fbh70SU3gydc+PmxX3TXmkxJhkMFGeYOh30RqVHMeHu7XEpdedGYOvEOpe7vu1u/KK/
xysixrx3nqdYEubiTlXNe8dM7qrIJKbFUpD2ZyQ9dg6tJWVynAXzCjep1WTj4ZeTNIklQXjBz8HR
CkB09MOOf29EBJDZ3TUYyyzB3Q3nM+achY41WZFhA+tjizbRLZHnqTsnm3iGVNl0BQQSGK6kNjbX
fh/u41qkq6G4x3N1mo0CXXHeJTuhls0smpg7jGZFdk6n3GI46s5yF0q0+Zzb1ckUZytnGpiW5g8E
P2cxQTZIAwQH7rBNgSMx1DCsWePwIVXX3lu+QxYHCfZIEpFvs16FIPbNdRKM3zxVHxcuxwTrpF0T
AlrOeyXPUPtmyzi3WbdwVeF5r52O+ZmkkXsDYBvq/rmXwBz9+ln+9Kgmu66pmrbcCN6uW27F0+FO
MduueqmN/qbNk5e2so7DpNxXIn6IXevx6yN+UvvgccVOwKDOdS3xnupV+26XKUlL7SWgD2UxRlBD
dFcp8N+qJ5NgYyJr92qjYHUHme7rg398cZkgY+uvWi5qKUOKw/5cpv0WPKnvck7Xzh+LSsdqVVe2
YoqVVdEgV202tvJL6dGsfn1czfiwSnJgYTnUuURbcanfHjhVPYXWlOssWkZpvGFLPAe7eeKPwxYB
6lNKzzA3O4Y3STAdaxbPGYjSk9VdIrPVvvs2H3d9vo0DgA1YrkE6efdtMHGZNKtwyVsaqIKYnGM+
hOG069fhLHVG3sy+1o61rXaoEvPr2POIpXKiZRr055zc0DUREIuvr5D+2a2hHgbY0NDFAe2/vUJE
ceJY0tn1WseAap4kyrKwhLbqwu5C0OxLV/cEM5c57EZL99n3kgcS6W5H21Ov6kT7Ox40f7ZB3L0L
0PEzxCMSg8hhrJ4aSGOqf9Yi/dCQqXGkFMGlkyCtxksPpXRJEh5OszEf/fUpvWcYsjU6povxFR2h
4dKrvatFfKEoihcY9RqRkbsmxchvj5oNrT/rWjZlnEBwqg7LeWdglYfdbbyZalHOElO++CndWq1a
T/pE6QL1qZ7H9aIvimZhubW7nIgEsns8nVUTo4/YJ8Ab5sxZ1XMAPQvr9EFANKzcKxfGN7MxThgn
Nt9gWx0QvvlcozwM0m+qL/GODfTPKSMdNAw0vixn8u//qPQ8DSXd6PQ1U7Z6DoFgE+AlbgfKuJlK
7apryrlvYhUavIqVsmyY5cFLFCoLM6Dg71qhbCjP8RXxBmtBAwj0YogJm4xRn/dRjiABIVwkm9kG
E5gm+ak4/X0VJM4uybRajv6ofyzCkooKbYTJyNbUC2NudYwr/d5fFl6NdUQ4Pk01xsNJLBiheGTI
62p91+fWr68fgNeq721txAPwx9V4954RBN0Ln8zqtd9imjgmBH3rE7w4Et/6RYFzz5J1oZj3WJ9b
WhdJ4xp9btvmfRc1119/F/OzlZ4CnE2aVUiz3y99ztiJfjTbeo1tdLfuhTPuEc88tJ67tLCpvwrN
zp4XIVSYiiz6mZpo1+mQx9e2W2xx7d9MfPErL2eGYxZuQ6sKl8RFjVNNyjRj3oouJ8OmVcQ/TZ0P
Ccv8qdHabuv6wF9eacFi7sWZjz1XThstJhtWcdBBJNZwN8FrNXxJsgZHcVvHadX0VmZqPaYF+i6H
yF/cr7xhjfUW9bu6DXSWKIcsr4WpOu4KiQ0+WeqDIbwnzc7vrTZiby/cpd2UD21Tz40SO9GwNOai
8n85WpR8Iy/42N6AE+FXJqiBLRVI4+1Dz8QRW4OI5RROxZPvwYpRJmRBiDOMbxqpTxZJi4Kb0aiw
+dT3bIaa6Fo8pHD3KPzsJSoQ5MHrZek8OX2QzoKCWVGKC5bAPPnrx+eTkpdzRPusozRGhvy+cS49
vy1sz2R5zqAwYYY8I1lJbOOmftYNnLImx1uQuNNAcI4tkuXUcJmOdPIedf08TvJFYTu/hElk0VQM
1nwMqmiZk19gQVX4+qt+8qBbqkDnYWA7CAon//6PJagh7E3HoaeGpUEsRV+SZBg9dWpyGohGS8Pw
pZax918f87Voefemg/jpqE11oDmGzG8P6nbkQcKNrtda1x4xxmHEoSxwQltMln3lO14zh4RVrBTX
2IAyIIN0tnqNiqjHToSwPXEajKpZBEFDGrxHoYlOCs0hrhXKdyXQx36NG2mydeLlaIsPVolh23Rm
0LEm9SiMFmqBNC2JofJZpFPINKSXr6/Mp08sLRIWj8BtIH1vL4xFBp6ftkPNgOzQN/pBCI6qIx9i
cTZmCc/v3J2Ille+e2DfjejlTmRB+sf8SN4Q8Z6eHNWanxMxVK/TqXnoR3Gj2XSH2HzE82CormlX
GH/Qf8ZDAE0NCdgsMnH87xT6cM9P505aW4gnu5Vkp0wTg9GvL4z22aqh2TSPkBttx3y/avRji3VH
HfNGKeKJVYWRqSB1JS7qA33j7yCkOu4EwZI6/Zo93hXCZ+Q+YfRR6bi3RMmLMXIJv/5W4rP7RYXM
naK7dT7QeRu/83QjUzF/bP1opaYMiBjxbBNc8BcMvu1j3bgkUYe+zP1UfQbOxbbQARHbyElPI3kU
CBTvjGH43WICdddq/k3g1cSkZ3tXBkOWTnCcWGmuSrdsF5ZnZuuQQvOI63nlRtqhcRi2hS5GTlPB
NpF1lHChOlo42LjdQ10esoIOIRxAeLboPp+SwXyc2iTfKkZkX/TS/zWV4TLutGDdZwFZnBrbmlFN
xRVzx7qkBvj6gn1yvRzXshCKSP3QB2UZQX/haGZWue58c25MYQQBauqWMJCDed6a5zBobyylekG/
+c2a815aJp9wPFkZh6lSWgC35O2rFUYacH9lk982JPYmUlsUUornYahixHMnt7RtX1W7rkv7XQID
fG4YpblDQ/o/76nopaBYWnIa8WFnKLDxawpHlGtiRq8rEstnZayqy7DPcuwktaeB9KDjmGdXkdDr
bx7Xz5pJDg6aSxNjg+WLt9dAn5g+YxJWrht7hOPrB2vdyX9Ghe9fpX6pL0PFzeb+NG2jzl8VQRl8
8xZ/ssq4KpCfwNIFUw/33fJGpZSRtWKWpH6SkVC4UAuJS6rxFo9IIazUb8+YVuiTXpKaUnVd27Uh
Wr3vJR1kk60/YVqQdKn7M9df3RQb6zQA2qzCprpLILQutKF0z4rpoPtsvV+YsAVwfz2i+QbPPUXK
UxapwbJNR3/Wh2Ewj3vDP7V6g2FaKWZ+3irkAQQhRBJDuXe8ek5Ot4n/Yh1fEV5h44nYzGrVK+70
IHmoR5isdl0hex5cBtg11qaJjJGAksoOqNL2ZkN4n0HXW4ZF6m9SfTAeYiF+dhYhz70+ZLzpLbaJ
mvwgoXlPsa2so24udY23oDnKWXiUkXZvXkI3jrbAX6iVwsSf5Xg3nky1q24mnZCPtjduGGyU9w0O
iw4c36GzHhzj0k5a9LsD16+wD4D0e7bpIG7y3lQOuOLihJtm9NxO4Lm3kS2Dc/BsCFpSOOEVXepM
I7Dh/3B1XruNK22UfSICzOFWgYqWLNttu31DdHCTLIYq5iKffpZ0MPMDcyPIOj5u2WL4wt57zU70
iVwArUcgGRHhjLnWUflOJTMc2jujWdsmqprBOvZ99EUTVJCRocU5XEiM5Q5Zv+tZvJlEtmyqCcFC
ZPXzz4y6rZp7/csl4p1rh11s+sWApGWCLYFXLV9FHmBSV8sfs7BuJBX/7KvciGvbzZ/mAPXyoPu/
au6mNdGt5YJgSg7bCm0P/R6Z+7ms6cD6EgdzXrTzSliVxncD7o00PqBtRDyeWbl99IYYdtb9q8dL
QbaEKLbcauOYQX7hzp5fein7IwLU4+MlK1TesQ9toKTkZ4n7gzRdEL/3Z4/XEgQNgDqTHX7kWBSO
d2b06J8fz/73MFXpuFUTM7nQU1WMc4nbni1zRP0zklBXM+tM8UCkSSFPmTaJ5ouMXp6aoP3SvqR7
IYIBCjdm88ezpQJCVZYoZ0HKLFdDtssVK4oNROL6eIXN33zNS1Sr4VLsZeufcVl7z/97aBDr59Qq
l6DqiIPoirsJg+a8m2tNjavcH7pwsn0PS3rqh2XVTwmmS/LuwyNSnfeZTyDOgiDdlojYXt1QxtZc
Wx9GBnG3y+hlDMpkUynjhYg+40XL5jaW6KykqI1nq2V2HOX9LtGGs/FSL3lLswJ+QUcq1OPLihL/
aSaMb+j0oR2NCrJPUEzPlAntNJcGooR8eAZWEoBhtLssuTXYFFakm5aHUYEJshpfxsL0xc2Vo7gx
YBq3GgLYZpl9xu/+mJ0cMx9PyaKAgjhB9F7OotwpqYJtX5Of4IsOw7/bE6O5oCr09fI+uxYjjHRE
pmwky7tdIEN3rehW4U96r76Agi/vbpeVBz3UnAwq2MErbX6kSTS/+sTnwEFofjRz2+BhQKOjFkds
fXlXQ9ISX33AuNfHM0rXiV5jFYRdHltTT40kSDcCm7EEcdAUX4+EvADJ9rHKSp/jm8jVPpGXEQPs
mvVau/OsbFPxu/y4zyhXdhGStOqlYyxqx3o1Ib2Tn/+MAuyeEMKvHY1J9GPMan9j6jDYOQX/8JgP
JbbKST3BmVlOmuAO/J1WO+E/Y1J/68dx+Eq1+zkO04kQz/rqT7ZzkR3HibRDvSHmu3/qJuLNgFr/
zXxyQm03RY4IXSeWqQf+m7RGOuq+el2q4TZjVf1ZweHbdiMBx4Y2uk9Pv3vABAi7c7eOMhgc12JE
XdmEP4fs2BCJ/sX+V8e6Xfp9Z6TFp+ff2aG87jtUuaXqYTXAkEEkKbsfPoIWUvttwn4zMljbRbzX
c/7FhaT8qtHSlap4FbZscQwX/nsmYifNq3c9TMPNCfOnbH5XbmO9Ec8or4g2fxBMlfzwCIq5iN74
8/iqdHPMFl0Jcw2C/GaCn45RqjBu3GSIsPWTV6L9kte5d1FSZqCrSlagGyXslhCkAeI5w6W9sq35
R5T4hEPlymHfJucfBHKSXxyYvzXkPlJNRPc66Mx6itz8pe3G7rW/P1hg0wkrD+11moJYlaPH2LkG
1zvVNjuq+5di6MVrXivCT8yvqMJV20BH3k9+9InID6PW5HMu2gXHiBvsrbTIf3fffNDTfjQmfGZT
6D4nfkA/7m1aJFIX1nLVqtZFuAubnjXF1MKVSUf/7Bmh2np9ngEuTfHChM18fTwbsbYSSlyuvcWA
wagd9nka2auGInP1S4T7d3L16EWMxlL7ZI6OhayMiU3QBGCQDR/IhMW9N2qiZR/NVXBymK8VKrsE
c0AclVWok6uw6BByF+0muD9D4cGL7OzuZudoGh3tBqcGPO2pwgDw1AVLdn3c7KTLf83ERKOfmMvl
8eCxN7CKyNyZXZueQTbDFLPsg5skvxZwQ37WV1vRfEtj/OMnGK5K5mz8Aqdo7A5DmbUxHXW0kYHe
5i4yZ8u8o4FrCBC1rI72vOxb2oiV5+ZbY4x2jqP+5kXxUhQJitRyjtMl/zZmuHekWnvG5G7rzuVd
UPeNOAdkEO4BuLB8TcS5y7qPHsV1Yrd/xXh2uY/TwKx17/4kePbFNOZyw/jrRjm/qTWSlKC4R9iM
XrppqCGNyj2HQ/9hz/3zMt23yupaBun9rstmKXFRkhCeGRQfoZ1ArPb+4EPcYb3daftILi6XNeMf
MrkLcsi/S69RhuI+NlLiO4cgnAgLxRts9rDHezZMdirHbTAAQjaglNIMiaNFAtIw+8+NPy6kr6tD
AZjcmcsbpljccZhh1XTAikEciwZgVS+7Lje282jvCOIHAcPKMZi/6ThvCsAOiSQAXCrlMoGsICfW
HSWrx6+lampls8BXPRKKqX4URTOufeG9CNckj7VzyQsZE6oCj3ltUpmbLg//hDC1VnmOSHkp+1sd
JS/gUZqNAWho1wkqE8Os7kPGYI2qmtMzvMJ5DoHTTf26jqpD39VEZ/l4Cmvjmmv9K1/8GAOotTHb
e76MY33VyrwwKiGqGZyhaW+Chd4z6pa/2ZSjQR3tA4mnBJL1LFUaA/xU25IMOxsN8fGm2KAIketG
Oc9mazirDiLOerTEurQ/7SG8zB3Cn9HjUIUXprY2pBlSVQAxBUYdm9pqEQOO4yoxQMSl0r54Bn1E
3ao87kYbsaLPJcENvo2eSFIZOv+M2jHXoUeMZbFEl2JcbmYX0SFbHqwVH3+6bch1UYMkLBKchAz+
4adnDejHHATiHLC08AnAy8bhqLOMXGiHrE9SmWwr/9EvxNt5tXdkEvivZpSc1hXor+o7FOKf0+FT
nkicXg1UFqAo2rio+IzdsXv3R+ersRQCA3ja3ot7zQ2W0Wl0D3rCkqABzq5ym3T3ECsRuXNkiYr+
FIWxLDq1MSfsO2OSxovt/0LFka76Bvxp63uArIaR264FU0ZM4aqZ+7Mj3HIjTP3pWRgmMYleWzU6
m5zNJ7G6IBkl9yU1BofKzttdAhHdSc3l0DXDn5oboFBzfuvn9joKdPxDngWbusGGVEyzPj2edffs
6jQaDmPHrUe37m5aUnVS2pGnPKDNZc7oWUrhwHYNpCDZKaobuWpM3JCE1tcbaTIzDmEkj1XansIh
bVEZdCnmZY8R/OPFQTjNSfXp2SEzgWD4oTlZBuHDkzIbMPRFc7Lpb9SKlHJ7N5jDU3D/Bxt3Vv/l
52IF8DhLwxW6awbj0iWU5/5bZJWuY6BKf1gN5CegacAs6d2JJO4IOEPiz+UqNTfEyXcnrxEu8r67
7KPVGELz8CKLglwE7BVdUv0eU2BiQVpAqh0HeRruf4RCsFyIauwkRmIMp8wL5r2cvV3Gsh11+3So
yGZmCXT/BprAY9j6yJv9ztiE0bCfFbKRaUrMNWGT3enxwF4wDjo72uNcJGG5yg9t77lI1KqyXpcZ
+/+mDetT7hkfrZFMcXf/6vESLfg5rwOxXVrIGkSLnJYqq0+hXr5Cj2LJGRCWMYgigsL3G7TkgF9X
4v5XbroOc6la6hNvrz4sCec81I+DuKdCZmZ56tO2PBX3Z9aUER+U9fuiHj7DMQHbevfgPB7kEmBl
rK33ukwrLidesHq8LsqIS+Xj6eSJLWO6YN/Uc3qai4IY+PuzKFv2Ru7TBSH971xr2udq3AVtA7Zr
bJuPTHUattX9SyOLyhOH1LB2Sa5DSUGXB50cjIMg44aH2fDyk5YfpUyr/14OezfEcCzazbSosiZC
EaOv1+GIrYbBOLZN8duiMd2yzAhhno0l1/Hx4hSQNbKgIxKA/Dd4p1TTEMZC7mtAG2AL9o6xt/jE
8Tjkxd6ig9vaE9L0pTQ2BDeGTyUTq6dS49cTkanixlA2J3mBYKML2jjNvpfQSk4M+e6eAWi8bX0Q
fmPGXuLRXDvhcTaiZT0VEDBcdg8GVlvmx+afaTCmNWg0sZ7N6C+5cbEOM70tkpyjqa/XbWQBv3xQ
2Mn1h//8eLrkruxOnMQ12Tj3V6PUCBG9zwtA9vurw53gDnVL4ChmVGHM1nYxzWz/eN3JaouT4v59
pg8NAsHJ/dsfD48f/3hmTg5MiagI//uv//07/z0+/ldpWKRhDUa7/u/Fx/+kHm/3fz9O4dLYINXH
1fD/3pt+vPnH9/z3Try5/PDsJfjvLf3vG7MkI3hFux/SHvM7H403XBjevvM0t+lUgdkj/+v4eFbe
n/3vy8ezx2v/3/ch5SjjYah/PF5/PEwp9ki0s//3RwVp58VQ0K+Pl5a8JDKvkr+7vqZVDiGKVdGD
88aXj9ceD4ugkZbY30viwHj6yG5zI00QS+kcJRF1e9LhvHUEAWRDWNB5NA33CQ2lv1GLh7W+F9VO
V1ayUToIibFgF6jF7IKh6P9pYWERSmG6gvL7w40IYTwX510BrByp/QKGeHCe+9nq4jKp9ZMPGI3A
8hIXFcOZtousnav6cjUhsLKLCci8BnabVaxPidYRgI9IKVvn5u+Q1uWaMeqgz36tgp9UbNmm5UJO
ePcSYH1xBDpXrj1+UX53uieBwr4hWEH2qfNyk2TJh2RiD153MWLSO76i4NmzTGINm9+JxjaezM2w
BSNA95+QnCdo6QbcbBhdc2wr+SFrF38H5va17hEX1Uuzp7V6XmYnzqG7rTrcT6uJ4Ylj9eeyLft1
iH9pHaH2c/wE6w00KWdiCQz4FDwaRowxwO5Xlc3v/HUam1vuJvZKOQ71U/rsSP1sC/mvJ6KiqjBp
cf/8Hkcr2WU9jUfo9Juxc49iaegqBFsEjcKCxo5hETMWJmIg4kFxG60xbi0pw3PlqJ96uA5m/ZIU
DVkJKaxdhpHRMzCb32NNtFwRNn9VOrwZfTNvB3MicbLWp1RkvyoRG1Ub8MneZYmDu7HbrN1WzbAL
ZB3BR0ebkFMbWfWEa8v+9uvE2mfjjwz51ksKQGCl8gQgrIpO1nyYR4kayTHPUdSrbREJzGaDzDfg
HOvNkOcWt+eLUH+lm+ptRwscW14KG8OT5XrJLX81mmOwi9IWJww2p3IGFWp12DS6tmCsZRUXw2jT
PQmz32gci0vgKkn+RniqRlxJszdONwfhWV6pD6NU3SlwB2LdxUC14zbyqczV3htd8zAX+Z7R07vB
Wzh5jD6wqQA1ggaltwtu/VgGItl3tvpFdwvrGXzQLg3s8ZqTgTBQ8tUGa3k19PDCddBuRtabCNIb
NopVQEMo6d0ZgVXblukA/yF/o6EhAZg1ESmaXndKxhs6JjznEbUBUoOT3/o/RpukDLj3s3GHKZsb
MVTGYUFQTwRt7R4qfNBnrFbciSpFHQzi1cG3jS9+KlFFZT/xz3GHX5x844i2PffMh7oQZZZbhe1a
eSnq9Cn81JYqjySPyKG9NslOJEDeF8++DCkThk4b+b4w5cW0UH+MnsWlP8tIU51H8ra8jiiJEkRu
VrhfE3HQ684leT7LqfcHFri0FevFyj8c0gRisg29jZA0TpmkSG3TmmCypowNo+yYfuRqE+DTY4wF
pkSq4dmzS7Ls+CERc67DMHQr1+wmjpoyJKARxEcZ2pfSZi1ckPezSTEPrxNI0vvS/HXXgCmjpRjh
r0Nfx0S/XP7VrJINmf8ELvpvmLR7HCwscFTy/q4i1dbHWBSnXgQmEYkHjv7e3hpW9icji0ZDstxS
cstNlkfBUzaBvimdvFk1NXJOr2UnzdzvjM4p3CgE29w63SR2Wz3vWymXnejzYpPY0988l/ONKyBC
mBEzY9toYjYL6LbzRHplu1T+waCbI5rcglKQXVO/kSdrpABzTPvdhSsVV/haDpiNPUogI9rPY3Jq
yEcE3COy1147fxPvSapLJ9jjGKPn3CfB4nmRVvSUSWddLR61WVtxat/PoslppkOjrWuQtjRx0Vix
owx2PsEtIJ+j4qm5P2CizVwPLmYfHPsgcnckaJ+7iJiu/x5sro29E/1LmoyKiiXE1iRAMqffZJa6
C5rsLGtkKl4Ow4Z1YMAKkOEgRlJvKoZTh3D+REOpcR6yvwCYCWrLqXOG61yp7tWkvfNaQq5bJit2
XqFHMGqMiSRI10Gw9+faiNu8OfTJ0K50/cu1YIYoRxFWFGb25r0ba5882I61sAaznYVZDHg2RebK
1dqYBYOhaNq75vBrrpfsECQjP6taG0lEFHBk2Vte3YYqV1s1wEwK77gfM+gBUzuFXNVZHvt52v2Z
qvGPbeo1MATuGmZOH6tJMsdJ+C1t5zD7zm4uZp9ZaLjSraHOqJx3IxXsM7nXeDjTdjUg3VzZA2gs
7kGfuZ26MXSqj6UntT1hqZFOldixyzE43DB6VIPcp0y9YpRX7fwGNVRhnOzJOnLTnwwbvTXFLdod
m3xlTYTO4kftqS5IBbd3dW/f7eCcmRE/0+HyeG34883ZlTJ1ihXG2hVuKAEu3griTvxg5I35KIqH
2rlGSxihrA1KRuqg3QM1XYD3dlQMUbidqnuPFZbzMSqNdWAMpCB3px7zNc738FpQAaal0d5aR/3J
C9KIIpdgMF10n0Uj8t3M8CWWwwidl2OROjklnhxhXDurMG4K6ylz6UIk6cgTafSngGU6IXautUlT
d4mndsTnp20SsY1h7aF+vkLa23YOaU9Lin5ONBm3WKqHUeXWdv6JpaN6GVkgbQS4qnVQ1/VaMvKK
pYuALezjs0YjfhjT4u9kpWpN7IGLB7dgwVM6v8sysnfu1HKNZda1t9ol2fbBBL+vaw/MZeaDdyfN
dG2AJ1klB4yrgNlD/dvwIucEeDY66yhK4xJNJWosm2WbjoCHo/u7MAowz0XZrC0wQ8+NSw+bzPbV
iqQOsd5L8XwD0QJ3kPXqnmyZO+PFMkGY+dre49xqn53kZWyd6hXg+KYUqf2MRqF+RRtfxCHm5o01
/GyHRL15QgxPOst/cro1bz1ZvSd0JvUqSv7Zo6g+82FsTqYyIIvcv0QZV2163yZmfJT6kJXMGJog
jSc9Wf+MvDyFCsxxRMRv4wWfBAmmdxEgUxIiQp1Z6isO/hZ7Q09PwCjJS4TY23YDztmalqvDn3nl
Cbc6lDUl5MwP2kVGGc9N9uXp8VCKcLwpP0sv7EwvvVbVW14Oe0ZQFnK08h8pCiMpLG0auxW2/f6K
A7U+N9NvBhLdUyGwafUl0sqsjgDnAAzyBocEgFwfTKsbOLtM7BsGVBfBMgt/b7qrEPWw26LsnBsg
3tFISAnV47ZOk3zv3ImOCWWKx4F7NO0/ZPhvvXnElVym1pYkMxrcpP+yHXnx7UpePItxYYIH/uB1
ywEeXaxzzErFvMREDPvPo/B2LrF1B5a2+7GfXjzSfC6zaLGl2tYYKznbq7Ti7poA9kO7l+2gpETn
sqGGnepPYuk0FVLObs+K9pWyfwe96Rwi4Txp585J0Q4BB0O7M+dhPJbsm1ZOB4JmCN1zpdNvrHUM
RINg2hZi8aHKkBJmSv9AyEsdp4SuIPH3B6BjLjfcZC6ZJ2hSuiQwgYSkg3YS15GrrpVb3i3PPW9l
JlUARl24sV0zETFYgSE0mbd+7jprc+qG/QJu6YCU57Bkpb0pQyJ1Ha4UE3nMDqOqjSdNdWgLbyY8
bX4ncApWD46FVWXfSWG6iuI6bMu17nL1apXVtvMZKUvULTvlV4K0gojYbfSO14jx+MpuunkTsHiz
zO7AFUkj/fBHBh9j9hKSKWQiq+686NuCZX0YHSbDneOt+jmn6JuEwvsccntxyZtIQ26jZkWQtO2S
qlAYc1wNkA7v/edpuQclCBuIlfbyL5sR6wEMyFc6JeNT622tTGTPqcYsUg5wM1m0VxQXARMVRXdH
RwtbDrG2o5v6PM1QimwaP0HIVZB57c7JcwgdBA+Vvj4kBWzNhoykeKojkJ3FsxBNcGkbnyBHKLNm
B/WuNT4Ad5+g0t/E3CSx4eg/M7XiuZY0ngzXzqFIlm2BHGfHB5PsW/cjkQR5GHlifPnT3ySo/Q9L
/CGgMSH3Uc9nsiPDQ1sv7OHShJt6kT1lBB2tLbf+UdW6e0r6wnoZpzdVkHyaIEt4ykRYXKqeKwmj
/F2B4ORWZQPjoTL3n8by4oX0cmmIahrvPflKVdffEiqYf3PZ3gkbMxNsD/Gq76AaDQ2OX8V4YfRg
HQXVgpvo/tC5KYnzwRKsKBujS2TeWHudyfzYp60s9u2yvCli3s+sKOaX1l3WxmLQawyC9ZPnfjbd
Et4eD4zt9qKwv5V0WN6ZZYAIFVwutTtmoHR+WxJBkJrvji/uaB4zO/uaGBMztR7Z0EAyhjccdU/L
kFT0BUa7QQ3En9Wpb9Ip8NcHpHY108COfSkdEr7RPodqCu/ZA4qpXNKCpCOfMCYkNNq6tTNvA9+s
4wG669nJum1fhMupZlC8zW2THEqTmadpjKxzPNbNjZftrDmZbgW6kYklZQO59ox3VB+jFPF2rqbv
vAFX6+jF3Taq1kePhlXmebcZswZbbZUCIyUOk9h0xorWqShT9Vp7OX+ltYNp6TyX+D+cOotbD6iG
nXvU70kWrXsjSc95WEPjdHIoq819AkqUlaM+Wb5zFSFQNtZCVBs/7+erI+d+zX5ExHaZDKCdRbvO
ZpZBlvcbLapx8DIV7rRFDtx94Pt4MNopWivNH0bJvLpVs9ySOWS9jZzxpPZ1Ay4CczzOefizTtJv
A/PmM8EkSCVrdUBMJVdz4kyUjIRJLUVVbaCDDqAySJSPYO4dqj7V67ZqwG0tQ7P31JQz/mdyN8+a
2Wt23/ET1Ox5cS+SbtdPVIdNHn4uHREBg0T27kztSQe5YilSf2KM7TkkonybGdbv2TWpf+dyOvb0
xDthhc1G+NXNXob2Uo25vibAZ+aZrJC5cry45iq0q6cCKKhPDg6ZQB9zBwTY6ctuS0xQtk5CQSkk
JkiVTCSuXvorsv81wUgug5zQ9fnlT2ngD9WuFj+Zq6t1wiE2uf6Bxtrn6o3hb8qcBsmA08YZMd+V
JdonAlIWr8p3g98TpcZ19IAFhunArujHfI/H/q2GTrtJIttZTwFkR68P/Tgv+uEgChi9fWQ2FwIt
quA7HACWZU1CdoQ3v7l+5R4GcopDs0OscMf1VjWsb9UTTyxDdAIDgjekNj2IPMNPWdcuf30XFa5k
OU73CDTHJsxiJ8kmZT+B8B0zCKkvKk5E2WJYCJCs0xUVfYEoBxEec60F9kgN189pSYkrcutXk2w7
y6bSN1j79SralQpaWwKRSbmzRGiQDWuFznRXJgvpfIo4ZoXovVCbiUy+KFQ735Xuv8k84B9ZFUz6
vSR3ng3LGo9JY+ylWW6LksGVrZn/+Mnw1FbGT13pP6nNLIRs5mFdL7NeqcW1DtKYr8sYRE/KIHTO
kn24QU1VsdBkidqQelM7dr7lfn8/det1oQmRc/SnkDZlSnBs+orrvdtsWr9puNUHKelVgiQOyql8
nrZyqvW+d3DI+4mN5JKRDLUE+jo1rXvJNreSIlwVIvuEb8Cklhk/TSp6HjXTyunwUrbLfFRmsSuS
OTilXmxZHdpxo6sJvmT4ZXtRvzei3CbDrnZ2SXvH43GPOkqv/8s83NyFTtOtMEpP24klW1nIX6zJ
/N2cOoy1DKw1VEFb2DzOKvfNU+VBTtVw7F4ahkuzZl874F44GWOf0eb1L02RkTJQpMghBsN97etf
ge2WJPOw7+ur2do0mQJNc+/rDQZrIwS9/Yy9l1RLXAseo3A8t4IxekPlWAUfmRGFjBdVvWvMTG8a
RSpilegg5mp44sPS+BpaehOzca5jbR2x35UrtqoTtSwi8RZH0QojlLvOss45E7KzHKqpeo6CXp7r
mjydtmvbSxBQc/q9PnMRXlY6KaJrmTMHyZmt5aLxVrrr36igWg5WB7FM1h2c0BYbFy8/y88U4kUb
7RazQk6hidyXwQY0cAskdXmz2JTdJ1IBueNltXEHOdNT84eb1Ez775OF3ifWG6iu/sgV7ujOfoHp
Zvo1TDaYTSGNdecw3su2bhJlW7uhfEul9Tsr+5ItR/23o2nfaVUna0N+10WXnZHYhXHgib+Tdx91
EYS1F1juvXCSG+AKYFjD5LdNtHoiHnNbBtmzzZ6sI3L1PHBUR4bpH6w689Y6Yv9SybJbp70iq8YT
FLJYC9ck/7hcZ6tv9rw0WRXlS7II7tsjw6LQEAwWlH5y+i9mGATr5MVHMB3mvg2OhdVba8sTfDph
w1YUuvwWA/8xWpxfbSDMODczMq2UDytAgpjMx+HQ1ILIxZZLCXXkrU7+WUErb6brzaghQuKNlBA7
P+XMDOCCM3OMaKgRqEbYRlICfhFJRoeinH72ZZuf0n6+qRpac9uoc4mzYC18yYZwoR8OO2RYkwdY
V1IP5CXDoLlw/yQWIxq36PmUCYkiunRc+Z4uVwS6OUcvNH6XGIlNPK0xI0fuB+McnrTDr+fq0Mc/
QqpbBfFyk7JyvEZztocQXt0NtunGbRJnF7BsKTL/mFahXE2zJQ+hQeCNYOwXj+5PczZCuMB9hIF1
yg8kOEIHQ3XEFccwbqnlkSlhRxwBdseJXLYfTgCCBWOf3KnF9NeS9ZN2fRb6BGKiIlFc990+Oj0e
iL36q5itMfvLm5jhRX5gJ/OchMo9Z63zm5rS/FO27s1LzOySzU0YW1n+FIyT4P46WltGQmNMqBrn
8+DyAXdJSa/p75m35B8ikoCeB70qGYIJdV+P9elbj5yVgqkkCbgGnF50pOmSX3eotXdzagJ8bABP
q6VoWO+tuWVk6bgq0Xn86SnXhjb8SMqW4nyCGKwLt1hXESHRRHX9EAAIqqEDTt4Vb4qREAmYPQqP
0Wku1dC+UVTNB21WSAlIP6upkeasdw5j1PYrjOBEnBW0aSqD45wTKg3uLl/PIQb7JplXGbG7x9a8
k+51Qm/YeBjMu4JWYMGFYaXi2BBocAYqG9+F7Ntap+GtyyQYZq3MeJ6jrwDh2tr0U4zjGu8B1q1h
XUqoULZ0TnpOvVVEL9YLxm8FsQgMGsBGtQ49zSLNp2ixuA8GalcRj76aC4M0NxrdJz8qdp2MaHXw
l/MZJy+XMin9WESDvXUbzvJO2Uxosjp5qky9N7UbHUtq6cNY4jL34XCQ9F1esrE09joFIuzRlxvi
ZZZBjd5mzgBc2OtM4J+wU6vcVewpWUHp7rAol1bZeBIwqNeeSVaeYy3q0Nf9FIdYvDYh5GbsICMj
Tf+z5Fx5riwine0uO9QoqK6VMiAbtONh8IvuEqUp0QcqK58mzssMtPfRq4j5A4pNEAJauKy4ZL07
rLvSy89Fovh4RtiMbV1ytapNsX5c+MORbjIwoNPK3rYP3Dsu+UypaDbqWabi6tgMfRd33JSGGE98
mAGHUM+FXClzr4rhial8s26b1n9NfJYTWWu/ypoaJZkQH40Fm6Ext37XQtXPedBtR5gEP0MGLWus
QLwl/B3buqmcd3Pc9+N3r3r3rXHM/jkU/VvdoZ+iH7bXhZOW716ZfUvfH7+lZL7nzWTht+hhPYNW
GITUeTR859DZmiBr290tkVY/uQ3WaBBtsS18mR0Hp2U6fk90htCcxkkqga2Mwya1mvJgsEpPcvsN
KtdLVi0cRCbd+SwJqsUgPSNZrBwyq7l/JKL3rqNaxnVGEIFklHdt7g+zWZW4ZUGnuRqkozmZ7o8F
1fgqm97xyUX3HpdYjal8npWj951W/ypVNOtQBI1P04+gCLrU8xRZ6aU1zYp1w0ud0PkyuglOHnPO
TYiZgfE9EZm2STSnkQ7BhtbaOzRdm2MCwNu2KOr+Fi2tuOPKe0bOFPA0dfZk4ONNiy/Ls664k40d
ts0stltEblzuvwILqJNjyP6Qy+nO7G2L7WIXPg6qrNu7eJ1ei2r5pzi+83Cs39xocPYNffSq4Fxe
zNG8TprLjwhI9zQXqOhgbeVT1d6FLW44sFpdklPVKrYsS37G0FhcbOuctiy3Ze9UCEiiW1+m8jr5
siUzn6MOx1AH3SAxn0a37i52Vx7MRr46nsH4GWfOIWxbChr4M3ZAxWVFqfMDVNcLw/7+OIZAuLEI
rGaZJq9ohN/dKfw/7J3JctxMlqXfpfZIwwz4ojYRQMxkMDhLGxhFkRgcM+CYnr4+sDO7s8varK33
vQlLKaVfZDAAXL/nnO8AIZSNPDeQPG9mxwVfWSKlShNU5cw2705kFcs/k4DulJgF1XY9Z6x6OBTC
mHcq681bNf2Egp2gUbl7mdy4u1c6dcvcM4JOVWaYr08RLWd168Ypzju8TSMClpMvFXtB1T/GWqXf
RHLq3D1hq/xTsp7aupPePXTDQ9Xn+SUnXMDBUxrvGBMJcBstleDIDG+cF4fxLqpt/5eV9RXqDw9F
g/UP06GHugR7lZ2l+iinDOuiW9ungvo0TgT62Wx5JojUCsFO3nvjXJ17/OT8VLg5yXxIHsYJFp3P
rGcbCRuS9cVHoAK5oW4Zz+8HYhA3w0o30P6ck511uIgyIz0Ps/C2fUPeqKPnjyPryKeWl7jnvK0t
IwVBSu2HQRprL1z2GGGMc/Um9LgvbgtrAMHKAuMwu/HISqY4jRqxwFpY8WubsnaNiy668FMvSTA2
LKBtWf7OwTkiqnrprSiVCWDWVq9o29j0bmz2XFtezQLDXdGfat+rXwu1np6hC7TDQSM2dGfH+kuE
oPldWQ2PQM95cBWbvqHT+a9GvnWPKnSTI8OQ30dzOEOJCipV0LA5pMxPHNErWet3Orv+TSzVU49B
mfe1TN+ShvVO45MXG+d2ZxuzxYnW2DoMoUMx1He1zOGG4spEhxLchDMgl23hfvhUku4Td3gytfja
Upv+qiQ1gJFLuYWM+GdaO785s++f0ekrlOAxY0+SR4cyB/xDK91wG0mXjOQO3t2WxaeU6c0gbYhQ
YrobrklSHtGR9N/O7Uz3ryKn4EahrNhN/bxkdFTd27Gt30FjCuJAQw96z+2mPbs5H3hDlvp73w7U
8BSJf7ZG7H2qS7x9rg3FXZ1meLcdR70kfLhZ9spXzFTZnvUhR6ol9o51FxsbMYr6z4xENKeGfkky
0Ac1xeUn01oUBzkXf2eHVG8V1qePVeilY4XDNOA0W8/zWzwV4/QI9Lc6a330NbEOekyjbNnVJUYF
8bOvKvGYlnVCx9T6S7ftios/f3ueNk2BZeHsBCpDmaltqH3Tr6mDNLOo4h6TbWoOFrW1g/XSGPo/
f+nWPO+gxc3geQd10Cts4ZQzFseZ/kFgKfHvWVnpS14/ilpUr4MZxRSOjngusuwmxkS7Aj7Y10n0
zFZnvlDbmpwLQ3g3WUbJq/GjRdC6chqicivIfT4n+XLpheOxTpHzs6zWliW7Obc5JgyOOdaZLiSO
GKJt3pcICYtwQX0imzns25adg8DNBlhAiZ1UHKEdTNjlai9fnHbad8Xoky/Jy3tnJgdZWii5cMuH
cAAsuEPdxVHpdBVtksU3qwZ/34BQ3gtztI5M5FwSDBubqUDgj2aN2wyT7lbvp2WnBGdZZuv5zmXg
39YVbUqNoxkHYdj9dVg48lJ2Zr7OaA+98tUjX9j33LYiWLCHhEomI1R/5P+2l9EF23cfomoisEat
e5U4in257QcVnYeYgbfo1Dc/ThaEcdfxQVLWriwoDsOTZT1w0rUfOFYqIj/OudCcKaQlRob22+wU
8rmJtfaZ+S3e6Fqe7J2a+WgsOWOPS7/cOzBu2ZV7b8rS1QsWW464XjHfkHaM+yWqAiW9jDayGhB/
P/9u3d64+3nRBgOxhwwk+wt+D5ns0DZi2PsplRmCAgzcesZj5JxSpeSt7iLrHBUT9zSDY43rWc+L
8dQLzXwzPvNO3fuTiF8T+nOuEEXeJlfUQe54Ffm2ZLz+4HoLf7mQgI3ECeRNZm8W9ga7cmZEXQi+
IhOX+q5r2u6HaHDW5cJT2er6Lehl80HZOWWgeC+nrLbe8EklmOye+oETSeYa0EStoaWSorx69qBd
OTBgAkrAylZL1p6NWDt1NT95oClv7mKogz14IBQ9enW1yTgSHLPOrOziwzQZxU5MZGbafClDgQ+U
xYm03YmjauKFZhw1IEzNiLRZ+5qwFd8idn/ktpm8LOrB7RPIyxHtBUunvgZw+nNt+MFkV+MdpAqQ
/5YDPC5+iQWF3KrogYnP2hLwnPD3o2kP/yNw+f+Jpv83oqkLp/LfosnBR//xT3r+/UcBjP8MSl99
yvnfmfroButf+hfS1PgHkVEq54UHp4Lm+X8h9X3xD8czPRfwDtMjfD6oLf9Cmgq66tmxwACyXNc0
dPLPXaX65D//w3L/YQO/t4CRAb7QoaT+vzD1f+Lu/0ZQAAaqI0DBS1nLGA3zv2OhLNdKWp8472mc
wqzE1gN8s0Y8cCftWNWEPUV8chioT7lnPxc1utXilwknw1uqURS2ErlLnosb0WYR4PwIXQuVO2QH
Qene2FI/Y6G09SRftjkQQsCHT1LD50BiKA90iirySGeVIVIezs34BRsqNdQCQfZ/1hz8H6CnhPtX
EsT//n3yTsEl0U3XXBsP/1tqe+qc2ZGwC44RHbXYzTHKprI4RBwcThHmLbpamFx6EXsBa632FBv8
Xlz5+AoaVBW55IeSyp8ysnA468iTLX6wRWYMgdimaZNklWGpkxLGi9t7HQfy6qnU9D/UatsPPy95
kbgbV0x6GAkcRm4crK7wVCt2uQdSpC8zeCzuQIpxXuRIJ3fFfkVTh3Rh8zV7EwMAPqSzIKnH125/
SKtmYyxnEfL1PvsaRSDktujf7bXmBJeup47s9PPS9aPOeqryjot2+1+/LbwVzV/EZZj1FuVS5nKw
UnM5/bwkKZa4CJTqFl2xOf28kL9rTlYU3TASGruIGBVnDmTaXRVZv9i8e+bXUCUQd+yYJFnb9ycS
pO+VnoowS8z+RGaHVJZYIYuAXU61FlM94Ir7tJIQ1iblO1iuUagASS6fhl3MYV/dcjmtFeyJv0uL
/NHNh+hUV0V0gj9BkktWWG/XXy69Lv7t5ef3tNoLOnv2DqSMwfJa3cO0/qmOj19HcPVgIlwHWQ4+
sMIShhtjbkPP4A8z3s4xIQJvyzBhnxpaJ08//4uaJePUvUmtGXa9gSXRdSK6wzDEdXlzqOOFtfI8
0sJMwHI4dVwOwagRpfVTHO3UuQjwV0zcYLJCdnq8IwZh4NkybnrPby26uSvyWF0A1bH5SAZCMetL
jcJMVIPYwrAa2lWFA17W6vXnt35e4jXOMBS4ZoVj3aDg0BLNqUM7/bzU/jd9BCwxStERT/7NED4c
K4JGDh+qRp+8AFMqjIJ6aQN7hEUr2S+Z7YJLSqhwaKxzW7UXcJHV1k1NGi9+6aqT4ZTo1Opq1ENr
Ot8GphxyMZb2WmmAlerRzY49peUUukH8r8utUy7ZqaXzcXVyx96SEgVEjseK+CpcSkCjNRXRkSHq
i8U9dlmfnMkD4CMQ6XOctdY2hy+6nR5UgZzYphKxDn2rETE+gsY/mILTF9fGwSPPu8F4ORaYffin
U1cTgZx6Sv16jpY6D3TM49ZWa+fxWEa/la2M3RL58wYWk9wrDGYnq+UamnRChEZj4iqaqptWu9Wp
FqQoE42HuFu98fe9Iz8u87S4U7ahTW8KkyZHqiH20ScO1l/BJVoMiUH5UDOfTKpKFGYKfN2c0rqz
bHDUmnXPQa//cMkKnCZ1YGQwjthXt6XyhrMak3yfpM1TXM/D2bGCerDRRMbyBUc1jsUa11DX2ygO
eMqxh4ZOPIqNm9e/LETBnQlInVxOt4/iBGVWw8MZ8xbxKRZ70zK44xlN+Vr2LlhHma9eqc9qdlGk
1pdcPHLjmI/SWaDF5BVehPVGybOvOSD/h1EDgGGZilvnsYYpdNlubFvFYVE+E8KkeIoMDMca+iEk
uOst6Ttn6xiDtrPq/Kp11nwiFIq9JX5JSBCdJlme3V5+i3h1aJEnkJEWSnP4yiqdCRUsCloKnIQx
2bFdeE88e1saqBA6uzGydRV0s3qzzIxVvk+wdV7DKD7IPXCk7kffWfS/1tZwShrN3NJK+DzGWBUa
66U089My+9q+V819pehgL/zoa/ae7Lj8HfXcfOs4+PmYzznhkrTt9q5f/C513Q0BdwOxxwW3aekr
wUff8RFu3XcM7HyV5hBmnt3zeVDoaV0erZp8ReBgY7LY2cWd+RqlWktHVvToWa+dgbORzWq3gxua
b/hAPA7EJ0x6ts6LOTdbvpiwLuFH9OZKIdVLfJXqkCWoyyLSPchtyrk3IFbaNG0EWamT4+aQxA9n
dKRzSOuGLKGjwlyzXBzsC5Ubs3lovLZHHObjVVqPOTJzULr6XZFYv+y9yDLsNWn95bLatX0Nq16X
uUE7NUdhlM6d69T04SqaTXpVB+z3qe3gb1hz790blpaEVgooPZLLQsa5JYWto3oDCdsR7/U2kTSb
vT6LP1NW7VJNRrclbinAjfFxCWe41l6MeZbAkynFLuME73AMOcmEPp/OLA8trpm+ng9ZUeBcFdGV
XbbEBdG8mbh4No5ge26xJm1TxpdkaP94bdJvrdgCdDetnSNa1odpPixHqbmHLK4PiTXOoa9X8LwS
ZRzIRd1Nq1uBlVkbOITkrZVqQwApxL/L/WjJ9yQJKxxK7Jdz0YxboezdsBR8GbP24mEZ3iwl0ovL
sjcXmXtfFebJrJcte+NAcz+jiPYZ7izOtjPtwHH580Zf40Ec0vngUQLMIb/EI2l2W4+VPZlVZI6m
/JXqTGbj48TFvHFZ4mxJgz2AMG6eXCoQbQ8+LP5GlDO7DVtL2623MgxZ1XUy3eIF0EIHgw5YJ9Oe
i0aVmrRtD22L13jmVCJPyQL5t5QxNCA8tp5RcJ2rm663+Z6sB4m34bfTO6/pim+PbYnRCjUuNGyp
BXpvALMWy77CFdulCvma8CS5h8wK095Vuwb7l62jv1EJCVyZiY181tVJHqO+H69j7P9qyq4NOgL4
IQKArMYdO4P3XNQ9CpnWsnex7L05+8uWxqr3zBQ0rSJ/bJLCNR6AoJgPADP3dhW9J2nh71f0czNm
CA6D/Q3gdlPNaXeRlHlngomMmUYFc4X7HW7EHHR4pY4Zu42g+9Zkb59VicO3j/a97xhHcjJhWRZU
2BFC+kDKaDdjjzMvdTNxmCDEbRy5wl7yDq2JxNYGj+YJsF9/8UTDI+TZNgvz4NbFBU4Me3reGIRj
OpG6oz8aB2MS0Oj1ePw963dsa+dXvyqO/qTssFcax+uOz6mz4CWpvbNHYsIQ+d/Or7dFt5TvtkNY
tgbsirXhrseXSrihK8Ml9asTUbM5FF7ifnhY1+uNt8QHir+JPOFZb2VDuKKaL6DmJAY1nBSKrXTh
8KLVbXEH6qbp1XvVFn+Abia4scmZdn/5oT9xXL5JB1O9yIsHW8NcnxclWIaMKlxhw+YxXoAgMOfF
2SHPDWBWJQqimP8sAxq9IZN96Vi7Bj6GG9s3bzGvND8Zh6KkPoEmS8oNJ3GNKbCvFgtS5UTHEm3Z
mH0Hf+tb5Rd9K6wR3NuCgBqo0rwDTXnnu7LdVT1BvR7bM6Tm3xPZAzOR73NeU1OVfbj9Sm6xUfS0
HqAloRbpYiBk2fpgVFG5McfYwc6o2JfXutpH2rFU+E+q1GSn20Jq8Ki9JmJTvfXz3xnf0yYGrjY3
ot0PJQH2TDUvpjm9TpP3jnr4hFPP3Ih++NO7oJq9pWgPYnpFXd57k+0frBkrGUA09GuYQHTweu2x
V1zBqVWSkEWwtrqJAgDZLJvRpqSGQT/lcup3eFezcDQmPcB8cD/U8SHmp4yrknCjXIB5N4LFJ64h
h7CKteSvTVPfAxENo9jE4Ik5h5hyerHLOEEXQ/wzcNVhPf+q1MfYmS88b/aWKNzAddR3bSLPLROf
13QEC8um58jM+Q0Te9zFRclaFAKC5oo7UcVnTd4WxuzHjnGsotwrKNPl0TDTx6wtoo2rx4D3nM+l
/IUUXgRpxBg0QONVDKaxUz8mGdb3XH+hFp2ltF8e9Z/FVZ29NXTTVC5GIyjRyxH6BuBpXIRoPe2O
yjITQjlqbczP1ljOPPfrWyTvDTSiWK56mvVnNORj61r6vsgtTnIO0Bu0250j3Qezt1HGR1ioRkMQ
LWF+QstJN01Myr9sDosr1I6AOgenRk77pkaxJvSkNpFBg6MHfLtP0qMpG/oD8ga3MMYZWD74UlN4
O+4giECR1gI6wCAZ+9lLk1cknUZW/8bDKJnHW75np8U1Zpcgi1s74wbvnMmLQlgbtlG8nqqcNaKO
jypy02TvdQIbAkfuyVqops2MEFn63avi64QtL2LJ3BQMMW3CNz0V9o4W1wxf1ZKHIhe/bas272Dc
oK6Ym6ISC8jhazk1r2ZBnmtw8HsSfeJOzmqAJ+aX0g4AmSTEgkjsFXadssanIXSSc6XQHpNIb3dT
M/t7alBh8HvUc7Wt/Syb9S3lXujimO2iel5TOpiPOrGRslBbrXSvlWbR0JkzE6uuvfdVjgilWrAM
qfkRl8MUWoZ5JdPH2CaNc6M5L/gu74j8fiK33Lys9rYuoanQzk3MW/IzMzwnGFLnl2PjIdLJKzJY
YWY3puqEdZsGs23qLOVB5eUhtuJtU+uUqNlQejibbbTYHu65OS4xk2PM7s1P+/u8tBgF8Xhq07ea
019jSnYrNo1X0bIDmbuTSsZPopL1EfQuNNF0L0YHSFEZb0P4QNU5GtehBKYp4KL8EwXhIgoByIIS
EMURsSKpjNJyVCP6htDwXAluf+vm21PZ0ai+x7ybnzWNmYOyaDoij5RUMXEXLjCOvPokLoz5250f
NBp22ABgVu60DrOj1ewMopEwgwA+cX+flZkGVDfRjaxSe9NGiIWIGEd8atk20YfVS0dkjKXVtPUl
I7xXYLy0HAnkb5H7vsdGOdBCyEKjveHyeymt1CfuW4WdlI/A6b4sV32ZnEXsojVDfWd782/gIPQJ
ZB4X/fgb7/RT2hqbQUMHzQa+hpwWN6ta7Snub48JXidBDMTF07ci0t6Ryg+dzcEh90rMvM0T/2HG
JgBgYefLdxJmYS07nC9TO5FhYcjrKxrT+n5yz1X/K83H8ljEeDBmWgO5jEuOuszQ8cWVnheWGOMY
iuJ7xVlum4212pQrPZXO3E2WAU7VLcCCDX5NFrSQijhcogtlfErw82HbChxRDxvT9bOgmigmW5b6
GUEs27mFGSbIXGylFTNgtOC4WO5JSMBDwB4C0iYpa7nrnV9sEPm4Tum2n+k+VwwkM+mVRE/eCQ7y
fNUqsAoNrXM8Y2vsux2bfSYGLgfGAkUyIqVhufC4/Nc3Utbmm39BpefN8Mj4WzADHBP1RJfgpZxu
4hYAcV8T5m/yizmzeE5knLJJMaJN1rn4zhP5BGsD2eNLYxfQTBAKMsuMAvJkkN/IupRDT12as7gb
s9CPzPavWeXtKbV+gTg+h5Pwn0uGyK0FW3WTVNFNa3iQ4ZvbOhyLyN7m12bx/9KqoW+XRzEIdD2D
jG/FuDGW7lbPfOJY+IQwkpbLljin2PQH3UQA7Fg88nD8TI0UaRLkKrF4GNWdNDnLI3DE0zQd6AJL
NhE2BIZIfxt1UUSljj2zd8M2qNe4O6fGdXYLItbOziw4KU4S7yMw37VVkAVw6z/C5BvWkvQxWq/I
eOiKUNTZOYkUkbAoYX1i8kDKXuvYfs0HA5uRaC71qH2OI9oO4ZEUJnhae4eqX7MD9lbOdIsHg9Ke
HEPAe06L53ltPbLDqcARBrOGP4aEpqL7dopY2I2U7vnWb7yw1rBDFhu/GS0SrXl0MkQunyz7NmoW
axvhYW0k4a5OsziHnNtx2c0WbyBT/stklKeOZOnG50HJU8/eZC4/O7pMcuJA1t0CK5QSCsxTDTha
v8KBOUbfzFXDfSnmx6aP4gNdhvRkCxE0WntChzl0AjaKzTSfV8OE2rW8WM1Es1967X2bdIebfNW2
vaf4ATrK7Dw6efNqJ/YtwxrhqNfKsa+Q1jeqKDYTM4U35Wfbk0+9xdUyMPUnhflYtIGMvIr+I1RZ
ukLPAjtMi9ewRHHFc/4r4nSjqZRV1XR2IM2mSf+1JlmCUS+50xZHRV0X5Lqrvl5rVvVFV+Rb5XGW
WCZOXEP/SS7XgM9nwgo23YdedTWSYP/cluZLZDxpro2UWGnfXT/f+bGf8lnEBcqnZwryAhB33E6f
cqkPhBbi7WDQSN5qH5Om9wTJNFyQBc44x9/iMqeVsYvfGxffnEo9DtGI0JixHzqArJn7bQ7EoCti
ibURfySWeIg4caZVfXVL+1vTCoxFfM/a2L+4VRYUihu5r6cAKAwsmfyktkhhOe9JdWpK/84UG8Bb
I65AHLz2dMx5F+/R7Kc4NY9WBsiIMRWajh/t2pLKZk+f4i3n4F1epyPwsrWlk3Tx/ArpFR7TMgTd
nLJCzPzlNDNJNnSvO8aMmNUPbPV77Rhr4inlrGA1Ok/p7FWLjOWAeYy4x2Jw6MCeAHBNHacWUazG
Dx7rUr/GJZ2fXgGx2q4Cp4+wA6XzdiKs6UET5Ekfc5UWLf+/6sETLMavagaGPmAc2su6PBH4TQ4p
MRZQOqSxKeneMGKzwlzGz6J3F7yGMvQrIrf1yNncJUHNioB+Uiia+/5+tJtX6nPqlFRbb5g7PbVf
qfVEeB7wQ051ft9IMFSWtvzJ64mENx+jTTqsrZUcJXb+UBOVbuwdZR5vXUZhiNY9NlFuBS4cvKdJ
P3EjIonVEd5et0+Hpqp+V33xIggX75K5+gt+jmnilrvJnVHD3JpLEonwqKeLn7R/oRiIrZ3axr7C
hLFpLOndRQz5zFrLx1RQnoJn3r63Fz4IDfbDYrFp7Ma+RKdbRumR3PSQ0AJz5hnCHbQgmpUkkiMG
UtPGsxC4q9pNw9zCaBwtxnxoDzn2xvt06dmlGdiJFQAOH+eMPtp3ppL13gCAnFRFIHoylzmEvG3P
aMn3Te6tI1Kt6iljnmbdLBab+oDq2dRVFBDGd3eGlgLuGbIHaCbUxMbT85h4LByM1EEnWiBbuQN+
oxmcUcnfq0ey0SXmAEJeGPgzcomF7zwJs0jOaWzhM8xOdQ8RnymZ29esbKww7Z+0mP7WrGUIPRN8
rvMH4nTZZlgGXLeR7uw9l5bgKPP+tETDO8+PXkssLzAw/kzsfs5NtcxbdLFuN43aRnQtD0dzIF4Y
YZfy2y6DApNtXYIBJzbxH5mco81gTmrLwXG5dH7xlc0wRSOLrZTpcyIARkCct85vBD/sOxfqlM36
eiczDJJ8K4d+wkEBDCLdTDj40qEZ73UteY1KLT359fTRZ01zaUufuRffYUApNP5lIkqWpuvXZATW
MK3LSsR8fQ2WkIPRzWTc5C1THI17Dk1m1jVtvJLsXia4ar3poDxq/oqEcNJoKuzj9vw4V1dtSKpt
ptfg2Eo91FsTCE3fBA7sf8BGx7Kl/UobL/zw/tK8VO+zakHMEBqanXahtiQ9e/67hSay7yQjvkfP
753qnBfMrNVV1PfEIAKbgzPB5b2uIycUsQTaXCE1+UlXY8tvuUKvjU/0IMoj7t+Oe2E12+0sn9Lp
TqeiTc2P8Zw91nNy1y/uO2Z6sB3qXWqTs29GfqLeSuHrKdlz0y+SFfatNvHlMCecIv8bOwbgLzwD
eAEaBuCG7JUcT6RGq3BOi2WjLRg0qviB1dG451YI3673n8pBoxph8Z+pX062Jp7HWzemX4QRsG2S
6RYzj/hRVq9jSkSi4pI0RPdR4gzcr2phkI6TE6a6eKd06tnA9HqNppoiNrI5yprjd8wAnFCkfVtw
1iCyJAMiGPVlUZq+1agEu3h+ixe50peizVJ7v5RhPXZZEiRUAzPbzVE4Kse6Y4JQPrNhXHozZJDm
lln6yBmoWJ8Tw8H07fkIYc7r2WPmToat3h/tDaTwkweAKWzNOSF4mNxN43xwnNgnO98127RaVs5j
5AdGsRwq6ezqHutGm4/3Izm3wm/unZNmE9XMIixq7BmJlHnepb6TyBKPHclN4bECd9fTJN2wAbws
G1Kb52+LpPuyNb7OJCMgNGQR1jj7rjXYhg7+8ll0VI0rHx88qapSNO/2SLBiBBqvCndXadLhntgl
B1u5D87q6WO+WwLTyCAVGAaGfbyLDNgQhoEpxJWz8WDx0gr0HVUG/go0O0PZM/s6eR8tBfYTqDhA
1neeKz6m2qShpK5IiVcqyOI0O3rtVz4OWaClqVwT80QPAFLe/3jYLBtHSwkjkQOenC0uz2y4gvb6
HU9Q77pZ32LOf2uK4aMCQnGRqN2BIDTCp0nuLN6tgSgIugfcC9rjB/blNABxbA6bLtr7iasHZMaA
T/bzsXYqWFgD0x8WwmfP+S0pL0oLO98hv8EOctZem4RsZ9nsgCqb8PQd9xAXyNJW1+008jjHfqnL
IK+p+NbS11qNB7FyeVgs5sFAtgimQQ+2ZN3bL5Ch8i6xdzR604IzlTL4VbGqfksGm7/dqbDV6atP
VRHfF3pNeUJvB1lb0sc3ujzpxyaEIXwpjLELlrTqjknTGIGZjo+jjN2jxOQvl3AN97sjNtiID8mu
1xPFjUozb3MmQncWLzK3u8OUtmZAwkeH/VDtMTOg3OjpJ2PDEvR+WmGDxbfYRB2Q0owoksEEUg84
uzKveJTayHDviGY7EtZD1oe11FbyL5FGY1v2YIHz3uN98eIHjwxI6IMqZN5xOJjeFnrcr0tam4S+
vEfYBPu1q/ne5kDITRtToE1wx/bMT6J+MpgmfzUBmvEbGfZWfUfM5mCyS3Hfafi9LcDJC6aHWdL9
rUzFx+0GivPJoiX50Ees5cbY6sAAGX8KooZhKrVrp7AeMvFfNIPH85D3yV1Ty4PblIFuj81r6xKJ
inMT+r5xLXO5b03vgquV9bb4ksnH6MljoXM1QYu1sK/roVfZh3hkBlTGaINuAGrInZbhPyu8vQEe
PLHB2vQkywLb7iAD6MZOvWVLDf5QMSL3QGBa65dwqvKvRXITeK6a2+ouoxV6M1pgh0g77luN20vd
5uelMAIwBAmQOI9DUcToPc4b3imfCyCiflUwc5FBCYYKdk4LXTIfx8cq4vbTTyQDnAm3G+B9Dn3x
H2/OVk8cIcs6WwggdKzhZwGpZh4ujhsnu2wqLpjNCClycEDemNpgjrVjXgMHMOSyV8qRFzW9txA4
j/gaS4KvaTi5CdgG6s+3RcFer4b3HmA17s/0KCYcSQEleLP2m5WxTZ51ubmjnAOQAn+YNjTQlx+5
grrRj6sqVBLS0VNQe6TwA3OySUxnPPxmo7hZ63zj9vg5MK3D4M68e5d1eTTzwMsGK7+uOQN2DP0e
Gosp3QPa2mfW9hUVFNAzM9rrTXCdgREt8Vb45snr7ONoowTzz3e7uswf0255WAY5XBWQFI7G/Diz
ZvmDXHnnQeH8WjzQSQa4wiQOKdEkajaoDm9pctFx2eNk9f5kHSYA5cujq1fxvWMrnn3LtB4ZjRCM
+E5nVXTHUwNQzNJfXThJtJtxScvmrsVNbpvcKzrdBzBPELQwVfVgErPeeOnKQG789DBE9QHVHdHY
ZKtdTkStBVcuWLhfIiuvToV1vyNLl5H3zidDPnn6aQE/c/l50bSsuDhexMliMIOk5rPQ4eFgiMX3
6sg8sAUbgjLN1KmtOMynMC9RjvzqTAXS1sy9YefV7u+08tBuk8V6IO/KXRNdEdcASkSHra6fnPe4
p0EjT2gjTOJr6WTFWwHru+0R30sXCBQub3wkq9JpoFeZg2u+yP5kzdcWifAkfAauGdAfd2YSlyxN
yjMm1Y1Im2eLIEbY1UIL2NSRyDlpHUsvUvT7hvLL7UhfHn5VjXLowQPWKKcHaQI5nMhi0Ct2dX3i
/rLTdouwxrBhDGSI+5pKoj8Ve8xRrWV3AvXArYnjU6FahTVgwjBZA6UtGyLQimd8KctelMU+hhZy
DwTwUeoFW+tlgB9K42qo9zbLL7fH3TMN1BysymGVEhMi7qlc8yi6qLn/edHBTQKNCOEWpUebFC5L
/0Tf1xO3WXZyNr6wrH1LmKjceSj3+mrjbsiLqtKPSBB01gPlIuYlmcaTtFi5WkPC+TTqxw3Fo0c6
ncQFVt0Wqnf7EA/Qeif3VLnMTlOPAjLHB78szZ2Bn2COl3Of5a8xGciLmaTxHqU938Cs/PAdGxA0
TG20nXgOolmYgTlmbxXC5gxPMWwG8zJN3Jiqujlqr5mNd6PWCuylSwOJsuPhbloRF9kyUElsYODv
6ggYBJN3PJIFMbBLP1p5728NcAYxltknUSyfPrEb036tLcbaWtvqZU21LJ77S9b7J0Ulrw9icp+6
BWG/1HuIOSO0EJVCYRXNVmtIWzmkZSyZ/vUaHZaO7nZh7bV26KQzrITC5hKgQIDUj8Y2zPmTF//F
3nkst86sWfZdao4K2AQw6Am9J0V5TRBH5sC7TPin7wX9XXUrqgfdPe+4N/hLlDkUCQKZ+9t7bR+j
TU4aEmTHTdfck5JYUQqc6F4q3gtyGRKL3pmEbfiYMHhMCqJAic2ZMcMArvoL5i/YdmvTCa9MQtjR
FR4QUNYDwCbnMexaEu1cciFBLCxHMGvmsFR5sqtMXnQ1Y1CzjoEa0Vg8ByFxsIHiuCm8tQzIkO8I
wW9VjT2wgPLBVewie0FwDnxNOJmbALFwAQQAeGCEhlI1EuaVscpI02610c02ZjvwSG3Ut3zcMwZk
WM3yQGOyu5HlPYxJ3flxbO/0ojVW2li8C++JvJm50Lv0VGYO85oCdQNd3U/2jlXkH3lmsttGA6L2
7M6WP9g3CdMYw8fgIANzWQVS3l1qPZJE7VFbwhm7y3NmOoe+9JHiGUewR25Z3+qEwaPMp1rwoVQF
O6UhOkTY+bY+AImF1auOKSibXjH3rxHDFgbFi4k+wpdu3kXqaTudFGnQxtq1ppp0ETicd6cc2Uz3
xLq0q+ipE7279KrpgWhdvLasABdm2WmL1lEs3Sb/CD0p2M2S91CBKYgb+9uHSYMnoNh1fWlsC1se
MKuNhwRIawqIacMGfjz4883vR7bejodGRCTGyDYp0s4MTI1B0XmIheX35teNgTWhm5YQIRlCR3iM
pJXkqFC4lA7sOBj4xCUL1oj9FO6wogGFiBrNXIgv/X7990YNdbhpNO+Zh87IN+EVPfhDgfRpqFs0
f/Z7V4gcXXcAv5LZ2hbbGIcyjOF2NjGk4pyBEJ82G1ad6wkcBidlijbmGzyFGEASQHxxb7Hjm+k5
KNztPzcv0FvHgze7zwoteXIha20ASk7/3EXPYP//vdSYoMF9/J+81KauUxT0n8bd/81Lvf2B3Rbj
7f3n1+2//8e/zUUz/Mx/WKn1f0c5Nnx6r01AeraFi7f/Uc3/+DfNc/5d6D7Ncy4EGeECBfmXmRrL
9X+Yp/V/pwXWFr5Dazadp+b/i3fadH9dw//VVYyxW/A/RxeM7DDJzGVj/6X0DnshV6/Sy3awB37K
hBXEhH9pqv/6jjgMmkkftJ8+x3l90oGJjzNV3Jv54uiYZ9wvIAKybh1S5k2omHN+NnPJcWyHu15L
eEMF7jqQvrkwZo656o0Hr9UuNNzMsXPSBBXQczkiL9B09jOBQ9exOh4Tq4s3rFiYVyU2mE3o6cpm
UGvMRPVhZqtLIOvWTFvPZu56PxPYJ3a+awsoe26+9Swym5nVrtCF5unzrdIgp9NXQHDNUmeNqtGN
nGnv/GTHriRB5qMIlV4kbRGl5jfp7HCVTHiK012kx2D2U/NSlPaHMXPlRUkOCT7VZkz0P3YW3VB6
uoWaYfRA6cepb5bpzKmvSo9oowLKJ1xEiWJNZXW/JPxgQDkClpFE0SOZsoc6wK/l+SU9LEDxfeD4
5kzJ12defqOAs8Eym3iUwPRnqr5TPbcNGghqSjlT923w+7maB70zkT+rCHbB3LCXftj2K0YmTDfH
HxuQfwLQP3asbZqH4LAm6nWMTT+T/6O5A8CiDID/m2P2kAqoIlMNp9tAHBm9m06JgDe3CYCvPYi5
X4CSvG4t586Bfm4fqOGKtRI6pytwJFGwu6SaaFgMlBbAlLlISgzMLlg12oGl3dai4sCZnC+fygOq
qV+L0ON4ELSdOl+pi5KrNdV15M8KJnlzKU8IKFGoULFjxjgrMfcr0JUlyUoLpPD2YZo7GJLcu/eN
/a61szxZbpEzzKb9rtjMwYShrzQ50bnCPJZyB6EsbHysDnNln2yN/gcA64tglFyc45+GggjPjdj3
MQk2qY5gprW1Sdl2NVUFFuUSJSUTqMcJ2z/wdsDXwmPvY7zz6KRo5nYKr1P7bu6rEBRXOHPBgD5+
Wc7P2MIjx3bsr6l8Wxik9cB18qxnKUx916A1o7Kr/UgTBWO/7EylPQ6INjA2eQEgQTnCXzDbuiM2
5ZtYBdG51ZO9nY7tY0a2uEnrHSeW/IHyysYcmmNDC/jQgcXQEhRhBX6EwHuwd/zgbWoAJHojzQID
U4ka2KmXaPaR0fq56yxAyxotqWyhKFwFcmiF2CPAM2kMb01AT20AyF871NQiblXb+mu95fAdA/Wk
vDbaR1E9roq2/zCWY4A9P21qZus1xIpIlGeV6h+FFvp7KEPPyWAZi9gVZP+hCvTTdEq0+FSWHLsD
iBR6Maf3qIOMGnXyVDT2uFEBrnWtJx9AkVaZeighfQ8BHOtxgBt1HXCW2rSueui8WN8Z37gd/H2D
I3xlsIajFqDuaImBIzam4ohswh9dDTcun9j0xq5b8g1ITXWw04RHYXXkb3uUuJXO3muJLB0ubQIm
OHet6QmwA4dR9BkDToUIVT8Oo5deiQawEvSzg3Sd6sE1upqvQWlP4CQBFdIW5CbrjXCRfH3j4lTg
1+FP4RJ3TtIJv1STUsdTmi+9jMUOX3DNshJHUB0C++dd4c/xR3PlAXzd5Dgnx7wEUY7oDpUU2WYw
q/esdZ2NrdntMWPsIEuTWeGXPeXxkzOkq8mgQxXXJFNLg8GIPYh6Tbv2jLd2T70mLZy7Gn9PSNmN
lh4199jVNGzlExw2Kde1wYyjYsybIMLy0yZD3wTuEWPqJfQxMAupeAFLj6OaE01Xw0zCrLkZmkje
yxALIpDPtV5lWEN6ka24Fh5VTQABAmF9FdLYqbB4RhMNNuSSt5YYyiNVyHs7ij+4gFJKMQX3GPuC
yRjgQQc4wubXxzMyyFNvKzj9E2hkbSryl6YAy6MP54SinavhcUHx/OArTzT+fZmuvEIys4o+tQQ+
a6egVAgHR4ZnGM+mSl5yKj82qiCuwMG/VjFYQ1/v8RDp1dXjMDAp16YpEWe55Rg7J+7GVYR1bq0c
D8ve2NJWEIJaD8hXaLXOmC161+h5v42A+aNRZ+TWMfAnw8/mVQ3vkduWtHyHL93YHIgTuQxmQehU
CXZFx/DiVWNqd2dS+PRDHRJnfY96drO+UP2bbSq0POneO+aEh6HhoRoRyoLl9tHK8ObGFxVPz6Wm
37w6H470CoEtHup8i891VSZTBC6gG95QIc5c0NTOlFZ8GKtbUeKyggtj7DREyaMgrKnMCMcY8/Yt
EAF1jcq9GRQpZ1L2fwWFWQiOf9AE433ukVi2GvnuMBqa450IwCOvXzH2pzZU0RWq7MUMq2ndYAdb
KadELfTE6+Taz6P5lDFCPEKxKdaF6T92BXNl05Ov5Ji+OovkJGxkd8WxtJu8aSOQotF5MZnkzlbq
7rcqZ4FAiDdyOwySq+TSU1twgBXTTN2W4TRsa1tLT6Gyl2U1TseqXVu91t2Lbib/ZP7Vi6puZflD
svUN6CweF+Msb9MLBIczKB9SOJVtshIZL/pMhYCaqD3pvKGJQzbvieumG7vWiy0CLW253mjxxNJR
RMMPMV8qp9bhhF3STTHgthVcYqcq/BUuKCAXSQR7u9mPCTw/3Nv4DzQ8HQ68w4lrYKdl8UVQxV53
Ei8jVo+Sy4npueI4xBg/6fua2WFpWb3rftZezPlm1Os/HklrA550RaFpZ6Zkj3jTVjmSsLAlMyGp
GUs9UBQxwFBlF5rzzPhsiqcqz1AKko9U6ziRiHK+LiEhDV4r8Em76dpKI0n2VKxpa+NsSSZwy98Q
vYbypY3wHXyMPt3Wuq+IObv1U+ia/j1pKMqwoPVI6vDKci4vioxwLbF84nHJml0lwvRq51uCHN6+
KEIWcoNFlSNLEV0H2dDR8piPg3YAbHqmsHdaSreRR0Jif6IQ2IwRza9xmlGtQjUXAm6AKIFUB7TS
DDk0Xb0y1kwLflgO+YC7atAzqYfVTfJkYELkojmZr9IsunVjOc3K0rQWMxZvFbQKKRtz2VTOHgLg
QS/q7i8+kpXh7jpVRG92PhhbkWNLo3OWNVYp0PWCjiYNBxMg68pgF9uss82grzatWWERKdQXO8Rw
Z1VOhXfG2UBN3MW9S0mO05+ZU3mGGI/gTL2H+ZAhAOU8DN29r0GX1RPmfk3ADBeIPGvAqAeK17lO
Ycg7+Kbkwtxl99YSDVDzlGM2DM+Dy1LfHIJtX4kMBZ3WTPJ18SLy3E01FsVNFglxCPUAWUjd8nmW
0zBGITDs7OBcPnlW+5SCnl6ARgaSZdT10o4YyxoZTibHTyYSaY2/Bl+FNshj2woBAFy1wuUQqD6h
5aVHktEEJ2O+zbFMfW1HKeEQ07z64iOPGncVVGa2w7ZXQL0c3sKyOo25+e7M4Oumj4olvlkaD6Bl
e3ro0XjFRbpryUZ6QWGvq4pLAfyjg+EN1xI39qob3Q9QF0vycel2mpJr2DAqMuCBObK1lj5SA0sX
LU/WRezf06L7g/Fnr0UBTWdjcNaq4gfe6q6uX2rDJ4oBSahoty3UnbT3PoO+/Ika2sTid99rryPx
h4lBm3iRvkM70B9snHstbLYDtt7Y8c+sTa+abu+DQCy7oLkOQ7+Tkb4KccUvmlQ7WywiWtIJpDqX
clSbkUhAg0Wx1tRWmyRqQ7PFHvLCXGGhlUjzGPxm6ddfGdO0sy3nbiFtoj26n047rbywOQ2qeuQb
ofh30aYyqwcvF09caRssID8dC+9FNqrXQFkb2aIkRUT25xYHs6HqsGHWtUCMOleo6/XL/E0mhAdy
ubthLA9N0t9rOzh5uROvCtt4LA15JBKCgGb4cBRrrrSWf8xGulNH78CR/bd1/HUYxkD0sTXMbALY
estObzcVRr56sjeerB6bMnzt5QP5FFDu+VMT3hzIaZoxt4CFx9qyf4R9U7PcOv+DjFJ3BqaBwadc
ka87Heo8pqKX2qaxk3+XDfUiRWDvXa7x2ohV1X6Uo4aDxyg2vRaZa28QLsZNvE4uI1DNC9Z5z2ig
qPX5DQKAKp9pkysxYhWI431ZglKLEBLHKt7Rcbpi67EP0biJJUJ/mGx/6zAjnxg15LZqvqiVjD3P
wRTov3SgwpvCeB+UeuulAva9GYz6DzDgZ21JPvHOcMC8VFq1GZ3hS/PH/eR9MKd7DaII8Eb+VLTx
HXfhh7KHi8bqmvE/ILNqaw/RrlLlpzXqt840z0KyYAGw7okI9ZdK8GLwnkDXW1stNN+ogTqL0dol
RrvPu8e8QRhnicOCfrYdUT1ojYQg3LVTZE9Ol+2iazWr71NAjC+3Ruo/6OHSij07smwZMtZgfYtv
h3YI3g1Js4Elq5n5TQUcKYirS6lj/2lch3wd1mDmbqwp3RIrGTu9o01seYmN2MG5ot27an5Dmrea
iKIw9AWNpuu2TCmNnJgFZAtsznewGDwZzfCYe+OTN+UnV8UHkbYbWD8bhzxZXzQzYuOq05TIUDEH
Q6btGkb+tVsvDLZhIo5XQnNOSAOvncPgSuCb7x0IyrZ1yFX83qb6A2Z+l9nXyhXNIXHsu9DaN5VC
6qY7oevUj27ZR1srzr6Il8k0XPhLTzZX6dl8phv5x+haF230mEPVP+nwJI38VhOKVco8hNNzo6ut
BGLC+m5hex4NKZjuLePmY0zWXLWP3WTl5/6hbDnSgI2zdtskObXFIEy3uPhucvCwgNu4jVKMovb4
3kXJ7ymzoEJEZepdafpdeNEfnalWkBPCab/g2K91YT3mVCmNffmpg3sdtXYlO/WETh2l2dWHNUom
fmErtls5SR47fiiLdN4wQl1RfymqfRBt8KHXC98bPtymfgk5wU0pMm8jSFEKNGlo/pPpPXe5/Qzm
/Jt492fYjIfChWwV6KvS908J+QLRgybFVpM0bBg4WMDKv5cJvScei7fIBt1M2jOP3mi2LRTWbkvH
Mt7Ze6TXs11S4tYxaxp6X1LPxdt+zBWsY+yjxvjX7HnLMXh4LQb0qdSZV8B4o13jrWnQbFPi1Jp/
GVhMFJXzhsSKvk3QtOoubWrhJX5vteRPwWsS+OljW0ZrOrBOo10SV/KLbYvCrzFczp32kRMG3l1i
hlo1YLQtDkRtb4R5GMhGW2XVO50Yb8LGwkrokPWDxySJmHsZzK/GMzNdQJnD2mlvA/wUeo0qd1q4
jDeUqc2nxZ3b1WtafdEQNHXU7A/3gtB49UxWI4hj1IHEPQ68+CWucWFUGX3BaRt9SzjKdUdzH9Ug
bNtxjeKJXACpPDKa2xkeWHq7TTHJhrcc6vXS8U28HsN3nuELjmSyDT0fQ2ICuRmmMwY/zm6p9iS5
bC6CvDqP0jzUurUpDfdlqjiqxwrub6xv5BjtGRNcGv+hSmpiVpZi8la8A/rcuIlk08aUlygBZbrM
v/V77yM64fSPhXz1iSzXFg14TlKwM2UcZ2X0PoE2xbQOkyrUdihyEztiThyoE3qCRDhUfUNKWn0Y
pXgwaESmQr6Is2ve5Huh6Vuj6a9Yoa65ky9Hg4qNlK3RgEEsfbb78rkQ1XF0u1NrJasREEuiijd/
nJ6S3Hi0q4Gp93iuJi3HwMNc16IyYpEnbIlKB8QU7dzzQq8OSA6yDbQZe3MyETiCTNBQyDm0RCwt
XA113rxF1nZgph8O9t2x+pt0i7cov2pxcUxsrrjs/ggYHsYeZPgcm7TejKxlmWxDJk1ZGohN7QSH
JJJvtCI84U2nyTDkHNEN7hnp8UJpF2/7Ur00LM9lrD48EZ5ZALPS6lNQrgy1xYMjg2Y9/65CH08R
KkUxEh3ACfBgilXult80jq8T6/fAp1dix8KJVwX8Ve/YPzo72jBo/yrTPRTKWqUTszZ/fE2N/qHj
r2u5UBjFcSBCTNz6J0yZEY6mARVoepV1ASR4WmcTQzKruwnh8rxpGO4ENbzMqbFSD6f59arb8r0T
3YtvNh+5yi5N7Wzp9dpidgOCfzcraGdwF02ux/JcjN+ZHf6NE0yjjEoD1yDGICnogWtBHxVbYXtK
4lWgzH5eI8LuslZRwXeP7KKE3bKit4JrqLmPRR884Kc+eEni0ovKdF8ry8dGPk4BJLDRWGQaFgYX
TKI5qF1qF9nOiDdYpKrZyJwsnBbvelEhT0oA5NwR0oy2QVCZ+eXtOTB6fe0XvbNig/6Y2B/K6a/s
XFkwZSUrtvGBJLvrF48YzzldddOb7CyaOZiPgpNbO6K46pp4B1qWLgbcy6OVf6dqJHz/E1JCzgkc
Kz9Fx1amkSUbs21vUXUyGOimdUsBuJaApArQFVqPkhjJrp7gt7+yhXlpyZQYTVfeStWdS47lAyFh
aO8DCK+48w42jAItj+dwJ6nbuhzXfS2wjqNul6Q5yoT1keV5fzNcrQTaTDz2U7dutUA/TZw/BeYf
WkjVxrYi/9ZQDIwAwqlOTTTu1GzhwUKEwcJ3aClrR0JHA1Ve7AAW3qprfMgmDKYZJqjHoTTlGhJ2
tHZUuGsF+SMVhU/sCD4nfD+bGi/zvu2QzEP49uSmTdqqo/hsRiOGj9p+SgT+dKPGb2RbN9Hj5JeQ
OHzoD7Wf0Xoehk+TBggyKF4CxyV92KSK6Ach1qip7V1SEZ7LCDstMtNg3Vz4iziZyxRBFwuD3Gba
KwhwGb1aAKkwCFHgVlC7znVL2uLN0RjjKbZ6VHSQ8MCUurYJRGh6u5TUp67MtpNkOQFjh3q2xLLL
PsCkeSqvJJk2z9/WteIZiscNMntzITXr+is/qvdyBqCV2RdDhj+yv9gtw2vbfZYVkZ4i9nYFLi+H
EgXdhDoKs5cdMnlZTKq+67ASmmc4AJn4XnqGEA3SpRvhtQvL5E9U5byD83bvGOQKG7eyoQ4aDtPa
em/hh6G4RF/TmD6ekrF1eTXwu/rK6xEHgw+HGfIijAmZY3WiUtRlzzlwKFkpOEyikABoO4LNzgBZ
oBP50SnTx6zNfpIO/1vmAxQQPDwJKrnKxC2Sw9/c87jcvYJMZQdA3jSznrXEfikj6h5iR3tU85Es
JWMRfHVcEw3KoTJwDXSNNIshFIgbBYYjCWE75WCT4I4XAZenvI1W7FRp9pj5wrRZWE+DUb5EwMHt
m5zoaK2Ka1V469TgkHU6zCEq6N8hUX9PREW8fEdmh5ytFoys/ulMy35aHYV3wtiKpRaqQ4gjdChe
qp4KXM0Z9/gqqIutP7nEnXWaapeGzg7Xlj2oEyXPpQFj3foyILnZt8mrPnNTrVpPq1cIyxwWYQIU
Xd3ZX4NoaMAOurN0iFNmQf8zZFTre+6p4Pkh81thXYpZJNBURot4kbsrQCtbO7QW4MOWOW/g3Df3
A0MHYNHbfnCfgHi+BypfRAT2pird28LZw59+DvABA8g29lyyQfnW8aX3WmPBwHBnNuQ6++GbbRWj
q5Z2s5RwckkGtc8MkCZp8Y7JZO9NPREXDFdJ/K1jRIC08xgm1qcpx3NCe+CKIscvfXB2qde/WDGb
ElJuqEOzSeEHjMeXVr4SiI/2AVde1Qi1tHknI0lriwbBbsPRGNGUzB+7MDx2F3WaHByuiklAaiwx
tU831A8qqe6OLJaIIIuoGy4MuV4FaiGehuEHN8BDjOrXe3dmKNg24UNpxDnHST6GQ/Zk5u3VCAJW
HtFD2WZHXJzVqW/0PQpzxy6Rjjb06gJSWrOsNHGgfohRiJB7xOlv0QS7dAgP7JJWLhgi6WOUKIV5
rrvsDzQc9JTAeejTfjt0wKr1nl9m7AdBeaVI34H2vOm6c2002a6jPHukkioVCUHunzBB0ChYN9oN
crrrHN3cOGu+WJsWRmuLOCD2gYs0fHxd0zjnW/4Ytj4s1OjSmTZH8PQkW4rOe1QxYUG3+gObmDOj
ji0ZuZ55zDAfnGfcQuMSOOzR1w2oflX1A0b+MDJTlJN5scvoIW7cdzJxz6TYMJFnAO1L0hN6z2JE
qjXQ/ZunAX7JZYPTiZFi0m3r5zAfrolLNt6X0Q6CyIygLn+yot4bQ3EDur6OjYapLKEmtwFXgKoI
CQd6NWqvilZQRGAXzTe+xBb/r0+1+dP/dt9/+/S//djvT/zzC2K1xRHN6CmfIf3iMU7AR+kTT6Gs
MaIHBilrv+yKQ8GsgBHzdC8SGghsUt8Hc775/ehfN/8X9w0MT8htIIu4ZHT3TReWhzGayLK4c0Sr
KKoD1DO4CPPN76e+6zZ7d3qWets19EPjcqE8iV8AqiRcOVGOeSioMoANsx9Fmx+uPUAiXP9+SPAS
6NHvh1NjXAPbGzaBF3NS9vMhP/zeUMfzHx8RaSxFIHZW5jdbHauZ57Q83t+H+c+HZP6Kw+/n1djM
gh2VNJXE9Tp7WYaZUYRv93/d/N73++nvF1wv7Hjd//PLIHPkwc1o4ON60S9L2yv12fUrD1XxYg9d
w0Qzrg5M0KpDY9NFTi8CDgM4KwfGqfXh96N/3fzel9NAvPfbT6/qboHWf2cZPU9C0rIYeOnJC5Hj
gAp/ToxvLngXsSxirlrHPTRfe5f6I1tRxLcM3mznKbQqs/9JG69nl8qNx74nUyU14MY4rnyf2NXE
adJyQAznA+3IaWoE+9Arrl1cjQdpjztD6pxcx+6SSogQruPi/eT9MzgVvHUuguyWKQR3XvVuzA4d
m4CEMsULeEtI0qobZ8NQusWNrmXpX92FcjZ49sFv+xEc5XT3kj49mHbQHKMyPOhj/SmTqN51BWAB
doyJ6ouLggVwaeza54wqoLdxxkecX5dOt3frLqDiirTcRHSEtxsvZpnDTQuZXLImdblUEXK5lCO1
OjnMVhLs+l7r9QerN9Slc+TZKHGNTHR5VSYYZdbhi2cQztlZD7GgFo116UzLuoxNyLvfGg6Bhl3d
qv66OYFtfqS9UMmxyguiFZDI5lawW9wM3t41rOCUmgErIIo8tOHDANuKscz8UWaTn4uS9fvE8KWN
WLLw38QbAtSCkWc19ZF/I8mZmqRLP4CS662ygOs0FTjl/5YtBRSdJDeItRFbs56uG8GrQtc2S1y9
oa8qzYtL5Lo5aacnpkvD2QH/g5U3Y6SC3IaTddh0BtVo7M/dM/hv94xGug/j4m6GtYuUVY8nsfM9
HWekXE6M2LASAkMozAkomKya1ciFiaVqPq3otGHJaKL3GxXbzSgfL5RqEbfzx1M8PxJmTxrTOZY3
hg52OXC9dvtLty7boVn6VS65EvnZJe3MN653+g6Z7okFyFqfX0QmSjhNGKjkzOT4rqjgyEprYa1/
7/vny79fgUpLr1hb8sQcp3hXVBaklT5/tXzvuxXTqSQGsgiT8tGWAxKavNBiDWcxeB4wWGrDH1Fb
P3qbPI15eE7zEUdFfewH4wleH/xC23ihoaom1119uEBMUOhQZevp3k9deyT5u7I1/eQ0rBQN0Z9K
BjA7zV3WdXaorPiEcZMi+HrTRiSnY0vSzYXjNdY7Z4lR+tUuzV2XNmqV6WZFHwmNS1FkLUXAOhXi
8L0Os2FZxhFkLq9jgmJ0Tz7XKm3wHvo4ZJ7UjzfcpUQLTdB3eCEH6pY8QEJ90J+9MX3viQtIwcYT
g+vNyLHOGJAnd4y2WZYM/ppIbLToE0V+y6quuXtuGKN25Kl9ejhlGhNYD1aQBVjluzXpnCJtZjjT
V1+zCHNz/aOtKEVwc5/QmdXhNT96HozoYLL+OuztFjXUwY0TDvcg5sw/DiVKX6iWYDj3hrgFEHiX
vhND9iqHY59O3nLIu7dWWHd7uk9zSWIkw1urmdkp8fFsZJSWmiYwvA5mcxzjZNUuOv2BnAgpo5hq
HNCd9hpUTF7NqGC2m5Y76Ux/Aqp82bjKu2fY6z65O86FM/4TkUvUYbd4Him10EbrRJCG1IUjHjwj
2ldN8mUbt76LINl5zCxKr/kocHyk2KQ3o8vWrx1+iqr095CGtZs2RO6KQATTfNM8GgB2BQisibbj
lcM+Dw9Icp0m3abKiachG7eDY570hBWlMvctg7ChMEjcNz7YAEK8xuDxgrLJsWKDg7IEKAycDth9
fwYG47KKA1dB4CXLUzJ6AzFuvM0/dBF+unBuFy2zSp2Cgq1M/Ee6EYZd5Jj07hQOqI/wDww987V1
EFwcdchdN9zH7QCLI6UbT7vUrM+qEgcKXIhvsCucprtDWUV/DYPzvqvT/CSzm8/irDNJqI4hXjEt
NijFoLqzZAOtQa3MJFfgSE0QEJqFsvTj6DCyM4F4rYWEmi0HlIh4JPHpYYEOoW7jzGVb5jMhD789
JYojFaRY1dj8LEJB4nFATlgAqtq5giZydrvFXarqGcfUZ2cnP0n7bdnUkHXmSOwNIBPnXfuW82TR
47gwCxO7Hjt+5gHDs1fF4wpskot2BvXnj+4UkLSQlxthT2u4Q+US0sXViIZ2XQuGj3WALzBNLefk
/IH7N20cdpS83NcqNJz3wDF+6mi6CmIRlNZJb52QrymY0C9k5OvrqQfU5jdohcBp9wOiRzRCwUvx
H0KVD+xVZFU+NiC75fHAksgnji4R1g8ZW8+1ZlIjRHODuZYu1ClNfZk4/kMtm560KaEq0ozgqwLi
Lpt4G+rGYwRpagmrEPJGSUzcpbYtagizBxmAJy2F65iMbIc5syHpinPiYNEpoeJ7RJ/DCufbjGV0
FC7xYvZ+OZG3dk350Y66vxWVfECW9XeWZ1xjhlIS1Bgsg5jsnjDXvh7emVnvUIa8S+gCilFNpe8T
YJjE+Np851M4uPYcAtzAWYA0k0+wrPavqKeXvC86frc4gP09tcGYvGTtNbLVdzh0TzXeAxZqVIr3
OnDYQN+2SXBDZcG+H9aoz+Q4ONvY24618SIIjU+pDf0iN+bdQi1+ShRgYpOUeQ4msFrd/9YbPJmQ
I3rWP/oXLWX8CW61swvbW8TNXMCUIU8EbKljUetw1vYpf9lSNvQxjJ4RHLXwp1Au9jpoYISx6NiJ
ue5uUljztApp3jnydO88ZtrK6G13qVM/vS7zOMWP7o6Mii2c6S60gtCrk0VT6D0Ja7Qa2ppZwtCd
iOSahN0F9SXbOi0+Hb2Xwbqu089fDKmtAmL3NlaubqrAU+UioVix4dGnWpxgPQgpPyhfh5lx+s89
892TnHcB0ZNl8RcWetsu6SnMjkLWXKrCChRqK+vXfz7Fc7KVttHvKE+0N2yyGS7Oi78xZGKRRsff
jwQi8g4s/PqXEBlnPhbO3w8nieAMfxVGCaZ4gn4Nk0Mgkr83VKSWm6Ro3/gMBklPTpRAyVGFWCOi
+aPYY+vS5NZ+RE/lLQiwqpqKY6UU7CfaAGiGmNjaNwIYi+kK0K4tgUvXYS7sDtPHmFONHJV1ceTk
fowK0jS8QKeKv/4o55taC0BiONrr710pwL8lzpICMJtjp/te5fEeJNJaKNPfeaHa4GZWx9+brg90
UAbgW1wf6K1Q2sqVANCD2fLeZ3NUAxlklQ3giENgdrDjtyGvOH5ADRvWnOWg8LFfEd+ojhQBlEe8
JfWi5RTIcZ1/GqHUuHSluzb2Li1tQesqB0Zi11TGpnqqjtgd9VVLTmuRxxw+jo4TL56Jtb/sWtNN
vti2cjzgIj32bE+o3GRwAU1hQcIGwUS4jKfskUYqo6qOjd7i6KjMrWFZJUsJP62PHTmUFeqCj/JI
2bI59N6WVPmpSVgdEUylO9uhh8VQ4Xx2CRmE/N4JKnbFIYUIHsMDogZKrr0CzpE7RsfUs9F2fv/B
GMWtdg7lYJXHbn4SwoGBQavicx367V7G+ur3sSfIT8ffjxoQ7ysYesiqo7zSeRU/SPADqSG/zFCf
9j4z38yM5bbsiJyW+gByqqdmC8BNXbGeIYV+JbqubWN9eDMZwa+oLztVhfLmNIaYL9sfoGv+J3vn
sRy3lnXpV6noOW7A46Aj/kkivWfSihOESFHw3hwAT98fqFslXXX3rah5DZQi0xOZOGbvtb7FYFVZ
CYoUlnOjbn/lQK8J0UpPtLVLMKjrAp1QoFgopQTVJHvAteIHQAolie0BffioVkHf3Jk3X7LWG90K
Cp39avSQfDKE0IrarLMSyWVPojVRTBTMnTj+/qnx/y9a/t/ZIQAh2H9nh9h+lV+j6C9uiB8P+dMN
gY/7D4HzwNIN5KA/ufKarf6hm7YJH16YlqMaP7nyuv6HbmgIxCzVMWlIiJ9ceU384aquJVTdUEHG
0JL8T7wRmoFL4xfgOoh6AzMdNgfdVoUwTfGbNUK1XYq2VqDfq2WsbNORoG88UOMCw9EpwdL8nOaw
WojDPGhtZz6KiQw+3a3HfZIRywe676mBlwHtMZc0q1RtqU7msG/JWkanrRxUJNOsODTsZNgPvaFl
JVy27U52tLnzygpuUij50UiaB6QUa7Wl+2uiuR7ZfO9VP5VIvjSP2AmqBTqNPIIjlK3fs+wJZLMd
tcF+FWxuGIEcUAnunNcopLGNWppUYy6drQGYZOWie71OA3oO1SbarQgHuB6iu6sYR71JRULRSSp3
bROLUwsaeWrsR/inS91t7qti2Jq2T4gtPPxDQBd96EAzx8a0hUJPgjKJsPOIo5m4s/hi1J4a+aBO
awJffQc+a2jOfZdevuPtWyDTJvs7LjtqibLbSMV+a63xmdG7PsvAudPNusROMY+pBO7KKsnuRlJ5
kJ040BRj1ySEKrJuEt6rWTntcyPgPzHMLOzEBQ5t2MpCNXGLRKgWMTYsE5mgcyVMbIUoId+St4Rp
SnYINIJTNhDjFjuU2FPb3BfF8P0zJEx2yguor2tT6NMtI4YaS0kT3OcRaiyH1mlYmeWprwnK0cvU
3MEv/o5wQR6iUH2PW9c+105KiXIgyDtQW7LwSIOuKM55ZRvmm7JwKhbP9Ah/Oef+H9kB9l+TAz6/
yLYtHE4OVXWFJjibfvX4gNQx2X439n1esaVX/W5rGR32+CEd2Y/2+AG0sl3xuhSS41cW5kurBP0i
UpOKeag3l95FMqrQ3UejUWxk0mt3DhYZCLe9caXXYbvBg1aUSK9HEeydsr+LErXfTGE8rgiWXNP2
jTay086plpS70rQgA7bZfqDXEcgK4Fo9wT+unAiRZTkdMcjBs8pXKqp6eMPNJkSMsLJT8HM2aVtO
mXx1+ql5blh8u5Pz1KeddUO6vOon+coiHAZ1w1fVDWBxojS4xNoIwkNATgYRS6dT6ghTUNXnBrIV
Vjzu/d8fcF1lFPzr0GGqM3sIDxfmL9Myf8tqKIVNYLFa5vdOlXTsPFpn39JBYmdrnIxgtolbmF7w
Y6fHAcDHIR6V61D2r62qKKQDlwTAjkawKLv63ergGjhpn2/xZ9dH8nJQsOknsHHxOoYnztKHi6Ci
AaAFyKKaUmr7eJCWV/tQKbvYuGpxsevCBtXd8EaaabJPy/65SRTBpji6ViGyWDWipjOJ7KkmplWy
snmEG6IdOEr5UdGNjegCcOq1BD5dDVcL4hCaeH1DIx+tVYnBMMklC5OZkzU55Rc2X8c0Jcw26ybW
IOLYENq1HIu6XVUoqr1elBCgGzE3Xvfu3DRTJ+NbbndHWeva1mFwG1Gsb7JeqzwyUYunMZBH0zeW
VqY6q9ZUWuRRRNWLoVyHMdxMI8Z4YAaFS3R15nVSTZZRSJosmRVQ7NkCMg+dU3U23YyWC4mEJiSr
xSxyPK0vcJ/MOc5N7L44szCKeDviw/1jaT4CcInuLbPfUTXC3wau0YOnuQmL8NYKRSB9RRStyHi2
wAQq/bNug6WKhlSOXQU+AvEMyrkPG/r4VGwPpa09otK90J2s1moDSmYcKhIBG5hlbiiSLRHoaKlC
J+PbjOB3qnVPj7oZlF9tqzQxzyAdYMDIgxIKZpKeUxou1Hio2GxBQoUZZbNwkkG3M7G8+a6QXo+5
dV05itiTGRWBAoUNOVmmdS9Ety17bLLjGOD6sbINJ/q3FoPVotZnM65OF5hy+DsBgs02S5H5sFJM
21Y98b2CfwNAmKCrIxX9ZQh16dAxmAAHz09Skq81wrb3MUHRjJ+SyzDeGSFebmzBOXtrazPALoW4
YZUb23VKlJVcONj9y4qQjpG/jLpwUm7zDCWea7Xo5/1xOUnxCrcBVVpXz9gzcNJCZ+Gew/MaiQlQ
0P4ucqkP21g1XK+Pg2RvNJYn9cDYmJPZLMfJYXpKgiMQGyZsUV7pHb5jXpPbvx8GaHv/ZRiwVFXo
RNKoCPUM19B11/jrwKsHPXh0GpI37DEwUUINzmQOWNd1YrI1LaAArlmDexG0zaRY1k4HmBgDtuJE
O04WMFg0GlD1gzydck6vLO+fAgownsb0TtTB8G0KVAtm3R75Q9l1w7GB1ZpaFc5fxd4oNYViGnPt
Xmk7zM1Ge65E+TK4SGKAIHc7iZYaCehIwmk76kc3SKOV7WzCi9rSa9WDmpISCY9Y7IhZbJp2leka
QgWg1aQWdocw6MQi1DX6lqXfQ/gHfoxeHkBtfqyItFgDJaBXGPo8/xDFK0vVl6Rv4vp7I4oz2Gaq
mR3qxlx2xZBuKR/vicmcG6CM/VgxIo/YIZDevDw+TZinIyfW0SgRiLYq1Y+4AydU2CkpsoqTLSly
Z+sWVyhFU8U6VKP61Gfha19GbzZms41OPddV7YAAN/TzfaBRdyRjrHHAaKOjXgNnouhiWrrnRrnc
183kxWXM9owT+GCD0VwEPQBLMM9EkmuteZI5dgQxZuoqc0fWZWyEgbrx8bZDjEB4SGMGAOJqaz5R
YEEoYcrkBMwV90DBtrcI5NxnSr4VjmZvqvEWKW64Nh32OqqhNDcA5N0xrRBo5wg6i+yoEYxVVJDX
u5nw83mxHfrux2bmffjfwQeqnXQMivwfeZddiyhvm//5X/b8pfzFEcyXFgqxcFRh27qFydj565dW
Ut5Wgqn2b/js0JT0gQuUsHQPU6s3W9XUn+CpbxVlGm699R5P7ngyiWOnoExc6FR9VcmzVOD3sPVK
WQWjj1oSn6KjstCHYyYpZyvTTRmbGJuSrWySWtwpVjp+ETnCQ0GO9Y1OJE5PV402JjS+iML3Ctl2
75VW7UKLqfulmWfDqSoYywynntafOBU96FxactJHzjK92ZHUDq0FlmkgoJbsjFM/EKftiONAboln
E00CpMpUbxb5yiyi+dDsWn1ywfpMiJm20piQQZqBfQRH3HLmXGO6oMhVU3jnVrOsok5Z//1wYc77
id8OvDnvbTRbVw1Ht34bLfIpaWotDJxbak/taoi14VyVjJ4viHj8a46mfaOaIZJ1Updl28LTDQ8F
+QTH0tJMIotIMc6KM2HmyqqaLawjvuMlwMMnFWYgFr5A8Wqzd8+Ya3F44/IrhGad85rYWnoFB42V
wc4vgpTuGXBRvWhgvuqEX9AApGoyGsmDhuIgTcSXOg+LPfwQ8CZ4v+APw/RlOr9vA/A3k5oGJMrT
/qNctv/7Y6S5pJD9XwfJMR2NoC8HwcvvB0lmNUAOU1o31ojMmHGiXyLtrplUKDlhr254zRdbB65k
9ySaq900sF3BKVT1mom6naFOca0c7ExHBLY1kNPio4KxTWhwpVNWVIFAYbSxRoXInU6qCwTM8DOy
jHJSFahh93ucuiengrjSEa1aNMcw648qpo11U4bIYXSaCCLAKWRn7sZtnDc6dQB2clSkDvKfejDc
XUltfhJNdOz7bKmVYlzU6hyDyYpxqYtswLIXj+fUZJBLol6l8wLzTKXYVriFua/aXBwzFbMOwqNu
N+KngzJ6hu8WviiaZW1JMe2Vrj5G4EJH0hlPjm0Ey24MzQdVG0ua6JN9APtiLFhIMJDscWH0Xhxl
7K90LDVhL5GgDmiA1NarGih0EIPFgib9iy05LSV7ndUgc8BiApe0WaDAk0RXENhiawf8gJqa0lWw
lS35E3TBTBmtgKnjUWrT7CTrERttGC2bwj4im+lu0YSjo/XxOrWVfZ4KfH0xaRxHGlUvHdShY9YM
nlEkbzpat68iIb+4FbS6LF9sM9aEkqU4rS3jWw9hayD8qh39dAk3BuVPR53rcwYyw/xKnmN1LNTq
HJXKJZWauNSggNciTJGT6kuC0pszAsddpaLWgYlCy7DQ9jipCotStR47yr4M7Z2a18GTkWQWIKBo
vMPbAhUeZ0U0qs+0/7VHObho4+pmmQ/KyK4TY92oR82qxzC5hhKCyFc417Z8zPQsviDlOxd6G651
i1ilvGHkCbLNHGd6aIZ8kVX0PaUZEeKSyg9HA9WtFnawLil9UTMjFROrZhgpIUkkQbEuG9wzn79S
Q904WfxuwKGCsMkqjlOKbS9RLCgIcQYlHHYa9UdWSwSDyvbeMMZsDV4JpUYbIA8aAvXEwRWLvz+L
Gcx+P4shx7Md1YRlfRZsftuRojrN8Lf0KB5tFgdD5saYijpn31BROTMp3SaboR9hlnlxEuVeD+mv
6RVc41QOFRzTKkQtZLOimHtUhlUfjNjsVpF/VbL8ztTj/GEWM+rtdKfqMXTdOUQnNEP90UWrgf7F
BlPVY84s9PKhjYW1URvm7c9x1qhbeL9pI3ehP/JJBJ28iMT/1ov+pqaG+0Ce87rgYz73CbgzSI31
2qeA4jFnClycRenpvRiwwkJroTrToanR0nUjm2TpKLa/9bWS9IQQsK+rzGGD0lnXGEMOyiTE2a8K
1KwZ3rwSphAvHMAR64wDWAL6EC55LFYedF+cctrhJp8ebK3qV2lAdE0FyMfLy7s+JxxuUorw0Ziq
aptEvG6qDPFD5t/b7nxvdVJOgy/SnWs26a6L6DdVPqOb6gR3vZapJCai9cpU4xj76NmlqJMLK8Xn
xiYXJxz15GgjB9n1oZktg1GNV27nvMOcy29BB3K4gVd1cAzaTWWxzUF7HbR5ORPEKPhTHN20MIdq
YbFkurXa5GHHNTYNWQqElzFzRXm3I/DC8QZtYjUfKdU6TfsNsSItiL3MP+tV4eK2sC0vxCkCVxK+
T9sqyFeGhLqGVJ6iHjRF7pfqph41xjh4FauORUcBV+qQ6w+qGlYITMHK+j7yWL+ILUhgpAcY6DYn
3F6IFl3C5ZHLIvS3KcmHVUUHreySbeoGtMiD+DmMEStUg2rQrCcCIg80QXvNZQ9L2HUf2+Mdx2Fp
Ncm7tFLccOSCbazCCPYRNfALagrU3O2M2quyd828MOP6X5WigejVckYGmkx32DGN2SJy8M0sOUci
2hdIYh/R3L5RsNFO1fxbW7kHN5hu6B8MpNo2vum8TVYBtJe1HT1ljaJfGhU2mR+Ch0d/la4FTeyF
r2aCj9BNbkJ38HMXbL/N5Ltfyze7EvZd/IRcMNiHDUL2YUsXoriLlG9RG5JIQzfnEKbU7gMHC9nY
W2KpqYV4NKc0w6zcVislntFukn0X08CTgmQO1TRzZRIYNrpOjOAh8+/QZONCn6kEBFSXXjvk8S6w
8scyKPBVzuGPpfrQG2SKFYURfRF9tq1qmLlBgZbcEuu2gAxuxOIwZnSanRaZ2ZRAmtXCCE92G93J
AGWY0tvrAGcWw2s5PhHJBiZzXIdhO71UAzIuaAv5MrM0jFWM4kc6UgkdyS/lkDmeaTvOVo+tIzSo
4urMYg+lH9Jradb3XUvzmsgsZV1YbnqaOrASrk95so8G1mQKevygi59zoqlmHx1cCQE0OMslqK8A
rqVFxtdLpjnQPGXvXGOrpOZQf6NOoZ/DoAT/NDNac8ioa9dJ7Y3Zmw3mDG0dBa142NLUMjD/uTuw
2NpRmOFj7LcKSW/bNG7rbTVK3CCNlR1s3OXLjv3TolNMf5spolmT01YvcSD1N5LMMmBdK7VFPJnm
YTShx/Svg0Xh1OzzlMSJvl12pkFeZZKRfG7h+XU0xLx5E6HLGaC0tJW8Dwq0XLoYh43Rj/ssQ6v0
uWwera9tWtY7Nu+YJ0aiNUdixXNl1M+47tADbMoufk9jma7VVKhHvVIXk9ILMrt8+D9E9gX26B8V
WU1n2dNqdMvKWPSmyWJW1cR20owvTu5s8QR8ceCjbVXkSkS7sUhIWmIvksiRZy2uXieKxSt1TkXo
hbzRQ3A5aO6VkwXrutrJM3T0hlqT8T2tSORIMB48m2N+CWbrgFlWjGlmUtNpt9eu+4SSO38B8gK1
NbXUxRB2zdZm7f5jpvxvZ+nfdJZczfjbzGKENm0dvbf/KL7/g0iZLnv7K3Trx+P/7DI59twXsl1h
Mq/rghSSfzG3HOcPBDTCpcVk2KSZz4XcfwYY001yTegbrkEZ1wSp/pPBJehaUdDhRttyqGr8RwHG
88v/uqVhIaRaqmnQBeOUtY35L/+1PD9qeaKF46BuiTJZlODlg+/WBHSEGheaLw0YuGrGy1iIpa99
WA0d2f6+o9ekTt90UlKJAVhFtE8D2IVSXmW5VaNLW71oJqdgdP37pZv+2fX6ZZf6+W5JdKY1zeEh
4Pm30jbcZLsUgkqnQjaAFoK6hRx2VR3C1n3zZXTLY9Mz/0x4I5ytkqkgB5GPTedRkB2gtG86Aqve
1LcTdRMqIGQd+aeoEGtp2HCPzIWULL/gYXXEcrgXx/hoSpQbCJJC/8LTkKy3SIhBIXXhOj/daGee
P1/HPZIa/VRVvM/36dmTtrSC5pdjfN5KUnlY+PDUzBtBtyiNowBIPF8132V+SlKjN/M7EKVcz08l
rXIPzWillu/opP/1pqq5ust7mt/g5xuu5Logp8h2MjjjiA55uoCsKF8y1bGhawoFlyg7yEj35p9J
WFs00icLE4kUiU4NrrxIqJf5PmFmr7DHVCEP5WbqHAhEeMh8V+BdPpyyEWCyaC9mAsaiy9jX8g8P
wPxo9ggMf/6r3ZB0NT9HVOTLKiwR0waLisdW7IiCcVPxrmTmnuan02OKtg24gH493yOJ5F3FvYuW
oXp+WewM38GuIKbuwA5diGAz2enyiCTnCXiNz/fFi1eag+Hwx586vx5KT9Qa2qbFeZH32/kmPF+f
/w9bS31rQHToFVqv+Q/geUyK0uTobObDM//t84t/Xq/EqwrH8fzzfAhhzazn2xrsLm6xjJMHlbc2
GgjBVcAtNewUPYXXjkphQ5ERWR6nhj4s2AIvsLXF+oNvZ0sakZ7a7iOXHLd5XuDX+c4NYrWiEdtR
hW3MCrZKM88kDrSL6Sl0KFu4HiYZ6HIfANxrxGvMz8tWZo0E10t4uvkpdH52WwdcQoQUndfW2QD+
+VBBTAu6kkUiZ9osgHx+nm+r5qddlSZ/Gc+WmBELYq29V9N+TdWVXCEOE3dlnrTdL6yoMZL4274a
171LxTvui69ZrJH4Y8yLFg8+DV//o47jFCzE8muPr7LG4jso/oMbKGw7jPI1obKWUpN2R5aHWfok
SzueAXGLnB1R0IBlGhEs11AMgs5rqak4oX7qBiwi+ez1GasNZShQmUI8JPmL3qQYcyPyT5KYisao
yvfcDJaogtDgEf67ULTwmmrGqqEQm0Qzbqe9Q3SP96ZBCT1xBI0Lg1jgfQ5Z/51D/80cCl5SZXD+
/8Mqd2ka5UXU/EWf8eNB/6RVOn+YfGMMZkhWnT+nTVf7w2KHZXO1+G3aNPX5Jq43NZIRhGpSPv4n
upJ5mPWy4CGzboNn/E/0GQDIfqtUm0zljoEQBGqmYxmO+1ulOrIjhAVaE+7N7rGBIoBwrUcJ10yx
9zKaNWWOGStsz4DhygE1XKPJXokK/LAJh9iGRzxVLWDiEK0WG+x6Rc+WmCOXCNYe4FPakA9InbUH
g402ITsKvUHeSOXXSwOcHbH1hCpNaO+BIZ37obKOGEYRVFvOdJPNxH4wM1ECaKp/tbrRI/cp3GRV
2q7tCqdoTQ9vm04tWcNNiqH4Rc7AZgm5uZwJzjPKOYfprMn42Z0hz8mMe6anShXBAgGNLfSrUgOF
ZrMTbJQSUHQDMVrM6GjV2KHjRd5MWW5GS+czZFrae6XD2Anbp77SJPdGiyWwA5k6mzsajkxDL545
Kjhf0NQBsoZJgZ9uhluXUK6nGXdtzeDrAAJ2MqOwVURksyeFAHsDZrKBwm3RzfDsEIo22MCVmNna
nxctpG1RVeOKzELeA0cj1SXFSa3YJpkLAUchXBcrvbIByqYRGKTckObEZ4vXQxwybSxY35/YEdCW
EOjAgOMIhSc/o8HNGRI+dODC5/zDcQaIJ5DEaznuWMbJObxoTe5wwd50uJgDstUUDjlJXcO1ntHk
8cyN6IGVo2WHURSbmylRjMUQG+5+WjZ+BJZKN50VSKGHDCRTogz5wcwlwJUaZUtoY/41ZOHvJ6hh
2l6vc+NxUomVyAoaaibJFTHh9cxoINdTwFnE0mbPEd1/MWPZC+R4g+K8qL52YMts3imShmdoUobq
sQ1fbR24KNDKV98iDSs3FI/s7BLhqxOtqhkMn0Ug4o0ZFs/SLF3qo9KckgJ9q0GrKcfb3Q6RvnDI
KD3mg53+uOBPs8Ywve+j9JjMQS7Yn5dlUF4CPf/iU8YvZpy9pc/W9xlxL2HdZzP0Xsz4e2MG4ecz
Er+Y4fhOAybfgpffoLdGp1qd0ETfHLA5+ozWFzNjf4bto+ZmuQN+X++MARCFfKickcyNKtspCUko
qVGItySHUJLHx4x54UZgAlQ9NwtW5I0ZlQ5UU4s/4Jiccl97M0PACz7BpeBn+v7CVHVVYDMtihw8
9aTOnh+1JJPPxlOhDudA2u4+R8mIijJGq4SOtW+1d5EhmFVo7quJ5Z/mVqTiuuh6lW6E/xZl2Hip
NxzYHRYmSB/pp/2uzOLCiwgAXk0t7CiTImAy2tZRaDS4spQqSWUV6zHAshYCDHL7vewjkEX6u1Un
DwXb8bWrQs2baiQoYymeY1xkfJwkC4am2ImY+G+zmp6LGJMJ0bakP1CAUGW8dvOZTlJQDi4SZaEV
n0s6x9kEGelDbMhHucSYvPaJYbRNLH/UTy8UG8lEGOVjXxBlO9UlsMWGP9GOak/o9Cp1o1yyqX/T
jeJJxy5M0bndWhVCbjqP3cJWBhtHNHXqQKnPRnY34LYJieBA+pJ7MrHloirAVIXirQ6/QC8e1h92
pgPVBaWrZLinxoV5bdv8kgLo8JKmeiH8Ol6lgiZvOiVkp6NTBe0GWbDHwbMOO2q7eThd1Tz9XgXy
vrLx75pQKYgfY6nkL4U/7COjGwBU1fGuM8I3gt9BVpnJG8iFXQDsf6G38jutqgiuW/FOFQIXLip2
Rt6BlNMoQEFiUesDDUUaMBQX10k8YO7XoPCxLISkTwf+PSbM7/hzeJQ5WstIs8PFVNRXuLsbahLX
1H0IRRuQTzo9u9T5saf7S3Ao24rv29h0Z7tsHqO0es2H6NpAR6acoQRbW3HnTRGFQ190r5k/RvuS
nBaiE8C09lgBetthqtJ9L0IdFg2YMsxwUqF27FuyvTLsH11dfss/wJFe0zAd9vqonu3W4kQejEOc
iRNVvR2WT0Qxo4HS2wIYCt7Y00s12DhzAI0tjGfdT1/TlBK8E4zfSnp2pRy/jKVRrqveeAmSEqN/
FT0TDnAOw87aaC+lyp6tqgPCKkyiliBBwIKJcA5bdvMcFfHB73zpyQC7O8xLGrTNdI924XuXU2SG
LWj4/p2lEWipYNMM9e/FRGBXK12xxf1DxFYTOCi9pr0mQ4cG5YuON+1YOCT5cq6762HW9LihvKju
WcDu8Ww96i/w8Vd9WX+bhEkDJY5rOARwMltaAvSzvD4SyFSjE8VtCA0+2BXGlkelbu51yczqx+2H
SQ9B1LGC1ZOseTe4BNber2YheM7IHUeWfwiVaSvp/CB5IXIwpS2H7JHbOD+ILEcfNPImo+9RY301
0SXRgzEfqxnMkxQNCoFe3zVZX3vuS6yaNww8Jp5Eh9UF8LRRQWLknwBoEdpuV8lSMm+06XAgJO9x
dMC3usO4akb74krxlYrmE5Em5LOZH4IZaK3TbQcm4JmZ9CJ9/FJJQ1mSb0HDDeET3WQQBYb2yjIC
HVj87EQxn1nNrJZXKDFHR/+SEcl35u3RGAbo5TpMHOj6j46hDrtII7cN9h8RmN34aHJiLCWRNkFG
uy2f4ONJ5mKzW9t8xBRiWcqg6HNriaRyNg50ygEcIAL1Pv+QBk2HauwAV8zVd1t9aXzrpqI8rIPS
fK+GO7+iQDzZiMu72UIUsYoKGis8dA6ijckmkavDwI6SVAsv44RhsQ1UFC8GQ1esfXQZUykKK5jl
nqGFqzLCSWZ2jhdW2RsczEtrzXHL+ZveWq9B8zT0/kGPyBJw9JUFGwY92YOfbNvQeuwh1a06N/Zy
BDEUCT2+6FQFwJ4lJETW8Pxl/XUaCa6shqubmjcNCpUuim96RYpgNe71ViN8EnSgVT5rozBmtuxB
regHVgoiL2Jp1Snc9KqBTpJ1+iHKxVvefW/DBs5Po9P3k3Q2AiKRBwwcybvRTRC54PtqgfPS5D6R
19Y3m+rUcvCdjyg9l2T8UBwnVKsgPAgVkPsFoqS/NFSOGO6wEjXQVlpKAN8zv0LYdDzFJ8koLw+5
YXdLFginoLQg4CWu8DhKhUcH/hIak9ew9OMLS2PrbXLT9WRPd04dvFEZfrRjZS/mdaVaGfv8m2kA
6NP4WkdNxpY9ugzkjfI31euA8sgU6yYWBmVXMIIXirVQlHAdZS9KmVynqTtmub9ClVhA0tVoxRPE
SltyOlhNeu/EFhLRQH1stXHAks7QMmTqQzfCQBVkcMkYctHwTCx9Ny9O/a0gwmrhOPp2CHWTt2xp
dI3djQaacq27ZB4Ti8mnyk6APhX9wIlkDGz0pEiG2nNaK+7G7zVabub7AI4ZV/mrm7SnOIAbEYqb
pU3oRzXb8ylX1cFkEe1h7voypbZTUJVO7nXSuhaInh+0Gm+hhOni91iMmpiSSMrH39s1Nfx8VycM
dGaUj2uajlQpmAezMparRqWPC397w1cGemg+TzJqjF9eAZMfVpJQx88fLdFB7hmIrIjnm0WgVH/e
8vl7VFXhkpxiYmrmB35efN4A/yXERP+vK3/e8vM6Rw8JsBgjtHT/fOXPG395+R+/zzf/dp8kiQ+G
3iG16PIWrdX8QsywzZ8/Mu43f77Pz5sqEMrCkCGLdX9vFd194YCF/PyLPy9QipCAMb/OzwvwnL/+
2tVGCIbMswCg0pMUX7PP1/i8FxqFX+/64zpzr7JOZZuMP6sxk2LfzRdTRm2DFWO4tHyVLI/PKz/v
83lhEWO1H+waI539UJCu7f32+J+/9omGQrx1SN5KZ5jDz1ugkyUbgCSzfgdes2VlfKQDq2R6jsvP
65x+SDxJsIeXQPUFLdXcDdiiZztqWezDbMDd+/ljpwQ0MbIliW4VqXzKqTGJ8ztMFpSpQxw/Yoyk
C0IGCy2eBUArb/gi74x74vcumHcRhx5YuVDCeoTYhiHreXpmRYqiuHiHf7iCwMRKeh89aBjmzOxe
QOXaxPbeYRfkkST8EV/cM23w6bk7DaVzlz6IqzFMi3cDLEEB/+2IOhDiIg3CBQmoVFa7D85f9iod
zlTiM19rMqIOBcBuZxt9lQw82Uqli7jJtD1mM35s33MQoYQejh52rKJ/xZKsTAv6td3SeGtOPmE8
XrMxnhlKUH6uUyy9HqC6p/IhOcypESHFTvDWlAWXyn2FbJAp7ZRuRLvWHkwTG/dm0IalubJFf84C
75pexBWKLPQWYuK7taohRGUzG4KqJJmnXRc3pcCNe+TSOqKEAjge7nT9BTPIQIotta9BwQsOC2oh
lEXzQajSZHdrwdP0w459j71H2QzCgBrpFtglW1bpMSXndbJnHMWHmihbQ0efxbIOcE3CrO6ZD9hK
zYfhFquPylccCOsWqdqWtBzjkN5nrwzQ6RVx87bw0vv8vroLPWVhrWdCJGSmLfVQFrkL3IFf3fWL
415IKC5JSBqhbPr7dJ11S9fet6CTghB5+RqSLEAgtpgEsi/jr0hqt1gwX2hUr97ZmAZH99Si0X7J
4e6+pgs42phW754HT79g3jy29WLYl1jRqPku2R4uUt+7VvCYtmJ5hZfJ1fTU5kuCoMF1XP1vdKOB
fLVb84v/IHY0lzf2NTrZO/tb/sb/aC4/6md7l75Fj6Ty+d9mGPMzfRG+qsRXrabFtGD5xQEwtm7D
9wqgtb8HN2QvP9Rr/px59pVZsSC8a6esqPKyGV1Gr/6Xd/dRXLHp9ysr8bLVAJE3gOWyTPSFbl0p
IkG/hBFVLtPFxuygCSyCVfEIw/O1Vbw1MnNj+VqcL8HtxYKwBu/NOzjaQrtg20Y9v7S2+EKQahEH
BelK6EvNG7x0Qa7BbUQx9OgfrfOHcbtF/U7xPtpyVb+VBG9T2L4gmuLVKf0+PsTLjvSCw7Qo2dJy
4t0NZHd9qY1lxrmUkyXukW0EA79nc6R8BHf5ZVy1x/KCyWHaJo9SLvpDxIizmQ7RwJEqTulyQFa2
3hUoCFbBKzkf/7yWgsY62Gdi1bfUUm5dwRmwrgAiElC8CPbTtKweeV50S5vqI6sWfJe9dgvGl5jA
wSufmiM7FN19IpLRYwqDgvXOl+39FB+HNV5i2vCL6Nyd6kt73xoMIeNFnAaoLkArt8Ou8sL1h7mr
t3R5gadF7dJZ/fimfCTexvVS9qi4G5f18zsRkVsiLB6o+TB/51jeY94KNGicBvg2T8rZX5pgyhd8
eWjN4JhvPL5lByX2gv18MJuPncbN8jEhhAMNB1gvGIk7hxrHPsgO6t56V8hI8JLddAcP2N92gHzt
7VDtonN4pQ3uOl5xwkD/SpEEGf5ztAIHt05eo1Wyr6gO7dnnFHcsmDhyxaZEGpDdrWW1IJuQVcpK
PU27MDysZ/uBvszOr0V51e+67/+Hq/NablxdkvUTIQLe3MLSiqIoyt0g5Breezz9+aAdZ/bERPTS
aqkpEsDvqrKyMsvB4am0gj84dN3rsaMXHiyU5AGtYeSBH5KnBadEVq87tR/yD93lovRCpAuUBb8n
CcAnV2iFksNCprd8XvHcdCz1c/yBuVr256b31dm17I+VljTH/JeIl1Sxv1CV1R1ZdYUHrfGze+jO
r83gmgk/2egK5X41bJCo3o4vMeCmw5oofqugFbAncJSv6bfU9iv6ahBmaedGZ6w5M1mqgKfiRQeN
2XSP34brFIzGhaezHhuncjLkMr5MF7kqciMZn3LTz0njES+N7Xg5oT6GuDtDhCvYWza6pRasCL/a
xYFVCC9vtvP1xBpJPLF8UnZdMNxxMkPYyDwhhw7xHrxGguyBTKK9uWIGqFTODP30S6XDTrcT46Z8
cVhyBDYOfgNuxOYwRfvqAyZHpvEtz6AJomvCQe/PXwuRqujOtQv8wwbtbGMPVEP15bDayJ/bmviD
GCZK6fo59sedus09FNKF4aUIxnAb9oQQL5WfAC7z5w+qVdVndM1vKysKewxH/G1v3PB202e2njnc
J/GO9YZ3nR3uOx9r9PWh3432f/5DnG/9QgrlGHl+d58xCKMLywVnfXDR2Auv5WN1r+6UgWJ1F042
TwLVhwl7ngyz0CD/ph3dNn9XKnsEu0HqcwW4i1poyOAsXjniwpGEwnEqBHLHMBS/nAxsI68D0smY
L1MlpXvtwjzneAsPjY3pthfRzeOkP+Y/vfPxl0HaSzn6TKGOtdIEHFA+Jyk3ONvFVfoqfcRQMk/6
kn+Lg7E1NFnfxuZL54Tgc/lkp7fewnT1khz2VMdK38/wbeoOfD3oTeAWvZ3i92jrBhRYr0dsOLyu
++RXo88vhTJYGQ+1gbi4+BJv+iPbHHjAstcev/pX8c5C/Y1d6pXRQTk2H8hOOGye7BmYrsiO9mUc
J2QUItuPjsOnfqj3LIO36DP8EI7KvjnCdHYBAEwHM05bPlTdY0PjOqHeo/xJNwCBDgiIgwvW38bk
sjm5M3y/2MlfHnvbtAHo6P5prfGBwenuphTwCJ3F2wYRpQfuN3Wft2naBCOokV0fTVyBqYgqNu7u
GkzXff5ZEqKx1yHP7neBCZUSCfzH+iiwF5I0CBJgBeHQWn1QiSPg4atY7JbiUR3zIyKhrpBBLUUV
+jRC+1Z8qdgZw80wg3q6xUC/SUwxVNxHDK2O16B6pFNSeqIa6PwGpu4Iu6MrBppN7HmDR7+0sCM9
NFUkf2XIFT/C4OKjvWBpaz3WO8MLQh80yw393tYdZvmTQhO3TUfndb6E0yVqvnLql98N+sIwb+cf
hWwSts5ZQPxAPCD7DxuaJr5HaagPa0OL90u6Vg+6w1wuduZnlGL1l88BEt/GZ24yOYZ97fYoxYXr
s1rnnrinP57jCphqNm5AnFp4gsqseplA48I3vYFIXeNhRZqI2ZaJFvgUnsOdNX6oLkhCzExh25F2
uV9eUndVd8oXexvnCYG0ZGykQJvlPzByxbU0GVufcKW5Zxy/M8DYnkCVhXdh54lpCToMv3S43eF1
Sk696Z24hKAE1PXI5vFEb4z21Ogn8PhSO6CyEY3e93qkVQ3lXHMrFbuSFkB7zoCS5TvmjETWmaez
xty+vMoRoTGitfWu9tVf9Veod/Q+/E6BYhJGvNcX1rnxiq7VXoQxsQcxkU0IBg6gP+iKXTxJ0Gi3
9hgPkLilXC7RrwECbaOYTCe+vrBXOFWHExU0PidFGdbRb+hbEO/I01GjFgESVHlpuZdZrfJ8mNUL
kMqaI+LlC08hhq1IQp2zD+MNRRa0UGZYCEDAP7RN/+d5sPflHCnQRLjmgDOhrvY87fwikHgcu3Rf
3whdgB9FWNu4f9OPPcJTYCyhdJJjvGSHNPVZzwtW2dxLYz+r006LTppJRKyfl4PojYNH02mVPc5H
bMPjbcT65lCgiiH+CuopTbyidD8S0REkTyQskr0wQEsTbh7n89vGDHhoH5d7NXmT7IvVExLdTRYM
mQuoIt475Kkw0eMKoMbisqafle62CC/h/G4mNAFtmwuF8+IDogQR4SuOlTYheAwPwZGf1suc2BYe
6H7eeAQYOL0P+OYc1iOmKcx57QLQaBwGTgGRECNFgtppznhTc/hnbnXPb0L2TFHnsMD3nvbaV8dJ
MD3mPvLmaCFg4CcPLomZtBvrXVtc9fgw13jVP+epX25NIE7pwkHnqFPYzWQYRRCOqq/WUmwUQwyy
LeVxkC6EM5yPPRJ8mLf8mr+IM3RAsjQ/LpAXgwbrdTQq8uoZpwR2JL/WnAYCRu2pPJoLRdpoDFKD
vc2ZKltp/TI7ZO3OKBBOcosUsbF/5AkT++wNLERFNBpVIizUFRT1nEkD/HYRDBLrIM/80PIW4VSi
L6l6nYFhbHDZpt/OupRUw6yAckyGs9l3HT+l+4046OvSoU5PC00YBGGcI/Q1O9VyjWAexyfgaHx5
6umUJRRDOhEK81OR0U1BQiI06GqNDjEif9L8isdwdmcAVhyliA7oIcgyzuUme8RwZEEDNqaWTLnk
GLMPqp+0ALSI3IgHjmwJf1b1a/pAx9z6qmm4IJf55VSC0/2LSZ5SecuwEx9hGVH8OqkRZzlB7Fwf
QL6XXzYbJGZBgidMOSAzsVPngYofBfGycNd8GuNia6fXdvnaSl4R/4Rwin45kja5oj0ecVw0e05u
0kF6iMBCOIoImNjr1vw646ryzPHA+WT3F9aNeVAoYftINdnErw14uE/c0d+KHfiVg0/ZQ/SZffan
j3pf2R/1j7KbX7/hg+nvluD0P7XKDm5LJKXJZ8LGtJwZhFeDmIYpimQyH9M+ksvucMy40n8ngLGD
zJLefQq3NHLnm85D+kQy7TLrXvpN2EX7L8eYcXrGSERwc5hLd8ySvsZX9lIYUNeEuYfJHHKGQTeS
GlFNoopMlMrX8lKcswM3ZPc3ZHEBDzBi8LeDF9T9KxV8thsyvexQXsp6Nz3NPwPGgy1AO7qF4g6r
MQ0wglmNLXP3gWoMegwI7SBYbpNDzSvlBZfdlQcKKsF3ExJ3+8Q8ZdRzH2O3wdyHg2S+sbb4JDL3
oLmzjVXXIWDBZVxfEzkme9apvLF4WZG5T60cvIA9fWYPsuWNTLTDV4Mi+F460YjCLFt+kU38KTj/
kVrwDGQnDw3aJz5Y1D/xLl1Z7nwK/OvxEXpv9oPicPGbXIurcawClAlpjD//XU80XtJv9LROls+x
V50J8ut6l1/C4VKm7ys9G7gdT+TeGGQUhYtXQwWEQFi8FUyHu0JAZb2mb+Tkhi/R07GTfwGYhK/M
Cwta+d3hKntEOmyQpY8pGeNQzo9Mrf5Cpiq9El7qTv+uiC50OMW/IGz1veIhdAErybAstNfELxtP
JKLl4SQUpBzpG+Ao6ZCG9QCrqejntBYRfpJaVNgf4KT+ob93GC9R4GP/E+zsTNCkWc+/WKpHnnyf
J5+kfVQ86HPmexVIrhkYFVKTVIg9Jbu0+iUp/kG2euXDe7rQmNEcx81GC0khk40upvTiM8RwcUMP
Vu3UP0INHp4gGdPlsw/b2CaaVZXHKtyJ7zrYh/6IAGH3ywTahwH3AFUwcdiy4Mit+9HNPttTCzn0
WYsD4TusYWo4BcQFrFd96xF/1EV1QpCXxo1Oeum/Nt9aMJ2m5/gYvrb3iQOTpHOyJ9jUph1fHQSJ
b63xWomuVDmfiF61NnCiXfguAgkjIYSLzF3mctg3rZ19hv/GW2WdKqYX+nolTWk3DBcbnSZXGnCf
E8s1elD7Uz2+TZ+cZ3zMRxFoxEL9+2v9r+gpfoA3kbOpwr+6o6jqZB/57ZmW0ejUXYlGhg+d47pC
a/DYA7wigFLtYFwAM/bEsaAD3e/S2bHDmkU1fx1t8Vc5BtYTsfkRu1Pyy351BzBM+V1+T30GUswe
oodlQl3bX+RjRkV3PUEVkX2SCY7n8kYsUHzIS/BsUA1jpjYOCAgABkgP+zT2NeAgG9jxm7ZB7udu
d0YqnZ+K8lFgDs0Y0zhrdxZXsGYvPXUZqkS7wrjXoTepj3QK1K9gvrUBG8aeiUPN7li8mBg9tU+M
+hnl+3o4ZpgwlherJRLIvyoOggYMLo1ogufVxklc3kDoSv0gGqew9LX1iz8gMhYUnO1/D0p4LBRa
y+u7ZVxnDPq2OFRPHkdb2dF+85w1CIj95IU7Ckc+A2vUIQj/lRdm/TfYiKUG865Di9tAB8tlQzuR
42/4iK2PuxAbDjbW0OWNOryIjqbGeCGSbofv4HSE8JjZvxLxki0BWNYHIXT2POgel4F72AOfO/1r
/8r/NsRtp70ir1k+VSDOoebo74OwI/HCDNjuCVbQy3HI3l5Hth+MGAnD2DUuZBpm+SliNcBRZdIz
PbhzDm/V5WOAr8naWMwxuzrhL8bpOyQxahiMrjW98GZfJJfoDUPhGS4R+TqArnzUUqcg27TnV+GB
Y6hy2VR1GCcUfgiiEDWjLx3UJpBpuclwUqD7ZXsgH1xRN7GRUgiDs7ll0ZyIsMMSMAzT+9sBizPb
7Y1cvb4VZDV6+jB/8bTGV2IttjU8flNsQZl9bHrEpeH7cI+/SV2Ii8Fy2SATekj9reHkSGJx/MW7
M3xP1BshJuTLhJpQR/3xi91tpnEkGHmNjpLDcaLodIZgmd4ANVhaD0Tt+b6Lzgui6dNO4pR+lZD9
/kJWUnAUJHBsHGWzYE9qb88JXBEai93xVZxYaVcoFYZlp88iZUq6uJNLZ3rCAw85QdEMrFC1LWo4
5+muesuhaWziap9Fpnz1N7hkJwCPBrSGANR8J7rPwYUlFO3hlG4YjARmRYygMwYvKH5Be+UcgMai
7KT0MsCasrFE+pdbOEvZme4AuauHafK0EAyGsARmRDqi5eVWvxMKKuRQyj06pPs34QYmypYRZPEB
SInLYoBQJpx+I+CcfyqHYrMEVCRwCiCsmtKAJwoxJSNFyg4kSeH7Mp2V1/KSeZxt7zw2MX0NibPI
v00QmgxZX1cQv1BRek8+smjP1sDVFPf5i3diW9FI2GkEWQlTLznsqWedpNYxK9+sTsqXKh9lNriP
+DY9JPM2A7OXMCVJ8MJzml0MLeDNsApm15J5MuQWN2WHF9cLlWQ0EOgReomZhLy+jk41k/orQ83g
Nh9ZyIDVMMEezDMTHKQJNzKvqkEUvU38tQ0KQqzMI1Hf0hG4G5NnmXZqUVIKxOxFa1+LJaDURjGU
/DV75rUAOw3BRebJms+4MxojnHRkHIGESKsbuFiPMRFf4/F70+ASoO8QzSSTmHhMbcBbYaaH0myl
vVKdwb3Req+Efz3smAXdaAgtB7B29KlKy9ejHUYSRM6dciy0V4Gtn2sWQrdsg4VepjaYxWWbPMmW
ebBlk1pDfoEiwawsqf16jIMKl/uyjqRtXiwgPUe/kp3fCExUDHcAK6odV8+18s78RZGYz+DpjG4D
QIrLGTOyRjrizgeyk/E8araU+Zl/Ldo/sxx82vCKbh1SruouzugCP6da7qjjjsJ6xfKOf+r5h4c6
TO/8Op+zpSsuDxqdGeIs5chj5Y64r5pwZ2REXEHZcUkS9XpKYPzzCr1mq+cY4yNnIU+c56XicWT5
qeia6xYG4S6juYYJpQGwh7y4ZhSBKD+YnbynPl8590JhV4lv3HUO2NhkL8D+fMPlg6z3WziC+i/6
1NWZnZKTj5Raqjlwt9skRam2WcKYca9kg2G2RY4MKuc8T1XmogE0sJVlxVPxhtpS+4x6jzaDjFYJ
LEmUjVyunmtkiNgVmEqhxg53Fbpb7lKi/LCgxvvpd+zDTxirnSj8U4Htz2aEcd92boOTAFXinr5N
WtPTpTfmCt8Cucra9t7/+WQ+wer3XIJKWg3TDSVc6uMu6Umt2C0TdfK4UO4VjSkSWd51rvc8fj6e
g7+8LSsF6+0WqIxvAxo5/BL3jj8Qw8jtMOkVj6tiEfEvvIThwIshpjS83TZ3izUql4bvNo+OR8A1
YjXB/a+1y9tx5/wS18sk2AaJtmB48zDb7G0AyUGR7N3KN+LSnXBykqnfcfYQJQG0OObgLufpgw8e
b1QJBDImujkdboc/a3fjDXVgHu2B4QEXzsiaVfVmaBdWhYbOAU19CvIXqD4tANK2ShFYdOG/MYi8
2bYwEPtiMWju0FCsezaOW7OQ6TOwLBA+gxcy7Nwht6li/OGOSJRcIxnhD9Ahby2uzeaPSv0AGijR
L/rVLGVHsnZF7ayYzFLVtVzpWc+PgCdCBphwY87z4SGsZwEqp7cYj2nv5Pi/GY/cD06o5DYKVkIn
hoHXYky8zUWIKcDP8jalNuoriDvhDnMVWud9+tXaAN4oT5mr4HUMg4TMFXI5QAqG3RrnGMakcucX
YvE0WSfqdcwPhnIenbAIGjp+KAOabpwTcCNS7vI+hWcdp231GaR9XBWXvZ4obLAsMrpUhyOTrH8c
niiQopCzrUX6eJ9zKJ4zz9jDxJpJJEUBJTa06iwfxwAF370y4OpYx1rsETmiitalnmghgSo5Rrl/
Wi2X7cQariPuwdDEOuT+6b5Uz1DaRNk3EZ6Vzz1vv/oLjevintK4pXgwxjLJizRf1F4ZYy5zDJ9Z
e0Z341tud2Nw1Q4cDuLyEGmt0W5Rxx2Zt5S5tgcbHS0oOrJH8gTDccUEYXv8duGB4JQ0IJN9Nnd1
3v/nCbOXCv0OTiXPB1sXcmGE66fSM1/mPVw37myhNQU0GL9V1UGQiQVXblUnp31UX8DweBoosuA0
g4U5sxBOgSG7suDxwMpuFxc+Q8eDomqtxFjl+jmETx4sOxDft5q3JVIljgAOT53fz0ocMJAhJtDY
JgcLstt66HwwuR/uj3FlWobU7dQNn5zyo/XVXEPuicSJyZgceLCkeVwS978RggzIRU6seyFgPrZd
W24KPzJRD21xX9cjH79NghEoE8six5wxQ4BxEqignGRlSLRTxfJmKzBaIDV7GBcbhxwnYPdESgO8
Hy7QU6K/sRitY/wNS7V42uar4PDOo7lfdDR6P8gemGQkuOTAKllbNT1nFnZNJ3FGBkB4FeF4/i07
ky7vcXvSCk9AoSWHkgpnJqGF0kGFwz2cwhh+s0HXwKhAhpL90lWpSFmO9hKTO7CXQ++iwgh7yl1Y
FMtxVK5Q+ptncDaYHJZ5lAS80hAhSq9GHuJMv22F3D6WT4Ls1tDvHtsBZ0r0J1yGusFbrCGpcGmG
YklOD+ELT1SUz5veHMi9jBWJV7GHyLbV7XSN/odda35t81q5MpYArVjS0YrtNAn9ziCFhGy5z8oa
EM8YNySXHagEJoXOVVjbc1twdmUfRoGL3Z8Uv3kw4PfLGG84yIMU405Tg6J3MzQB4Z2pB6YhdzFG
AQm0QKDOAm29lKTkg3S3SfdW/NCjsiZgu8Pi8fo0oJWClQYj00z31fQpfMNYYRtTf5uDgK2pifKO
1/FMCW+QkGuvNRZNlrPNpGEPs1yhfkqQcrYEt+PxrOgGP1DZQ0V7jI8Leovj29g/b1UvoITYixNi
BCdvD+xVMpATUkRQkxWAPUf9BEawKNME6MExMRkKpiyMfyApRBaXB1Yg7Y5Men7MEimjO4eRWaG4
uBXxJhNhGyDI7ZBZ4n13Fb743sREKXGi+FnnFuo9o8ZJTpc+inFC9oRWVbFsd8ErUbfYvt30e9ld
gzI+4jnGCMzWboukWfcC3M93EBE+3uhcVh7vvHWAOUPOcepUMrORov+ybSDbmZ2DpO3ZSSAorzgH
lz7TZtCuLEvI6WGHGxsijn49HmTeCimnxMNFlwlPDSRU8CKF2cNm5zKh4vRp5oYgO7AqBISIsJvb
HB8P9JbY68iAwYEZjoq2i6adsPg05qGmVAvI0rExeMgwqusOIIfHLZTXkIiLjeVvM2Kx1o/5O3OG
JcWVsROt4zbYvIjJzGbEzsEQ0Q4o5nsGjZ2ngLSi019KeQmiltt9Qghhg+K8E7Q9L0fhlLyZeDl3
CjhrhVNJF7axITm3JjxjYnM0QhHpZ+5ssQ9nH2AZ3/IMCc5YLeJMjvpIBUezgO23IgPDym8VEY05
cMbPNMG7W0sOYpB2qb4IcMm0ry3e28SUbTUL2ELyFfNoE4JwmoEOj8z+aHLEzQd4B56WK59PcAIo
yRCJcffGN5v8I9goyTr56nZ8wzwB/oRZlDvaRjPoO1h/e5gWgMkczi0IU0hEjsYWns2+OeNk4nQq
guWWyObxZ9sTNXp1UJp+5mFaOPjgJ0y1aNR0TMtKNtimWbsDEukyLGG6A2d9eljNPKVTCFlNDVGE
SElHt8hgci6bPFGtq1ckNJWDNFTKwWokaGQpJKpSxb9WVD/SnjYKXI7lQyYwpzC526OGTqFboKkF
59HS+6/zU4QgNSIgssxKQgnHGUU28dkCOMPkYzosSKPUiS74mJSsaLyo90mfsFYIO4PGCnwjnV5V
vDF+blSTRGqzZPrzazJW7actos8p5JCpFU7neC2CwfBS4hp0/BG+hzRN862Ve5kh3WYTw1T9f+ye
Qh0/jDAzL38/ajOlIMgRb39vXRTZsptBbsqtLaiU5/5QdHgWT03CIxvGUyJDosz+54scrRAx/77v
EQk/DHJtOlLDwm1RPfjf1klKF2haxVEyLUhXauLTf1+AFs+3uej0dG6+VH9fWnyKcqT4/v/3f38b
6V7HK6vYLx0sysTQNo+S7a/4+fBXoarRhijXo9BA1xSydnFndcZIx8D5BPpuD0EsxFXh72pNAUZo
22R0oP799e+H//nF7bdhdvIv//1hnSFZ05KD9R1YT2vAhPz75L8vf2ZZ2d/l/P3174da3bxaIpXE
WaFbKSoQaB9UTrp6e7B/X6bt2//zs79/+PuZPMQ7JdWTAJPPU2Hkkl+OWGAaa1NjiUIiF0cCO0Dz
0opyh2cNgus99Q056iZXHDXNkbHNIWbFh0D3tNyogk6o7xPIzApZDB1s4O0UZKCc/3W5iAqREH5F
GgIv+tgcqtDqEUnWKIyscNpSILTUGCEQjGV0KbGQHxS8c6V6a6SLkVrPaxM/AZymN/U94ggUvDCP
MG1hmR7rngN5FDVnKPMaTvNCSpQ/tPPWTWiiJdmNJorPs/lVdLdWAxDUWqlEZoduYNJ1MSkmfzNc
CDS5phACSKK2+hUv2MdGXKpAUSG+NlOIbCLhCQJBSaC1mAtaNGiREoDPVYuvxDnt0ipHWjUOTx28
yhrUyswQD6g3S8pxLyaSQhGuxTcQFWq3MMm1LI3G83wCh6pVlK5pXCtmnnS0+F3Z9247lBD2DFRp
pJaMvPnB3ZMDOiIMQj/Qi2qK6amQUa3nEMLy3HCoKsSulJIVClRlVhyd/MZEq2ncBEtG8FELF+R6
ghFSSGQY+N29VGK/h0+foJwG2ZH8uTJQ95RWOEjYRycmAKE+ZSFlouFjrHhobYPzQ6K/KBa5Q4k8
sIO4BZHU7I4FHW3zB/2BA9TMEca/YsdK/NYsoUBiudnmDpUa5FX6hY6rr0mZtpsVgcMrJ3jEkcGX
BsAqPaQetYLtiMk6wWlLI1qahvJcNPJN3rIuWiH2JhAiVC86aA2YR9ZltiZWzSgYgRhP79XAFQtC
BilQME9DP2sPImeXMcSHco5WAnvInnWcvRs90aiofVmppZ2igQOu0Gg0rZPoVdLJDOExD3tBXo4D
7os4LJbl0VJGGiXoiB8NrXJzaQvvpSpELKLEFiD/N1XTeOowxD2Xcn3FLACGFIVeWlDWo2Rob42s
QCUYBYRlkooFZOI8EOR0wl+n8tIhA/KabBCi5lmTYh6xbdinSdXvh1pDBaKujprQng1Dm3ZZ03/o
kSb509TAVWHxOo1gXAcp4dxLFtRrIjPZJhF5TmKMoDnGT1mvk71O9LalqvrTCIRzUaEgBkg8Ioxl
6WyOep5adCXCW+IxNiRtP8GkxaOsgKk00byXDu9ZIlAFWvvMTyXO30X9MfA62E0tjX20fTwoYyYf
UPE7oLpD9L+EnwiL0M6RTWea66NgeS4awx9VyTq1dXOin6Y/0rdyzEPpn7J0NNDUAGccAdQaICQh
3q5pUhoIKQYXIp1HhdQcxPWp12me7TpUf0vIEbT57c3RgMUmLyRJNYY3ba53WPAV6GiE2o9YVOgb
VXoQ4lXtKW13n9ryY9Jx7RsHKViV/GGb6XTq4s+DHY18MuLly8zqBGGH2DNjWt4mWlQaqQtm4m/V
2gkKUpxJTUuzTqtNacH1wKg1OaacI1Y/Ju4a0uw9kRVvpEVoIEZDB2yjGXthIN7S5Er0ZZSri3rk
YDHQD86GuHFoGt5LorDuJ6Vcrmoc79JaOzJFiq88lM9mCXm9x7NIQsLRQDfR0Scqa1MHbBi372qH
7L3ZC5ifQdMQtgbJel4jXzG7+yLm815BOq1haIAcYX9HseUsg/KrTeQ3dFxhFmwRFUnS8jBT3502
v04LKeSLpiqvrSV1IB9rgieHQkxYAUS1S09OSBOWXmfwzdpx3uOpDm8wpoos+DTCKm6FsacjNvpt
of/1sETqFCShFSM7WJaHFTdMPa9OQ1Ir16FJn0PJanw242wvp3c9qsSHzbkUGTHlKFPP0rNEfu6X
kaIOVKyuxWRsMj7mxfrBOTTZFVPyb4kLG4p6fK9ctE6mfWV+CMk6nqy6Ooeb43RK0zHdA+JnvlEk
8J3sjmbdnsS6Rlpbil9KfSTPo5Kx5NJZEla2TXOcfCEzYk8q6hdmqVNjCX7Wi570fJyImy0t95JO
oAoYaTdVaPEP13QE5uvfdA5PaScr0GmL3Flrwk78ZvtTTraLYCngv0oZyMwkHSuXEck/udtHdOhQ
eNggEnqHozZNzknWIMBb/Ouw2Axo7A9pUqcJdJr2nZLgna7Lr30RTV6sanMwjbXuF8a4b7SFo1aV
dV+bSI+MVkVSK3+RRgWORrdcBSOiKKaMq1eg2G1VVUnjo9Wf5FkhtmVrGdRR9idRHk5yXTxO0/o+
V/2lLTowgmxWdqs4ntSkjgJMWUYw6Ommghrik+jw8KpAkIsET6vIcA1dK4E6FygugkJntIwa9zzm
pBZCe+g1GpI6HVCh6eX8mfafC24vJ2HMHgQcBj1jRXhUJaBv6qbhRIU7L6UgKKlQ/qDA7uXI5BG/
q5+hSO8zk/2pVCWgcsPcJ0TouyKC1qHHw0lYrCeJNuSobC1KJmYJgRv3gC7d1WN3RzCbrV0AVZR0
kq01Mr+TlWizQmIeYgY4VStHe10E0sxKQ9v3k7dYODyRHKK0Tvk2hmla9WBzZsOaEaUhUI0Klnk6
nul6nLPyH4379sCz+KyReGuxko2SsCS74f51Ol7W1UrOS3wxtQJuw/C+qDNkVmw7BPm4rOmxb9r5
hJWVCG/4J9J0AvOo7V9i4WnS4KNnVtf4YTr+JIsa3iwqS0ixDsgJmOY5isbvqDPCQNgrWr1DaEen
EXAGBlirfYPMpZ1JeCO1hXrVsu5b6nF7kgk3GhMQvDXXtySEiNHQJVwvC8v4w+g6T42QA9akkXKz
hEqRsGYYP54XJYlPQ00J1UwVf5IsCoQGSQ5peF+h4bIiYO/MVYVSZmy8t4mFNO3wzoHzpCOYbleb
okQdTKxTrw5D7VRjSYXmYk+3+YYxidVttpJqn8KDW/KZm5Rp8NUA6BVUs2hMU+h/1huvbU5aIq8X
IxmaM8IEwPoLAQsIgRmPnSfN9UWRev2UWZReZxpxsjilkzRdQ/am7MuswvSEUQHsoDQLdF0Dcp01
FB4msdpNhhvLLjmSdpRmofONRXpV9OyyDpN+lvIWicKac9KEvZnSkC7LbDnzAriHJ+ZjpjOUCEVs
/giKjdYBdU5xql1duoKY9XnRkVA0BTIB5blUuxQEvAer05FMz6PukI5j89JBW/Rr6uuoOzzpegt8
oW4GXTkB3ShSpW+kEmi4VUua96pbnw6kwxoNd3R0Ye8ny3sExh67Rkx2Q4qWF8E3yJnRjc+kpnXQ
0YYNHZhvCzPvvTzTPhYLulustkd0hFkcqvTRqs2lqBQLBtTaO9vi0bPFI3nk4Wq6unFyCUmFwi/1
efHVHqH5JiGMENiZ8qF1pwocBJGhj4rY10P/7rdokZWaxQk/yamNj0mzMywWaY3BoTcpTPCQcm0+
DdI+HPE7Rj6Wfje2SZQL0VY36ZUNu2cFtT6U2kF2K7naVcnWhgDhs5Q06TiH64MojtJORhxiRz6t
TOsWFUBdzyLRn9UVOiOEMBLqg5S12RUN0jSIB4rr2dYWWVVGAn8ee0gxzAKpwC6qa1BosrR5r0+0
H5nGQNKHGsIBbdCY8yoDk8K9WJVWhfAkMBWcTeiEjl5MbbOxydCkx7H5LXrLDVrwU4J6VzcwLugs
4JRmKjnzZDF8WIxs6xegfIIH3V0UwUV0VZIea5NmWJXQxlajYpMUN+mUV9CCUI3IhwaYBnW4ljj+
VUf6GH+bxUgO1lolICfdx6DX+1VA+Lfo88lfERQOW5jbltGVhxYYrYy4WdGMLr3C4OKUQOP8SmKo
ieDVpgiNbIGbIaSi5ldl9yYIycLRO1rELGm7bxfo6GQRQE5YpGf92h82p42ufxAQvD+bYnqR1Ul4
Jt1VODu/17bDWbw7jnoCYmNSaxyEp6o09mFJomAMVDXxFgrSvKeKXhoPJENumSnfUxbr8JoxmUhV
LM1peYW/1b+N4fwC7KCRPpnsclq3q4y2oYECHbhwUCYKEgiZktzjCtOytyCV3FHpF1oxDLIGrek8
ZzhpaQ6EdRNunjZXO0McD0unQJzEdX0YCJ3LHGaopNB9Ik3F3ih65VGdxv0IPDJGYXLGIAZqu9U0
D8xPtlMsiNxUwwqJOI1wWxd+ZDoLjqaUvM0Jx6oYsxqZLSxoQljahzBvazEQRcLK7yS20UWPdLuO
VJMXtO+VMilev7Qf4qS1FBUTlmhdA/2tb1Ii3uOUUuE6UpY3rSmE/k+pP1zwYhHK5iNOGslT5s2D
Fa55V0P/jxuqH3E8knYh7Donyk0wpjEQMcek7oGf7NeEk4u9xDVUDUFHolRpc6+Nr/m6vKzrQguZ
BQA8VMVD2XX3NS4xpoqiW669duP4PacWJNqYVLIG5nC53NqWwW7lDr/7uaA7BAaJVM3wFczDaGbn
uD0pkvjRrkgyFIp1NFAb+H/sndlu40qadV+l0dfNA5IRHKKB/0azZMlTOp1O3xB2DgzO8/j0/6Ky
qpzndKEKfd9AwrBsWVJqICP2t/faNG64Pt7b/rFRWf+QmMMPMRAj8R1SIX2knFXjJcknJ0phgj+X
ReF8nyVNSMkD/dbVsctnxkDxuAydmQQ1Crk1kZeRE9IWNepnX6n+0CpmeXBres70s9pDUEpQFnE0
wm95M2YmCzT8bvuJ7JmBh29rJV84YC00NrjJyETxTdlH36Ii/V56YYWqW93XVtCdc7yUPWdVb/a/
q8a0tu6CBona+fmt86Hqm52xVRlPEtyKYl+JAB/Atk4j+96q+4OXZOxphnaXcwRfd9YIpT0UR/pD
WPDry5xBF1a9x+iinA8jdI31OE3EDigEQHY7ZoD9N2IJJg41IsbUlgjiXbXRw8xiyi7vyPgyuqj4
7FIX9ZIr9UNkBs2MXfOeu7zidhSU+2l270RqoUjHYPUMVkUee7vSJ0oD558PRV4R0ccwPkpIIIrc
Fq86Hx+pN83o4fVIHKSCXtscsIkKGMkU3Paq/B4xpmzb7KcTDCEOeTKo9F8bHGlgPr8ZGXYiysan
7ZQyR44YxhkSPFxTv1OUSyGrv5uaqjjWsuDwKtnKBb3+0jXNy9jP813q3KuMpHHSGeke5keOdxGo
kmGwYm7Q0hW3YaTNA8RVvdND0/0fLPUHlOJ2+jegN9uiOOVfgd4uyFLLP/ZWv7Pe/vZ3f2e9+X+A
XbEsX9Cu4HrwUv/zP4YfTfv//pPe8D9cKR1xJaf+HY/q/GGapvBYRnPvNAT/xnkz/7A85VmKfgZl
u57j/284b7Z9RYr+CTkKJV4tjwwUnZKms9Dkv709RnlIf4n1X5EXcWRYdqtpT9k35cavnXRvVdai
arFYPcGJ2yijn/fZmDBjjPAejRMDmVabh9pm9SdLHOTedJ/Uor0Bon6ngrY4ukb5lo4FYxur+zFm
JECLcC5OSYY3YwiHn31h5+dmKu9Sjw2PFyYo/BSOroi2T1A0Jw/spjb6WxG/oGPuEhuxcmZtsDFr
L90PGqG6FT9htEHQdsIbObCUdu67paTLLJvXjFELWghCzRR3gmKjle6+heh5mFzlJzdHP6z5kG1E
qKnLm1N2iMF8yPp2P3ZlsoeHQEYEGtfBtQp1FyfYdllm5LtY47AxAnreDQfZxmnYm8x9s49GzgNz
SqLPysJvRo1OIDmRPrWkcDF1BV+1iKNbVfQaV0m4DPhNJmtjMJ1jb8ZN0/cLaiw7ykxItvYNHhmA
OQZjTwZeysMLn4x0o9YIXHtVNRo4vz74AYb+CNgI5brZZVItzsCkv0xNyjIvock8iEij6PmT73qQ
WGNOKT4mu76ATZ73P+qY1VsTfB1kZ64zNTNt5wC/n+LKwjlPC0s07waKSpiTs7VOXPs5D2ixta3p
yaIql/6NmhvCfAlEw1vTzIxdxulv/GEY72ePF7QUetoXY1Ic52paO7ORnpXF/rLmhoWPYBwV9ZsA
UXS99tRqKp9ndTNGj1mQ3viBZP5bIuqa3GCcVc4acDDetICIGpxrTsMl42GmRKdA2TXrUv6TprBO
U+rqG88H8Tu00bee9mhsz3xBW/3bF+jxyW8Xr7+9Xu96lX928fqLQMYmNefyfL1ksKFaZ/1YrOu4
o23yL/dxvb3y+pvrt3Mm1a4K3ce/PAxJX3ixmrsvlWiy08ej+HgoDu9qqK2V2Hz87ON6H3d7/dn1
okyw4fkmp8LrX3z84nqROR9R9uu3vz2+X9c05mfHxS0ZhkAhfrvib99er3i9m5kAqBE4JXFSMi7a
L8zz9UtjQatLZ58d1TDhDApZiso+U4ipSXuitCLZiXB8yjPKbXoKD/7xxZgkXCSIS4AwqgW6IGuK
x/jZOEhrJ4K9Vw1fr1e//rTzZ1brvj2zTpUnZ2i+1CZlI5VNuRYA9oqizv6sjeoSjUW+1Yq3kmVm
xhkko3G+fic0MZI54GTfMsu7Sb3xNKhhPtaxTYSlwlibQMI1rYObzeKsfF+cjeUL5Sn2WTL/Z5OM
ATpl726K/fX3dmu7B7ad58AzphvKsniqXTvc9eUgz2HoyvP1uzbNwdlO06MCbN8IXmCDN9a84PDD
3MAqYvIcfvzM04i+HTO5cbkGe5ZvtdIADxNxiIbBvSmz3L3RQ7kgKyG+yeV5n0ctQB2wrjlrIvwq
RlipA1ysNGXPCw7+eq3rF9NNrV8Xha/ZcA3Ji01FPQfPlDFqle1FphKWMdOid3YHAKR0e1H40Exm
dcg09jYrFLtA5t9gPScrUcVsmU2rvGRe8pyXrUuZ4YC8XhFvnIoMP2PHskjMxXj2XG88T7H2MTMV
T1mOalYsX0ZkxFVp1QplkGvY9f3QI6FmHOlPg6NhBEQDAiQtH9bK7AvnOCKo6CnX53j50qNTnZpE
4xMkfJ3C7PIbgTfR4wb7qE5wGibFReSvLpvt8xzszUFiFm2cejfkBqH+yZrZIdfkGuIMRkEZnPTM
j64/nwd86qb04931Yry886/fvVf4XxSm5Ck9DoYPNCUkDyuWduZcDR3Lt9K+y6UJ47DNMDD49c6K
eo3ZCeQJq8T0HM5GfGBSkDvtp16SD+G4cZ7G2TpO2XCQRUsBoaMSsc3LgTe/ETp7NJTn6xurFsa4
czWbvtoP0ktFr9llBie9giZH2GS5KGn93CGtoRKaU3ah+73YDB4iO8C2Ne0aWP5jAvNhhusI1aTw
fDw9CaCXJGRnJ+KSTpNkImwF4pCQRAiKwyEsKUT6JaKYjHAjW2JXo04s3J/RQQxYaQfwzzjNgAOW
H05BjHRbDz1d1FAOq1aQ5IiX6wzLsPr63a8ffly+/mF8HWNff/+Xq18v2rw8TOq7u+tde3ZLQW7E
qP4vf/DbTf/6Ns/Sz00AjKn4eCTX+7ve/ZwtcKEaQuc6dBeT/seD+O36dd5YazsE6PNrMv4xKb9O
zz8ufgzXP352/a7rpd5LqcEY7W2DxCIwRXeXh96t6Kj8QCXcoubxgXPfqzx8bwOG3WZWvbuz92qN
dU9nJBSsBOLoPp5fHGkyWA/TYzoiPtMAD2lbYQIawa9K2+oPdZDQFTO6/AXGUMraUtJ05G+aNJ1w
uFpfqJQ6uotlgxYGOdO/YmsrXDte+di7iDH59NhaeGyCgcFdiNpNMM/qErlJQNSSabFo9iJ9Y4Ts
Md0QF6b0yS1TSRMfs9RB1QzaAw4G1FyYa9ZJxYzlaZ+sjqkBUVIuolTLzRcu/lPGTluaol8GhPKN
odmzZUT+a7p0PJvZcdU2T+Akkzz4ovsOL7Xrtge3ALU3yGrcJrN/GxcQRBNN2DozXrMy62HkOXhB
Rv9AQSu0Rceifq5BBYeZ2Z27jFMtB0KC+W5IiAtDZ0zjWu2jJ7HbPhZ8ZUbMltMpgmOCaM4SxYm2
MA3JI4klKqeJZ1duQKSHAVThMztxMCtK0xy3VtUYK3RDRLamhdmgyHtHzfAltViBBamDLVh4Dwav
Qx0h6wceSQxCsWhDFN4Qatc8CUP6htwPFdFBPteEUsX3yCk0o5FPrjXGm1CWl8kQ5t7Omhc3bPCN
BxJ6CdbTZFLqFKRZfSzpq9lEhqHWjCmeStsbyVDGePVn9zWc+5CIdt3sBt6erMXc+8npYNwm9Wv+
jEIISDBF4WbygMOqe2ncAFPx6L0Pnllj3iZsT8cEbiGcpQoTkz8AsLEHAH3huCAyE+KoTflqm+ir
6uL5+CA8sl1Bp9KjNWElG5JDPzCeZzAigc58mefgh+7UwSsaXB6BoO26c49qFgeeMXGpc8ZA5o01
9+ml5e3YUnG4GQbSG3NKfUMRAgyicUAWZv1ZN5gXCG+2xU9P1mR3gs68mQBZDflbkQfYyZDHa6en
jilrzyp2Gax1MHGJ/TIu5OxGfrHN3YTBIvNhUasbAWCIERWtaZZ4HedpenAFQVud1Jdo4L3kQ5MH
18/MtOUN6pcm/BnyJ93J6yOSjpzg1sW8iF/B4vCXyzFZfVbaAOAvRwdJFQUyEOk+IssOVxVihAN/
T8cZlmoOOgi/4zkZPCwaLhls5hOx8neWHQJz8p7B5/KRIo/R16Y4dIN90J0bnbwCtEzuXcIprzbK
PNV2m24Lq7jzJh7j4u3I4URZdLfvMvSXA3rjwUq2nSBRZKYSB7F56ONgelZO+9kV0dvowvQHrY09
BOTtPu1uK4HAYbQcVhzw8+RMcAS6Ls7OaXI8CqgVsV3xHCdNS0o+VdsQw9G+JJrEEEPNeY2Betg7
uRC4ydkDNmEIHiO5c60EYK0GAxyZ+bwucwDTsi/YHMV8LMOXoEvN49CML0NVkD8Z2lsd0U3ZjeVX
H0quY2LuaVOSkBYAbwhSyngbdU1QOALkBkVxk0087rhssPRVGYACNayzWJs7JyTSk3rG1tbIz3ZJ
3stWPD8dUTB0NMyZKXEt09TE5PzQXhiLl2WJk4bD2nXSlCF5CikHj9QpwoFbhNRBEsAhUVMaFyiH
UcBhPzH6ndUWxqYdwseA4pWbYmFvpyiv2nAZjUxUn7kWA/g89O8NVvL5iKd0fPPDJTZn+OrgcAwx
YjtiIaWwhJks5XFznMqgVnj0ftqBFxwij74hoKoEuZKK/3sX31l9S5UaBBpaZ7GLp9lu8iizMHg1
YoeosIhKJnbnuH3HMJeu5IjBMo/GV3astFH0Fi6+mWOVrwtCLBQNHuaShmPJhAnvdn+pPQb/cYZV
Q+IJBgktLhajKUu5/bFVhNOGZHjUs/cVp6SDJ9wH4LIc8TBdFCckvRcrp+E6DdKTz/ppDitcu6HE
7y9bxHEm09Qxi61T+5gzDPk97BY3YPCp4UlfhfeZm9P1NYXE0kP5UyNhrOw26vCQdetBw55xxwHb
w1dRI/unmm26IV9to45PE85uGmE4NFd0c3JSkm37E48Npb880TCcexuINttRKq8v2gA6DnL0qfZa
dhZZdi/6ARSZmX0LLM6AOAlXMCsJDzlLowy9wwXuT/ibD6FirJkIhsQD4ayetJCyohUITqYvjQSt
m5u3vAvOws/uzMh/zIcEEPhjOHQX5lxplRN5IbJZtzc5voLClF9Dm9YJh5fBheGtRrI3afjs4NXd
5y6KeJ8/luw8KXok6eeUAMoj3J6Jjy0GJxENUQwLcvdVZl27LpaJiIWoqPQ3Oy4KvHoD8/Mqugm8
Kl+bjYo2YEyrhElC5943mN47A+dvTRXjSk70YDHmKYj8YKLIffMBDDmzVa2HTZI339Mcln60VA2P
zjd31uajNH74uGS7JlSPKNfMcNgNuaOzF5V1KDF01zELC3+6H+yQlT9mTzpnYzw61IRlOmSJDDqF
RJddSgJqWJImu2YaWUY/hkp+dVt0Ew4iGNBKUlgz+XTeKfSxo2thI+VFNLyD8hmgc2LMN27PYbd0
irc2wzBbuPSOFDEk7sh5E3kUrMSIsGWL/EkzuonDz2U2f9dzSQpRTt2uc/2X2S1hB2rjEDDMLQpe
Vx2SyGXbsI6c8bXNcfJl8GwPDTgEPT5GDKmtMP9Glzngib1PU+3n0qA4JX9tK8ZrFDZzTOwxecb1
be/H0bHR5DazBA9fJaf5tg/gsQDmfs3RaOhJfpyG/NVwyvgQtSVJhAmn5sQwk6HDZz8G/nhdctmM
mVay5gRtxexO02XvOzu4WSLln7wq3EtcxvngXITqTXx7COuYAHeVC7BChdFOJbA0c5N8De3BWzqe
vxT5XK56/IZiNHEttyVsRH9aNakjbnovoTsycYnF4kqvahp4QQarTUNDmkrHu2n46Yi23o0ZCYmh
TeTOn6t4m2Wo4l0oN7JmJNKZz5OuxdJUuGrjjsE1LJVQnBwBs+Y1SZDnlYsTK6qlwxr0xh6H/IYy
x4x2oepFeZxUM8f7YbTFj9DmsBm4S8xBR9ZaNwVYyoxUaxrcFkoOd1OG1GFQdeQWkt2n9qOj9I+y
9P0DTdMsI/wYjgYz1HP9EDcztLAotjapX8z33Sxv22posFD506YoqYitSv35IMzitXQpdErFkZr7
+0jSnG1mNJVm9bJlJ7paIHWsMkoJILtDpYSif7A9Gd4NAhJa2a+brHY/UUb7087MJXDM1MduJwhw
edSvVWw2Z9Z1RWK9axZNXTAScvVqZxdXHvkpNqW7VSTH+dKFAnt6Qr6LFveAWiA9xdhwOu8L9D5W
13bWb7q5YT0tzhb0gsx3nFMx1+M2x7J0pF/kYhrh57yo8APMfg3oJ9V4ZrKvhjN9antIPe5YYU0j
wIAYDnpysbiTg7W/dSgzJBSwZbXCfsb/TIZjIt9WC3/tmHepJanDsXLOut2NijtOikZ4acPytm/6
ae0ZNQtrp5BbgRvP9h3cAEGxCol8TaNLGrkAie0ksE766r639SOFJwtJYzGdj+2TCdPBgvwum7lb
NzDJgWzz7NuGA6C5Mzdhpti8jNSDGYqws+y+NAHmgHZYXgp2OIHj3noNSuBQxnduZsIWSyFGhc69
I9WNk7UXS/NwWFRdeJ6WJOWdrUk0u63/ZRqJ5o1F81yq4TEp5XMlOla8rWIqvERDgHCtdDnhmdha
ER5e/ZoOeJQiD19iEgN7c1WAtLGfRlJPMX29paEvpl95N3MXu5tVKbP41Pik8EAnicUV6dELQiMb
pQO1c6ysPr5l2HWbNuNIwpS3YkkuIRQBrD9Ufr0bevtFhRUEuCEjiSHs2zEn2NHrRLCUDv2tMuzv
pWt4N2yCQAch/pfUqqjZIeRaHuuRm/M0sLSE0UEWlO4qdNRzj3b9xdUtlQrMzwhlrHKk9e8i/dRV
yYQkH/p7kOiPkV1G24kp6zbj5EB/xo+s7AbMfx2Ri47SpnLcmF6Gcar02XwxY9wOQKZ5FfOMaT7A
S4behhtjnDIWCas94M3Jtux6YPayJpYZ9Q6Vi5W7I4caNHjkXQ4dQQWSj+EeRNjgLvTkhcYlwrNu
5hyDcXiy4/6+9ht/wbuSoVAGzdNhQximYDPdHAsSDWruWB21xyHODrOebvxCY/aVQcap1T7Pqbtk
iiS9WlSSs4OmwpKaBPgQPuwVtpVH2YY/A7NPD1HubTiSA/rPoWOaHssN7B2nqqPOSuLx2/ecCyFk
JOQ4VAu2smif4qaxT41m05PFtnUDFR835mKhMhlthh5YJ7C71RQ/Wa7IOYW3j6MHrT6klnrVdC5a
HBaNFY+193y8gQGnd7qD+67Jdx4dzDsn95d49M60BKAlOwe8qxyYepHMttNQcgos8c1PgCl6NTPi
5WxZpYxCqUP/4Zl2dFMO4dcoPuAdYKaqZYy52nlt04LjR9qzxYA2GHne2xRSpOGnBKBxXh26erpV
6M14/mLq2IuYMxa+a54xtjYC4hBm6350n2qcFhtanNM1vnq4ARz6SzP7GoYjS5Xcfw6DuuM5zlFr
FIQp0bF5NnPCKl0Jh7LRDyVAB9ZvDI9ME2hJ9SqQrK3muU7BHsiuKS5zZEy8RC/JRP43rI33GpHC
MkdxbqwKsPpMlijc+ZiEH410Gbpr59TmI95+rOTIEPKHmkMsmAtWWsOh5jMEi0gMb0UJ1l2b8fMM
5Cluw0ut8+I+SvFNzqzNibg/5wLVoCDEOXqk9lpZ7ZzU5PwxYn1KMuzG1Yz3ox+yJxEG3Xak9WFl
m/mXRqABzzSYzMn8na3g7Ng0IDE0Kqf0QfOKoXHHnOfvFy+G0xJxSkbS2J1yH2QV/0xAy/VZ/1Qb
A9gYl5GH1Zbzhk9lzIar34q3JhizvVEBUXSZLG5m4RLenaInekNA30n12M0Ynb1xH/n2BX9KvGf+
V7KSZ68aPSMaEbKR5jOq6BK2bh/b5UOKHrmZ2C+u8xRQRRtGOGVXyfvc18tbTQIYGSbGdCJQOMTS
NSaBaN1pqCuUSfjg0UFLeSDSWt6ZipHq3gSpNsTyecB4zjsUqq+r55/zIJpta0g++FDqq28BuDSh
h084ZuHAjt+duRv3eGBOtV+9BGPYbfOChKcmQkBHvPqZdd4I6MB5xYNtHThtglJIGzxRwJ14W7Tb
bKJDzhfUKEVZqIl0cXb0J+PeZDC7UhAZm/Bc++WT6M1oFwXNuOpKCyk6eTBN+TSk+JkoYMWgmHpf
KjthCCnziQzE1jND9sDzuyULC35EjfdRWazY2CqGNUDkwMy3mHTBry3BeGtkpzMU9DyaAZ9r8Lrp
EGrU4/SlFnBLdGlBc7JkAy8N1RaNhTQ6DopD1pUgALPgFHrTUdSkP0loxaH87hgeGEmIHIbtrIpk
fMNHnWP29An7i7UXt80FeRL+Z0OcPfvUN+/kcIabSohXfMfbcmT2akXELoTZmEd3/M4aM/7kuUwb
nQ50uk+jRl+jApYUiWSYVXRM+tlh0xZ1LJ9RwVZtikuOqeiPuZ9XniudW5vco6iaBuUlv6fgeekm
N6g5ojODcF68Lv3ev1X4yw5OzH8/NcX3JOzynVWn31taoQ+66gIKOlyGjNiZV5Ll5crj4Al4nNre
lAPaxmgNdEnC1jUmo10yhxcs9PWxqFkfWgMoRT/c8wHC4jt0J0UhAUUeALgiqHEJ4QZIL9PnqW0C
iEy0l0+1f2yjKj7JPgahIJlBFX6FZY9HXDizA3jRis4S+DxliSyvszsZN+cpRzysvQSgGNLxSfSo
L434UgSDsx1zh/mDW99GLF8dwFmSdmJCgsO9EVnegU8MqkGbPKgO/uIw1DUkm7bbNJlBT6U1rKRQ
7b6w1H2bQtBy8Jhbutj1PZgq4X5OI0XZeLNsj2Ifshh0PI5P+8zM39hZXWbzaM+GfzdU6nacSqgQ
o/HalmhhPUrBfvIzsRZpczGo9MVrBfVmctx+V2gTpER+2+d4fymgcIaj3XDebISC2oFZqKctInK7
bKOLTyK9py/FRCQ3WM8GeCtLw/OwhEk8vM4ExhSVwTAefXEYGsk+1CKG54AmRARCNzfvfdRSipJV
zhtqYFGfiksk3SfPq/eO33aUm6f1puxnj5x0ah46aH1qPLskCtd9R3JGlBb80QngUUqn3IgdNEpH
KkroDy1pecUXBt7XLFGjybE3WGdFlD/Mif3GbIraqKNdTCP8E4lXLIlQobF3IhJQ8KTCR47NPz0d
IKIoBv1xbPe7lI3StrZA23nA+7LiXFj2KmnD/Jx3IAUDIyP0BNTRFv09k39g4jE21DgmyWAGLkJO
ilDdw0YyQppFzbH/oiueNEIwPMEJcI2+HYmitvqZlYjY2LypbdNc6yqNjiQYL+1kvAZeswsa2b94
k7s3zH64jxoJpsWlbmsyMYmPfRitg9qjYsXX82kwQmSEPuz2nMWRP5vxzeOdwEDi0Jq65/3R4HeQ
YGhd++yIAUL2VHzuljlRa1T5qVvaG5xsYPD4cfn6Xb38+uNn1z/xQ4Mq3OvfXC9fv/vLdSKm2OvZ
IQN//UVu99G8zmZa5gzf/vTbzfy61396k34KB5aAAPHa60O73g9nQ4bQH3f+6y+9OL9pC2hIDHzZ
UwY0itIzyIJ3+S9+PL5ft0ONx9lUptr9drN13d2wZ4r2f73l6+VfV7z+TxrfeaMpqN9eb1ojPfFU
/ONePu7q+sRdL+os15AxAio0lqf54xk16WrfR8K6iWrjc9A7iA0KrTKKy9fUBm6hTbfYYK6pEe/A
/vWpwc6l54w52jY7yYSTrm1ZYAHYFLNmfrh1hQthZ7TVMRbx3jUlcMoWJWyau88pR7i4BVVhhd/Y
8gP4KuJqxSl22MbuxGGe4pVBMb6H92gEHSikqWE1n+efVVcdJoGfxYkf0/6dVi9i3nNGlr9LsEcv
IxP8xqvJ8PKVH56tHPJCFX9bRhj1ZCxrhfJSivktaZY2JNolB1vuFV6SFUsMz9kZOW1VGebJdAaX
KOJwICbTxgTj1WrIgntTcECNPRwCAgso+6Nw5c8leR7NAlDduSGHyJwK5Bl7fRUrorQakp5YnJLu
vmMWv8pTfRlJ9axdN2PQndk3mK/fZ8KZm4IRlyg9aiihwyrRfG5zeykJZlzj8aZdCWJQnNgORunT
nqStlXanN4GWNw3GCz4dcBf2eMaasxZotoAvTNzIUb0vE8A9Woud00xfseWwc2h3gd+EGLxieJcN
Xdd4QFlal89Z6n4vBkEuspq+D5iC2SBKDtyCXGUccg60ujbb9vOLDu2ngpgQs/oEERCj7qb40oFp
nEcQ1S51hLZJBZURET5LumCbW3gp/ZoBehzNJb4jf790mW2s5CYIIiKjE8qAFHlKuQtH0z5lu0FB
lUVWhWjEbHQv1QCelr74J8oCD4ZbgoNV5tcZGBpCGnRrs36fNmGXvk+c1LYGFo9dSzOfRUr07IGh
jaTzqULirMY63Nk0M4Gjzul3w7c6Yl5wWjA8cYbF060USb3goaRIixnZQrdv3OdBQCrwczLgRlrt
WuKuASeEWdXgPLrirp3VczOXJydp37Ixup8nppZSd1/NsSNpbKW0Ereet7t6ntzSa34ZNb+N/x3+
oPExncIi/4+8y+6LKG+x6NmLYe/Phj4XF6yQvhQslfD1/dnQpwM5pVGHODVNDF2ynoJVL2GyEFnp
fWri7ohk8ERGUUDKyW3mMzrY+SGqcNZhujfEkUzinhkK3Rhh2N1YmaEe5Ejvivayu4Q3QgH+hkNB
+G8euLVUsf/1gbsmbwfhk6hE9//zA6cmsHYnNNojg+DkaLgOdg3kPDIdTM66uEUaBMdURqm+c2Id
QezGZfybdfOfPHnWP3ny0D8oglqskD6rvD8/hogcvzvqLDpi1pjuyhR6hhVrAo9AGdTsgf9KBx8k
6yffqFgydObJvcMiXn79149D/I/aesfFKiqVtGzTt1z3L0XwSTHRsZt4IcnZYNppv5bHrmU8b3IQ
HJr4pZ/DYo+9/snyw+pC9m48RIgtPbi3MmiMS6/a6syCflXn/nAJMcxwvko5o1t6IPPEYRpHqHUJ
vPAmkM7Jbwcgh0YDKNljHk4+qyIWEBTbIrLeqO7pD2NR7RNVkOdevkTLlzadX/71f/ufvHc9Wwlp
eZ5Fv7LnLS/Pb2bUjn4e3faaiJplwxJrSvjmikQOGYZd6dj0LMz1uSdmJqeefh67PBIxZr6fzizb
x3Oehf0hMwd5sIifHQMJO2OJiK7qMuj36aztQ2cPn7qgELvrI/+/Hux/Y4+mB9vnRfoXPdgs19/y
t9+t0X/7m79bo+UfnpLC4YVXAEI4Yv3DGu37f7Dk8aQ0LdTkX7/6m0NaWn94jvJMk7C4JV0Odh9N
2N4fHr9QdGsrX9mO979ySOOB5qb+dFxCu7Z8bk45wia+Z//ls9ixDYlmPRo0YG9n2e1TVywc1yi7
CyaNkUyZ65R81W0Ts8534xFtboLPgo72gEBib8SI6SbF/6DNKOR4S2yxG5g7AAcg//vWsu0iUGi/
ux51vDK3HmrXlqc+id4qTyPCDpqBE1mbm6KAvZBmHbjdDNDj4IJdI76wnQsmJBVplWM7vrQd3ZIm
NSNlJ/qbaQhPSC71JsmqYAV9Al8O2weV5qQEcEf2k0p2ZgHkFEPghaWeDXYKrmtVxe+T3VLdzbKA
DUywYphNtrvtHg08hLVCJvAibDpBBoG0m5DyBHJ9YHcTZHNkG8d7LQwk5CljvYcofENcf8VVUK3D
YW+EUF45plJU0mzrujiVaBrfHdf5GqfZGh5JiW+n/NmDCLF2jmzSm65A3WJ9qTa2hi4QZ94e/TVe
I+3WqyCUPMUj69TeYpkBhj2FP7ANHKbjRZkdzf4N78iPhAVrZXvnLIWIm1t3Zpja+4rwxCyH6tlZ
9m5lcsD3pql3G9tbGXfnumMVF0X6ns0aDMFCvjNzbu+0RPTzErc6FKH5yfiU4Y6iqYHCXoF6Wrc5
02dtbUmIq1sVjOZD1f2M2zuFNfXLMFI0mQ1UCAiP6Yf0vNPgdmsgPaRKVDTfMnIFUOA9ThHwoymT
7l2VPiQxd9hbMWzClMjHTElHQ83kMWuNR0MgaFZF8t2t2Ef2M+A4xdxuHRtDuGfS/1j0dCFoy+Iw
GZHfjWmL3VieeGh89qmUwJIiKtNvQaHSU+yVeypCGVMPA84oz2gOkW98jmiPVHktHrQG49712bTj
hJMTdeNB5zDDmudiLNyjDcK/Fb21EcXQHAOPxL3tlmcsalvVBCBPRNWtlrmH7UzDzWQO4S3kAbXt
gqmjX8b9NCRF+YX00ET9hp+G3aZMC0m6FEkKl+8MbzJtN7MGhIgLaeNLpmNFNxxaAxmxLD6x9MqB
lISLetDsjNSj6MF03IOrcBVZSY7Iia/LkZChhdGddCYhvuv51nVevUGOTx3IUBUQLppDezrGiCp+
Z5ibyTb2DRkoWserOw8CxnrMSzicGWQw2/POVpGwqk4dGvbSYTOYmT5HZvMWzS4RHoQKhnvLPOmV
6cFdPIG98yNSE0lbPho+noq0evCG2L9NYpS6OE5ZhfZmvOm9H0kYxceB4Vswk720pEejTBu+G7DO
k2bSezVn3xiv3GphTPt8RALg9YYWqznS4LbCLOSsTFTCHOcXGzVkeAhVwopdwrwSHMkwAeVgZD/l
Jk1IskBtwmO6GyJGrkwI56p9iZnIxZ1PWQjYRDzX3/KUGAD2q0vI/HyDtA2oNmwfOqf7kZghdjK7
BZgXTahoBiNVD5dHy2SauYd8rC7EXs6ypbKtzztqZ3HIrYjr281t+P/ZO6/l1tEsS7/KxNyjAt7c
EgRAglbe3CAkHQneezx9f2BWt7IqeiZ67icig0lzKJIg+Ju91/qWRAZzONMoHUJskSBUcvLVjACA
ZEkWuFGt5kqNrhPUkh2bsZOgkMCs6BW5lkPvS1RL2YQgaxJow9l0ihAvzfupmHYwv0mMoDW7TQrC
+wpjtgcTmWxPUa8ntVbNGNpjSxHoIUfbQVLuxcp400hbhkyUH0bhJZP72M379EVQMdfj3hrseaTO
tKTqnWDViMmUOXxNOwxdE+UXsSsYI3QiOUTrNRonjW0PQSCLPJgeDr6PsJbPQ8xSbEjLZ3OujF07
aGyuU5IAx/hbKsvxzrLYoquL+cgSPnBVoTMfSvoSYZyPnlKG12Dp76eYTI2Q3pMjNd3oW4zjEu41
CN4J1jX85pb5E0oxuEW5f6K4jjM+/ja7qfP0nJrEqNVOIiCrSNT+FbEKBln9FfjIqRSzezz6951Y
/1FNzA3xkHeuMZrHIGPKi+e+8+eJ8nbrmpIIe76aUD0K1QBVlu5A1HvhIgJYgRZTiecR99Sll4yn
IpKWkym1M9BTWHZK/VaIKsARSTgqqSW4abl8THVSeWy6v2/q8MT4wUhKMqG1L4S5hg+n7OdKcopE
6u/o3qM5WS6Ijpd7NWAMldOAZl4vcxSSedcshbWp25iUtFG7JNasbTSD1riYEXy10MRzWtznIZ24
ibCicJz3siCKF71bNR0alpesh63QC3RhxaU+tubygcQ98dMqfdYNcTxblbYPKwARWjVV9+z2djQ6
CQdRGQ0AAcGjCbVTUxd3oxxB5W7RvPdAPDZFI2Rk0FbflVWIxyaVGf1jOcBISgxWozf+DEjdzOXk
BCqMCEZT7j2tx5aNUoauedC6uqbMthRY5QGhw+eigAhKauGZtovTq9bnABXD6WpT84xERn6XIyAq
yuIqaLovhcy3sbX8SYf+M5l71UNe1MJFoEbCoOQnIdoSOY8Ohak9zIk1obEXoe4C/LH7RSKYsqsf
0ZQxluf6gBGJHG8pJp8RwNlWLpbHuloDgrrsWuXMhcLcrqQpeg6h9BhRybetmeGsq6bk1KwR37qg
76cmB9aXRLNNjUIFN0FzbJJ+5KmpPLPST0Yn7kKoE9uZLU20oOxJcyboemct0rxLFQR2RaWz+lJE
w0t6JlJ8XeSAdeaF3jKMo/m1bUKCSlFtJnGYnjRQUznrpwN+6GsI7oGMpQGNBsnUe2OQP4IakI9u
9MYpHERa260geZoBJlRUuz9SqE3Hmnb+Vsty4JN8kuSxrK3KlsrmzwQnykVI+aSrNXVvZdilLdNI
qCq601n+XHbZQ9w1ypbR0KRbsK2E/AUjs+oaME3FOSMbYaBjNIkTY3Y1ITcUls+4pZyDLOfclBrY
Yw2svxSrz3InycBmyPjK3MFqnqurGAjUX3MIjyRDbwkqRDfTmSvaPXP6kOaqWC5fOKFI4GSlR2xQ
D+0U0WZl5IzwVeGPVVp71UyEQr5Ib0LfYRhAY7KxUix1ZkaZZQaDYdHG4IdS2wGE60Ui9KUUKiIE
BgQbE+E+JbkTTBH9ftBi+mwUGqZeJNtUYA1SLsmzqdQEI+ZorayHOO3QvsXdgK5xdtSavs7SHmhn
Ln43o7FdFgiEEwUZa35eGOgnPDVgAkfXzEx3kNClF8gd3QYCGEB4VoEGKZIdTMN9F5yiMq/OqSq+
3wJ9Z1b5m7VyaieqHs+HINJq+oWinxrFg2xgeWE/SRiR0mBFMOag9C1ZxKVQVWvoEeE+uSCV8H4a
akB98Bir0WMcUCach2YAWZXS/TfR7zpdScfADOLe19cLrQQS6MLU++ft252ssaV92twro0Wds1HN
ihQZBlOem0Di5fMKZQx5SFMn6J4j5dHbw8hU6cL34qXu1cpnFqkRBHDtv7v53903DbIB+gaE6O25
WZM1dpXrlf1//Cu3fxfUEjFk+tTTle8xKP3+a/oqFFF/b3es4beRmUHn/H3kb1d/31SoK2imzQaq
1H99AkGAuh+GpYw7hsXUX3/3f/oppRAtvlaNkOTN/H2uKT/+vtpfn+D2p9IKBWCuCNZfL3y7r2wK
gJVGatq3uGoL2k/dlcpOu50KzepSuT1QrmfA7VqbgTgBR4mgbc22vj0AyQ4BwHqWZQg+6JN3K1dk
4ZSKrDTha5anEq01FwHtAZKqM0/K+NLXoe5vF7f7LGWKAP2k8iYvksXr+uwvW02/9j/SjMSHLoKZ
0+KYg09V1JGb4WWR1y80yjlDu7W0b+VT7otrCPbt2r/dp6rmTkwGXJ8G65aDXGuFp1o4daghEv5V
kda3ym/1NRdb1lKYm2LD7jcqyM6KMP0NcUxGUhkiNVtf5/diXl+xBPfxt/vQK7kZdE5oJXnhC+VQ
+PgMBMpp6TGmQe7/3j8Mk+XOpUzgUpD7vVGx48b8b9+eZEX6fSQVq/pQpTsUhjVl29sjikFstTw0
u9sbrtbDfLv2bzflGWHmoh44o483Kur6DrK2i5EwQLf85Vr+si+jClMW3rh4q7dz7TcrzfOG6Lzd
/Os+zjuQ6hsv3V9nd/Gp4G6uCS2FvPMF1X0RrY2XAYZpo/vGGd30WGyM08vk47bcz269bbfEGcxO
a+zGHteSe138l9H10DxvdFBeaMBBEhyRfCFRCR68IfXzY2baXvDQONodbQz3qG8Q3m4HG9iOt/io
kjaN87a+2JHBGScaJu3tS2LaRwQe+xfURS+m4OqX+Ys7+i0vSAzbg0aZo/wjEf6YPvDD9vLjS/DQ
ZZQPCBTu8XnaZJbvWQXf8d5ISuHFPf425/YPMBFikiR/scctkidMxNG2pJFqPeRLChSfjsyqELbH
17g+qcWFwwKatV2upfbF4ZkJV1uWvaW9ZqyjgaJdECgSPgMTXfZrVBqBA65SFFxs1wOijvlSL1cd
vAq5ssseiBKLnDOvHZyyLnQyVurjdXT5SiRig+CBJccMWwnetx+italZGESn0+4ggmp84X2kx970
eBskUaMpxJ5EVBWTAnxPPhaSKwwBPb2L0OEKNy3VrRAL0fikP4a5KXfUSwRbeDxAaULHwpfAkkC3
TiYb5i8FXSY8OVww+k56HwKHe9GTViNRGdsmfRg7jNQK9Bg/zlyjOLP4X19sOkuAf7JN+bqoLuNH
ikpRIRbSEfRtvMeehLpRybbiZWFeQ8XpWDE5MSw3eruYHR2yHjgPcEbmg3mp96Z5yYIrMxY6+qv6
Ujqyx3gn362hr4CMsu3SeenzPNvxs3Ihu6GySa0H/nJfnGTJHk6RL/BJfZWgqEd2mBKAVPNTJOd2
p3GsTS/6FK9YHDhgw3cd2cU7Ryefn4N7RsWNJZPQ9dE7ixs9Dts4tefPXfsous7EyHokKq85rT2Y
/Bstuizsc1shBzX7LPJTMgKDS58BiTbYfNL6JN4jRd9ia9lYP8EXi0WN72uxz9Upkg/duXjKqqOw
/1H54eAYHvYT+YHyznDLfI95Erwp+aoTZ/QQwcUMkOggpmWJo2W+8jP9QAlAeXFMPjgFek1wRWMP
zmabOP0DIfZ/KtpZz1KyNzsPKUNFDBDIrme9urNW1m/1KOVeWN+1xRtP7+jbyevxUC8YJrEl861L
7LHJQp/ehWxbzRfOR76y3n5ZfPHL48H+lVrJu4QNlKASNisIfx1OJGrcxY9F7gGm/XuJzhmR2rOT
zJyQ2+yHr7+i68nvprIpIeL/4uQKo21krC8JPGoxH4rlFD3z4fiT/CAivlijve9I7CPMUcF1RrqA
y4m/LDC7hs2afqSxVYG8fFAF4IEPs/wjIHnt+g/OZITlskTj8BiFJ07KzEATYWuqy52YFngzB7P1
s9tRWgMnzae6erSqr175AyMSr69Tr4KZvYgyicJW4/In4+QoNJ9twOyDF8p8IKsyl48Di/sha6ET
eei9dlL/oQTXQWEJSCJSfZfOZOBN73XxJoqgQ8urXJ3Mh0Xya4zBAt/ImJXYz15oAVNZ2Q/sxSPJ
409E5Z8X2qvlMxS4sGEhtuW3Ry1Qw+25DVIXU5+x7xUbHeiXiQLZTZt9v1ytd/PCNyw3O47rYH/E
tnnpNuc4ute8+YtfsC6ho1wHBIaFsdnRXTR2uXUZVedDuYMsv5kRJ3KiHJec0ZNrfB2GN/iDs47d
jLFvnEq8hif5/Rfj6sSmaIXGMOoWPxo3HN7KsXimzjSDQ7JNDCloJ6yPKrLlB+G7oVD3zk+FTvn8
JbqVQ7BNs1NT1uRnGGYP+sUA6bSeJ3HvKRQMckfxOQl5J5M/v5JMeeYYUHejiuEt6msvbfXQCS6z
O8qb8JGRE2NRsy82A0fL6J94C4hz2VnbgwNu8dWc3NlFFTN/MfowlE781np4eEyLwU7yJW+dOdRw
ix3RrtZRs3hmsISAs56oVPkSWFh8BsMz46N+MVNmUs564UntvOJHeC+Z3AV3FWyzPrdl3GAEwjj5
Hj0bz8+T9zf1QTh9g9kTvzh0/ZZ3MUtbfkn8HNc/n7xQSWHY1Wg0BvzybR5lqL69vIKIEfPM0ajs
D+Pd4egLT8Yd8PdXc2O9G3dMf3yPhscBij7GL654oBibdRYBkA7PDnQS8zATu8gXvc6E6pbRQfKF
pyHim+LcUIprJXNGQpgkD9Bd7nCwOZxavFeiYO38yMae0wGJIF8HmHWPpWQKTsUF9Pn1wZnHdGHY
AJ39+sj8ZV74lqw7vs2Fmbh1FxuCwh3uTlSDmvdivLMNO6I8JJiWzPItg4LiiRfhJDxJPl8S/70k
z5P9xUHQH9aoni2HSTtxxLnK5+djcfIzhQ7++jvVDggFMz4k8qcZZ/5WK5+zZ/mBr7E8Mj0HD8YJ
qQBUWsYoz0oYsjhWxonZD4tTw9TEn00+ouIg8/1hmcbavBqBF4+pjOYuiTreaHHOcLKwJ+WZDJXU
WV1G0fb1jSezRsk5pa38wFAZ7otlFx/54hl8smeGQcnnl0e/5MgnYwx4ZXLXTjB/N8o7nwYaHHMo
R5Zwb6cVXF7KeH9r2mPMhPrOBRXPmRSAbfjIaZ/v59Ax7mBPzfyM+F7ImlLd6KMAfMA8ue8clRSd
9WSl58MbMDyOMLY6hXjb9VnTepLqk8tplv3wtpj8eQm24gt65l0VXNsvftaB4fGtFMueKXsGUIkc
nXH1NJAOt2cVJRx55qwTg/GwnqWqk0ke0lbOE5Hka/DRaPLPhepCevmhFm+y2gvvkb4sYK6mB+oH
EYXX/ol5kzADs35H6rPRtBF2DVNcfE1mgpO9Hpz2fjX5O8Uh6PdrTZ+zno67KvNNbpBY5AZArP4k
3GM8RFnPIdZI9rVaOA2ngVpJ1Lb8u6Z38W4fsijeLWSk5PuOvu0Metqu2mtDToH+WNE+yGQykyRb
O32YD2zSMVdtGBqmdZCT8cPa43QOjafrXL8WuYfTMH6HbriIVANQfZLUIZA3qNlp1+2NYDmuB18q
bks0Nx4fXjK0/rXLsqlymFbN4QB5Wzrq+YUhyqAsMX5NvjRTwViLAJVNR+SN6XTkz4wxsTfJGuJz
jMhjC9zSOlXls3bSLdyTTkZDRPKCwC2KszU56rCeBmZ5qnB98kpPYYv61jxH8M7nKytzcSQU74Tw
p2JFrJIGL5J6yuDPypXv5z48aSTgQCzNv032+s9MrcZTwo6SEzh0FH6n2GUvNWua9QQ71owjrPW/
OGdXFiTGcfJwdpO1Ha9Acds3vDABK3/EwnizNLd+nfu9uCctisG83yWqO6kucyAQ8Mg8d9y8m8yz
JNrpuBmsra44nucxyHXNvfDUrLgIp3xlvOIMmNBWUdOe3N46IRHlbcXVSY23lpN6JchXRgGGFSix
FMDkPU1BdhisViZbJCXIU0RHEB/H4cAbZsfBueVhYcfF3TK9snbDpLcxH6FCU3dkkc6M0fY76Zzh
cuZMYZ3CQnhkgrKV0zQThLLNj+3X1P7kBc2/O7p7EErBaWu+/Ci911t+lIYXEPKdsd84QNwwWRoz
IAPmgMkfUGXPxOlaU5Em7WBnfFqNxIY/eqtl8o4/QgS/bGVi6yFLfK17Tj2eGLJFdeP8fmkOHApz
n78TlD4Zvqptk8aJ+k3U2bkdZ2DAL/Gd4LC2xOdkJzsWto3DCdg1GZunIwJXQTm1bx0/99xjImXV
2t3rO1oWqN17Ms021ZlAsy9+cpjP+BEnsMBhM9n41cgk7mgzsJCzCHLZU/maNtYL9aaZejzmXKpD
X90P05RxQNVKOoNwYjDhy0UQ36WnEvOHsEPUk5/GE8VHmp3tHcKsJX+nuVv7dFronkSuSAGRpUsu
2EsIVwW8owPounF0WmIj5Vp9T2YqBhw81w2N2rOpXMW3WlhPoYmfcr4Z+j8mruNrLXgR1nGBcuwf
M7qSvFr0zyOdbs1PUKlx2jQ2xn2hPnDPzM77uRw32nku3AATLCM/ItbpdUL0IXd2uxV7WFjfYGI3
81uv2VLlJcR98Ajdo4TsBAxO7NvuuugCa4+GOh+FcIiq2IWsnvWtUTq66MKQfLy3bPz/59vCBOMF
m6N368wPx7i3NC//Dp/mKxOeBbIgPqjiIaGyK5Ntin2eugCzbg6IuS+OicIyxCMK+k9Ikf6+h3xx
KJgGSQEXetfCGPYYINCjSuj2K4an1DNfRDBI/3+k2XOn3bcUhtUtNi7CkyxanwQwvuNhpWg8gCnt
QnZOERHvrGE3VmNr98GdDhb8D7DO/Dl4VwWGjBX0QjApJNJio91bfbipPk0Ef8UeN8tIM/IBRK8y
YCU+Se/B0brvaglfLOrQxhl2SQKC552vGYtG7JkyXCTGl8ln/OFUMDb8Jb7rTNnVxlHrzg2N9uYw
D3exdg3HxyV7hShRQviKojeFN0BFd0NIZq7WEBIQHRwlkj8v2deibPu74m18rzO28ltmYEbJA/E8
2/g4b2cMmn57ZFaWC3voNs0n/48u2UV+6q40Ysh9ghhHMVofLtZA/LUdYP0c7YnxInGEU46er3Nq
Km0IDz4YMdpxk4hrfCwAKaQLhexARTsSvObN/go6BQkevAONO2rHiNHN6Y6hxEiI5Y7lwYfpnXDH
POLdHdlbYugNOSLDngiEUH9HvUAAFwGdPnhY1srs9+wl+iCl4Soa/KaqvWqX75YruYyZTOZO/Rya
W/OkP1FkcWRKw+JJ1dhh+DJn7UtHniSxJXTaKdzRR7VcEZ8x+6td5AJcIbZWFzZNBjid4j5Z9yzo
rYtwOMz5njaGfhcesCw9yf2uJrLXIy5CozB3YTRV39LTdNDQpu7IQlV2pHTdQ7TbRMeI4YwQhI1w
0C7Sloo3owJAi93KXKLX+aEgQuf0sZvXYk+MY0JEbu2JNRUAb0WL+pWnHvs9qNX6+hCcyf07GheB
ksLGuKAVO4ioBB/AMQtOtHK8jvnPxPbuUk/b6TF2yE4B/LO86m/he/8EuVSM/GRL/B1HfMc7xhAK
cgk9QreGIjGtvkj3IChKoqHPpXwoTSzFD3zRpLAyemzI7YU7Hru0tkZh18BJDllseeVprG9jIqlc
jPnnqtvIe8NpX5MXRlHsDI2Dv5mjrOzjhPH7UKroMDY14un6vYofdeB8UAnua/U6VxsJP6eKu/WH
VZfZ7FgjiA2RFuR3sfnPscU0GPrf2Dox/bFCEIZ1E5OXiD4aGAy0hNf/lxryZRZF2+RoOhC0nJBE
0D0hoClj5iGaNhl1Fd5LuM914q1C8Mx2Z/fHEan9PmFNa77kxxijsolZcvaaFzQKJXHfGZzsTYj1
4UAzi10VLR1abSbCIHJ/Nv0dkI75JMO5oTGDsRsvAOF53b4A4LVaRzwk9zQGn1huskOfXxH+QSdl
qV85hnVdpDtK/eK+WPfsKEmcmBchx15wqWYIp9n94CxAPsqyN/do28zJ+2p8somLOEe78Q+tP3ZN
xJkb9E024VM2sPc0nO7F0n0kFpv4uTdIb9ypp5LI63X0Dp/IOWe8cqfX9Cd+6T9TqjCU37fSl0b1
ZGvtAFkEpM7Ne1zN6fxOljFphAqKCcZx6yTwcWqb38UP1GHGONQFrDiOUr2lLU4DSm6PlANkyiiR
U28wyCCVQTPNU+ixFBtGeRQdlbBNXqsHkmdbb6SDscPhzc5oqX1AN/fxiu13g+qjvAMQaQA8Tw9r
AvOytc7RhXRmqdhlLyZz1WivgTXGJviTFJKT7nOzP7aKptgcxoKgbT9+A9hKpUhZdy/R8yB5PZ6C
xU7uyWCAFTRb9Vv1TEn1q0vuWGkJXq5e+w60DxhJHImUhAnPK5cdQ0fqQ5HDtG0P+/EsvZjEf2+8
2mN7T8g5B3R46F70t4hRlJa4W+J+Y1bSpl2YXFPYj5nmIRXovzkC7AJ/8rNcfmtAFzr1qOAOPVhP
hrGRh1P6IbPvDZ2FUwTjiovIHr+HQ5OgpL38Un1Wn+WXddL8hp09dY0LcgHUAkr9kPGD7icbf7rD
UuU7gacfs9q+krF+4OyId5CxTU+7TNXdamnzO1+UfoJj9xk/VS8V5tSNegkeC2UXdheU44GykSYo
48F33RKgCngnt5mSstgt5CcTjMt3t4JEl114oDRgODLWIEdlcNuwAmAA3sXe8NltFhK62fEou4im
22HadbsJLQLoFHvArO6FdyxvT9YZ4+dj5Zbn1Hgl4dV0ifMGwLtBvPFwb51DKCGbyKCv+iY+UGN7
/qABpK+j7XP0whIKvDJp27aBa+LJvJI6BDAT7TTD/vBiALzcUhe/KIzkMG8ofm4SV2Yf7+Un7WX6
I1P4fVfuy6dgT+qy8RL70yNn4nedXAcgxXXyrIa+cf+oCny2r9qOn8j9O5OXvrS2cE59MlWYkTkV
gmu2JaSj9kBfAVZ8z5Esbi5pBGrOkcVXss5t3WdxRnUjle9wt+/SESrLI5SgYyeE13BtAIX5xN7/
dnVU1l5QM7OGFA3LDccSIlOHcXpc+z5zLxgIvAZaHyMdoNt9KyykQsfjpSsELlrdKUgkKMjIDSXJ
ZBln+/eRfP03vzfVEMpYIj52YkGU5tpruz3/dnH7p526guZmuMyoLWvGgX99firjnQpHPxaTBuOQ
Xv91Ea43b/cF1cgSPcJGY6EZcnS2w2vc0u8//bdn3h7QSnpFv/+kbAJYEWn7oGkm4r8mcmjU7oKa
btHtIqzX17hd1WjYS+DCeMg00nZ1chaF107R4fefD//1Nn/vs0IBbNjv7du/yYEOkbgYuv92/+/N
v65FeUTE3vpXfx9JVciQdcvU9PuAqXS8yO025iWAklVlbW9P+dvL3z42ilCQicLMz6oNWUDym84r
a8Cby8xZrzXcuJjdoSJhq6nzfTLUO00zIpfOPmQypT6F0IA0rEWkhiiPUkqEiDI+tOQc9xXbv1RR
9wIhB1uQ15sGxELXMbXrkXkfh8KnmXanVpXfLaPz5gIdZSdSRhNILe2Vl0hpRluhZWEJFoIRdU0v
FFRyIeUWWo1F8m2cmN6QSxIV40HF2ijtxAZZQRoY1k7RkMlG6Us2JoRMt9oeVgoaPPGxuml90oFs
S3V6Ulail1QmD4TKHPKA5ZmI/XuYt4m0kxPLgYt+hFIEuvY1hI6iUuUY2bxpprUX2omlYgK3aMwa
12rilTlygZvvoo1n7FLC6/Ihmqpv9OTAQVGEJtw8VbHwIerLXQFANQg/x0GhF1Swb2bAseTL0hCk
gEbFpEuqyeRtdyejBwuuLxR1AuN9Qi66OleuSM1CG7MqWZ0p6kh2AHRfV56FhVEesV6lUtApx0E4
Rdl5DIzvuZtINKnkPyhJTmJovIYpEla5h9iSfoHvC8fsqxgbyM4QoOhvtuhX+5+oMD9pIxeHXlQG
QpWXyIvi2AVks0AMpgjFdrqTkel2xYsxJ/TKJXxSEJRrQO85fZYlOE6xfE8c2XUmoQpvEuooAJL4
1pOmQJTVuXlHnOqIdyVnuA8aVI2q/NRb3mA+6uDdyYOTnV5bPEk3DyE1zw6bdlN8toj+JCu7SHLy
qbLayibgHosUkscNyIOqB46gg5JI3wByP9tQDGg2qKz2mOPJqe85YrOOAcIgU0JotOgQLSauHiiE
M9JZPN0KGa7TXR1W6teS0i4KtPu8m1/zqqEOavVUU5UMnVHxDeUn30S9cBjbcjupZUEwmuFNQEg2
Ws+eSl371CwskwToQFQnf0pIjrKxcknGp8pkdp07bQ0Xbaf9kCbHCT0QOMNp2wpNtSEpqTrHLeao
iqDtWjYFeHXsJ3P5eeqlct/myztRLgwpMv6qoIUIhkVzizbwjb0+3SdCxzOUl3GzBn2r35xJjiR1
z8FofnSzfgnoSi8GUo1FnJ6maTgMMDgaHZ+pOeSQE8XTbIQPRlT4uaR0VKwofyijfD89N3ApgGcM
8j6hl1kBzSVHSH1SehMioiZ/1F+iYv3UKS6OtORwTYCdImM+yJoUuGPNH7fmmclrCA6dBt9JqEG3
AFqQyCrD3+6i8A3OiF8BxnTf0oh/PGDzkFX6E2ryBiEm6tu5Dk/LoH3oBfKFqWQdTUdsyS1wmw0E
BGMu/yQEx80BTFFSNkw7Xc6Iny8SmCsgXgQnqWHwEyhjchz7Vw1D06YWJ1/LdN2RFLrb0SyZqNGt
ws7yn4YAls4amcVN864JWhYZGEmL4QfyzANq5xgdA9tCPHBgqcrkoOvtS9yzu8jlsdugAKQMY9Hs
yMway/NzJuWa12nLuRKE54jfJkdXe411q3IlgYpMLO7NcKZXSbJ93yfv8yi9DBHyL7npQk8U2DHH
kYY5YVYoD5HCFrTjXmn1k2ZKBz2WW3Y04jmPMlaqY3gtv4em+hN09HmgJC25r0QAjmo1NuzIAPIi
B3avEzEn48SkSyCvS0I6LsEc+5bZE7lN91MTKHsKjD27JiMoZjXHRVn9rlXtU12MZ475eWnkXc2C
duoTuqaC+BKaFL1S6zEY62u+LJ5QVUCSIIsJBRMDLAIRVEn8o04PSjmpmxA24yYpo6usKinS4IyK
vEjCvYURWkZhagvagKJLF0mMTkkqGbIvoTQjxNXdD0bmYVNn9T5U00+IF53dKdGn2YAsRRo8HYyA
LT/jd1YTml6lsIcZk2aje2j7+KcjEOcqkZ/cLCFqddUiDWudBZE9lG4OVZTyYE9uYVu/plM12i0g
QuWqUAkRKhQs+beWy7L9R1dpF9TRW9Z9gqbgpy6SkVbC/bIlonEQ6vtyficEzTmc6vaMunpVlVJQ
l0qCu+Wg2QVjRremy5+FqP/UZOjUIH+YY9daHTDtIYeTMZa4IcmVe4r1BRofvUlkn9AiEM6BQ6Ne
j4BddoSMsODJIJKyBJNTEOc2llTMq44iiIm2d6rKq1LQ+0KKC0QwGF/ECdNrDBKrKQPYfJPcoqnW
XsRGZMUuFpy1PVZxvUkfxUX+KskWKlvwCJE9hRRrAay5WYa4xJAwpSezrh2VhEp6x+4TuFnqlDlB
AUOQDfsC3gXmMMyovtAfDSWg3STSZggDC63JlAGR0YJTSMkRzGe+NZQZdzHVKbGlZJTnlGgHCvqp
ecbxGGyBxlq8W/okRTHNrHQkCu1Vcd+3desOKiHTeksJwJR9IgIYEONpgtQI6KSBeBgjDnPavvoC
J7f7/5ay/0nihoS3T/q/WcoOH0X70f6Lo+yvp/zTUWap/2ANhTFMNDWVkAzpN2xDEuV/MPTLom6q
prTGbvzv//WfjjJxzdxgtwLhDRMYDLJfR5n+D8vChmmKsqLjxlSl/5fMjdV38K+OMpEXQIiMwRKZ
tinr+uqE/ZvNEcWJmSXhpB+kINgrSQYjH8Tk0QB57C8gsUIRl3gxV9RV+no4xH1W00qcgG6SB1Ih
h1u9RUtcromDrCPW+9L139yuDXFf/+1miZFy6Bptd3uwCN7jQK3247r/ktZd0u2asl5r+l4BErH7
vfv3sdt9JCQhtPt9uCtbeK1KemhuCkSyA0cXgp2jUemlTP425KXkZtZmCGphv6wbw1Rk1FX0JrfN
NuJv3eADf3EYGLWdRa+rXQMGnZ6H+AjSd9pJqrAdoWoeMjmeHF3Xf4aurz1DGiL12OQtKoyG/Xiu
if7tooWXTHBy9iLl2EFmBUgpCIzO3Fd0rW7HKChcvBSChyUJxeWqveT1KlTF/3JzqiiNs/LDaTVd
jAyTihYhK8+W/pSRsUQBJoAZKrVeXRWTf7vINJWCpJkjyGDlT6YSjW9sWFBs2WbeLoRljc2+XdXE
vtplfOaSsLltMLCG+X0bt/eyrG/odu12wfvo8P+OtPpJdK9XaePvxe2+rqy305h1uwJ/166GB6at
u/aELpNeMq+ZK4Q2clRBwYlnrrn0kNtoUK8XImlibGXw+XYo27q8osrTZYK7DNEDnrTJLyct9hfR
jaVmQlOJ+hF98gyOzmfF0lA8q9D9QEBaMeL0D9j7eybdYXEl4MSE9EInLnfTJRQGi9R4VuZ4kAan
6Cm9KiUQcLEd6LKIKAvRjUk56mQ4CqKvVqyJkNYXwHRjIFAS6cxVLRHBbB6Tm2R0VZEG64Xc5+JO
NIlOWG/FZWm6JtjmpMyoBYarjPR2EcT/ea2cSbaWsvtgUdl/zKx7+VXh9DQpbLJf2Cur7aR3zSiI
dwUQ8h3wQcdaQ+UTPaNzIfQtYnk86Gmp4soSldaPTBqCnWz9WDXCEpwGGXwRNAkwN9d/XeUh8/Tt
X6rt99S+BTTSAeECUlYDji4l2z6AWIq/1SGP80tolZlTtJm2pWSsxjA8PmiaR7/PlxmzYsFSvkqq
bR409PnWw6HPJkyTetXs3g6DlsJeFavq/t8+e7HWZcLAiLwuaARaezQcbiiRXxLI7bf5NxoJrVM6
sgV8RRgLymDt1Vj40wyojgWCPFpIm3Jn0rtvrQaEsIVbv6b/GbB4IWFDGu1MYMqOBvoveh9pCGWr
R31KUMAMhu4bzfCUCTrKpt7CmVpgNk9jivqTO8lBDhd1FH2QtAvSe68V2SASvVut2bsV5++AfFFe
FeMm0TfrSS7TzWf9ZhZIPoKZEmXQs9SKk6jZ1oM27gwx3zbS2PiqCiwDdoi66dabVT7h2YQmm5MG
4jdh1fkyHEtXmMJPsvrqDRxclmEdQaoD1B5o+3DqKXJA+WlZjWeTJ3H8fGW9iBX5n9du95mjNDj/
wd6ZLTeupNv5XXyPE5gTiLB9wZmUKIkqqVSlG4RUUmFGJuYEnt4fWMetvfv0OWGHb90Rmy2xKA4g
kMP/r/UtyNa/rld/sMiM6zpnNJghBm4HHww5EmNWop6JdaNlb1CTWLg1LZpsQUMH5s9bQvV9qAfS
VZYx6HqXCNlZuYbF4q54s3o9npzlBh8SDctV7mYlnknVyoOoPerLFWvw67nw50e3Ru7U+8MhXCTZ
FgzIsEodIJ9Rd8pDtt2xfeztmTokGeXuhg0HUN081LiEhrtEMULYZk+6a2xtUid4CC1lb6+H0sWu
OblATdJls+zFz759mUu6CJIiflcm4cYs0Bpex9/r+FZhxtHAyv6My0FCYCLeYma8Jq0ORIkYe/wn
F0LvQeDTGHCVOqeSXpBKe3LPI+SkLAmmtdNIMofnFE2tFvXGy5pbw/bH/dVx8WXAYG+/oEM74GYh
DbOlkmfRIjslS0nw+itW5g+CWkmhIikQ4iAvRUIww55wPgFrWKARiJwaKarfUBzuueC8mIlXZwXV
s+uP1xux3PnnJ7vNtpHPsNnE0ltrvwNNhsUXfYsTrcm6kUfHRg4ym0V5M1l9edOPvtpKQ1YoyIlt
JWicuvHEMKPrPjtGJQKAeBlQuijJTmhsZlJaTmSDhqeYswi2avlYtQjrOodQHHadlGjwxOF5LmXX
nZyslUchKFfYy1xwvW/yFWlfBQv2cmScbwMx7S3TOwqwnyevHmChdlzx+yhU91UximPqF+cBp9KB
0Kf5hC9kNZIfxYzvEgbVkrMYOV68hU9xDHCdzJEb72sedZMpe7gJUYQsCQ3szomyjXaEZRvm+vpN
lY35V6tMwkJo7wgEVeG67OYRLy7mR5pcmY9pKx3iQ1+7CU29zilOYcsejUvgegOSLgOmU33vl7Jx
uix7iNj49xuMrNUpUGV29GCni2s5+vqvFaF/hDV3ZfHZ6PG+FGq8tS342EkXr8kio8jVWI+ZRBEJ
++vNpg7TLFVKVQwvaSzfppbFmzM21MONHh31RG6USyTTJL5RIV2ErI65aSdxIo5wC1X0e+HRjMbB
mCHHeZnyot16fUROshqoDKIhCZdL2mB8wedLNkH9Qm7rUw7Nd5UY7Qz+eHr3CrVtaR+PXIyo2NJz
R87q3k7o7ASuvS+oOUMBCr+XwOS6cZ4OBMKx2XN+t7Z/J6fZO/aRvdUDlb3OSufvTRgjjnDJJJ6z
iAG6/u4PqK7S4rvodHlXssZz0AdUACqpUFJHxrJ+1+bmrZnKgeCb5FXIrl7NVEId1k+wggB+plV5
IPEMp5dmU8uK8VDUsB8L0XUbqYuNbOUyD7wpSUS5AVXx2Ek7X3f11jrovLMf6sR/JiToxCuLpFT3
RJy1K69bZp+QqWUe8ADgt18HbujvWK72yGhABAooCivtlk+pTYSYSkcUALO2vrfMScFg/vZdjLRh
YfzqTMffDUW9aZoMO9Dso4eOWP1p/8Ma+P807J4sqyDxCKf4Ht8r0CHc7tnMIiPUs78t53QrZbeP
CWiuAyu+0epI7lK5KmIfgaeJ3qZ1fkzUYy4DJfk1lZteI7XwbTh9E0JmTyaUuZpjOGGcI8iW1Agh
7m0qvcc/WU1h9BZI7+TiVV4JAZ1fwsfdOA9+2WePeVq20EQxEfalODoBkjrtmd1W4yP1Pfqb6PW0
X1JoYuGwMzyKh1OHiqCu0RxNc7FuKyrOXYBSGjkrOnB7LSvf2QHy3ADnT/dpUv0cJGLtNGPKy+Bd
iQZapUCTRoMB2agxvAY9+rIwMcHPI6TJ/EecRCXhRcFP4tNRBHgu9gYK8/AhbfAK1GpQO2k5nnvE
ulU/bISarBWcoG5nzeHPIhjP5NMjbHnqacr56U3idwtfD1FvkzTEcE7JsxtAr1SteZjZhK7SVD4Q
+ZtDvqYoAaweMQieaCoh7avgvzFT3SJr8hTtd2JAn/05Uhs1Z7cdCQ8rpyX7W9EIdEYHv6I9XKY4
yTZiQrzZ0ATVXvjRxg0DoYux35WCeO0hMsHiEakjx4OO/PshkyFXMVqponSpyZPo2YkaTVKvac6H
Oc5Jb19MEhxBJABUxhGyGolXAGZ1OXyTpfdhGGqvLD642QY7p8AVGMoXYK/vcQIEBExSj/3ZWNKr
BQZWkbxLoUFjDf1P0iiLd6LB3waEDSPbZXza+ApCRJZkSmbkl2S7KfbEhip4MiGisyQL7at9S9U+
e6arf2vQGVwwpg22WB5B5uia/qPJ6+u+6vqXX6av63N8/fP1p//7+0p8IaGhUk2RsnNYHV0bkM4y
41o6ogv5pze5bHXSa5fyHzd/mpTXf/ZZM+7I2TwDCMbgNbPYu/7U+aY6xiZtrNw/GyV7huvd15ty
edTXQ7/uu/5EfZbV23/6z19Pk0nv319s+pYPLLu/nsg0PKxfCTmxy7v6euBfXuDreYY8WpaLrp+z
O/7HByARethHRXecsyHczqp+yZY5Lr0SFOlJbfKGxkVx3W1f77zefD3m6z6QU+zIv37/p8eIYcmJ
MLqfVCGRAC/P/3Xz9dj8SkX8+v36mGuj9uu+qlcZOvXrI//lO+tDJ13nQYUM/OvpANR0u3zMLspt
8JzLUTwAvxp3lcVCe8CL+Zcbf1l1Xe+rp4nE7Ijed3pdaw1qKaN8/fuf3//1v7n/eJbr40nWpfus
JXtZl3YCWPS8pJKcDiblyOtWuKiynJyAZVc8Q/dadbpGJ9liJSZgggy05aevmzS2//qrWeMgZjA9
fD3i+lNl0KXzWz1Clf/bH1z//l/dxxWD3/Tr6b8eAzXpoujC46EjKDMpB26a6tPwS1xMRG3u/38J
8/+ohIlKgJref07FOr+l1effKph//uLfK5g+BUfHh3jl2J4fOF5IAXH8vMYFC+vf8D1Ti7QoVGIj
XsqU/7uCKf7NhVlnByI0bfjWJsXNVgI7+B//zXUoey4VUWGyjXGXQOH/+d//hhRs/+n3vyIGrYWC
91dSH2Q2Cpg8EYk69Jz8pb75l/plJzLT6BbKdk8bd4UGC0knAS0mVuBf9HBf+yfjiGCfmtmR2ewv
B+pfIfr4gP/04pRg0VAQgcyngf719xeXlSdr3wzng6NBeaBgJrdzvCslkQp7E+lyvQ58Wn7/ry+7
EPv+8pl7F5pUAzbj0PzoCV4v73tjv0UhRxMoam88tUOd+19/0oUr9vej/PcP+k8swtwPmyig4HDo
8J3OF6SIuEfiaDWhUMy+/9evBSfoP7wc6J/Ahblng1yzLPufjmtb0P6Mh7pBYzUSdunjZnGde90h
5naqoCYHO0+2jgxaiGdxt4G+mp1DMFb0ZRFWsko/i7Ka4clEwY4zl57KRA1srBX5vk3pbQAOYtOB
YAj60nyJxGAhcrdM4BIshzL3Y2A3qPni0YCI6lDFcIgbp8Rng3QvymuMANl4Hxk1KPBsPLs+MtZ0
blG96paMnhoSBP8ju+2YdNI8utJ+ZIkAS8TUK00QBZ054hMcv7yL2MdTHaNz5TYveUjElJGi5ggI
UyHI+JsWRfTt3KdoJAFrsLGdzW0kMD3EMLSspLUOfvPWTpozz3ljZkOiVU3PbLjXY0VUklt4p9Yf
xNpy2rMY5domKKVK+uNod78clKF2hLw7rBxafv05VSQM2MMzvcINDpqz4bH9s0eMKh1Hds4skLI+
0gyrwQQBQY15IEZAPNALfO/TFnsxJW52PYiug3581i1iGqWaVxPhCYFUcl2luJcmJIWlFIhndKAh
cx1qZBuV/ekY/N3o8E3YsFtJbeMjx7laBwEy22q+QDEhC7aYtk0/RlsO28Gopx+VcfIlQRodQYGb
Hs9HSc+xSi2NKjDdAr95FbGk+IlwoJ8+81k/J76z8WJNt0w/T2MKmCVSENjo1eZi/nSc8jlWH1XZ
vtFzKzZTENQrEiGNxRIx5Vm5FaN6jTRlNsEirgrcneMPz2wpPs1RorLCFLE8T+noZ3Py7if54Nch
+J7WxYo5r1PlocIGjxv4yWPsMVwpKqpzZfAQKbcuutA5jSo6pFgqof1Q/PDZWBcOyvmy5agFFEVG
32SjzGc8Qm9D1ybdT0MEELk6Is5KlJW58RDZKGpFlv5ucz5B2UYuu/PulmIRKzYHiSWl3B+Z4y4t
6vYjlBSajUTobZ9j5c95tDE7n2aRKvaKnHM2wpSQbZtlScz7AW+kdomUnCsaw+YQbzMzs89FKA41
iot1UvOeRVtdQqt5dGdOk8KybmUWQgWFb74lagh+kJEcYbpvKxssDABunjfvKB3TtKfLTFuT5XWS
14uBiT8Y6v31iw4DBp2aXWcYPPBcaIc6xngQeauR3G1luAspvNuAFj3Hyr5MIv1z+lZ2iNi+lr/A
jQ0bHRSXeEJ3McQEQnZu8Jg3dG51waeLDEuRiZmjOoDivBJ+flzOGz1VT6wA7yYbJYpTdK9Ig+J1
a+A7kIo8JxEaK4JKp9VgAxzWuDYrGGSFgXyLVfVh6Mvdos0StsiOvUkIvILBM+TNQ1ppa9/27TlQ
3bNRocrJeg7f9cwzAfMx7pKlF6tX2+YyLFLiYwhh3KYNpAFvueIkij38fibVb7KwKC1MXLO1a2Pa
RkXW21g6Y1SrQTdzdZIGhEzO/Cyt7ps9Znc5wrTZ5Uq1lhtEwcjB6XL3Lrar0B+fBxJl1q3XsFOt
mg3YuEszkWQEwGofVDHqdiMBYPY9GppF3ASwuqRhs45rNGWMn2srLmbK6+VxOZ0CiSZ9shnM4o7E
eZU+F873prbdnRmgPPBK/+Kxm898Lsgk90hnnr53CmB5ZHKJIxjZzRVD/nU4YuMxteypicU8A3uj
fQf3clVGfKiwXlKuObFj97NrGaiGiW+kCBj8NfQEO3oMFIci40t1Z/uzKUbGYrIlZgeUhzPtfd5Y
p7mzCuWFnIRLM4z7vqmeDTvH9c/6nLTN5vr3eu52npAvoT0+18P03IRLpmB0b/qczmaqBcYQ/dyX
8S4W6bd+Rs7j8SVWo/tpS95nPy5jTFO+NqmH8GQ7xHhdwsb5lNn0bHucjYxlR1M7l9EtLpZZXpAE
/Qb+i4cYA7S9XMcu3+isOVytkeN4RKFkBqSoeQiT8HNOe9coT9HcnnuTQ8GeWZFWdNsmHFa9DO4a
pJgSRHiKDorCNZwqHn3sM8w/iGr1uSmwOM5hTGOtsT9TAUYvzUhT6e5BtdRz933KD3pg/DRCPloc
wO/SCMRovbwuh2SqmWJs4iSIwSpXZV6grR3m6we0yKSBqYPzYjnhPdW91m12ImlMgRKk2cmZN1nM
o6mEHdZ2P5mRY+Kwkm2T8YWHdFO2ZltehNvis1CviRP/aHJql6lw976Y89uJabxHCWSFabQPEQxv
Fo1f3xTvs+UrmqGMal5kLi0nNCVWMyPFn8EkpCMZTuO4luOYX4KxmQ7k4VBzV1G2HkV7IdWbsMQQ
3WzQ+NRBvdtGVVxCSQMIbSwvTcVFQbzbgyuTuz5qz3VFw2qR3BbLzJd0xdnJuotrUNKnxPaNOfqG
r5AyNTl6INhiXCXPJDkgwSSLbJVnkvqvDn8TsrAvG2aABCrphhTGFRw4/BlJKjeJp7bGjKLc4Io9
BRQ3YWJNz6FA0Oyn5pZR1tgjGrU3QUr2aUr+z9TeNJin6PmYIr/v7AbDtV/PEPKDH01NhGuPPGGV
AAupxbAtrYEOyISeviNEZWuiEtowqX4Q4b5V+AHQ7dCy7Eh/5T/ZoT2cCFamtm6/0DTfBGRzFwRQ
GFHW34xZB+rLrzlLvd1QQVaYDZ/mQ49yOk1dUB7eT19wKtdy5KW0/TrSaWwlUp5EtehFZ2Befs3G
Ow7RmupLMpNoOPTum45QTuVFjIFrJNSkKCim4wabNyhAOZyFT/BVmD8BUK9xqMwRQu/i3ZB5z4xM
iLKgW7loIE0GbfDstYvdWJZwv5FSnVp7kf+N3TGrKwc5L2inGEu2H72DKMrxABuvRmcvZfCJozEN
BxRpMq5JKC9Hsj5t+9EYUCSFXbDJKNwFLSrcytA7AayXc42oyLIZJxqbc3Aw3ObWnut7Z/Srm3bO
v8cGg8+gbWNLDXyrXEqpg3kI6JXtfLBnADfqtRZo9EgqQrdI23plkS9xGILx10x26imDrxAMBNAP
eHembngKOnT8gW1smB0ANCVmgIw1AGXOnN64o7Gd2w9Gu/HGH/Rt7MzWtoO4Bb+if4J4uNieozci
9ggRvr6JpVlOIOzBne6BxN0S8vlqlWRx1nBVKasWI9cHVpZEStRSKew9mca7RVcHgJcogk7RBNCU
TFVXrEOT8B5dJSs76xoQcry1PHGfJid9dEC/bwQkKMhVLqk3nWVtnTCqkAyw/FGD0+w1ZmK3ILMw
dYAjmQckCBBdsoTobnHUUrxHAXbZAojTXuHomfXHILioosSij5cVRwZgFgVd1EGrQ0BAhqd56Gz5
WBU0d6Ey/Wq5NLdSfZB+gjh7SH65RCGRIiHAeqDfoHuDCYcVL5ZJOASaAGpPf8zmQDJSVSAQTSTj
NjIysHhYZY0QVorDm7+eUQwUJAST/o1sLJU+KTx6F1FYo9nBUmy6tUaFfrAnW45OSnXgSDjLToLg
BYv6ehZH6a02sFh4H3HBl936uHfpKJ29fC62bs+ZtiQLaklG+BRE9dZJ0/cc1iDOqJQdSIY5K/RB
3xDOitgBpbsbUC2Oqs5ZzbXf7ETcMtNbLSoD23xO4ZT2sZ1vC3Zf67BAMJyP3lu5QGJreSReango
04lhwMM5HEf7iCl8l7W4opyx+60bJuJR5+/sigj2sStnpWoiEfOy2RsOWjilYmb0aV5zGmebjuYZ
Wx8Po6L93bPtet2hANo0cZCCO7wTaQ5PNiEiPYVQu1ZJ/qign4IbjJ5Q7gKotQD+Nj3LFrutCRHK
GI9Q+4ZL7npQkngkPefWTfP3pBor5rYlpLBc94WNJtd173zpffRsWNeiLsJ949ndNmC71bjio4zt
35U75yeE+7TeJC6w2uZ79d023Gu/Pvpei43LhBJt5v1L4Q+PYslbsKTguETJMQ4Q3hd21GHmmoDt
WqRjiOzOiPvfXgNABGUqG9spe3ZMcLuGPY5H1qh3XlXAXSGlAtW83Fn2UN+0LC06C8AfLSit6Waw
pqR7pFprnbU9mw2HU9qHV8xOYedPabuPRbRzGj2sizb40eUWYlbX+JYq8Wgreli5Ubb7wpn91Sji
nZvQ+4gtIJ0N9lY1qXYfZYcQtCJgjegbuKvKw1CcS8BvUY7BbDhlxOS5Jn3miGRBGle0YaRYBABd
deS3dzEvAdgGpN9wcOkrdPWG6DJGm2HvuC8hqdlvugi/+c7UHVlZ4YnXfkRAeYK7P0TKzBl3y0K4
3A+a6zocAdzMS3uMkgHBVbAhW4KLc2RGO3L4njzbvTcC/e42CGeERSxgEd9lYzgeK0yQUUGDvlT6
PfCQS3UJ15nVwrQdo4q9O0qxDUeX070btzLLMHO7cUgcCG5EWIvtqiOQbuu2HeL35XLLmvHg9+TT
k0GzslHsLrtNTk/weyhNG6q3nrEfxuVMK1xzY3kmuAh7y2vvxoQdY2OFLZtitK4zewwzNZxTrwmc
NljrJ3Uw7fiqEhlvqEAcyDL21r6g9tBSb0DiSh43Y00maLCYMxnC+Y0c1bkroJGE/rS3lyjQlIiU
JcgA/+tOaU2ad+X8rCy1bSyYbkh034WR0KHa5umvBkWUy6oGREb9Jl18G622Trnl0u+Pbnu73M6B
3htDjdMwLy9gaj/zaTqCmyfbsSFyLsnMifGf85d64cGHSmXSyqKnZx0nqS4SS4mKS+h6Npuv0qyZ
Ttw1HU3mNJY5CAwxjSc0UO8tiTrHaZoPc8SQXamCWkFFVpBIiSfMkVrIXodrKR97j51sBMRybcv8
PXNi0BEVju3JVTNoaJhyLpXDnAZ0FG2HAJS0jzrnNhLBTVMRael9R3Zc7WeUEvijMSMGlMBS2L8J
/Y9tWaXe1qgRraQzlpr+s2zV41Am3wgz+l5lMUT4JakxSIA5xgWDqjBA5EJ9KBO3OaaefFEdsvei
8iXRN1ubehSIsIUtSoh6kwfzjZppJMa8A44ubBHn0qbuGc1isW5Mme0zZe36wtFLdNWWlJzg4Hru
LZGn9AljmNQRlZSMr41VrfOgjIJ3GdOsdrE5kjwEpp4dykbk5a4s6meTVgj4OLqxGk9S3g4usPzy
AcExIzPVpO2k2N51QxVuehb2aMoZBCNlbP16oL8JgqH1GcR706c5P9ItrQySg8G/C7f3b5zAPKYP
Bpq4w5R0GjhSDyKGFmu2F5WkQKc4XHYbs0YSfbApZqzHdBn3bI6ADdVWdCoijXwgInQAMrUvJcSe
QDyrKQXOyP4u9+pmO9UvNhWMtZ8l66RieMuyYB+ZU7gm9QZrvrrrBZdjMhXJbZGx/Jlc4yRN+7EY
2x+iwgfuTjNuiHLCYdlg3dGEvTkIYAlwAhXnQVCyLBKg2xbNXcoQhh5vnVfEFDsJNvhcD2fdac2u
LUFBSEnwMJXTuJssqQ+GAwnf4TdZKOelz8RtX4/jbjYaMJfuLG9ILSSyYQ5XCMgNWLXZo4gJU5O2
d3Fqx7mpWARFy1CfmwL9t0QKlrVcc0vcu4ggh0xUfkmsLde1EXvkOWtiA2fnPWmbJ+JL7mnKAkaL
mhDq8XRTIDIjcYjOkPLC81jOEMXG4jjY9j2uAu9Gk+zp4hPcq5LZtYQb3wwJBaf6hgGHjf0yV/t9
iISfbVqWsGsKQyZsYMYsdSMRUk4zk8041y8SnGHZu6w1E0Z2PbOFt4gyWBNwwUpOkLANk6IcW2AS
JheSsovbBgyT1PN0r8fxJcpwYvu2CchlSuD8kKwphdMc6/E6LmbPw/LmQ4tKsd9SdW1kvCeArFsP
NsKQxqXUWnsvkZydra2jNUzrD1UaPwuy5jZtrosTgRdPXuGFNKc5gIvegYi+gAVlsFMhbId8cjdj
mIb7SmTNelEZkqPs7doq/B54rYF/g2Na5bDbPBBhZdBsMu1CtGpufK+8JAZVwzZkxhwJrll3+Saj
0saRqXajL7h8csIZp7xiQ9niPDcNf50gRZyGviWrifML10G6N90AiFSJmnnkzCkMAxJy+8uPXMp1
nv09jKnfFtW2jfF05yRabSV0AWu8jSGHTxrQO4S70gJbhPwAOSvS0Mkqflc+9tI8yfqd57Esj/oO
FJXFOc/JvfiPxYfXo4rqC95ZY7jnwjHQEjQ7XxNwU1nkgGo7f3CV8V7lG1jWOG1N9RY2JtqruCkO
TEU48l5947c9qxADDANw3E5w3WQS7gm9hCJCeE4nVmyB0AVNU3K2mvIgCYOgl85jqPZeUqe6NVw2
EBC2PdKF8w8sEiEWpDrbV89y1ltEUWT8ejidawFro9as2HISHjTOchIGBjgrogSvCmuO3Q+OfMO/
80RN+oRdEZpcDeR5OEBKOjNB+R2B3RENgc2NTyUolMsAROjaDAj7+swkAz21wYSQpebw2vmvcdQb
tB3lJZ3ecBdlADDU2Se3jUV5yGhSvKdGWK7DClZNO+Po670QjcRSBJypjcuxvh9tdDds9vAijfJ5
7HBRxw3tgMhilrD6ZW0NUKGx/PvRoADdmeiBCbYeyifjw4uim3nGUFkWs1hPiXepp3TXKWdcvrSd
NyS7Wqlj79ZviJgIloupkbIlb73oHYXbLgLcxeKK1NtmO4ceopgU30nsBy+Odm58eIeDQD63xAIa
PmVsvChly/WOooYE4OYtb+yEiiDDKbVRqCdb2QwfKPno+1rFnQ/83MsJKI0R4W3lo/YJ7lwUzjY4
8c4DLFMtfOmuiXbKb29jFUnoedaToUxGeALhhmWTkRjWxvSSS1wlR6+RFpUBIORm7rxEOUiQun4L
bCiqujcurFDfFqn21E8vWRzc0ie4tEAI7dE4KQLLV7PdvOl8grOlJHRePlqj5RuFwZdUO0+zQdAt
eqO0Q+lDzxHvb4jTfNE2c8a/tf78zTWqn27DHbmBq68lmn3ykBsaodr6hnosVIJ2ickynz1jO2kL
eY/1o6s7kCppeEuIGUt5R/5yDNPiczOeNQ43E3I4qFFTwGFxMT0RjUAvZAm3kYzkyKxJwiE8r2rE
+jrvNCl74ILoXPZXJmEAe7fOWvYxI4gLnRC7BZ2XbS35v3pTFjjjPPdR+m74DUEtwhU2gQajSxUR
HKjbIN83ijW3R5vFzxofn4adbprjxCW5DiMiq0wTwM8YkGqnoPVcJO4MIfSrnYGLSZ37lvrSNiMc
aa18/cBGEuWSd6gi7JGp7Z/zVs7nqRUvs+f/MFHvbeySpVOSSDLAqrukG2FbJsTbDhk7dzPuF1kU
4oicaSZBi4hQlSGhiKkiuPAlOpOsbiN9b/JJ37Uew35qwKYp0fZlLnu/earbTScE6eGh/GYNTnDx
cip6U6yzTeVP6mjbqiYYoQsvY7k3y89xCN8rCFKA6MGXALzQA6NFh3MV/67RaF4va7JVEU60kmNQ
TyyMkJSasNXGlLPeyUhzuG5sO+fgRYjsLC6rwrFI7C0vQdHxFWYMkDqBFYVubB2SVITBTDwNVvzY
1IiojGFMNpM6XRcsdU2JyBqH4sYzALhmzcaoxYPOKnk70nG4+OZxcMzvQA1S+Kemf/J0+pL1dXwy
rKLd5ZOzM6SZ3Eh6daBhMJvWo3so3AfKAum+ifzopmTt4tJiqmtlH0g9eBzEUN/5QX8kF6DZYznJ
9q61h32/8Lucp2TSH61R0xui6H/DYq+58eAlGLoEA2bQgonYzfd6ZjZpJZMuQO21HS3OBY5ZIGRI
AbB5arxnDDnx0SE/5WC81Bh9rY5SQROcIkX9ql7Wqde5MDZ4gsx+RAHAbKD9u9hjyg5I1SQuhy+b
ouq28M61E0Qbgyz4jaHEk+dCLGs0yHsirZcIa3qjmjaiyZd3HehRLCCZHaNL5+GxrZP0/XrqIrBj
i28WoIryelmBJpT9RgPYjstCyAlvzRK0klV1mzIf7lCS7+qy7WgHRv3KV8Orq8Ud6k0KCst1zn7l
t9PwvWPqblKLunKtfvdxsg0inpYs3WydKelsSO3aX8+GoQifwuU9ymW5VefzpgsoXdRyWRFRR6wz
CbirkvTEJgqhXbj21eKa8dyDTiVPSYgiGyzVbjJn3vXkChKy6NknOwvfwpE2KVYrqN3BdMhyVgAZ
CQsrE2E3A1FGSJFLvaMYokvvfnMoLJ4Ewe5rWWwZfrotdtHFq8tWzQy24cysPLcAYihWsmU3fmfD
iFF+SntYcKT4IAPdZk45sz7hTdrsN+wZKFJnALit2T6x92LlaBrbQJu/U0IhtmESitMgTlbnf8xt
Ep4czE4kf+NkSdD33l1/6lukrZyoAK18ne7CCJ1pH0AZwC+/TslABVM2jAfXce3VyOp4rQCBbYxJ
PXtdnh+t/CD0xTa4ZrOuhNaZtFjV9SRPU8BoHVsvdhrd0K8sTtZgcCUnlClsIr/ulenERwgE5EwI
HJpZzK6H+fFAMOGDF5hEo4Zlet+ZxWfhMstov+kpKQQQYeziR505+8YM907h/pR5oi+zN7GVxG1M
ZWYXz9lHZQrapDaEX7LfYNRGr95ggLjh7a8VuQEjKM5hLFg1inOVkD/RhyvD77I7bIKYg+YB3Exa
v1Qo8rYBmynjZKZtu0ms7MfEO+ea7LMbr2Fvp2Iw1aQgQFEltNmjsmDXDoTPWqV7If1fIw14zy64
ZhXxKl4QQwjPip9C1g/jMqHN3r2jGpMJL8Mg4mCZog0GfTWdfvcdMnosypyB48PAPgK7V/uzwjpD
6f8jUumZqDn84g5qfjsB51OG9DXSGO6eiKOXuDOMVzHshNNt2AGRXzLA6hXtZ0hffmMgi3ap96pO
QNckMm4FF5MFMq3VjZul/q4T3qud2jCrCe3hTbHdryidWymxkxXB3mS8tEeSYO5KVdv7yq57FiTt
Tjo0sKxoeDPGqnrSEOtYWhZ76lrP+B3lcUzh/bFiBQ0Ij9okcYxFonmCNILAVQ13Ip+yg+fEE24Q
ikPo4odbV7nJlsjgSrnRs832TA04lo0oebLcJtow8QUsAyf3GPEfKQ93dMdPkY/ocxRE88ZVcJ4s
VESqtN6KrqeCVxTWfuRs3BScvLsoj5EbiqHZlwbNT7fKSSuafts0RDb9MM0nm9rS3s2rH1VCszO0
NcUhuvy7RO+GyB9JVQiPbSyjve91rI5se68zg5NvhtKTYc2jYwvRKzN6E7UJCFIVL9oJa+u5YknL
qcZvypzkxveYQlnYhGuYK8dAzPWjcMFP1v6+l+HDCNMAlJVmEx74h8pw8l1H2ljujvjP5jJYU3El
nDiimMJ+KK69AEaquFcitth2hEl7ut5IZvGTYxFTvkVp8I8fbZMTzGpdTNVKuf6OuMG7P39K/5B/
uj627prZ+XF9htR8yiKbwKJ52VmQQ9G5Q7pq+B6px/O0WdmlOyeLns2YEKW5Oj9VaQAucHRimmyx
s2dnA11qsEMUKDOAY66ANanrEOYIETpY4S43CEPSWXwfJo3x9ujPEkJ/G0Z3EypreF/vVUd8GsJt
g9z0rijxOkT3Cph5noTzA58hPZmq57z2tiIgxUKZQ3hv2ph9QhD/U2ynlyqle1z0Cdnr/ScJlXCm
TFcgbMvp7/N63ywm9DkwvkFccvIivDVGFxxpJ3eZUj/zJO+oJIw/sxLspo6Gs+knw34M3BJ1ADF0
Reic48btiGfnO3TS+Rk0QL+jr0+MYJ/mN2Wp92HKESlVyeal9IZzLbMKRYs+KMlez2bJVGbVDkDB
TZNGOSvr/LEsZQOuXT5rG2HGYnyc0X0xNmPHs8r+hey1Wz9X36bcoE1rdw9Y8kFc+yOak7a5oSZV
oTcboHkXg3cijoUhxsrd/0XZe+02rnVRl+/y3xNgDrcSJVFZsiTL9g3hyJwzn74Hqxvo77iMMv6L
U6hTSSK5ucNac465VtD9zTWxn05YIBAw2EVG9kVpkU26Ft+tLIFebiw7zc15vNjnGiqlxSyTwq2Y
TG+6ijzPUvrgIVWyQ9sZBlFO4OEkr7I2dPHXhUh3uZOzZV1iG0hh/oZJQssdaZWpD6zCFlKwLiCA
1zCU6tCM7KC8qj4oopysRhKYpzKatapoq1F90JobKh3AZCMBugFRsRQAYeyIltNBqeNESmDL8Dmk
ZnRHUDEzU2lD8my/TifzHS4HIm7SoZ8PGrW8tK3bBYydZhmlDPY/fKM4KbZN5dP6yuEm666OkUPg
/Y/y/GP0FcDHkIryvKMykdPFBbhwUsNJhtT6WrhVe420llLfDLKegIXuvuSwmzcZiTcWvTtjzL5C
RXvUuuG98SFaGYG608Bv03uzKQxRjJSUYqos3ZHl+QuvSa8MYu2gDhI+gzIundof1Yt+MoWgOTdg
HUPZo2ApkiCpiCP018zVbbykxjpNdBrYSbIg1k/elOhReVVaY+9aakfoVUzRjAO5U9aJuQ0pF639
ikzplij0daFUPngvLoPhn6w9Mlm3mZhVnEEseac37kQIkpV96ObmMlJa7ZC5dNhDf18VAFrQQ8mL
Ug7FkyG5WHwLJXVGuj0oXErTxl7uPUjUIW1N0toHKrCN3Qma8KB05sSrgrzvJf2lVmmtl0IdXAuV
UHahLMRrYxWgolUjuSHZKeeFkbEB9nWanDTK15LLgUrlDSOXyi0fO44x8ySMykcL088c8l3+6E00
vR6762Nd0ETKez1+lEwzolJAX1gs83hO+TJ8rKZ/VB5K/5FaKKI5KfIe3YH+Us0m9daTuTaPQ8u8
MTFRkK9y44a8iiCvVi1PbmQtgiGTqXAjjzJLFIl//pc4SvmguZm46IOnBpoMQX301l1LoLVYCCc/
1DSMd1V3cLFnHeo66A5dmiu7xqePOf16XXT1IreSlj6Voe0rqd6WoeFIjW4+1kQx1B26yHR8i3sy
zJpoai8IUrRITO85HGsNNlxJ+9iDeqr3qsRdCvtl1gUlpIuE2nrLgxD6TLLRur3TryQKtCwhqre6
CjKf3mgpSoAn2ZdQGIlwk9bJqzDA9hSl7BTqYbca80PXKdkqLiLjNPKNhVDfpV64scIifkg0pmM6
wHDzXIv5rCWEgrOt40alsY06gvKkio6gmqOUUFPY04gc63nmlxTAhUUZ+Dq6AKPda2pL96RzzQ2i
HcVOy+ah9kJozNm4KqqObo0WncoAYGnZhRsYsCk7Nyb5tqWf3Cvxzs0gjdYjwDRDX1DYZ2fHdopF
oH5JiVGDoKtWi2QoP0w3pOAWHUiJBNQa59BBkqa0mzThfFRimnOncy1dknmHHJTJnUkkbatdUbI0
6H5B109fEek9Jdso4LBlmSqPr1gLVJQ6BnkQcVbciowqc9wpmq7vQzabHJrw9SgDIe0qYKGUEvDR
yEKCJSCTl+TRq66ZLXMzkNdMCL3D8NP4YkcBnBIi1nHZgR3Y98Yw2UpBY6rGyC4t9rF4gzAK1T61
xYF9iD+2nBxCGovQQitdKkjM63FdURRj2h5XSga1i6OQ7AWPZLVBNqeMsDMKtC2pIrr7yu/I6Syn
QBvR2iCJm6eZgoXCj5lKvHIeNYVhDz01AS5yXMd+PZ6MUZKp1O1NUYoOlYmXr2vUXRy07PMMw9yo
rQ6HOcDzGYvDqvUwX+qafKQriFBVUe5CmH8OcXnzETIzsoajntMs7zVJ2QsjM65ftS2BPlHsxB62
uD6jVtuU4U50K4oC4WBMhucjQoveYDq2RD3ZsPa7i0H3IcgN7T3r6Y8MIlE/QZMS+dyrxKS4HD1k
41irDYRzn4ZNk8vJRvDhtLZ+s+uRl63NoQVRbGbFjp3ZwRvddtkw3mitQywS/ezKsU5CbaRvy97q
N3WvktFRttUqVxtCCOpmyckk3miGAOp/QImXec+CaCF7p2S8GpriNPQJS0MpqQ5r6JMscwzyFXMq
/jilUR4sGZctmcrhMi1Iq3QjpQBrgLiq1r1NY0K1LfLyXCmcgNuJCZY0HTXU1FfsEUqOLbvijp0N
yWBGuzOMetn1MSS3Sj/+OThyJ2dlAhvbL0bHiBNymDQUBC2M0d7Tz4JeymTHaYQRcj3LWDb2moEc
N05bfRGJnKMLUUYZLniHMZHzXTVyvBAUOFyJDsHTcLHjo8I35l2CbrwNw0fFc2NsWulaF2V9a+n1
bgi12lHD8KRlA1USjJeEK6vN2gg6zkK1F0tbL2ukLWZRAXopi/+fX/vzQzv9rjtayNK0cqBYnZBV
nOiG4pR65eCYE7fI2ExhrsNEU12whko/iNtg+o0/P5NT2vyppU0V8dqF/myWS/Xc1itI5qNnT+aj
TQCag+b1uX3qkLtfCdpYB7Z0Sp/Ml/bd2km0C/27ROYOhV8AIbb6yHFBPQPgltRFdzaHvfuqgJDu
zlWxwr/OfDOVVYhyIJ4CetGz1y4BpDuiE6/Shf7OLxyzi85fRUYvcd6A4/son4PqMD4b4JPxIrLu
nVJrBkeivBm7YDnuBXEpOI9g3zPSH9jgH0HsWVdahOKbsZYPoTJXLhGh5Us1s6EC4HC2Ab+lH/kV
4p1V7I38CM9AP3uPKgCH4q3N90wIkAUV1hFamemW7G/c64psN94yJg98jzI68WaUrRlmlrkKSO0t
iWcmdHaFFEZ+KN4ycdY4Sbw3jasgvHPpiPOWyg2qDNIeakzdR7FGWFLTinzFLdcfVGRa5BtCri6i
a3Jh162m60FaiMgVmTvOeEiadfoYPgovSAkoJWF7WGSrRlsoj+pbLG9lMNoQz/zPeq/crE3IUHUa
yFyG49FMnBFrQLTEEkNw+NK+Ju2MhGzbPHFxA7lB/aq75/2mffKvzaO0LJU5Utu9QE16nA0XVjUk
RCtOnBLUvFl7ICQ5n5cxKoxZehMhxsKNvobCrMd/TDxQbbv1YTxWxBjvLPiHaChxJOAv1ea4UAkv
uuA8pTUONIspbEF3a2v4M57NsEl3yaN01K5pN1f1cyM7JOC6exW4CMD+TU8f4iKejas82DIDR1iL
jOvCfmo2eANGasPhXNglW3NP4ZiD5DVcx/00AjxOHIPj3WnYtcv0s9wXz8K538Qo9FfJelyo2xvC
yYW/T7iYO/55BDVUk98rtryvBC4dxIP00VPun2nkcNnRsWSNe8EOcWcCTpR1li+kYNWpK5QYNYvq
wVrj16VrZqwHYN7KOryZ4rzhJNtvDIrMvKp2cy2W6YFzOFqCYU60p/84MTZ1mycChc4r7WoHXG7j
Xfob6QQHbRWsjVuZnggEIoSG2Jm7dJZP7pq9aVTANa4Jkfgst8mcabCiWEJtdemprDuz6rmys6dy
61IGvBN9YgsP4O1TdGwTxN1foibxD/1rvCn3xilfvZIIVe2IgFqgyoWiZvf3iPAB+WKc0bhkTySZ
U4sG7B1hn1+AQqu/wi/i1BBPVECDF8pBVE61I20p+nQvTGXKG32+SVCPAnxF9TtGlndQuDEoNZ30
Yr1p0bx4yW7CnJYJ7PZrvTU75A6O9Fa9iNGCRqsFQ78ghQt/8sya93PzCVDQhTyj7p1IV7tcNcfk
Mjl6kOLCOHaiS9w5wpVaUVjzSCkHiVdCv96rp/AVWn+xIM3mPBqz8p4TTnThnDh+SSAqYifZiRfl
bJ39cE0ZzCV8yRYO3CEO60QqE3vxJgAYWbHdSBe0ifSNv8mO+lO3NIguKLfeKnXyL6Ib3Hn4Bg9l
IAEu2QIUZ+OJ+kudNaAAM4c+3bYxHuIz8aPBshVm8Y26/ZNIvtlx8n+zacJp4yRMQJhnUAN9eUD5
0etiQ6fr84GOk/g70zx0SGsUkB+z8opnoWCtYdDIyMFmuYU0z9bYe5LyoKy587P80X8lOGoU59U7
J1ayl4cZ6kSasVCFF5UjnXzUx6sQZvW22QUlD5vBlErzaWmatA/kQeVnEc5jZrssWcFW6FaGNkcA
jbxOX1Qb90ZUjToQv/mAILIfTwLJhPPhIbyh5xYoBeMyJ8h5Ie0HB+Od6tCNhaP/1r57B3OfkyVv
i4t6J1z6k7UbjwJNVHYMe2tHQrX72ZlzsteWnBLxYShXVkSJvduTdjVOxrN3YUl4BibwIewqh/cv
5FBPwSDBjzb3nfKx3CAGClCKzsWjtcDMMPef9S9vi0zcm+Ir5GdIecDR6Ui09EgJd7FAzq5o5Fob
wMFE5yAAFhXbsogpLEHzfInkQm3CF5FH+iCtJaJuX8NdcncZ2uzB0St3s3rOqQ2ZTGbzP1l9jJnK
BrBXzIdit1LXBMzA0x+W4ZdVPwrEedhax5Kp7kmOoNFL9KunTUESKupau3lO1lVOxDRH59nE8l4L
YL5mqKwHW0EsQwPEGQmOX4nyjEwIu+7m/sJAmn1Whpm8rB8J2CDxa4sJUjNmJArv9JXFayIdiTpZ
1A5bd/kUfHrQqGzzQ2zXOnPqCcYB2oXGNggsYtPU2+p76tSwUWh3EKVxIw5j6ObkYfRbZL6gwg7p
s/XEHl3aFeAvjDltQOGVOj9yXPdDO0TdTD5FKm5yKPrirH4jO4Zf80Vc70wLtnDWL1571oHMbWO7
WlVzkgGKFRzmWfuW3uUrhFraKG+UfvyNuU0PCcGAz/4j8XPVO68cjKJ6q7wJD9zdpbRxCaelb92B
R0OmOg8qO7hCFMdiTLBII61l2miQHAWeEu/0TLmLwUY3F/1ai3bSrHWk1YhI46l2MGdbkCn8mf7h
Yqnv7QqA+tYVbdK/vmoY2tS+ZGpBq/SxQjA4b2/C88idhmzAYexobgPyOPtFOjzE2xjWsUPkAbKB
ne+ob6p1bo4IE7N+mA/L6t1dK8LcCpbNQ6g5QresbsDY8S/WIHjwbHHzthgUh4UMjzV3uqPW7HR/
hRtD3hlfwHfhtGpw3fb05LVzw3IvEItoIyTWHsszMJHsLUVzuQBl3Z+EpYekBmWtgTIZyNCCFzNd
kWjuJDUgniMjrDol+ZrwKl+c07BC/tBs49o2sSIBNHvgzxsQVnAbANV+gK9rRMtJWxkRSD6jj6T7
SyVdmtqGM3ugn9kphFPs+B6YSmVeOUgKzZ4NW/5ZPtTWpQ4dl23oSwjt4cwEhfxJDm4UBdOH6hgc
UzyVm65YeJfmTgJ4RONFY47COGQbsOOEZf4uQntl0X/Ujr2CT2XJqRhlgO542aGINhTn2M6hQgoO
BKm8yHsmifgzPLcvBrU7p10oL9muWPubZls/qw95vBroCKMphd3qg6Wf4YHyR8dPCO4qDIcoqmRF
wk+bbIHLD+mR8CgsgMTouUdvvGQf+Uvu49yYcfQDxuVpn562wO6RfuHtStRPvGXDE95FbFgxgRgo
QDUsjHP2jPXSOEINETeUSa/pKmi21YVup3sXIODvx69sp1+yJ0KsXMe8emy/NukjHtS5Us97vHn7
XLNzHhbWEX1e8LLylBhsZ7J1ShQo8/jGPq5OXz1/llEa3ffU9e58T8yhmAdYvjYRuu5oZj7QcXPz
u9aehVNywSkDwZbtON3rEKnoG2LP8ZOFrcAYsYXpQ43S3Yp3dCuXilPHRlDw78zcg+lUCKapKxJj
cdb26OjDx2Hpskd9Y+ALmxYk0ibE8GNTME9fAtg2n82ObHheGZYnVHUI8h9TpuqNSwYCMR/naKuU
trbMNvHSXAd7c0dmGfuRkWj1vX9k5+C98M7E2zbb5FhgSJgiuuqijxtgS5PfNkLBvijB9mKNYbRp
G+1gJLOeNIaBOoXquDj48mXEGyHP8wvtX+9FYsJiRxXaGEvSLXGR8aMr2QQRPwsvef8iZueWmPAn
qs6eQKoZO6hghUQBITXbs7689mqxMh8acEoe2/o6nQJmuXPWBw+DVTViG8+BZk1iyT659qREzFrY
8Ta0L39Glf1jgMx9xdBCd1ICKHkqafkti7vo8BjdB2JHOLUH1dZn4ycvKQSbsuPfeEEzlONLdZOc
vRUiW5P5cxOv41322pozbxtfvQNZGRlB4/cGwc4nhYAH9Y3+DAdRNqzmApuMtUOxDOYYsfgmOKUP
fG3pJL6IZ+VKMYOPxR3FGeEZr0+LIhk5+zazebhkyrxQu+OgEH9W7hYBydRlv3ofzMYJyHiyBA/m
HcPuW/hVOiEtvXW+UN/dnYlZ0+XMxx6ZeB3rAS8jdb18120SwpLsakHOfUgPi/OQUxP1NzxBJ1mw
RjFemidKBazXzROlj7qYlxhbbNn2juqD8JwsCQMmLNGbVbyqp4j5EOEnt7x+DakvvZdfrFodIW0j
EcZ2t/ZbG/77u7ut7l65DRHzruWdYBubBJubD6xv1phrcVk8w9aGBuLeudlfSOgFjdQofCAGWgnb
7ZcaEZjlub4h5rybg53hf0T4ybuKInQ57PxXdtXhF7MfqYAE/MRvAwU+b/bZ5qgsl2yb0Gezytf3
5uwru/hDe2J0PgSv7ipxLHDUgW1tjQMpgeIHvQVEF9b46FPAXAAfnjMbvwg70SkwypNJPQtsZn99
S+vE9vcMq75ahGvYkFjgT9JlmmwmkRhnOGMtnfLpEGvSYVhRz/MOw016eipISa1tyj40bfGcszAW
LzFa9nm/BJzEzMMG60xw0Cf2V/OBeNvgK7y27ywCwoVAqef0OiSrjHXi7K76tXFhjuKlMD7ouu2U
3bABGWVAYiJGcD5e+Mf659oD3rmemH0Ku7S5v2ZH7H6iHOe4jvY2/FQ5YrAzUlFOzvw99irxgVne
m/XYLfYhHphrdshekaNbu6m+KdD1WbgP3sXnfZq59/iTMdw+sYUeNugxxXNwZDqSmXKwnM1od1X3
6q49V3emR/+B1LVZcCqWhHLD5tsT4bM0tuvoLC6MJzCHywJBabZk8mSy1J7ZW9/al86hG3PPbwjU
BHtAR7pp2UovhycO7IBrql2OTpLMwaVIy49m36O1YTS9lWcILVCdI0Rhqd1dzaeh31p2e3Dfu/4e
VrAtV5q4IiOKlEFU/Y5xgFXN0W9y+HCI67AxTskvvED9oei2+Ze71GSHrO6EHUCzFAvHW/EHs5W2
HQ75kVkQzaG1Gfiy5ap80Db9ijsg7pRFRUPwhsfYn4HqpyRBbmNGXYiFkubWYdo+4yV8S9mW+Yt+
IX4UJOpWZMP7d4GJfBIuzHLH2Oev1RN2CpmDp3QWbhDbPK1ueZUadWUggu6s2N0ItGY2f34W9XqL
A5WIj2okq8YoeaUR72NoevEil4enRN1IoSGQgi1e2Ql3GPz5ddJZ5klUFwwVK9pWUkukZ8k6jufJ
tYMQw5RCRJwQK9XSqDWuW68EENpayk89M9rgOKTjF+IuCdh7oVJGIdo1p0gkES9O+T5+3mJ1HngZ
uumHENnNvKGzgcd7VJDBVTtV6tku9dn/90NvlvtGzfVVpPvxpu+ARNYqG8q4hA1kfVqfWWW1O0to
CFxCzkURFn3CIskFTip/ftDHW2wI3ormAkVMBMYELJWAeaGS3xFZlo6fszFH94gFkcKzivcUJQcl
2mH8ELXwKkQnj4pFl3smogEJ63N56FT5Q45E4qtDDnO6eXa5XiC3tP+KpLEzQP0kN3H+tnB3F97w
qeTu3q1d8hDAD2Eeewp1ueJVEfEf8yAaVXbQKyczoRtZHvuzUTXRasRqQWWGxpmbP6rVfVBRr04/
D8yeUKeg+hAIMrTi/FL21UMtjBFzJAkkffwKY5IS6nAfcoEkAFV0qKwvpcE4RYPn5IJ8UDh4Wq37
kErqxXA5HBkyicT6wImlVBw5ds8uzZ1FV5uPeTNqy8hDDeT2460b5SOPgw1MprrUifIPU2hB1rWN
Dev/3ZQ1YWO5Po4+33GVclelfQVslIOxocbxujTYuhqQJcXBP5QCphPMGAOZt82qFT2A+urUxayM
vRlb/bZN2WRaLcXAIqEcJIzqyrLk94Gi8QL0pAt5kKx3T3Lxj97HRvtSO4SPgstbBzp7qcVsFxqY
kxjYD2HhcxqWzPn/+f8RPz+Rayas93+ALibiJUPTLRV3Jh/6Deii97GctoJZOp0KHyKzwBS0rBey
G5DEQU54UqxKNdzkkGNBVAy3f3/833yX6dMtSRFNnQ6R+o3vYvRaX2vgwhwx6r5ccH7g8CkdhFQx
hEmgRHoK1S4Rr/S/P1cCO/TXZUuyYlimRnNLlacv9j/kHLHS817upZJOS+LOSpxipb4KjO406Hjh
RxE1fVLuseERs4uek3YyJ9tMWROisPnlq0zX+P0JSLIhK3DhLb7RtydALoA4IA8lJ0EEixCCJW9E
4dPPTFSRR//o5fQnJyAMw7ene9betAkwZ7ETbr3hl+Fg/PBdZAktqmKqmmx9/y5a4EqykAX0ygsy
YNKQBX7CCsRD/urjRXMFU/3lSSg/DUAZi4eBxUQkS+Lbk4jo2I15LpCgnlLuM7rkZigaOkl2Ws1I
PPR0+w2pfslzF2AMiVQ4UYuerT1yAFwm8UaJXcjdFNFErLSzSGavr2r8JWIjsN3iuCrLRxMNCPhG
wJgJjzdvaIEXkCM4ECEOWwRmff73Q/3pmcqKYmCRNSfq1bdxPXhqzqrkQYJPWAh18DAzveh+eXn+
DNLvIwf8LpECIvwtw5D/O4h7nM5Dbcml05baFTbNuU2MbWdQ/K55Y3JKsEaXnse8Bcdg8ZPOXPeh
tsf/0WNfj8/EeZDzWOWnbueq5OJJ+KBN9dOqJ2ZJ/hIX5X4cAGjkOoGblXsSG/8rK5Ny+e+bJf9F
z2IOUmRdk0XLlCxJ/RY9YGlqL3mywnHAYmvqGRm0Ah2NE62WgbCS2VgGiZMYyrqH9iROZWVzmZbx
oyd1CBwjCCN6/+lZ8qcZlbdqYi4oHrSCkYwYNzHLX96RH+cORaVxx+JlyPqf3/+fuUOpLD0zAr4u
I2veSFBtMFyRPwP1QkraW0RLffL0v/TaNlSoXXoI4KjJzCZY4G/f5ae3h0wvU1RR1CMM/TYEPIQl
kmAOpRNpdE+MIhrsiTYy+NSECpkEP433qYZJqnu0MTo/+fj3s/vx9VUsTVZFOG86A/G/Y9DCb/L/
jsEeQZFdSjJFZpJlqnG4mU0Ygn0lEWJ68/BlRQBBpofTypfQpK404WR6bHLY2PtPdwKijIj95zUZ
V7URUXD19nmcw+6JOWVbNfb+4Upe0BuciC02SgqmITxxKEv1hKH694VJP99ZUzdYjWXV/GteQoPK
ABJLp8q2WkOJXQePrKJaW/agZuoQLfEoWeuYwnkI+eXfn/7TusgIm4hnIsA95duaoPau2qgJa8Iw
cXoEShPdSDe17UCRe8Yt1FIKJF39yzX/NGupIsQkFb4PJLtvOLmob0iKi7vSGXueJYKbF93MXv59
Zb99xrcrC7RaxifKgEXktx/1cqWayS+T749jkpdBUizeC5rc38ekFcJqkWteikJaKuS3iwOziNUz
wLQsPfd/MEFqsNCKZo9f5oypiWY8+uE4JiKj2AZlu29F/KGmLNndENOlMqgY+IP/EuTesq5QALcK
I7kRhpufszYPEzDKMx7ywH2bgGOmi0rj3zdOml7l/872iihqpmIy91hI9r+tKaqWN4oALMjxEKfP
apbxmRonCxkR1DxMeM2MKr7h7qblAO6GVEa6Jjlb39xK7X9/FbJq/v4mhmmxWdVkyfg+6RS6IZpD
rhROkX4JHs12n8QCMg8l+rjDuS9rd6sArPCV7b8/9+/dCapJE2GdoZuyYv65Q/8z8VqeRBBIFBfO
OPpkSPFOVtzseZa3+NGYdEv3t/3QNOK/3XOuz9QMjPOaon7fHVtVEIzDYOIOU4kNDlFms5V9ysvw
8d9X9uPnqLIIt37ahqvTlf/Plemc4RSrNDKHzEOI9PJK6DAzFO4ve03z722vIhn/8znfNluCEusu
wpHMAUlRCxZR7zjbFuT2Cj2yAClT6Ss+xEG2zqqwZ97On9VwbRThlcun1tA27ZLANDRXSrJQ0GNJ
ii8uQ3ZCs9FP+MbpYPJ7kA86FGyFCuCm8agZqVaP/T4X0xX8UGEB/BtFL3SfxiLnzHK9i5fgA5Nd
jvmhstaKyiOBY5klfkIIER06qTVIzvZUBPAZWc7Z+I7PXFh3HCjxTHbII+nl5817a4rICyKf+PgC
vxhAkdfOsDme0mrz+hq9mvlMaAlJP0qTY27qALyvkSFJV3yMG9PznzvouQhXoetovXr2cv9LhIln
Ry4dbEMzqWGOkrEsNe1JXMrheOLQTJAtFdbMogHe6thtwgjxgNn7j8E4Xr3g+O+RIv2wMLGhNDQm
AxFlmPZ9txTHo6BwTMucMAEIIPvdhXy7MxGGF7O03qhGkNozRGfsPHcrCU+V5atAmjqs/rss0DZD
ql4wrz9pEvx6P7+NQvwi6QppJUpdzjKSGMbBp7BT6HYgeo9lCyF+9N1mjilx1bviR0nKkG5EZ2xt
dKlU/5EAEopmAEEV6y3uuotWW4exbi5yRMm1dZdqmNIQSaxDWZD0MxGzVf5CGAdzpW9sv8PLGZ4T
Wd3hJTnLdXvBMueV5Byma0WRPgZPWrmCcYAHQ25zKb82qbTKe1qPAbfddeliBQFZbcmiKEfEFXgW
5tP3lNUusiujufi69PHn77X6rsoqgg6RW7QQKmTkfHVsbXrFdTTagk0pvlbkDbk9c5qkPilyusZn
sSEvdD/68snT1KMXwYbwy5swZnvcLjB3fP/md9Fz6efjrvZh8rie8FCn1V5tjA9L06nmm+U9w454
iloL71Z6whqXPXAGZUy5GK5+GSE/LBSyBS2V4pOGKtP4Npm4CdRSuRxQR4Mhy7xy2NSQS+e6RR0y
KbVlkFgfAQJ2JBklchaRxx5VPU1QYiOdX77LtJx/m0AV2SDUTLVgeVjfjyhUWdq2y5PMAQdCkCF5
EUIwGdWShYlertGldoPwXiRWoXvtjfpdysRLVaKs8X1TXWRtTjfRFLx1V/e/LGLS36cOhROaqOuy
ZELF/D63l4TnEEiopwTOGtSDhdxEKkvjBXG5t3X78tklNsHmBBA7lQFnyxe6ddOI7i+L2gRH/n6L
4Nuynpmmxn/fz4r1EJmdOzTgZc0bRIBkhf+PUJo/3BBMHbM+7IdtGiNOVLJ1OdE06slzroJWB6kd
4mjU37VkG2MnoCzfn+D9jfvMFZA/YSyRSRiWLZSzblnboy6clDbmWoJahjgHW0sFvO02BLcnVMx/
efh/b6EVzkcKSAaN2oYsf9uHVVGdxxGeKgitzaGWLVrv5SsMqlkbl9eiS69xMyD9UYjQbLPXf3/4
3ztodVpNJQMkNIlm2rd9ZtTmuJukEDuKSbsJv5LdD8OVat0y0ItdJycPo4B46N8f+sOYYtcO7tog
TpSdgP7tivMqyxqvbWIni5B8oiXMo+p11BugH+FRc9FJp3jk+tckNM6oqD/+/fF/toD/fdtUUeGy
ZUmVdHL8ppnhf7YRXhDnqUrWjzNqNXlqYsvo0GWkd+Kc0uoxjHXyPeDraaSwQJwDbdFRnShaddaL
5r1slGsz/bYZRMehwsuf9yYVE6Jjhgel2YPxm/IAeEPK357W39MEX5xDB5t2TePrf/vihUbdWm8S
vjime1/BDTyaHyEmfBCUv5wOfhoYCkU/ndvETkj79lE+UmHXrK3IiSK4BgYOD89YJVqzN9B5Yxnj
RFlb938/mL83zFwexHQFyPk02Xzfdqk5YE3BjFAC8c9b+Ws2SFeQDLaYS7c/tzxyk4UqG7+Mx7+3
larIkVwRp806H/ztJdAqihi1a0SO0DSbIW4dVY2OgS7u/n150k/3VBMpdykmZEH5exmXbVcfBPzb
jpdqZ73lDJ/xolFwY6nMngtB2UWqvAxFbUnyEVgsZtlSwWnVDOsAUSCQKg0O3GjcBfe3kfXDdol7
IIns300iNjkR/ved6AW5T8MQ22+JD2gM/Iui9cwB7q4O6m3TPksukTXERzw00m9DTZtW2u/v4zT1
GRqQMFaab5/NAlJbUI4ix9KAS6gY/aiAwFoQjYx5PevWNUy3GQZNcA2QSFLFY5U2URUn3tHHBD/r
WnecAx/c/wHemhJGQJOXWpHwHvdJBLGGlcAjqT1VKZhJcmnjjEMUkjfp0q3Sh1jFRN5PBJk/0LE6
VzHQ4ybBJxZPjrbrH5aBUJgLrQNe9OePA8SzYCcBfcJETqkVHFzXvdSVtilbkAxjJk6meG/pm0ox
h30MkiN4o66H8q0H7idkrQOIy5rLUvEK4HmZT8eAXwbc9JL+dWNNayrNSKalfh9wYwjD1VeZ6IZO
eHFD9HK+ttCHTVKiRisAorhas8lSSCSYpj5w5yyUvDr9+0v8+HIROUD7wpKNv06jiVqwefCy2MHT
iaSKyxYj6Woa9S+Hth/qjYxgS+fcy6SuU+v77wjG7aakeZHGTqfQdEKbaDYgO5inq6LdsIW6wjxA
D86zqRXt7DfyrnTbXWeOv32Rv3cqU4Veok1kUvzk7v/3i4yhiI0YNKsjVXAvGn6w+5LYs9coGZ60
ycpZVfFbWWiHyQifmG//9zecu6CyoKumKH6vyPEa6G3kM5sNkfsx3e8SfVlSur9M1vLfh2SKYMyM
9Bko3xO8/d/L7KsolcaMGUOPaDFYcP5ncR6jzjLOERl4M505K1RqJyCxedbVjHLI87MWjYlcQhGP
MDxwcnBGiy3v1L4LVOuewMyRCW2f9cgDKwmB0+/T8E+zDekMKid8Aob/KsuYemmC8GsjlJ3NRujq
DcHkr9zKeSrLu0H8ddb/8T7JCqw7sBfmX52bmJtk6FS/nKE/ChIxcV2UvzaUTUFCmihr4uCtid9U
wC+dAK6qY0eqk0GZIoD598AwpifyfTrgQdHkVSWFcJJv65zVyACevCJyMBnj0gH0bwJ+gEBZQK0M
0H5hksrq6uSzm2BLcLbMaiWaz4apXhO0Ndln72FdCZLWqf4f0s5sN24l3dKvcrDvWc15aJxdFzlL
KaWsKWX7hkhr4DwHySCfvr/IXd1ty4LVQANVxrY1ZCYZjPiH9X+LcCnlgAQ1HWPlwB9DYKBsl861
E4TXkzAffEkxo2Yx6FZ9skV2xOwSB73qFEj9qgZUv+hQTtrtt9Z31k2koa4lXqJUTQkyeJiN5s6C
1lQHiQIPvyYVzfbYL6x1ZbpXzBjfDXhlQuJu93FvgbfQN3T4V6HnATx1n8qENJdlr6M4lTpYS/Mq
ZjksMieBtfP9/N+eW6zPV7luqKjE1Y9U/+xUtT+89x4VVvY/Zvveh/Zt2KmSQsHJ1rSXJbAlPxsu
R5qcK/VAtMrZromnnWP0LQnMD5crjeH9Q9qWpzRqn/u4u5h1+0FLiDLFyIbdtM09LI4vs92OhKXB
Emej5/SHEYAc6WNECe70hQmvHaazL5niTHm5izJac18GFpdfO91ywFm+UHux5fElHQI+eKmaaZ2B
SYIquhMd/SxP++QY+CjAMHSbNJIB70Clcb9uF7nXyxQjMFJcYSwMWd5FMrzU07URNY9VO530Gq1O
mN8G1fRJjmN+cAQZbIYqaKZZa72P902Dp9pmfHuHme0LuLavwP6PnhGvMSe+T+vvvWHtrN306qrB
MgfhTvxVr7yrKrRO/iDusaKlMFbT9atVpWrbSQQUJl7U1HsYqQrEfdzmF39+Vj/aXalpGS7xPvHY
b2n3AG1VYjZa7cYURZtXXjQ99Z1ivG+z8mKus0t99DZWzIQWKs2p5M2hI1mMen+fC9QRXszoTHyT
e/NzKu2vha+/zLDgUv/RKKZT1umf5FQf3l7DoC1JL4ac7v3pa2tBmrQ+XrWM0x0ad2wRDR0jUe91
PbmNCLbKXK6nNNpOvvOpr9AHgTWvrSrPpuEE7NW/ri22vFF0dsPawjxlabKaDWlf8dRsnWrlaOk9
k/WX8ay/1Ln+Qp16A7FtW47hwTH7e0bzF5nwkTEDn7b08vrPd/KjZJc3RzpjEYORub3bdTF4tgHO
cydnUX0FN7bBr/Nr6rBdRrG3ID+90ktqS5HjHNwouLRldPzkHXyQV3Fn9MDyXRIs/30YWHt2IoqS
6lIzDffq/oxusIs6IObiqx0M97qeHavCvZKZf0iYJ0PnUaXW17SbX4QX3Wql/bUEsq9hdM1M8SdP
5wfHsWGhqgksmzPpt+78AN+ynKlDo4TuyaurV8dpHvKOBZREza3fl581gz9aLBY2W6ZjmCbp3rvF
wsoIK7ObS/zpGeuLUMPDM1lAXl3VbnyfxhP/KD95nNU9fnfy0q/XHcuiA22bgdqhfqo41PMoWz2k
eMXE8hNm4cisXRwkrqOq/Kzw7X10t39+rXfrLdDSLLVtVSgL4GN1SciAqQGpiwzHSE6NrACw+cga
bWsb681hriuPIRx/708BD627YmT9QRF9C9vbRPTz2nq60Cv7CVB9QScfdxJwS/mMu2WfgOHRLzqt
fmAkNgahbwmKtVAk9t6+7tuHM/kYiWZB+xE2X/1ql8ZusogLnQHsSjpfdLFx0ZTeuqyGmyl5iUxv
HXQlSjrv0mcGm5KLKaudqKat3gT7uh0OQQH0RZu27dwdtLF5yAD44N9L2kwGNlwXw3Rh9UypNf0b
pusPQ8e7jMqDLCGYFOF87+R0SswAS6OKIe1l4oGwyeW8qH/4F3FGelbZWCUXof4VK5tvWefuWpBl
2mRNS0DagVwNOiY5FkSaTcM82plwGfBRNjYqSabx7EsXTZCXRs2mkCil9eJUI82istjhgyX2czTl
sFBLzhG3wcmnYgWCF9ja1mwCRYqSS55gJkFptWzTaES4KUbYdICisGfGIKLP7vqCINEKMIcEn5/z
KxR1H1kirATnEEuc4SELIRmngr3AhOFr2KCzTgNrW2IL5Gv1LRg9ZnRY9bNf3oI6X1k18Ziny4uu
5Ch0oMZlzAsPeAcF2WvAeBDGqw9+6O8dv30dkuo2astbrRNoKUI0TzYj7dVz5xtPZs7cYplVx1Ti
co2yxgV3S+PgyQOOFNYMeQMpDuJd7PC7svBax9SqBxxgxc5GaBdqSUi3uQ0mb++7E0OkyhCWfQBI
+hZ969bK4B6G8dWY9F8rL5JYzk7bP2+XHz4/hucZbA4WshWVVP/0rLpN14jJZUMyu3DVuuzI8fhl
qnG8QCVkT+66n4M9H/GTffCjIIX6B9krYgq0Su9e1oknGCrRxBQZ7R9DDw5lVlDPLz/ZiT48jhwi
TDqclJwB3/z68WzEQcDrg3I3TsGuH3tmoiDBF0zrUk2pkNMB3Yxvg9a8TrDFaYzPI4WPdnwOVc/l
GlOFfZ84BnXRFPXo0FFghiNvUJz26N9Hzb3in3GmZxjN9RdhNN+x+a/jBMUrSMQrvQWQ7FN87DHk
EaL9kplYavnuPixMOlgOsOQQI5oRcuaiMPAET7twF+XlSxWJuz6OLuGK74NpAKaA29TgtEwolFTz
I4xCIgaIi7FfTZX7YPVg4DK2y35SPcJcW5ottNJ4UpNO+nSyynlXzhjuxN7SCLwD1skI+V/MLkOY
MzCAj6/XwrOSu6a+bf0KDbvN0IAu5pO6mxVkMOa/ZLbyU/dIKoURKdCGCXxWetvCW4LcSyTyPdRG
hAuqYxezb1hw9FZGlFCoGdJrnyAVr4IUnAJVqK7wxMpMh4gqAxhHA4RwHiZbLD9wIUCgLvL6lUEq
wKQ6bG45gOVHGDFGNpYGwn6o5dhsJjT/Xo1BesPWCWUTDgW9R29wLzudIcq8jRa9ZMZ2SI9zVkPf
KJRInJnPJOQFFFbwz8/gR+ela5GiB+jdWKrqGf3pGUz0zinKbCihH9JjMh8LN99Po77NDOxq/r9e
6n2KNtTwhiuQj7vYg6RYwhcuqbGDSVyOQvvkY30YJbvkVehSkKORzv36ufTGrKvGbvlc2a6LcdOL
ynWsbGmJ21Nj+mZE2IsxyQ5u+JOP+VHUQ5WGkhShFnnYu6jHbZEVlDnbi6TtCwG9KBh5EeLgxcHe
qLm//P3PF/bjV3So5Ctj09+qDcCpUbfAMdy1acsAWPsAVeZkhNNTlbevgjMEqtP6zy953jrex1lK
H0utE7Wy9178M3c1VH8cFHapzOOljcnhgMaRYcsAo1G9XczCve9gM+EFN+b3vv/QZFAc24kYoR1V
q69ixlzcahxUHcOuzJkWgog0mbfBhLTB0SqoEziPeIWzzxC9UegKGYqbL9zac5dzO2+jEHdyz+d5
G5lKw2uA2vZ+gKO74lnZJwl8KZq33dII79ucwTgBE64IrF1VmI8yaL6UWjktQiqxCJpXsYihCQda
tjLxT6A2OzJ1rKbPmw5oEgJATMKqJdlnuYTj/y31oU44wPH+fFU/XLWsWYtWEK1pNKi/rtpRhnil
xUGxG5v6NZ+OAbSRLJwvwNcdTHst+lXKvOP8WSHzowUED4hCJgVd+7fMoBu0Ka5NF/f5uH5NZ25f
MHenKRenQmkwZFvfwv15+POH/ej0p/OE4l1Xf5yj6592Hj1oMwTJkA8zjpAKXM0yQKeljv62ci5T
37jJq+ZBxSd/ft2PdryfXvd9/pzOdj5Ujl4w2Cy3fs4aS/3uMJrGU1sNhz+/VvBBhRoXYheRGGkp
u8K70q0YfQw9MGXaWWV6J+UwrhJk6xHVWLPNBTYu9ZuDmRvdp3k76TGz7D7MDOqGBjc6DDtv4XQ7
K3rJK+hHritv0si6hVUpixDAqZUj8tOMl8hlFquzgeWFzrcUjeTaNJHlSWz3OhiDcQo4x5kfRQ/S
ZM7u2Rth90Ke2sTlBTEtY9FMm3RMa+Pc9nQeLnH9VMf2ibG74JBVTCM12F8vDPDXCzIvCsYVsb5W
PmCz0TESQt05NLbR4OBxJzrc9DCGREq1Lp3x2zDbIyZwpD2GcLbIvQ4hTuGAa4Ff4mnCESxgTGTL
yIQhnFny1s7jSxU3N6315BMRy461gaXCOorlkx3N2GCJh7TqD9g91Gsv0/Yyc9Yj+NlEi9+0uZ3W
Tiwu8ZgVB6eNcYti+BWH3k+OmI8emkAZUNN44Gl9L+rM87pDd1lTV6/JrirraQBHIXT7yamdPQ3f
J4FF2Sc7vfnR4g3QZDAN4dEqfr+eyC8jfAvZINzcO5gA75HdhubK6JYNJNxEuUMZqgXXJcHODVMs
DYvwIJM03UVpcd/2tDVrk7ZvgWuHmb6VYf0VvT3mVsOs0BLZHhYvvIQeoDrYrHU+MAJsONAg/vxc
fDApYDNjgc7DZLuhVvnuuYi0KUdTmcM8CosN+ikm3HUq3rI1DnbBp8J/q14kDPVpE/z1TIsx2wsC
hNlTRYU8YhBRC8R26NmFRXmPqx76LUadtrgWMIkLvx1Lj/w4WJvQtYDH1xAvhYYBRa4ra2gd39dk
iHd//lC/O36DfkQ0YKhgyqf8o1bMTzta4E5+IUwr30kzXTcU1UGp+Q+iwsqiNeXGCMJ6VRWgwwvT
eIjhK5DDl4z3RniDiDLbJhlpANRKP/Y/2Yc+EmIg2qZ1pKIE77fCbCSduQ4HNtvaj6/6JD9peXMb
VwxGOzaDyAKPkxaOd+fIB+CPN7EU1w6tr8UQknmKzjuOmyIuX0XGjYJSj8yteJ1wK/BGfkVf+ntM
a1D72NrbJ9dU/2AHRRuBVACBG42d90oMPQ0jl7JRgT67xUgpY96vn9g2Qv0S52c0IlxdOVfJxRhf
BiPogSrN5utAh90wxi/61Jg3NNDobucQg6xQ+XP2Dao3YzpFM4/LlP/AH7Jcj6W4gY4K9wRnxaCm
xlG6PC1OMmirFK4qvp08bBPUccdP7tisAFSWlbfLs8DGbbckl/Kty8rEIceKqQurzhfclPgSgBqQ
vpwCxTAormn4ypzi3VPXWDFaw0Bb602N8lSz7nwneSqRIS2s3jYWY02s5Gv+VRY8eyNbsJv2L5Gj
r0KHaKYcdgjZVo37HWLpaxRGlzKC/RSlziqyqlt1ngzeIzaY31VQKHLrqWvbB6PvX0x6ffTNn4bE
NOj+84stXTzExPzjOFwEtaBBHu+h1g+rKBnfrkPdOgScBpGdZluqhYyktw2WKYF3ix0y6SNEQLbY
AeZXLXZzrrijk/69rKbnT9bCR0sBQZqlI1ohqX3fVZtoJuSdsIqdTKscLKS1AO97V0Sd3JLPcX2S
4HawNUw81f7FnE1WGJ8oSz4IWhgQ9NGZO+pEf1/gxe66aQoVoAUVt2/M66PrgRgegoZrg5x0F0zN
emaOdJHAWv7sKf5g96dUQk+HMi4R4vvqe0mPvR+LpNxlPSaSdZnu7AqGmQfofmU1jFdVDCNd+c69
wzOwKcIYeGi3C+sK3+dY+FuzTA9h35gX1qQsAIcACCG+XLpzMfQyvIaWucIw6SHxMQ4lttgS1RAT
tu0/p9j/eJb/M3qtvvyTJnT//m/+/lzVGK9GsXj3138/VAX/+2/1M//ne379iX9f49xWddWb+ON3
bV+rw6l47d5/0y+/mVf/z7tbncTpl7+sS3Q1023/2k53r12fi/O74HOo7/x//eJ/vZ5/y8NUv/79
1+mFWwCNmLHnZ/HXf7508fL3X0p2aP205tUr/OfL6iP8/df1qetOz3HfvQrRffCTr6dO/P2X5gb/
Ilv3SfcYAKDXSYFrfD1/xbP+5SDrsaj5MCOEFIUjqKxaEf/9l23+i2eHKB/JNzkxyqi//qur+vOX
jH/RJiRZpXPiqnE396//fRF+uZn/9+b+V9kXX6qkFN3ff/1edFIaR5qwhsPMi/6+7BVYE5DXWqt3
ejseKswDacvQJasprfoVI8a+/llU9NErmjQWaf0ym/RbHTEvbRJDaUAiWnehNVBrrR/pXY82pe8x
jPtPgpffn0Jqlq7qNNMFY8ztXYshElo4t3VW74wc314mNzVvOtZzdsKi+PjT7f/Ptf35Wn7wUszX
MHOltjv9tyx78HIjwFO43k1d9pbl2VuoJW8Jw9pZ9OPPr/R7UdTglRyfShBr4Le7Jhi97GJH1jvK
YcE68JsG1QDY5kwmn12/D/RDVF4Nti90sOiU3vfpolov8J/mU1k0zumS60cfs5WaAiMwadzqGp2Y
3b8wWoEF1dRsvME7WDiHzeZnLcPft3PeCb0pakQWQpX3VSJvKHxNBGO9I/Xf6FTJ3X66o4RwNLTp
KGt519nea5hEn6ygDyJFXpd5FFwvKQyjuf81UtQMp7I8o2IJadlFqosL0xvAUo13jZB3ba+B5o+u
0nI+UmgI4bzCgbRb9Isjz4/NuSd99yF1s08y8o/flq1m7c5B+ftH122r3szjst4Ju2twhnR2nG5K
xcWgmu4LPGav+7bhH1K4UTqWYKLKb6dMYXH64d53JqyGIe+60ScV+w9vE6V0tifyLLaXXy8XRiH9
hES/RjbatLt6wMC47QeiMTLn0eaJ8KgEmeIbnfnPpDwfVPG5VT+9tgpKfgrqfWLSQevzeicd62bU
Odn7CDRVJLGPaeVR6jgN6ikEBtf9kSSPZYtn9J8fzY82gZ/fwfuiUFbE1VDyDhj5wLHek0dXpqe5
0iDKsCX8+cUY8fr9aiOe8n3WpReQpb0X6RLac+xXNZYUer3xGm/vVtnbqDOxOOmDsQFJsm1gFefJ
I318Bz9yuOK5P945kC5EgKqI2v3e52emfNoHIWvHAoUvx2BTd/oR3w4A88Mh0vs72+rvqnQjMRwl
Rn8LkvTkGp3FkI48zvkmwFKqjra9W+DnV/F71Pf37qQIPEtzrMD3WPfTFC7rypyXnX8VlfO+cVmg
WcY3OQLapdUfyhmDBc+BeYiRXhUO3fmBohZzZ9suvpLYGhrxLjeSYhFbJBN6UF57cYJy1DYgsk6n
sZPMVUHNj6zLsJIXZw+oEsOFOSu/CE/RpWLlKVoQlblxdlE00W4KrU2XzpDxgYV0L1mfnnLox5lF
E3LA/snGTaIeh7UZpG+Fk79VZONqPZkBS9igQQWL49ZyumdfbcXqykCkMJex2W3qESNvaT5rHm1D
fYixK00AanvXXdeFi5HPZUh3N8rhAaOWteN0q5bred48hAslke7eQmtrbSmn4mTwmkR4SL/Y8cag
5RcgrjcSvDL1HmwiH87HwgW780U/iHgB2wTxiwioihoSqyuP21LJcj0V1WUfsoGpyx866duYZYyC
ag+OwPdTq4q3tugQPMRvCB2uAWEwJTUVGgadQAwHAE/UvmzJR9VGth5n1o9g1w9p8Cp9yhOOP4KS
4pwwZ9JRuFJpHVw2MR5IuIgtQlpti9Cfb6WF6wWHcOAPdwGOTgXF4zgb+PmgC9a3WL1xutTRKaCF
tcBfDoboSzPIva3nJ/US5TzexaNaaEm/Ua+Ho+53ZSoUaPnJmnXsirhSBD8HWbvY7OhHbcxXGllv
VmUnIy1Og8cggyWPDU4W5HoLv4puLexNFlNr3KUYcNq6YE1FjliGUX+bFaCrAgs03cQ4+sKmGrLO
q6sBcP6C+tnexqcXqd10nHlHyzIW+CUm2rJr0hOkeW3J6XjjRsOrr0pNpsXNasGDbJvsUL0Wxtr4
4nhwg0TpXvJcXZ3fvZfx+aQx3KlzN20wrU5OZu0Dp2xOIzymccKoF9EaGgaK3RQ8IF/oR7WUaZ3w
KOvuQesNCvxhsUsN7k1CoLq1mwhHteFoYT64wei0u8hSMF1J2V7ZkvfW53HPH3T7sjc3bOsNzsyS
9WHhXMIkynk5Nk70lqoHdy5YB62WM+8W3XqiNJehp/J2tZX4Sf42uvIY5Dwr1Y7tFt/O8XhOuQ2N
vRiJIX5r2JngJUROGIC4HogjbHzi+Fu2nab7biYmPG9bgzrq0SwuR8kSqiN7KSUcxFRMR0PdKKbV
9GdAoUOCunJGT9x7/d2yz+I3BPOocHW2PtFGdPSyR6/NTnjQ7ZpEfHeSy2HiGRhYLkaUnZACCASA
YKx6jqxgJASWvgHmmVGE7fkbgn4bYUjBCwxHX31QofG2pMtbt9AMLAxeJeQcwsTDAvUPkMuf9nIS
V0CyK3hDLTNvm7mVe71NtFWGNFTvuTbBrPXbUd85wbCWrWfiNZDIzUidGLhrlGyQ+1/70ARwFjCP
bq6eLhfooNoxXdFPS6fmSafbWSxbQ6BvEQZ2HBDbqybMV+H17ETOVaZxYWrfxwtnYMHb42VtdvD/
4/GSdPnCE+yiXa2OyUqGC4RjyQaXtQeerWSbuhp+WZq/NEV33UxwcDGlxjistu9jZV6gyTpY53X6
KKOBrlBpA0/LuXC5oa9TzOZZnFwrd5yOuio8nBfkOXjBmfFNHQd6kb85kYtejUvDFicEbDjmj16a
UEeCVC4H3bgdw2A/9ekmHxUPzYWn+c8tmsRTHxRbWUSX58WPHATx7KXVQ5rXlLldmQJsoeAKLx5m
fTfB0aN+s2QQiiGKoVpXU//ahwzGOZV735TBdDGG6YURACRNillXHBsm3fqw21hR+9j0XJGoSzZ+
U1yJQKNp3xg/3B64fjhn8A4xZqFSaDbYSDfmSldwJivSto1bJdxAnIsd5oR9DyO/pFbQSOmquZbo
0mMwmZYaz6EdihX0fmvRpzMTyqA3mcPYpTM8DF3HO7oxfMHMUXCRlMwrx6LBodOLlzzIJv7E1XWJ
couJD8J2f3ptfMGEIvvWxJm5CIdXVy/KddFwkYYMfFyOB2PvS6yLHV5sYDPHdQ4USTKsnYwG2vne
VTnP0DCLt9I+dm1/I6HIrETR4ggdmKcsZoA7w18ecGezMpFxL+Oc247g4cQP0hTrkm3pYa9nU/46
x0S2KZ+D1CFJCtJgNWkQrzKgpHWuOJQOo9hOTH4BmHBlF/SdexXLhj2+h/2r1Aua0b4yfgd8Zld3
pXCPpeQRYN74fi7HW1Pt5Y57mHUHmm3HIxqNljLoFszdcjucHm1WagACrUOeZXOZcLbVnXOUnv+a
Sx5bBJ2PlPN0XHtTfA1mzGRpfqmZFv6Lu5KvhC+vGtKDjV3TvKm555YdmcssGjei768imGArEZUP
wq2TtRfSFHTTol3bnIureXKRP0ZXHfpNnnACg55neVWiWbrqMf9elPem8AeUti57e9Vdm7P/PBXj
reH54w9MaTFAcy+jaHK/R2tMhjad0EaaLfbVMFj1juQb4/Yx+ep3g74vgnS80nwatEkeYnCSYuI2
bBvlqhc1Ul8FbgI8xYzsFXVQMCtx9ZxQH+OooZJYUvhMjGMAfdXFKn1pyvwx4Shd6cnGk3NzMTXY
KmAliB4NgzEWNIQAqcRchV8h6Nd0IJUNXFYT797MvWhj61rvzPtydGEefj/n5ADeFmMJW7r3tn4X
GhuskNplbl2VVOcWrWN+cWRbwkGsbjJXJFtH83c1Tl1oV1ALYLSJ9ZB/xEewuhBKgZaB5IyK/otu
DHyzB2QSY/g9DYs9zhnNhtEXjCvENKxL3NEg54kXbXQPaF9QAphik1hYdcu62DOZ1/BQZHcB4hen
OPpjBJdQhQyt5ESFhKct6xBkb1y56yLEBNogzHO8ZyE5PvR+NDZizJBOVDetZVyFno3dmdZSkU5X
On5PSPHtr7YG0HsCyLPQIvjoaURigq0ij77L8z8F9m4oMp+pr3jrWbxg0OCaPNdOj487R8BgovpH
vwjYkrnolJ5aQOl3nrCc8KYEKwtsNaM201e9qEZyPviNLQN1oM/hxXsTrF8D87Ap6jmR5KafumHr
B+1NNg7Z0qFquCqFvTLQ4607D8iSPgzfaFphUTGPwARRZS8sH48QRj+3Ae1Sz69BXXsxXLghXXc6
3NpuhLkXtVgf9M6u0kKAl5ww2FqE08qtdeUGSzsS37S1oYU/hi5jOXFRl7Z6dVeIrXAw2nPcGENU
75JnMN+eTzrmv0kyGUwTbmcsQxnZeMDO2TaiTsB2xqRbWd6ZjQ2YoIgvEz+ydn2AIyinwlbCjI+k
GV8HKP6tMHoE31JspqH7kTcapM0IV2lEVN+rXARrCxtOIGNwwoZNZnQERSKJtjasbV+4DG5lyYbs
zcWVc7h2pw6WSlopz8hmgaClWnmhXOkmscHc+ztfRgSIJWG6ASG6NFgEswopGRMb6JMx6kz6gOoR
hrGZhQt/IkzXCJMd7MUXU52f1IH5T3WJeRkmVrKE+CetWD486/aCvuaAaytOXBEhNPcJzNGwMGZt
X2kN57tJnOXqZGZgSfQxYxNUJunnsBUZHBoL7DaM7ikXeDSGZDPpIOpNW4xfZOACSvWCLT69vFOL
GzRqi4wYD94o12S2/AfsZb+wJz2hmTucQ12hhld8EwuQLkmPpk/wlqE9MxZtZb6Kic/d6s0JNwcV
KVeheSyhkdpmzThjqQ/bRMceNNG+OewdbILhQobIg2ZsodX/YRVAxG3Tt7ntQ4L4FJh9Ht5oEC4X
cC6IgkYIHEXTb0xCu7Yk0CicbGU0frLTVpbftlexD1cC3WqdtMvUxtFiwJZotogu/J78rgi1dQhL
JPQUARjuRa5xG1OVbPWq1tKrqxD72Lv1ifcYdukPhhyPTtoysWRlJ9Pm+o9zR8ZJnka5OL1suGMi
xR8mJyOhzs/FrfIv3iAPs+fcFz6mIFQOa9XrS8V68Bs85tQj5sxHh3N6WQO8rjDpXWKNdO+oNARW
yQNKpoZZ+TzfGH6Hgy7kKWvA8t6zi03U+HIdJuW3yUbcT36JuN9gavhcDY2UohV5M+Fexh//hFQC
sFHKPleSfE3YGC7qLlwGMweqSktdEXw3xU6z4dAmtL/OKzTqYRkxg4SlHkYZNb4TLYK+89vufZde
nxEtB4NsYdAZrLf0Gxfe8IpuYr7EPl1nnsm7RyW4y2pOalhod1YRjAiwjF1kjXfWOIFWIjjuPS48
kT0J2qZIkjeNVvM67Ye7rCHuKfLoMiqqa7fqyUy7YT+b5vF8D/oEIy2lUkQFzHtQ+2pZqdxC5cd6
PD3Z7nTqC7DjdZtMQJgCPAotZlrOWbKVzzvpaQdwr8p3mGL1zHNoDFj0nt+E2VWrQKW2pVvAHQPn
QpUWYDnJap3O+955xJm1XWgVzjUM1DE2n0Ewm4D1llhOTfs8EzeM+G3wbb1E4FMss5LvUL9aFRSd
aPgxVo+2i/FPP+WrlDVSWvGXgJIebLxd1fvf68FhlNeQV0zWcWR4yclSKTqek5kOGFiV385v3lBn
Tm2zXs2CQkXKvxuJ+SZcaMEVPwmXlDpv0F9QeVb5Ln4nHQs+S9xDWFDvMeTeL4xbVPMw8C15baWc
mJqDB1ux4so/qg2jL5EqYNWgs9t40nAXAO9YpFwerSHR8fPuikCDIJhcr/eJrJr7czW5idjpWue7
5rsUz0zSy8yecA5xD6aIFmLGkGfgmVZJ/VARsvcG3Qoswa8QvnECYJIkQsBOTQSrXZnNCTJhVjA/
EVnJuoi2hi6X56d2VtUx+vcvtUBle17zvtXs638etI0PIb/vvmeSBERttDWzc8NL2wx3aitRdzWe
+51bOScUdafUeIZSs4w6N1vmeck2o91MlnkN/WdazQkfW5Ugho6nJ5LyzvEesj5+Bi82l1RVWteM
ONUv6M1CblbXBAttcJ1f1cd0NVVTZlOshXtwfIqZnpr1VoXLvsO8haiVg+TR5OloMONdjgzSryUy
xtW5N2CJxsPnHmRuGDJwrRnzsdG6N1nndww6b+ZRYuTA489ENMk9CiPZVNpSNTDQXUa425qXqU7R
ayi/Tngq0yMn71AFHyeK3yabqgYzTRpiXO2CVs/WIEj01NI+/5HQxTMQqhdwzRv8pBdwb9HCuAcp
WYJdQ4OJhsXaHeUXz8XX4FxYiB9yXIHR+vnIZEYWXpSQgIsAqnfNAjemTWXmQCiIBPregNDmUGfP
qHoUOY4EquJhBcUJZ8TDANZ+oHbiOiq3ZlWaEkMZDVJrR3FOnstn6RajWQDgfng9Aq6cOnb1gIuT
4hulPqJsxx8UD9dNO67zHreW3iDwK4ziqxiM6/PzIEKbW4g3YZWQUE1wMdzCfXFm5tazZuKVM7FB
54gn3xOij50vcJ+iQcDj13kPFn7Aq3OqHTLRiUPjpUGNcajI2SaZY8TJglbpPef90ERvbsTG7eQz
5tCkRa6fXbRjf5ejjZtq01qDUSI+MOxoGQ9MgaqI2qEKe860IlUqyyU7Q1kDgGPAeuWr85GGC/gp
nutC49RNKLqVztWokR6lMbuBGxG9lagmhjqiOBVzQ5ycJdlgVRuz6QaFYtslNe69FClDY8RGV8bb
ph/IQQMR4OGW3DPSEWzTCybQyw0INm1lkCDrKB9il2iyFJgahd3BxIXHUeStIX0UUYU/UccWkzv5
S9kOxuGce5azu05SuF95xyUS2KG2Yroa05FTKuxxqhDYT9JwPXlGQcRwiCz7YMvi7Vyl0TQ+dJsn
q6Zm/t3VfX/rJPrSQUq+LClNng87QsVs3WDhlDikxrArsaxMCU8n78WL/Y7byXUsQsjyceq/+hkp
b1tAr65jDJlUQayuqUa3FtcuCxhWzomRF2XwpUoLDwRu8japXkAd0EOKjfLJlu5bz0hw4AeYKlBF
SKz4La2/FBNHSDpTUZqrr90sbmqN1DusQHROucOGyvHGXISGrjDZn3PmEojX8ny2ZS5htPDc16bT
cBKiWD2r0pTp8GCWVuYRMd5QZVjQrFYQc+SEUbDRsE/kW1LOrL44tVA4fVyGNR+0yfmsgne1ALZ7
c47mzh9UYaJWtWOzN5PkUZktAnXTLcEvtTUcLPGbjhhY7vz6R0CDEW/Ua2ZOv4UO4XZNEyCM8u9e
UvsrK7ZCSg4Ys6lr49pEkmNzUZVRvlSrXmZ3TYb5lObnPJUNFN9y+gbomuDOSw5zcDvi+M0NCPHy
yclDhWuWl/014FCKgWFr7pKyuEz5aEwRXuh+TVLQTi+hBTHELusN6fkWGDqbWzD1yyYovtaNuIxq
PPBA/EufpeWU+abAPzlunutcczexcxMO1YWm19/myIeY6pHrhqK76uyovigzT1uwXQ4rZ8r3I6by
11If+vtJLx6LbIBm5sgd0H2n1oLN7Mi7Ooi1tUf5bpnoTGn2EwirvtLaYzdvZgaYqrDzwZtbzRUq
0vQmrGxMuvNVL3Ht0IfmMGTgW7V8wOLBHPyN24Plq6OeydYm7za5QdiQ9vLmf7F3Xl2OImka/kX0
YgO4lYQM6V25G05mGSDwNoBfvw9U92R39cz02fu9SA5CSiQhIuIzr+lSS782UVBKxmQ56h6duTqK
RtCG6rkdLHEpsL8CD455z/BaqtXQ1HtxQGI5BSSHrta+9ChIUiONJThKzw9qPftYgBU/qWF1QIqU
ebKd8r5UHoB9dIcfRTP0x9Kcemw4RB9CG+tDB5rGRY54Q5iTG26byGBv+FyVoxFyL+C9vG3Q9g57
ORP+675GoaPEgnqc6wc0ikS4bYDYiNBh5Kg4rnCkrzl9Xt7lqcCXZdSCzLP4MoaifpBQL8asnAHT
xD0VQmY77IrNgwB2fuzy/Guna2Y4FPrnsqahkMvUCEDR4XijjCLcNtgEfPbb2Q9Mq8HmwEv+vNmO
SYTyg6TJ3lLUsZD1hCLYlnaIbrQdbnu/PLRg6aOy24Zp1ZRX0BMRVPIRLtZKqYfvG9ySMTr3Ub8Z
m4gSTjOl3UXi0VpFdeBo43C2cEdn9DeqgWTHLGCl11lsPRUq8Y7KH46TNeGwkKTXRT+b4bbBBN4K
W+Qq8FTKk+D9CaytZZBnVDQMzTLCbUO53/y5h7gLkH9UBA0qlWttEkUfRmva3PuYsLIK6I9dZuiP
VSNjvMUpDSaRuCRl6V5nmDNZosUmFp4SiSM4QS3XY6zyrMcKlk0x6fWTLtqVxjTdCmPAYzfL5QUP
XWhmaYm7tYfptFe21oNjaNh9JnodCJmkge+XmJ0YTndEPgNxwsfZX0VGvJ4ban1Iob25V7zH9mhS
Dn6Z+L4flF96p2Hg48RYoD8uVlE/zjZcJK+iTrEdc1fIpT+Ie1u7mzJcexbYoY3EK2pJP9t6ld+l
oJ7BUKOCmIxU9xc7s1mIuM7dsAKxt12nTL4h9mwGwu0sUgDDQgaRvXH9Ff50TBfdcYztT57CmihT
EQbhpvtZ03GlnfysubJL9OUKLFj8FBfOdbPtTWPyROFs2aFpSvTV6VMYi/yHpNEeZLQNw+3QttEz
PHi3vbrtMXpCnQTGf5FfTPoMJjXJ0Em+8AEfspG73Kx6nHxz+3Z+APGP2cS68eb5K8sRsuTuEuEW
dqpU++RoPYr71XxGIDgw1wHsrqOzn7GtHGx53RRdzO0XBZ5W9kcq7tfObHDEjDFebhy8/KZbd2iz
KwfKJ+bKfrtPmWoOSbPGp20w90YctusQ79IW9CRyRADNdeNipw9FKodwzISnA9dltsnXiaaKKlC6
g3+y7EZiTJhh71abaCzq5JSnfDJvEw/PE0+ZuIgdazfD48LqrnitIKADb5etpxI6HABZeHeD7JOr
DN2SfbrAFh4XTSeIKL82De89n+xVrGW02yFEWXJgXsuIMbZd8OFQw7xYBpQicIqOUjt00a8It71t
E9nt7w9TpzaPhe+xcg6X2a1nrEMQ6kmEzZuo5Pe97ZgTv6gYvgnVY591bqI8DisQYew6rRBi8PrA
1Bwb+H/3ZTa4rKnLEj2P93WSfsoTmLDW1OJJ0s5nI+5fzMzll0dPap71IONmpvCg4usoxWt8wC8W
KbD6uvYdinQivtikPGWO+2Na62+RZ5+ke9VJ/QxK+Yvf1B+QkPuYTUSMxmydFXEpma8pw9kkhI9n
68WRiv5cChh10bDfKqlhdJpG3cP+optYtY9jhx1MdNO3+XDKY7MOflh4AqeGw5hVnnNJZhMBWRcY
mQFnULiAtbMIKozbfZJO8dYJ743EZOcYLrDgIX6bmuh1ttv95HaPZYwySwUpmKrpMdaSy/oFdFOd
iMs8hsSUWKclI9aTM8HtgOoYUbL73CfqQJFljzQ+bqY5FdSJua3x94bl3q6aVlkrvqS59bldOEm7
JD+8iWVODXA2EkqNhlN8jGuMppzEe4Zq/Wa5/ZuFHGnXrHJ+iOnHRHDwTrFVLtpPSsuuFytcGpNm
nEm/V6Cd7ywlySxCMtdFlX5iFrrJ9KS9aAbtKbepT+Yw3JtNjUbtNGCbidVqgVJcYGF7TX2YBQ7w
9Z5e3LhrHyYIHwHRbHu9CCrgtKJ+SHOcflZ5bA1ztUq/Wr9GsiYCOYZMLo6sABKJqPOtXxf5vYmx
xRkxhwcDD8jBJX3aKnrSj3+spaBpS6gQA9kj2b7vTYx6xqzYS0d9aH28vRyYMhK4hd5HJJDW3iHR
MTXyFltCOexc6KyNCiyRvaY+ZqsEi9QOyZnB7sNRL3feSF0A8C9RI1CCgbJQDl7ebDxtd7Yb/x8o
Xxti+C9EOl8nKwDW5NMVtAz7F3xRtyyxPXSUr6zKOZczuUpt6PCSF3hX9Ejcungj0otIY3KWs4L6
xFpq8mmoDWax8xPpBB1RNwWK1NgVa2awXcqYMqONLpqlLrFJOkvIs5aFu9tJCrrMDsnlEJFv1w6I
kfmHsLgJBklMqLtntIZq9AbS10oK49g1nyE2vU4OJpXIAFA6yI8L0zUhv8T2XLsWwFj+OwjJWAFd
f7soYEhRjkKD0dwu2p9AV25sxrNHSeTcFsaHAThRm5Gyrh8pnbwbuEGLOsd+e5im4Z+k3Mx/895Q
pTF8t+EUA4r9hcXR2aNTUOrPz/Xa8S4i8i/eyEg+OJQZNNO5rcz5UYAWmSfjA4TMi69UuGZhtEWx
wIvRcUAvgDiClnJ/0+b+ZbIp+fz3KyT+BgqDq6e7zsoFQmfnbyowZTuVmS0ybhuPT5lAkNh7Xad2
TMMkk/NaXiuNbF8LaFGxD64KyFijsh8rmCNFyBuKFt2RIfeOFRkxWINXa83lvBz0p1shitQWrzml
Qu6Jo20SlMUy+VJ1KcHt/QZBjPU1b1/LgX1j3zaf5Oy62MWRFG44DdKEHzSCxcHNk505ksibGYhy
+EthvExX2fopPSsx991IK25qcyxnbZjy2K0Vzvg4F8l32Ex3eNrlj2vCRp3nVbTqMW87aBXTR3Mt
MqaiuTh4twPyqBZaj601P+VTcv7v19qw/gaO5WKjYYKulIs+798AqzX6wBjNDNk5FZmzh/QbgFEl
+13xJu06k9ndiorCpZQazYip8Vwc0DY1b43RPopJr1gOqCh7bkpkDG/sCjS5OkO7PMEft1mEqecs
Re4WYRJTP2n98dGOaADXRnW9dH5xHPXlR7HAjXdApRxFMx+3YnOcULGAdrsvkte40wDCGdSrU366
taFYphTJpGLub8lRdDAqO6sg6jIpiFrSPNcu1TfKDFVLuU2whAayv1cJjanMUEh4VPknOC/MPCTv
BXRq5MeGfT0z87SR+yXHEQMXYJ5PcjZbv3XQvudS1UdqDprR14Es+68oY6xdhgKLDAoQQa5SxFDK
1wEro31h6SeIWrS89ALZUwyApeWurZE0PqpSfyHQo15FxcemNJeZ7bVGkQsMA9/a8fvHrdZeaxWW
8NklqbXvlcntU5axcaggQhoj4V5kLzRGMhIsHVxZF3cAWeAel506aYWJIIBs6iPtEjxAZX2pX01L
zqECNrXPcueDw5N0CMK4Um+2SlBtQcbSHm5QTbnUK0hApKwTrS/OVqt9iQvG+fpRm0tcJd/hlz4O
2Sq3IjAmNAYdMMAwfbAiB7AGZgiZ6jGFrrqXf7hdV2r7L5MnrHdhoEgoHB8J578iVuMBjImtIYNn
rV95XQ1cjhHD+d+0/qp0JUkrzmwgcvCzqtbm3dowQyiYpWPFMDR9/g/43b8jvn3LZ5FAc5RRxNz6
y0dC5QMHNdzxzrkTf64RgSd8vqyl71xhfNnOl2hFnFVq/LBCrwovf4305qPlOf9wbf7N5I6PCBU2
KBKw1t1foedDOoyRKKv03CdQxaaBUYUym+wwGKrBM4MU/9qSqo2L81W09F9g6t50a31DrPgx8BT7
bsZRrYi8Z31In007mQMqYdE+rad/QOL61t9+R7SbrRUhj9YXilvrEvCnRZAA26YNrpLzlK0e1nTR
QVYc9LFDRDky12Y2af2SCxe6awufU79CS1iFrm63Aexiqs7p9ZylKhhQIQrAT7h7c61GpQWKypad
Hqiz4l7aAcyrBv/DrqMlGeiqIHksKw1KqN9dVDa9FLOsDvoCKtYskC+IEJz3Ncf/4JMLmfqj2T5p
Wd4GW0081lJWn3Y5m5l1oNLnB6OisJZ/rB1UZ/OmHIJ6SBNcbXFeB1n5IgrzKJDiF8kMaw/NkXSm
b6FZ6hBjixfKlmFjNTW0e8NYjqmvfWzrLsdTaKS46uuf5hywrmad15rjBhUtqal5vvac0MDVWSMS
M7kfBRPyUpZPfgI2KraK+VBY2sXXnftyiGFg68NJWOdI5u256jwK2tUkj41ok71YmuvGr+tHFB1I
TjNmq2LuJ6Q+U1x+0uqwDd7/p0b9EzXKEasw3//8wTv6GzXq/ntZdihCv5Ypk89PutXGqfr5j78z
o1z7N3R2kIKFx7LakPnMjb9Tozz9N2cdSDxtCmJtAxj9OzWKQ2TyDDewd6is/osaZfm/wTWkTQyL
nylsZYj88RF/p+/8JLb9e2qUgS/Gr4MaHCYq/wg82C6BBOf7y6DOCwvJg1qfzxM+kzQZliAq5BNg
ASSCk33dCZ/00bgDr7AckSsEwAHE7Yiq4L4r4WP4jZs/1ibuthIXjF5h4Lj0jL3UjoMCWj3AcNS3
RD5O15XbPSjf7IJC62v4f2TmyLHuk+sCVxCsaQpo+gN/VhwHsTU9Tgp5FN/4WEaxBKKxaAiXzeu5
MhybLe0WZgik+tsmd6J7JDwp519ahjEdcXu3KJSm0iQWgZ0DEMxKWx66VbTLzgbvNK/4pC6LP/pW
boBQcIZwWBefVgl5NXT9i0weU9nWp9kfTwndgHNMgQrIXXsyeiAJXfxDdeLUWQa6XnOzBzVJexaJ
hLWcgulWnof5AsDMFQQXxUiXuBE4qnZTuuyoA6z9PsKiXBKWRzTbDgsYt72uTRl1jvbNmtMfSeSB
f7C0F+GO8IxQOKNinlICyb1LMSY2OknmjRvltN6kJ/Gb7W4y60ZNvUs3Ob6UCb0Nq/QVXd8FmS3b
9bCGMzECh2t8WUxd4fOdpbfk/tFO+rgyi/Emje3+yhBvXdJl19Zo31ia5d4IN4c2LrshaOs6OzGN
Z3tdgPYcJ3ztrc4MbIG3NACrfg9sB+/uHv3tUbeJi0pHO1ky/WizEIM/ncHoxzTA0jrpKPUXar+4
3bNY6quxVcvZr70z4giZ50Du0fqvkVG9thPFlGkRd4PvFncIv9Rc1JloTgdc2ncYZOW5dsmr+A4B
F/fspol5C7kKEJn9mfZYfxfF9TWQ3fpqbd1DMDEA3lr5QS0e+EBtfgZoWe869ARkpsDcLo67o1pw
ydeORzRECLOoYo+bHagwm9UIH8od0VmpAyFIQLgLONVejD5AJuzxXHjmdB5ymNieq5xTk3xD6OXQ
plG9KwrwZoZbHJ1S+047oYPIhuobtb5dEcfWY++B79fci1zGQ2vK4bokNNxF8MePusiNa/6lQY+E
+yTKuXCutqIs7fh+GGNcXGmSoAw6YrQ2ul9QjsnO+lTPiDLTI0DTDImWXv9EERXxK2Ih0pXmRneb
b6rE6EVO3RN+fd4h7qIvhaauC718WhJj1chKb2wvtkkk3F2ZZSLQYT0C/bM++W0Oal1fLW7n5TB0
7aWN0PFtySUgwYib6jVdYOWP00SPwHxC4aBA+l49+JoHhKw5D8RkhHmgFfI0wsNAgzHgl1jC0+S0
nPliSPOEV9/TLJKGsj2qOWQSPwq630tHKJwskcX9EtFhdY8eXjjXjtdTKWkNagqEDfu57K74sNYD
V/ktlQqp89SAQA9ZPzfdt8aFq1P4zR3B2XNr4GLb2tZBuI48CL/or/rsxadmpCL9hFyKS7dtKR6y
LwDCvmWK/HuZhv4wC8CpNLN2qu6bAGrrtJZ5qI0vi0R4z1g9nIHu7pNyqZGU8LCUNElzBbpWHsT7
op+gu2eZOsyN/WaBdQ+NJjmWE0p9CoYhais9Frem/1wKqrCGmzrHMsNbSbcJoRByGjJy3RSZNkBZ
YO2WfDzqlQPTPh5v6ykpzqbDZGTY7kkt6bnD6DyeTyhW+OVLbnb+pcK5tvavsqE5JYjsazrzg+Of
bKSkzq25HNJIFkHhNZ8oH8Oxz63mVJWoK+oWOk41ihdoJx2HEbyDssg2od+252HKVp5MdFCr+qQo
pQrGDuRs6e7xse2gjTDRqf65d8S8l/TQzsbCdAFu8WpscLcXVnE3m/aDO5qIG6p5X8c1GpVQN8Ab
kV+7vff4acktSmTRsASLd5lHMvzCdaBJZeBwVrUNi3a+p4cWEonX6BXBgQ4BBsjbZaYyMQxxdZOJ
VBx652uzTtf+gNLIXGQHv3C/ar5zNssiwvuo4P5tdTPo8KPeNZlWggPBgzs6gGD7ZhfGo74ibodI
akHrYuQgFlA5Vfq29FZJ3bf82Ad9apLG4VGvxyBhLaM99MBwLtHZHfQ3fcRZtbeSE7bH3aGuwYBV
Hl3yaLhgUYCPvKR2ZgK2jq0fwDI/ZA4TxtwC2bLadL8YvQQFF1EzcfRul/j5DZj8RxOEP6Pd9PdR
az1ZZnrj2EA65qbBYqVkHBOInEZE7KFzxYe6s+RhGeajM+91ZK6gUdAKwWttX0FlI/2+7cHpAGc6
2gUof8vnJqrFqfKNz8i7tMHUzQlKoQPJqjleel3NYWIaKFIIsVO596RXBkm1ay5Hp9dQGad+unie
eSRdZSnO7WEfgaJDky8tucaxqGAKEXiIKEYQb7mUJnZYSf0w5csFMKABrmMAhxilX0bdcW5iDc7F
kPFVnKHctznC1s2ET7lv3RY+njpdhmshmcxu8WlW+723Ml3UV29s5L5FfEBGr/HsvvhAiOnOtAFW
oFOoY9cNpuVrpnnxobfilJ9HnSAPA3HPvirfvUD/E/vG+QgU+6uTFMZhoIntaSeKJveGrT7G4zLj
UtzdafKaSYH+gOtf9YKeNh+wL6lakrBrtg1STlg3TQxWPM1ZZN2xD0rmgj11UCRO+jnoI7Jyoo1T
Xkf4gFycdvMtVAIwYvc27bwCAL2GcXoIEeHaQM08SOz4OJhy7UJZd9U4fsjA5+7WImXcc3P1loXz
URKf5FTa0ERNCgMVmiWUTlpmt71buafUANm7IoesOftmTo13nDTrri7HlwWveMgEmYG5cn9Qk2te
xT36rLEReEmsIWYIe0QBLJVNfqjz/BGA/0vZNN803MmzogSIFYlT7CN5nnvPto8lMWPuFOlzIBKF
R3HC3WcjyogifU1sVVtIPRSrH9IgZL6LMDPVvfIlhrFPckSfIXhvXKveAbmUF1WQZbRxdohKMjab
/BLFaoK1UP55sx0TE8np9gQ3ACEn3glM4LjO5//awE+vw1ZnyGrxce76CohFVoUoxyaYSK6PGZz5
ZUSqFGXLjqqr3q76KlhR1QgyRindcVk/FdkAuGjt6G04ga2Hv202sMC2tz3h1EogD88X0XrTg0Jo
FGXow7UNExkV4YyIZGcb3Wk7Dl2rDLe9bbO9ohuar44kxH4/tO1t5/h5zvfTGXXEKlnPWX2Rzdsi
BWox4xNQNP8iXDM71Vp2m+BXYyGJS1Fwe4G7zPoJOY6L69g+SMf1s3nQcyiyrrvb4wh2NEQxdINW
aAKeKHEVtoUbcYutu9vB980vx7Yz/HIsQnMLVGZ7/uX4+0MP3O9eShDIVcVEniQwDcAWN2G7buIs
acJaKHfZb49t1/mQ12Ac1PoLvv+sEhGdMNcrftvtZ86ntl2I9nmRmNSHIsujoNyO6W5cnTsbNs+/
7olt75cTtllCvgJ1F0xuWSMx+cdGd8c6hGL/+7G0c4pD6+bzbvsI26my7R7bTvhzN47ERzODfzFR
8AkHrSnDbS9bZi4toLB1MRm+ASjjnskT47AogGpSlO6M/bJThKLKL7HRQfJxpYWSz/azxXHDf//c
3669FMzmlQOlTi9BTO4QE63gz01VuO3BoOFqrBvV32R1oV9MsAD5TkeTDxHidTeG/hXmXnxyGuQL
W7f/uA2jbeO6kl+hXkdU6fQzyogkNQYtV8gBDB2rZBDNqFGH28NtT18f2qNs9P322B9lRibaB1Hp
Uuasq8+a7w1XVYrczMSROevaew6jgVS3z44Rli1TidnPX7omOmXzMj1CPbXnNnv0UucEcPITfod5
6GpIyDaE0sesb9A2cCMJszBUpV0/l5WFTyw+vKUFZN+JS3lKKko41WChkmV0JHPAu4NqWSMPE5d2
2wG/uQHVGi+X524RX6kXyfOIZ66VYYZiLK4VOlK/bYbcOPip5e271oeKNxFFQI+5eKhX7zvRZVdq
ACZnjOjUmYg8Qa5D2xLOMvgyeoYhZNzd5MT1ne5MB+Ho5tUwjZ9Hs0yha+X9IYnbLpA5vhNNPGeh
UOUPRvizzUJ/aX3yMvwGk/OgoyZdDMN8yNHGQ2blvu+wh4gEffBZm+0b3wMaz6qwS+IxvTUtIkKj
RapQJaJCMdEEQr9IUs16vf2KFU6k1ntuHluWlm33/eAvr9me9VMmuPfXVZ343LZevW8t/2Z7Lm+E
YJZZX7aM3nCsJvM+qrjTFi+tQ2PdbA9/bkhL9n6esc4Pdh1K0pllny8NIB39JGrAyixCPmJVjEBt
9O8nHTfV7UToSdU/TwmVqA6zdpkuYrp/fw6uTXMYtQxw/Pqe+B2kJ31GNHT9x2HdvJ/i/WEJDn5n
zmlx6FJEo4heE6yZ4i7Icq8M67yg177tvm9yT3YnJdRF5g2AUzD5GPQxFLjZGSOgI9YU1Ph57P2J
bW/biNZXNPDLuD4Npctcwf9umzibX02ADEwkfxyqO4Amxgpbr9frtV0XCfDwJCP7qk51fkNb2Ne5
ZsBnX3+C7XcQXsoT2+8KKN6f99uuua5LmL19pNc9wYCiIb9t5qGyQjNJAD60iwf63o0OQ8FXa1fc
Fbbm4IYJnJx1biEur8Jtz6/5iX85tuoM7U1l+vmhsqNDbPA1ynX59dX2lbP2qnFFKoNoeaigF1y0
RSBtTRCp5htq50xUI99y2xuLAviJRvfWMpvQFoBRnNE8k7jGQcvQ2JHkpECx10+1bBNitX627QO2
ygadXqJNvb37BND3WNXWLa2XJpS51l288css1RCqYT7VtW6eonWVNEXaHhG8eKDXX4Xdtj5K6EJX
2+MpnyrEIyJfBnLCsLDbOwX6CvEyoyDZThcv+96vk/+2kb1vF+dhXRH0Qmu7q1jO1QmSYqjWY9um
6zOgGi6X21hvtu3/ticGOuisHNv6IbftkAF3Tdau0Z9etZ7o/R2399r+/T8e87qENeX9DNve9n/v
x94fvp/m/eO9H5MNgzWKqZl1rvwQvZ95e7FbKEKPn5/9/X+S3EvOi2EG74d+vkQzXaomDtzYobbG
cJmHMQTpIo51m92ZOeO9glMSDCy9pPgMZdSAq5DiVVKdbaon4XawWqYX1fcJtr1SnBcV70GIVWEV
Q3pGC8eAD7neMtudu90n75vJ9W7bKDWP7SJrPVAP0pLYKmOsCG2P5V8tbkVfoCgxn0RIbdev63At
XRYTY/0824fQ2/FJmTT+PG/G2g75OaG5XeiWtXvwvLogLTBSAG70Ufs+tIomvSR2C2lSW7neG3Ys
nY17A8ZfumfJ3vVGBgZsPQer+IJAOMgmBOxy5qUEblqPVEaf/A4Y+P/Gwj81FkDUUOn/z42FG5js
37uq/2tX4ed//d5V8PzfbI+ivUOQvcpEoY/2R1fBdzfpNAIo/IMouYg/dRX83/CPoH9nOyZUdfp4
/+oq2NZvNjYsjv+zScGZ/y9dBd7mr00F3YedrWP5t0pG01nY4DR/6hRaSUYVzaYBWOpalTR06d2R
jiBex+Am5w6EyJWoe+t7NCWLPNQMAHpcmG0k7nMj8Xb8gbGWcr7pBBfaix2JxvugQHJ2P+IZgbNX
YqdR+zbiYdYy+DEmX6wFX7mpHtNs16AkZDRowLiaPFSwILqn1nFnKChO131ITThnAf3VZDhPTY8j
GgGSQZ/By8eIdH6YkGKFrGRe1cmY31EFwDMrUloCLLvSgP3b+jChWOr7TXXVlCkYJ91L5vouHprI
OtFYd0wQamNELUiaMe3RIS+/ALjStB1BWyaokToCr3Y65fauKWM71Vl/euO7OU9Zt+86bZ72UxIz
52Ps0Yv9SH+/gz04dOJ6zodsTO6GEk0BLVBYc3cd7yZnvbsksYP7CCbFTmq8wkvO4guBOPJQepfr
7g6sTQY9JSlUe4oS+9FW2JZLa2EBpnJOmcaakQo9tlWUvZkdMedOs0kjbnp0LhAiyt3IbM9Y3OTF
qViSaaJMK/zoMwE7+hB61CGP2zlWYe3n1JhX4VMqS6NfOBBuhDv798OSuOrFUl5jPfFCv/4mkil5
iVmxv6JksnSnLmu67CDbtkaI1gGHRdpi9V8QMBogNfp4NhV+X+1NKITPpeEkQGedMg4aMgocG1Co
8VDJmMwwsykglnAfZ/Shm6qhdFzBXCP6d18Gt47UsRzrfnrAFC83MK2WUh5Mc9aNsG35qjFs1ywb
kDA27Tqw0Y2v75epc9IgFbNZ7tqmq8UB6hvslKiTFQySAa26Gf7uWN5Dh9E8mPHK6pA7WNQq9Npn
lLYJkIpp56atCxJmTONUuypiYdH4NQXyvzYOY159KMVIeRsnBkXP38Tu6iQ91ThIV9ClCiK9K+Lb
GHqkeZZpt3aqTdHpt3U9Gk/Srk1JEcpRzU3ed3F8o03x5H6gCeOb57kBuRVGzCgWBaZYDEsWpHrN
rwLTNOvUrVAA8825kYEwxzTMllj7VNvF/DSi3vtotF0cYMzq0Daz1b3uzvE1I0Du695x7gwE9BK+
Z55+y6EWPROIqJOiendyTJW+NaOIIaKbzlUBM4WGNmaDPljJk1lPfeBqXObFE1W9W/SyReagt67s
1mhoSJHz0SW37rRs0UiStOk5h0l4QgWguircxr2eEh06fqSgZRpge6PGLi7Ek+pJNHF0aHvqmoUk
74oHy7zoUex8QICX8lrip85tt1jf7ULBiO3y9tbWRhtVeRU9qBFwdmkY5QNFr5jr0SV7YMndA+JJ
w9uYG/Vl0FPrKUEXId1lg5vceDnxItpINAUnZXwqyi49W6hKXMTMUMnhIRwtP63OmSfhmRReGZ27
NMZ2GK4FcaaIr1EHgjvd0ESks995d0QI5ZdyshFuHvz4XojWPQ2tjAKYXyg3lKkXLPjEneGIdWd7
qMsHSH7iQIW8vbG4FU+jBrPGXjLnfrQj7dVM54lTVTX1+bq/9yjSHOFwzscctda7Rcb5RUjELaIE
2InjpPa97vS4CDqJXdxm4NkPiZT6j0KX5VM7FN2tATnE34lVvXM36IV5AXOmfdTrpbvp0YmEZTPP
AheVJKvvEyt3H3xS2OM8T/HBtArMGi0kgIoROR1ZmTjuaqPVBThy9ztTMswHA+XBBXLNUUSWQek9
gj7dz/VM4Y8Wlgku8JQVkIC8zqHLUTSrP+XgunsFfvjrYJiSO0RnutWH5Amyobill9jdVk1S0eEu
u7OZ1g5GRdl0MeteO9qZ1I4Q3KywSY2VuqScg0ewdKNJM2e1msuT19M+igrfPZQR2heE/7Bvlia9
Ril8PhYomAW479Qn5QEzRFoD0W9XtLde25sHmBcJxPl8vkkGwjaE1MFzLNN06iWCuX4FyAWRu34v
C8aYsIV5yBlKpyGx3Zu8QPSDeoA8TZ50rkAKNTd9Nuonc1HTQ1To7S3XwGVKxsf5lMFwJgPQ0UWp
DWTX5sUM/MgzT/NaPUaYjo5igQB/iTndUYsN/AVpGhwMEWEJspodYZM1hAk67QDpHCRemDeDKXYt
OJyjcV7EGN0MRjweZ7zt9ywIiEwwoo8I4UcnKsDgBmw9u+nn1vwG2ru9dWQHacZ1oAh6VXHyoOjs
a4zKDlpBwc7z1HTRstQOJLKKCHtYTWC5A7/4PI+XRFOAkAvMmsGcGtdwRPRLMUj/o+sW4iVrPfNO
Q4sLNAEe5crHF6foe5s6LPbMDG8m0X6OgrxntajxWTo2tuX9SGw9vjJSPTtqi9Y+EkbDl3AGI5Cq
QwIE/j4kb+Tns8UD4TzTyyhQlgmHZVkbrIO688BMBtpQjLcGM8dpiWQWIB8f7ZcJ6x2JVHFQgtwO
Ch31SUfDwWdXIXN1TmPk/Oi7yHDs6u5mBbwdCsMaDgkJw2HyIwsLtoXbYRjXTmeulissTfN1wdWD
xsWBrBAwwh1DLJdBqigQ6CTt3T6XB9eXtGMMRkZhlzNkDrRRptLnHk7b9thLvEZESeu+lkCLEjCY
LCCquqIisboL6bTPaoO7tMBsKJ8iaJ5yQZFZOT1Z6KizhrZ6fp3Ow/CoaXQwnAIXvcWoxKWf0/6o
ObBFomaJ9nHLNNNZvnZ2/c5BowVVtbQUA2SDlW5iU517rdq6OQBpsE9lNVk2jN1BkZ00dfJA6by+
5J6XoNHgde3HeqiWo6WW+tYGyJkfMxsUHZ4jSpnHLkNe8GZK7d446JAVUMgD3+KcJ2NSy7XHRUIz
rgEM9zzZS50ciS/bngytVjcs6nlFbyghiBM2spCU7/+XujNZbltJt/UToSLRAxF3RII9qc6yLHmC
kCwZfQ8kmqe/X8J1aldV3HsianAGZ4JNytsSLRJA5vrX+pbBNDOlAI5WKrK4s80MoaXLeRbXwfWs
j2iRloHT7n/EXvW/iSmtjMn//f6mYxbeJv9imvrzl/7a3hA+8IEZ/ytM2rf/5ro+HQ0e+5N/eKXE
3zBA647abtCXutqo/o6RNp2/CWFheeJ/EJ5qYP5PdjUG1+B/39bQRMP9DNK6Z7qm/e9O/FYHczY0
EeO2fth6VvSIKaE/ZOvYIDb684xF90C33SFXz9aDE+u7Voj0KNScReqfq5K0Hrxq7pbt+lAoqZOe
sLsMhTC0YlyHfe4cU6/62QvsDH4Et1Bf7CA2iy+oJ1sMRO1NNN0mkT61ooWvlLYWgEWRXgEEKeRP
IJ1Bvw/Z/jOMiRqqRoFttSCKSn9Id7QXIfsPyzeJrfNQL+A7BuRCJ3P8E1Ms4hv0lQKiCpqOrT9V
LHbQ+jlIJWPK7iFpMk05N6RffpDCKwFFsWbNr1XGXy7DDxbIDmXM4XWhhdAkaYqMzVJhaVDMkwxU
qjeXgafjdjaHaURggaMShjVEQI27eM8A9xifJLI9PMLE2XrNuDc0BgVqsJ90BNlyn3U1rMSDboT3
UxS/6yCiNiyPSq5j4ss0nv0OikJKOy6ZqzkjkYJX2rBNkGweyZsKPOQuTwsivvK7WryCILDbnWfM
+6G61CZGpzRKfzupC3HFMIBtRUEioU70pvtADOrBq+dTrxOOEk7NfKmptlbTXXQ2fgePfjhvie+j
nB3DTriVERTzulesAwdg8m0MAQzFRhTu0sZ9cDVXBw/AztLPunuWguTNdNzfFLnTy7jw+8jC7Bk2
20AybEQn4u5RVE+pPizvnbGfmvELY094oray2ugOY9m5zQO2fDbgzvybPfrsr1lHY92wgqYf4o0f
xYLcfjXtFmBtmGbSkLtmy5QYgzh33ByZ63H2ShC0DBA2mWs9+9R/nkNaGi3p3dRCh7Wie3FZrV4i
2/yix4NdRMh1mKSaCShFe0gkL9OmSGnWD5PgX9fmuTy6befs/QEuQJTJ9BhaWCOiGnfPEpWgCKs5
2WWt/rgsurutUiN+9jQKQjHzbMkITJsmF4S9+l67BzMVONQ1nWwh36g2nwMTSQTq70TKxKE8Yw6M
sZMBekhJL1BeHWQzxeeyKz8TCNFxTgglE/P9MuJBiDX7u8TTQAzVppcaw1dligiDW3+CCLBlZt4+
UWRh8qbRFt5znnntyG/ctucnZdIePOszZ876k87urrEvg0UKf/YGhjbZ1dJxbbjec7SUb3o56DgZ
E+sYJ+Gy76qnqJ6TfWV1RwiMgk6jYT7hJoWcOh+I/OIWIzp7YLHseyPvXoyHogewC88Erog2G3tY
oReZIDYkeX1XFZw8TYt5YO6wI5DfbKHtRQ/m5OwN29mTr1y2hbT4H0qLM9xgGNIXKbkLY9o2aiNb
i2ZXOlm5HeliYiqxlQNxBdSkk53H2c3Qk3tjqqudtU0Sc7wr5u99py0Hu27BLHlHo9Cib4TK/Bum
xDtiZm+u9E6ICU2ga7RqF9bDVPBBZjklL7Vhf5B5D5Klqg9Ox3t8TWq8QAmPNwTr/VOUfE9G5Qan
6RxSXvcY6kOAFWsbRTGBuaWCaVTKcptTAktBNgDjwn6Y5bLcy6571WT8I7VAi3VWhSceFAseNdJF
fI/arj7a1EEecIiO5d7OQF3fRSxT2LOL94j0AY09YZEgXoQjFjok0BiNdkC1CLM5vDO8RYGNY8pn
MoTWlrmjCqLEgSEgcYYzLqemJTsMzFYOZcMqGS2qrz1Yf+5467XkaC+pC6yf1nHMjSYOwUPl1PUu
G7oPq9CqfeX7X0ljvQ5N2p4Y5sWbxKjvSZom2xgYYRAboj6YI34MC2tryaUtmBPGW+mgsceayYHO
5tatl2Mo3e4oikpCN4xv2BUuo4xM7kQYchMgVE059nsvK7CQyGOXJ8ZDa+xaMzymrqgOFEOi68zR
HlTZfAcSrF9e3MmC0tEJTB+L9znOclsZ3CL0cLjGY/PQuFFzpA8FkHECMshLwSnD2q20Uu4hULl9
Brho9tLAhtfVKkuWZS/vbdJyvrSYHjrd8fEe4HilGMretEk+HjMx/p6nqtoRQbiNnT/vk14EeTo1
W1kumprKw9JIskdhfWuqyv50xxcnyV+JBGXfxoREr29z17RAKGxzMX71fiEfy1Q+wemAEeNPM9AQ
/9ItBuYcXfxM8P552S0t6amvpmDqmVJNBUbHEFaAE237Oq83eRj5AUIllldcagzK5a/C/hFh5/wG
fhuZo+OqUtzN+FEPYpl1cDzixeweB7PNMUjjykr8oWZrNS8b/0P3lo3uz+428kZ5mJEXBFaGOwZm
XJiRKft6cvcuPEdawjtOv0bfEan8qc3zArcPZriPQgYpowbPFFbmLnam73QovCYoS6iHSaCPNtPb
dPhZeWB0KtG/9Y7nqc5JhwmAO27ZRuzpUdu75lRy8juEinUanPWY/rQ5oXbQ15NX9nzpxXa0TwyX
2S7DerZrUREDy3OhvfpNQ404gwtC28lt9POdTYUP+1rzodLH4hQBu4ObZCDXOZQXpW4GGBFeQNbJ
s22x83ElNvKstp1DwWIjbyCJRJ0ID9xr7+0mPnuowFCOq/gsjPykDcQypsgntO0Sx0zs7kiJXLnN
htzZuxDqBiFfzURwC+nKHb5fgeGScHyVmb9i6mCd1r7TGH3iaYf/Wetkuxyu53XpntxBe3I8+TDy
MYKrCjOy4zROOg2U69a0Ru3ZF+k9+7notnT9neiDvF965qLYAGIMMpw0y2tWc/JahvSP4ETAy5Xd
K3cdbJxzGxIO4Wbm2oCfWoG3vcdCOZhwrLls0sYbQZ1jL66AfGeSNvAoKXct+3zcC6qdSNsxvZ+6
n6HKOrcMrc6trX9BSLw0ITuzVGvSg+1G+8asdBwsnjjZbGl3dkGlXaNKW11LZwQkmPZodv590gvA
hi7GLtcQ4V07lsuuxxS1daGrX1FGsgADD77bV003X3mV85YOPK7Vuha9dDYalotxFI3gMEgWkS0d
JLVLaDgr7PTM6ZVvAFyBS66Wk8jLcGtztw66ouAK5plXC3/RxssS7oJ1RMI/yViRjkb2WNXG2Qbe
4QtSCHQn7YtFj1iHOs6BeuCh020yi6Z+ZHcBmT0xLmKCAj3a1mcLaujodH2w2KxYBvuZz6eBW0yk
QGswilpVweC/YLc8DvqJmzefDLMPGiPqd57vlSzNjqYU8cU3FxVLADnSasYXRQvEF3Tnp9VbDZ1w
ao+djadGsa9KaRNutOZ9ndHMS59IAHvT3pkIfuyAl90M7WnAYo+B28V1Ibp7s7Z+TgafFfKrFzr0
SC9n9s/Sy/vd7HbyuRexCAwkOwILPG1kSf9ZytnYQxo72r7/kA4sTjH3nCCHxgGSHi6ovPomWqvc
F26yXEehrt+5722xQ8kDchRS81g9Naa96QnA7jMpmxcaq86TU7Ndb3qq1KwuvQhR3tKeBbsNOmo7
N0HTPGpirIO8dOO9nQH4StimdE6TXrAYPUD4px9Sa7E68ZYXKVfuok5CPoTVi2wK57aEyb1ZLD9q
jfhIpWvWRSdSZQSN11VH+BTjznVsbeuqTi+K5vGThel1MbKPKUVWyOMUqvaEzpv7xsXSe+fKQuQe
rlu30/3CwbYNz3fI9x7QqJuTGMt911wjCsV3WWceLN9i/+HKPXuO7gel76yqC3qFkWRPrai+IUOE
Oz02+00/lhf44JT1ZAtCRtYeLJdvTiTB8IwnfPYKCnsyYvdtrqp4K2CJgjGyaf4yIgzNXEYn3d8S
cDb3so6DxUxiXumt1ZbsTmBwzr2lwEC08DHrut0S/YzreT63CH8hOxg2Dq+tZ6WHzuC2avTywKXx
F/lZ6xHI+KVFhiL0Wp3MfoK/VZfO2bLrI/3WnRsecOb8YuhHHJ0bO+GddJPOVvhNS+Unc6KGVouk
DxLtSUZt/xLbTnFI4s9Om8SeEpPpimv9kmvGxZjPCwEBdO033y6QhmFXoAWByBq3FZWSkNCo+mxb
6W2b5VXyrr3PKSHNKSt/RzuRyhvv+bx1hD4c/Ga5r3tXUTtATBmED/b5tCTB4u8HYHOla59cgUst
b43o1DoJbYBDhBAYIshF3i/D0VhmaYaFEYkrYyO771HdpUe7Ru7nJI3L1ocXzudo8Z/cmNAEcb9N
2izcB0i8VJY+Y2fvnjQBp9affOu9gE5QpRV8Na38NFJoOxJ4O3oUuW3aBXhzOJPZA++iMbub5uka
Rck9+m0O3JrZ4mDz7691DafaJPOtZoSnXDPtXVsK1sr8XugcyN1gEWsQUq8Ombu1xdzd4z78RsyQ
W2RCgYgQ8hpmk3nsCm6rc9Xfo1i9mXWBEckYrtLC/Z4Y2BSKDspOVaqFFQD70Co5HfVlFwkMsnE3
PxrSHLelyF8KtyXYzeZ+sgxn39pUZZauPE2ydqj2sKfDAEJg5zjGj95Msl0cjuNJy2E1+vqvzvNy
zlPIGFmzJ6WY3HQp74GXYqQ0Mg0Kg9GdZCif/Ux3Lq3VL0GccY+fTER81gXX0hhZjBVNvjXNkKVl
Fd3quvuqHc3ZVTFu8Nz9lgz8slMwsvCqSCyg45eBX9bNrUnj7TS2L8zFQBxxHdhPlmPuQW3oN6/d
tL0QANJ8aLIlBSG5a+18RTPokh8ACbHBaxbmc2F8i3vsYZ10z7Pmjlj0XdY6ZMkTV+s2Ea+Nt01+
dYn+vZvgJ7sRJvroIkJFVa7ZwohdtOko5MwlF5PaH+zDYGRPFiXkhkXj08i0bYcGQTNsOOPGm8rq
IjJMF/NABiUTbM4rHfZkNnPn642NY5ffjSr5Wgy+XWHCUxxMTv4p/2Dl+24Ydori0F+jkc82ImgD
rwdfP9qkdUf7us7l6EjMyaFTr9427sDp4PJPKKMQcmsjfjjoA3Edsbif663dtPea95ww+tuloQft
VR8eSgI250aZr7hOuWTv1fNFWbDWR+sBq0g4lMPZczpKq7VH+OYpSdpYP6+Hxm70c6UO61Mu3jqQ
lpFAe5Eb51od4ny0uB218R3VUumB9DHe5dx/cMIsPK0/bSWOrYfabLozsZa/XoToga/aZFF2kxsu
/BmH9dH/6ymuOrxWeKpc9QIFg+Vz575XotRP65P1y5MBAiyT7Zdo9TJgCcLWe15YOKkXuz4yZXKf
s8zfY8yH8bV+TUswBqdJdGLwb5yLaDD+/JLMFI+8bkCtsIbUOzv9IFmLmC6jgPiBMQP6TG9YEP1F
fxzaEqLiAmFcHdZHPvrcn0fIyZC6+T96FgAGWegQbMWIeYzVLA5TZb8xOwydUlRjoBHpogpe2cZM
9femqWMDyttkhb5QFuigUrSkRYGS1sPEfBkM0z++KLmj8CnRGezzQdDaDBoIhmOWkTyi5JoQyz++
VrJaPxKO3K5m+N7Rx/N6yDXZYnhNnifGQowI9adIuXpR/ypwXiMkwkEmgaE8SX8ddOWgYpGNgdDv
x8ATJNggbiT0S9AY1FPCd5y5Pf/x17us0flAwwO0WuxyeJ7KLQuv4c9TLRO4YgcCTvDixnNaEL3J
OBNPuvM2RNF4FjpEwwbY22RW41mqw/p1ap6Yr2eUpNLYtlCv1JdqBaycXr6yWTW5P/B5zkCGLcWb
nt5GhbPKJpteylpBrTTXS7fjOGLBixSH6x+H3Jig+zHPxXpaPq5f5+enZ9/fpmIZ6SPVze5MvUl3
rpUnELWO3Pas14cIxh9w/Xqb4jrZrpTAvw6l+qGd1UNWW7/4YKrvsAL8EvUNG/UC4CETAVuftxoB
nzJ3WwI+1XNl86liakFiYEqCyOUy6YLKMAXbpBKo68aLCNHG/Ys/0iKb+IzFYt36KbG+bEg8ooso
Z3KDOosnnHC9dqOO6uS1tCFp4TxtloxYnc34fTtW0LSkHb55bvUI54MQkbT3Q6p/a0z/x1yUI6PR
vZak8QEs3kMyQ1my9Ka/xb0FscxxPlPtm+UbDeTe2N86tvcy29HVTK18PygwqE/37L6Y6bKc8oPH
eUxw1t8wfL3LNZrEmaGJ44h5h8aY0TumFi3TjncmppXuKjN/iTyihlaPipoX+37wB/YXkeSSmn+r
as9kotf/Zkk3nAabVamWvSQkKqlo5XopDjKf7QCLLUMyJZczGQDTGUpcQe5wT9kEKildkaiU1c2c
CIJRKZLt07YE3Toy4u5VZ4r5qci0mOrYT9DrwyvXQOfxuSAP6XJWlVsznECAjtBOCH9TePzSFe4S
2K1DOAneLZEPuJhOpu2r0T11VIacvbTV8QW3zs0tWxqM5ItfypuEQHduYM/jGsE3lXfN8NABEuw0
83tTzNtqYLFcjNqPyiyfNSZoTK7VLrMkgaoBwLPkJlzA1FRvGHToCXHdfX4uyvZHYucDQQk45iwE
T66uv0HMBKriGO6uKifCQuNL2o/tM0rWxjHGQ+ZDYPFzBonU7zxOke0GXZnubYKUQEb1aefqw6u0
PZZ7DQJU77wzsMk/HDm8lQTDCTXGH/3iwvReNH8zj7wZWkSOUhvLD37hP4w83Xm5u4fBhQXWrA6R
ND5lIb8lY4RhoNpEUfiwYIGHs43u6ev2ofcRQFQibnKm5NC6gJMLi8gr4w1WMhWhj9C5L8djKCYn
sCUJT7Ny8ZBYI2bxqI2B5kVfOCkAdrMgZ7ag1DUJEFFbjrqRbZdmYGcnSCXqdP7OMLwCs/O/s0OY
qJ1hi6na45PuJ1rBz3Fiyh2p2eiIwsgohFtJnFQPM7gdVI5OAEtiGjLH32VbGgoFhlCFvkq0Pr4U
+kP7tBj8wzNvvLEEf6N5oN/jRACrRdlg7zSBM1XjzTQzEH+GHLbtjVOLTxe82nQuhk1k228WlqZj
Sa1dobBGNIEJvbD2kex/ru1Nmi1y9vZ8zLo0RrlIWfhU2j6Oy7eIN4Z9uB1UUWzt014g27Bj7Mib
tyXw4HJmwKo3aghVhM8L9jF61rxqr7uYzvBn3Ti5NmqUkbtDv7O8GdJt4Z5Minz3eYINxmWS/2Q9
1AXDbxNvnJK2aCgzzLNovPfIq8RV+aXZntv3teL92ClJcwofTzS6RkAMf86Wp53DGjqYDuUqSvCE
xbn+qIfi1UmznwjbJebhil4rUDrkhC9cW3dl1R9YxO3itnd22sTWLnZqHUrgtBm49x7sHkw1XeLP
MYMVtiafmsZ/wxg/mZw0m5BZE3TCdPZerv2yrWLZuFL8bkccL5S+vlTJuOxjw88C1kbPzjjGTNUk
SkGYDTvXoj6jCCeyLBL92ecyzHqaFD9CN1V9RX1PIDUv53MdO98JFBoPguTurqv45IV1Y5+qqouo
n3fey676Xk55kLl9D4TbpADBa46NDdmgzGwZJHN5xOTlb4wcKmMJs5XGUjSykSv4EMu9189XYC93
XLAMujHY3BjUSG1ypEk2l3dx/mJLZUVpmxdjSWHamXLf+FGPPptQvSY9SpFCA2VtsU+t4dyRF0Wi
NfZk9mbVXXi1Ev8lU30T5A6hplOnhx5SUHeW3GQGy7hl+Wnho3Dj+SPCq0TWAKt3Lp1nFp4/RGxq
yFgTtd7c/6u43cm+p4eliG5JQqJF+D+GcE63dg/Bgf/lJQYTixB2JhrIZqT29YM7u99GS8cmRYrb
gCyTMo9hw2fXbJWr9yqXPxomBxs9JqHiyvekGgnkt/pTN0GY7A0NU0DYbmnEG69SDPddkX8hBlqS
fkbliZeWss+H6Lgd3q1Tqr62/sF6SJRHv1CGe6xVL+ia6T6mM/K8HpqGxenARdcrYmSxuYwgeVl3
4ww/3m+fgAWMIHO3bTOeaZ6BBVM5OLTVIRQsV9ZHc9iHgqbIJNzTJBTU4Lzw9yS1wWhl0ORlDq3o
gAFp65GkHRIR7RI0ScZ0RCYYf2JeZOQXWdVydq1uOuZhditybjy+X9/HE7dxP4VBsi1HyKp1bp0y
IWZW+CuNlZQ+ehEepYr1KzfJjhWK8pATcDXSrgLIwNebJTcO2E3Z1HuPDfL9bhkYTybZ0xj2zl5Q
fXGm+peFNR2XPQ11NaxKVkGknvFDpSdXBV2crom4qUJxLDV4w4aAhjuLvLiYi5dfFn0oLlY0ooiw
vYqoAcK97igie1TBRXOYzeDeS3cW7twz4X8SHv84jORqUNPVc5g7+Pf3EjPhpYRGdJkyU2c+rH+t
cZiZ/Ps2t1jAzTosf9Syz0jg2+81pznbFf7j9SlbvXrjaP2xnQmur++RGyZ/f7dcSYrYSttrM7lN
4Bk+NQgtbFEKsmcE+yTb+mz+ton6UdZUop1H8FT4deB1eRRFAkjDcig4DO0d1LLu/NfBLGE9d0aC
lLs+XP9kdpp9SHH8Mcvi4hL30cKgJLkr4/ptTRjNAmcMlTrtTStHd/9PX+ud7ib1JeVEZefnLH20
nwzJQJVP95q5WB8xj+5PQ/kyqtQoV07zXMiIM4FIqMq0rDmF9bDGFpZF5QJhlwe+WaDNqF3Ev8Uj
7HQyNpD166ADHXAxQNGlJTp1krbA4dDzzlp3KMMuohepRcszJ+BRNeE6ZD2W9VYfRhvDbfmMqaX+
enCTwacRx70r1LauT7wv2ilj4nfViZBHQqoOYjdLuDLhs7NSbN2oI0IhyJAnytPBwI4cx6QinkON
s1B3MIr9yQ+tISJ18D2gkDpBrqmMSWnwey12S6L9xulOfCQleLoe/H88MhvCjlBR4RL0gKsph7jL
zPC/3CID1TuZUx+DOV5csaU6zDj2DuFhtUcs1G5RkYS2tGhF+Ct5SyKVR/4T4ela1wk8xtcoH/3I
EJ8leV1N3FHbEp62qV96RkAIlMWkHRaVzovSBT3Vr48xXAUycXUlD8NsHYc1xFeH0CP9cr/+nLFQ
EbVxTQxhu7LACI+PvUflkutiHC7CCuHX6nmx0jp6xgD6Wm2ENNvdyQy6vwo5rfEmkdisW31SoKlK
B6+BqEb96frUKtv+YPr9qVebPMn/EYSmEERSLC6UptoL+jHAMLaF7EA6HId9zODJk4jC5vDhGPNT
ukCIXMM8rkpv51lEE+L6XFU2HpI24Xchq+Hi5iRjamSF1YIzreGu9eGa8Go7AsdMD4L1pccN3SB5
e1pfaQUDB7KA0d/cjrdQZirRt0aFiL0znIWYxA+pACqcYue4fst/SpGtz0VGLE39bEZVzXk9GN3E
C/3rOf123ZYe+UdQsT/jiGwBoPNDJ2c+Zob6dPEJIdUYL9oxnNTFRX2ttRyqhZlCBOu/2HIHokTr
7yHVutfF0qmkxJAs1CY9pnUOMPcfgnVHdHrMzD/n5voS5dxQnzDDtsELwtqy8D7CufqeK3mka+bo
4CgpRT0L5+RTToXcrTmokPHh1orDDu6BRB5QL2s9adan62FRfzAO8UBCAM19feXTrFFBZxpXbIN3
kZXjLuHdTdcUtD1j3zT3WcImUI7DidAeSVbazFgIMw+v51fuYBpZ5yI/1Fn7qOX7vKm/mYNnHv1s
uNNLXSXowk3JniaY0Fqgnbc3mYgHVhCIkVy5jLyny5Q+Faat0bwxQbMfGj3mHNQAhPNbNWr5q0bX
pEmkePJq4zXtnTfyHndNrfsBO0rQVzVINlI71zxdlkOdptzORX+26+rSufWbjQk9gAL+pNkWJnBX
JZoByGy64mfk0xUxSIO23TqhVxc+boKyKE0vOzSJ9X2YL2YT3ipQUjAlxyAxhjv8kABQcy621m0Y
i3LjZtUv5PjuSaJVypxuqimen/JQHHvWY2CK4AnP5clttD4gv4M/PnduyPQPXhrSufOoU+C2q62M
QLGT3E85K2Os4uXOm6ErG2yMWaSyUOnHU91WvzgjF3qDWJQZSehxZ+4oP0uNFuwr9gemBeVlbmx4
EGZ5mstm+KjEg+2G1i/YJgTdZzXiqVijShyo3iheItjzPsLFDsAEvvmx/00bwAYkjnycms7cdhVN
EuvJiOg8HFVqYypbQUTW+xOr9OEmUbihEpZguY1TM5+wIXBdg6p+r+eLtvfjkt5vbOGn/xEX5y35
1VZd9bv/Pyol94tWvzaJ4n7lt/317H+T19PwHNB0//8s293XR/veZf8aZfvzl/7u9cTTCWOa6ipo
H46wLfX9/g7I04X1NxA6NmhMT3ehLpNX+y9Anomz0zQ84fxh4Jn/FGUT/4nJUzdcfuA/00oh1dvC
1i3Td9nD2bw0/vyfsms5uyAxh7G8ltLqJ648bAJupUq0hyr5vD766/Cffy1SKA9/jU7/998Gfz5S
UISXFlO6WaTULvI3qzUHv/5NwnTMAdzEmmtSLwgwoVJicqXJuIgzDSJNptSaeHypvMo40SbO3Vgp
Oh7SToHEw/eCTa5UnxL5B9caUlBKM8zGeh8GDYUIycAGx2w6GBtFjB5oyuUw+vVz6MWvtdKZWgSn
HuGpR4AqlBJlK02qVeoU7qT5HCJY5QhXNFqccqVkYVSHHaXUrZrdhkFYeh+HNMLUldjpUMRAv0cC
ue7FRSQblVpmKd1sQECrlZKGY4LWNcS1QqlshdLbsIGQ0zY/dYS4AkGu5OcwcDGyvaXUOoFsB3iM
Ckml5IVK0xNK3esTGo8dOiisGeNoqnd20O1dpQimShvs6/LFSKNj59jDydLk79ECvBeN5beMKSda
ARpjqNRGu6dcC/WxVjIkb9TO9QihoU9WSqmclGYJdg6Ry9bwfozlXamUTR+Js1RaZ0lPj9I+pVJB
LaWH0mJ95aZNF23hbyvHa3ayhQLmfGKNFfTtif4GUY1mYCoV27iJDzTQLEqBbZFi6Rj6tjiVvbcs
6ibd4pEamzep1FtL6bhl1DC9HejO8leVF7l3Qvb1kH9NpQObvvkLMNW8G5VGnCAWp0o1DpV+nDsv
bK8xpyll2VIa86DU5hjZGfJZoLnsWUr9LmzFtcsnlhoW5oms9oGoNCQK4HPUTEmE/y4dtMGyjo09
SwqUAFLOuvgFrqgMUvtdc2MafURRQzlEFWyz5urJvAhYJ9DZmdGVM+QZ715V39eF79DJmmp8pCHF
sYm+Z93rYD1lfWcqomRvsvkdcQuTyoHxU72UFY0KA3sH2GVyxOiEmbUwd11T7Cx6LkhE20/TrHtU
xRE2zGNLAek4Bab2XDf4HB0XqQaYQcTcP2xQtkUKFy++K/AQbvRcO+ISH+jX7GMaON2PvC0+4maA
VNDIjbTcp7TPv4TQ5m1ss4OqHTi1M1sF67102cK5XWLvpDFf/dE+sV//TOVE+rF/tKRpbDXAtxOb
tUcd/oQR5T+zONsJffoA/vZGLKg94sxgRNiX7ziU0y3oso1mmt9pqqRtaeS90oyGKWF/0fyPSa+/
qevrhvu7z5tmQaAqbz4IlGM/IBuEBjVOoyUO5RTWlz5MfjtZ8cTlcbdQknyo2DTvktHfag6eqTEG
ADzurMF8Nsr6uc1IuGEj/4MA+kP7cemRLawfSTEPQYrPMG2dx6zX/CAN4waPFaKLPsBtI+CXgq9/
cDN5GJkY4GoWlwWvHPqsdZ4qzgk3nSDLlB7FasMtNbPnvhh+pZxdlrbsuQCQjH7SgI2bQ0FZim5d
Gg2/aPJjpaEvPVnhtGGQOXf5JadTL0hgwNMzZRM6Br48zlfQawf+LZ9LpDiYxXQ3QcMjegq5EEBX
1E8PtB8krCk7oJMFpkw3+z5rdb2J3NoMMBzeItf7YIU3XlsSKV5GACDsXJao3lNF1H8f5ZQljI27
swd6pG3znpG+t0lhz++ijICYZuOBsBZm/Ikcy/uwsckHBLVoGFEY6Zvly3NRmxTTYwBkeEyPRz/b
29iqae7zUIRwoMOY+aoL+4jaPhJLJI9ExcBPOku33XDDspU2rRmw3KuDeqZyPMY8S9fpoLfuNsF7
D2FjoNMlswuAFsmT7kBqnpGrvaElC7BoH4PlgXsmNrSFCItQirE5QIVOgtrzH8owCKUWgROnN6I3
iYe61rTRtdnZxTgpMRajFcVibywxhLvBIuyLDV2dWtMyjFcy0vMuSz8NAEOhbZ3bBTghxm7k3wp+
5ihfuSDx1ZQZzaBfq7j6rKvxnpvBtY0QBdKYi25s5Y++wE0VVVc/pee3HX8nhsEcvWi/YtTWTR+C
0jT633NI5K3L4ue072ogPbBX9WjZ07b5O536CW+zF/Sea10Tu34tKVbKXJRAfLzgJIhGcG3LJ+Kx
3u+lh+dcxnRYZDI6db08phQZFRpyue6DMh1y+16odkuT/Tf1h3F1iy39g9jyUzvP1z5idxPLubzK
kM425qe+kb/ovcUIOzPloS8xQqTJ/OCF5fdGUNUcpsQMbdUquDjGfg5Rox2EVZUz6Il200vHiTwi
etjMJvrJZUj35SclwNKGCnviLluxWJTrcS5DqHyjxVvQHGe+h03IzITvHbnD7xpK2wbp71rhvqYA
IHmc6Qg3IuwBdPpaS7N1RR7tstn5befYVD0gGLU0ZBDGLb8m233iW9KXmHHRGwXDQZVF0Y3omo2N
dpVDfBE1EemG6cXRYu2OmerA/5xsnKaZL17/NNZqrNW1AXFRl/5bn7oYzqdNM6DwJZW8G+jCCmpd
/2qkj0EETCx899eisZMtjtLfvtS33SiaQ8+SbrtglmMeHR2xic+MCeVIDi7Zihaco9UC6c/A6W11
rQiyTqfmt6HhweHCFhXJJYmYjiQZVcUEwg01yTQz+cA6ErfsFCd4WqjTMbkc7zoaFXpvekemhdRX
dQAEzPErOms6oNquzHwQuNqbkaYJ+Ul3uLBWwIibE4aWrU9oQ1d+xOn/sncey61jWRb9lY6eowLe
DHpCGHpSlJcmCOk9Cd57fH0vIDPrZWZ1VEfPe8IAKUsSvLjnnL3XVgs7TapPKV22eGa78zGIYIPM
jmDBr1Mrw9Clj+p0gYh+ToBFmEElU615S7J3u1NIA51asbUb3iwsJQ3WBbV0xClmxKfQkuf1A31r
Vl8dTvCNooCBNSKDklgAH5tNUnipFtNMX1XjRlWEeEscZXFuYeZijzaYVoqcQDSLqVSzL2NSkhMN
LdainThEP3PeSTI0J/ZX2bA3qGi9IbWYpY4+eZZGrXgm4KqNJsh8jATZnapJg1XKlbUMDBIpExkF
MPsUmj82Ct7KQ5QINXbIU6dFdlJoo3gTGgVkYBW2Xo1EbNtDbs6huZw0gYwpnOZsZfXuzDnAHiTd
VwC6XJzhnJ55/9Nokp+glT9pnD344UgykjouHZnuvQpn051I7T1gKWrp6gGixO3xJCAR2Ol5hqAP
CAH2fiKZCpTdoCk1v/+pjhb5pCGiyW4m2jPlpp5C1IeoG/WoOOZK94OQX+1q0YDMaH3AohIes8ws
bwxMI1/bmxVyNJpguRdY5hmaKJHnEhfyOSh7RzFz/PBK0J0aY/T0GFtmxczQoY8lHNOJXlA6AEnO
xQE5FxIhsrRQCSKF8oJZ6B8ZdV2Lur4kGJh28P2LnZgii8y5rok+IgFyxVkQ2+gSF3QcZ/oM9iqq
0YWst8VS4sNbgPKAOE8TVUf3GOeoNyRgcCcxxg/cJ9WXuOS3NXh4j+tRJw9XfHTSXhaQIRRQETaj
QXN8CDXFDorhRZgynCrJdFK1TruEBh9sVIq7KZ66/cBlcxObab7FKyq4bNIvY5YozAWWbbthkY+m
sJWTC5o0QuCfkT2N+HNLzaNNuYnVyd9xoTjVjdEeU3pUuwYe1BT3PvkFPphnESiWQWpXQiscuJ1x
T7gkorRITfZ+XBG2ayp3saQi6ERNl8hB6MqxgXGOtKNJVI5dOcZnogrPGQtJRzBKA/7tbqwI9JMm
CCGK/tbS69yIqu/vkrF4rJrZPGZl9aBZJRLB3MAvc9+I5nw3izPouTmrPBP0rGtZRU6Sga4jLPEN
bzBnFEe68CBmQ2STduADsIiWlqb00sou6Z/qpu6z4TLIecFo+xT4DBFmk83pKgoC5/RnudDfHjOT
9EcUsONYNUKl2XNZJPMFEc0vlRDTbocsrmFXLhjNVSqEjBuK3a/7QEKivU7OLuQZpCp9NuEkyoPv
36QxqypmvSmyYGJQQb+WGOyPCGIhvmS1o39aMUexrGw5ZAZ2+O1+W30EpTK7ejNVBykRlokN19pd
pIVOHRoMdZYvrDeRUjlCH3S7jnDeHoJEr+20OLGNMUPMQ75acchUEhWIIOOQrpNJdFXzEi4NdEzs
+Z9uhqXlvz42CcjiVK32uoZhWxfkAQEMwJ7W37HeiCzsFCDGkuD258f7umIK3ocChDb69Otvw1i5
sAGXP/brQUuNdoXMbG0lN4pLX569lg+QdzmsrWCG2kgU2tLJWiGfiCH+OFzhnlUSjd4UCtcV0Ejh
IaAlaUZ9O9I/WAmjVufDl1yhmEoviQztGRkhD6LeWOVFhNMA6l/6seHCUltvhOXp6Kek0kIZrRQ7
Rl9EhC8z97KWt2o9GjNlltxIQCsxBr+pw8BcsDFbJjylqPUEzo7Ga8cKjkmFnjOyHyBbYEeK3WRi
5FokbasmLKTBeEjyZSS33pcXURj7k3kHhd4eg4JxW0WI6Hqk1km307D9d9JQH5rlZj1K8Vy5rTy+
9cu3+qKDrTI8RP/UZa1HkbmMyvoxn2wpThN7PdsC9jqSuz7xleHKUIRoYkMBkrI8Y4YMFe4vbSSL
jx5zGEtgbBeq6HqjLS3uFTc6NP4ByT1Zu8tD80LzsihDCWB60giFWyZ0zIwwjxUHaTla7wKYxLoP
ulPDEeJZU3ur4A7/ziCNf+FIVybpFIJugK4E9nkZMFuBwLnQLIfr/fVmvTsLC0K6zq381GWU4dEy
bYFHcKKI8731xBEoGZACZ68hnCVQgb9YqcsRWUGFlBzgahDPMq3TrZVYipQQoiId/a1O9OWqdMTD
2hzqyCKtBPE6S4l8r6mDRPrhMhWOl2HwOhFO+KA4iEwxvC4TpvWGz/TvR5O+DKF+3V+/LK4PWn0y
uNZEjfzPn8PFIc7uer/tZLIE//bb5kbJ9o34NZbLWKVSOe9+O1QrbElcK9ibLA/GPc32rI5Y5399
Z98wlRmXm/Vo/cZ+5DpM92ayf5v2xiTHIKLfrffEhV66HllK/Vp1rYFImxOnRu0suWJADOAwl5pT
CjlcjqInDvSfc+N1gvy3u7qUby08ttsB0jN01X/+ekVpBCdRic5aX9v1Zf01gF8fA1C/KAb/uPnb
t4SEQu76nBUdm3t5WGdDmIR80RWCWt8ZNDwps9XsWmC54NqH6l/Eb5mirWZIZ5Az+fthNcnnyIjx
8453xaRh81o67/66OFkLA9JcD2njVs5ccU1oi5uwvpvrePFPh+ssEs3hEt/Qb611kfxt0lhYubpL
kKeuYzFF700XZyCyMJaSX//+ejdaBmnr0XoTltXbDMXKlZf1aB3O/Tan+3XfHxCGmJ3ATI1ntk72
1qOc9XPs5WhHm7h2ZA1x9/r4eqM1oPKZMeXOEExUeBO9v2V94QMU1rv1EBM7bAnDbO01onUF7sUN
2o317hjUVKBrmCuxVkhp+/2aqLreMOgmUXU9HCQSToAq/e0kXO6uQob1nNTov3nSoN796fxeD9uI
VmjCaMRe75YQ2bapJB3/9H3rmS220kXSBMX708m/fs+vv1FBd0LyXRI9tGglCFXh85SPywhdNX//
B9cfafQSb+5ITukGQPfsxCuscZXFrGKYVRbzt7vrF5jIG/b/T2QQBbbT41R+/dd/fqCCzR28FXX0
o/0LSEMRLRJ+/t1EZviP3UdWNmFUf/0PP/n7WMYQF6oGjBRVJKvznyMZQ/4HHyuagpqsK7ohLVFu
f4xkGOSI9DrIUFkGOqgQftEFZUKQNMO0FHKGNBNIx/9lRKP9SwwZEBBFIanIxArJCIj/4c8DGlXQ
x6AyDQJjgmabRDr9udA1I1d4qk7pDsHTLHuVcUCcVlRO99h+qD+Cx/ZZJWQvdyYL7Z83zpQ2L215
7PythA4v31LJaOCMxZ2FC09wcvZaTxjKq3yPDAICjyN7+QfjFkVxifnJfCd8kn5WRwzAe4a/8eZP
78nvOU3/kXfZXRHBUv6v/1wBiX+JzFueo8V0TdNYKYiQ+utzrH15kuTMnHfibDx3knQfdjMDHQqS
Qf3R1d23ICxOpCR6g/Z3/+//OOFUfx2B4YU0LJV3ytBU0RA15W9/vUCgSLK5Mu/MJ2s4it/FfX1V
Mbu9tx5GeMboxGh8Gw/qfYGU7EgPJHkQPPNsPRCaM18rqHk3qT4TWnOQP7LLvE9u8PSaS1RvhltX
2vghL9MHaQQTO5QHI97CgCx244/iOTwpd+K2NL8CEiRc+HnPyRdXfv1OfSOBpCAGbUM7UTu3pLMb
mw0NZWr1p+ypb2xB2eM9yQycqI6Clbq0cYzRmQriTXPKTvhmfxLAouxISCJaKSdCiDGYUz9UF0S5
0rHZmgfFyd6LJ6yg4Y/4kafjjS/597wV7ufIi844cjrynTY9ytTdcEIX7oqmF39Nu8zpHPgBBJ5A
JfmWj4xaWlw8sbDH39J8omfrjI3gkNhMICnYq3393ptw/9z6ycQuA+4BTwjpLI/kQFpAwrZpfJvu
Zqzg54CYbvOxuCVfxPCM1GTn4lHbzvcmg5aXbHjEPYxnh5cjOE2v+YfugXjCTKt9x/TkzrqOz/+Q
BC41fkCVanrDwAuCZRrRN0FRyDtee2Q1ynlms5ZKbi7eVNGbKAZu9ftw1D+LO//aFhf5gcqdsV5f
wLCyQ6zg9+RiXCB2X4JDP++CO/3YF/bk6KnNqL78SA+VuYE1Et4KR/mOXQACHYQ0OtWb4ROmVAIL
gOIeBbbtv2IAKglxfWzh6B2RrmCizKl9XTxsx3mreoSANDY4ZMJKCdH86Z/JG8NQ+oqMw3KyK76q
9/AswzbgpW1Kh4nfjERaQ+S+ibcwAtluImc7mi+4J3P8OoWTftU39BHjRY426lV8Q+Cm3Qd7A4O8
gdoMjYU9EHLx2PNKYBVt8UGfmIYBzfro9khCr/I9ihLzKfjUL11zbIVN9OI/mTda+ZzapCy1ToeA
fK9fsuuwh1WfKSfj1qgu/rdyl3+CoMQNsqt26avlsJ5YO4wh8dm6s57nalN0WyJRRpfoFD4dm/Sr
v5Cm1R3l+BEfY3Ut9vq1WaaEG7YmGVOI5DC8ysubRo4MPXt5M/hO6rYf+i6iObSRXCu0odIINpzT
m3bAaRSeG6gASE+HveTS9dd/1DZbGXmne7lr7In0DmZeSBR52/gMcq/cqcamtutLltl0qM+Q1SWV
NZAe5YQ/r6d7YIO2h5YYiBvpZ/oUuiQBvyUEfWwJrdmNdxQ/+pbNpbaPn9r3ydlNu/AJZwiTX4rq
4Gq0DuJi7dH/aL4F9KTges59v59e2Le7tKmsG0G0SJcEOHZ7IuXG7RjQ1tyYV6V7sm79uX0LDzA9
MObeiy+ik9H+34j30rUe/pfF+W9wW8DckqypJllhksRlTvtbDKaczqY26IyCmqB1clqtcma8mGRU
/Ptl+F8W4eXPaBYCBXQIJhDQv10CFqOP6EvVTpOGx+VPWNO4n4Lxi/47DX5YgeJccYn/517gf7ju
YDT8l6urKYHMMlFiqGDNyEf9659FJK7qI1jZHf3vF6LofFcbcxgx7Fs3ua4I75LWYPFLyf58jgNi
cSTzgzk3Oj2oRj2jjb1aTo+F7/e72ZT5qDEB8jqN1mKkiKekG+E1CbWNOKHxJIWZVSTC/jPxwXu1
LEEhQCS9Sarm0o4sGemcOlahHmE3xNd8VqqTOkymo8QGVizPr5rmWS47ZOoGmn1E2padAs52FXO+
bzPqXM5yxo7TTlZwOJrFE7OI7iHQGvlspTkOArqqWWII1L5Bubfa5sSYLKJ3vqS/ieWb1Rd72rVp
kGGR0X50wQAvBZc5lh0U0NBiiswjMgk7YiJtFXEGG5HPnp7QXqeJuyUsCiFkXdulJUSYyuBPSHl/
F+U8Bd72luXA3ORW41W1JBwKMYMYGVovclkLUA7mkogFAq/rFgzIUGOzKMSHRPfVc9RX2EZndNPF
4g8pNIFUlWmHEfSmp0iJxSlDWMqQY0kN4J80v+XHUPJZU/OQDB4ZU0yQtoWjYVnbyMRPbdUqQ4sq
5p4gJ8wBYtE4t41xZoCfOzi0ufAZ6nWqwRLpgvo5WCM+VTwdyxDTZ5K363vk8iIJX3tGJu44xHdK
ASpD5j/LtflRkz8C/l8sednPGmY/Dm6d69ksX+Meh5jALKwtdM2TI/25i7TZVRndQ/wMN6nOJqFv
2KPVMEJnXX/QZvgqZY1GQ7qAXt4Jk3YnjT+rUbufSwGvfzC9IE5/LkfKq2snktrXjM39GOYPsR88
ylHzMzZx3M6cwDMZ2kyeX5ZjdXBJmYaqGgk4mDIcY+MsOZqIiZie667nkgA5zWXOhmVHlR1VztCC
x2Ch6ji4hKX2hEr5LJBMiLyVd9qUDzjNha2QqsKuLtC19bRlFZixyC+G57zMbNEE0jSWgekJ4xdu
GkcU0sexlH/iaDoMEzBcQnYy/MVbIemmDfUXJWang981g83ElaG9IBncTAghU16ddD5LE9Pckgio
4YGGFNbmxU+TOGWXOiqTiFzsnOU9E33BG9MvKw08AwCWEmrOkBsu8He7xUWi3uklxGLCQXp0uvmC
UE4QrWedrS1MtpE5dr0H8Qc9g4a09K71gBtqoGJsvHLtKw4/5vFh7jUHl/yT2QwnSwn3piF6KuJG
I8EJhVSiYYvWj5EOprXWj4R+qtsoI/0t1GJ8XT64DtNYLhp1p5ywKoHTQsoNlRPi8rDXyGTD0o08
d8qlCmZWPjFp7XZN4qtMlKSxO+ZVjQYg8LdqEQSoJuLaLjSsw0GDIbhk5UOvYzaO2cvBbur7g9Q1
Kqw18rroaruY1COs05FnNHio1xt9QkaeRjV7Ntlqw23Vmnd+C38qF7SGMQ3DNaBLpTssNoJRHZKD
oX/EyaJwWR+KzJe8py9SLA6D9REttIh3Wb69l3/wiYiP2PKYugT0aLNK7d2gxhYatinL52il/iHs
5K8qwL0sw2h27yIbcqV4ne8bxoDo4YmE2ZlOcy5uGEKjLWZrtoz+m/xE/PFbXLqNU5/JtT9LHylN
w2ODG8ZyrLuZSQp5lG/TA5/9CqayPX6TdOoy9cxOysV82xS30NyIb+DH1Gv40ZxUbzx3hJdeik+c
GHcItDVEya+8R/qreWwewh0JpUhhDdb5q1FuDRQzmk1UWqbyQi1KBnBmdWMbF/EOEZfE9hQ9h455
Z0OKD80m09hLN9Nhgy8y3HiTQJAYJ0Zj/BhmP8NmuqV9mnfmT3NffUX9Wzg7SewAV1E7frD/rhRX
ex5O6NBz8rwtLFHseuwESs/F2hrPxSMbeSh+m/HZ2Bpb8RptMdQCo4NsYd2U7/QdAwQ4iM/5nUBH
Y1s1bkHUxzJSY9sMK9chI3InVZQqXn+UR8IfMOqwgFo24DO6vrW21aXjkLgBQ/kBAYiHzpkpoAIk
UN0z7Jv4tLVHy7fFMzYc1lJN3BQAw6pNiYyJFhMJh2h33EG/0yBH8fRuFWvTMXMHNyIrVEDlzYLA
9cSugR7iSOM1LN3gJW23pYMhzrwAlDLwTuxx4NWvMrQwCfEZblSbLmuq2QJs56t8MKM9N2fsh/Bp
wG1opmfii3UGHHSbhM/XtG3FTa2Qimib+mnsPGbODHyRe09Qi5CIudGt4NVid/ml+bZSH+vPAj3C
J7+mGV0x2WBBSK+WfkgIvg0Yn94PkCmsN+HCEmZdNO2gvwlMvXecFpmw5yWGzpAFD8ZF/QkNmokt
JVnLUKEHXIcznj2j+Whc8hq58cWMjvpPzRVu87N/pX5q3uqMqv2+fSRemL8NYMWeX/MT7M2f1GRQ
5tQvxYsu+jn76ApbVDbty/AUjWDnbOvCxwbG48KjYSplF0+lVz+ElFrMrN/4BCifGcUaXHvJ7hZH
O+WmXT2BklQd7ZI8aWxVZ0eWjjoI39JFX/3SG5uAsRn/PzFUbNfPMtwMtt281O4I/kncIJWy8eUZ
1bZ6ksINPUWeJr+67+8K6ZUo2dzcmOYp0By4HXRkeRENCslLUtvaSapc4+gfTCpQk7qGdwoiIFmV
Dm8QoZP+c5c8B/OWvEKd/l93FD7V3I3uAwlrILSubcVG7GJdJ2LW5w1T7XHfnxIU7oHHmQt1hUi/
bX3sEm88tAd4aAFM6U36c8Ly/ipap/TkI+A2NpCPEb6L+R6sHr4yqrkNqJMi2BivnFcMpscIDp4N
rE7YyawZ3SeWrB1Zos0p3OVQ8U0neU23rW6zGaAAG9zxOcL3esWoCVhwcBKFFuxGCFFgbQTTHkxO
EZtw5+EErRfRIEntnDWUqPQF3PS9BgiOzwU91I2KHDl48gj7CJf1o2nZ3UvBDmfcmrayx6PwKnny
Vn9KtzRz3jJ831w+9uk58pSnnL6Ca5yOBR7ChyFzEX3BaLyDH7lDKeMRuxzZ6pnQBoMkTQdbj/GT
vLdgl13ARrz2r+rWfOc53Kh0zXwXHmCyz5hseNaIGWeXBFbUfFdgD1Ntk2ObF5548e9J0gIpSVWH
hoXEnk1731yFt+qoPTAabV/NGyrR93DfHH0aKWwTboj2LSCJrNr9Axxyc8u0x99bnvUpu9kzl9D2
bpHbnAAXXIJL/QN004Sc50xUqnVluKay3XoqPztHOy/ig0flEj0lx2CnyodAAWTpgpeUJ0QQuzQ5
le2+FO/0m3o2HopndGdsMGlVkiXqc9Zpu/onpQFSrWO9l16ZCs1XSroLVxhaIdSI0SfGJ/goVuCG
fFgNx+hw1tlZ5pT+gdcdkedrhQdvU6pu/SoprsJ8/mpetNauJc8QtkzvQwHEs8f75Icez6VIbiIs
Q3UvxzZFak9HofPyM22VAfFEcaKqlH421Se7CgtdV3tSb+EjE0tzI3nmTd5aD1LoMHaEjBaItsx8
FqODC42w3ocy0rTNeIp2ETsC61JdMJmLRI7rNvpQ85vAZeQIyiZ4mX9kl3WZU93gkL3TXSHOUnpH
GsC2yHKnu2xL8uEtiA6K9BkKSG5uwXCO3nFXD9gYlwkjqpmjWXbseM8s/t3EbPHoD4+g1hH5fSPB
wcwJu+iO9cdC85daj8mhf4A290N6QURJRTCc0zc6EMqrdKUB0isb6ZruZ6+6ScAe2M/dgneuSywG
ivJh9R6ymGtxHyFc+tF6QWNnL6B2TMvRRdviBRg2MZcy1kfEIlyHdQyRT2NJ+Ca7cDvRthjNkQJz
UZFY7d7i99awk6vMvvQ2vvpgpxaHu93uFc7YWIZy4JALCtDuPQg2SYJM2C0/q6fiHUqw+lxG9zFM
3SPhu9oufls2nqisPgg5VhmHRM5CQTjE11kB2Ov2L9Ku9NQtoBusbjREdmBM95Sn3TlC9FdvK9nr
vkzNAV3BsonTFepb90Ya7XzxH/IdGri37mvJuWUX8LgkMTOXrR0+KMFFdLMnfHcEyt+Qed6XJ6SK
yQeK+epb8bp3EkeD7+mQfcjKLSOej6Ju5mXvjwOeVTbhD1zzoptlT3fQ+bVo3x4id3pXO6d6YlVH
rglQJqA3dkmO9QNjVK4iys581mlTYoe50lD6UDzxizuQDIZgj+49pMU6bn0ELVgDJdt/ZJyWH7X7
kmZJ6IXpLfsCv2gSpfClLSndt5lIZ8kTXBNmvnEJEOLd9fre57I4ie8q7ZZU/exnkeIEumnwOutI
AxIuUKpbAGbjoxdR2CL73VSDzNwNeRFboAofNxxFA3lpExMZD3h5o54nCvRXoBn+uVa+m/pHjSjj
juc0cY3qbX8ffLGHyeFn8aLA4fWBb7JLOBitW9cunIbyjSEqb5z65fM25rD+KD82Hcb3Dedx+Nif
EGn9GN6RwiaBPX9WX1SNCP0K4CffkIRBJWwGauYDvWTtJRixM3MVsrF+H+YzySonsmrYXToDLqQL
jrG3unRzdYuCT+odJM39Blyli5pokjz1p7hniwgyAlHtUT3jpW+xO2wqN7ikb/mexEeEs58AO2Gj
hI8VAjw7hfdxjq7mtrqY5lHcjl/9l3nhrBTIDXicz+E5/2E9Btf2DJlX/bT20XN96jkLyJN+Hidv
yr+l+W5CxZwS340Cdp8XG7Lhxh+GuS0ZU2ASlTaByYkuABCIMsXuzYDQhXFCEQ0OhyZEpQVwneBK
aIZ4HAKIsuP6BQmTQJ+1wlZsptptU662jG6l43qzft96tP6YMaA0JeC9YVHupKM1Roic1i8Xxkyu
4nSXBi3Khzi8NXB5IFoQVGBC4QpZZ9oKsLQp1jLhF7xepQKWOyt1CaNhxl7etA0NUGY48sHOEFJm
pRQ5mpHcIis8Igfhf0OK6QhqJnq9wBUE36u18fOKwOWEMbfcJxn9I5nFQy+gosXsqAQSUIgDcRtj
sbjURFf6lkafk2Bjt43bNynRQ7JOmuFBQngcEafmQfFm6bbYcLcMtpzKh92dyvVD0yimU/jmh4xa
mG01ZLlJcYy0hqFep7IjW0btDmlN01yGb0OKQ/gcRZ5WqSpqfEPyoqCt7V7xaw+xKUIDRE+kaBft
fcXuyFRgNVuxiRMvoFgbVcq1ZjiqHdf1MplppJjDMYzTm0B4gt0DCDyHjfKmq/hq50Vm0SXhPp/o
ZAIQvkfhDAAV7jYXJyTzxx7SgTSnLftHdshD4d/SyH9XlaQ5tIAv+mKkfI5Z/5pZ83BMDIuKRjaK
fRIcqa/v2hL2B9ErtMTlLHHJgqASmdhUkN0F6sV6CjMjRG5MsEJvQtsKTn45voKHlvf9ANA4a/U7
P/5IuxqxjSV9kTdKWdabo9tPcbwVoVwtDZC4U9M31aRY8ZPeQphWQlaY2xrBNAkvwQ3yk/aada+N
UIikuLdveQdaFDpkFPuPlfYtkeO6QRDz3Icp19UqwfhSW99kyh+lBsGmIAD9JDno4CNYdZHMuoNs
wooDNim0Zr9rR9JuKzH8nmHfSDXVkBmkTgi+eefTy6u6+akiaWnXYZG1SW+i961DgtCD4WVa/pgs
U52ifpQtbKIjtshNPVuujuRUlbDxRzG0oCaUd2JJezpSLKIuUO0mOfLaWj528wsi55c+Xxhp1NQW
ctq6L17almJs/VmYhN+iuU+kksV6oH6nnxYZ+InG1LymulghIhUfW1F9zccE/4GLEl8ABShWXHWm
2XpmVQ43nRnwHxg/JL95KTQ4ExkFcUlAma0U7VNeCXDbVIW99mB91qMDNuJT1dkaRz1OmYINcwkw
xlBxt6pvViq91h0dx0RlgNVGgw0q6lT0nRdggbHlkBFKXEWGS275VqqzYH8faotse6KiQxa1LaSI
YqYRN3Jl3IAaPwvxQNlkAO4wxLekHD7JH4f5mvvbyaIflLV7ZJ/IxgCYWjEgVTV+gjeGBkphSUlF
quWwSQtyUpC2gdNzEZ+0OzOq9I2VR/qhl7gAGMFjN6rhFgptT10atz1KN0G8jVymmsZqbSF6hIr5
oalg6RvJSFyzbfdySoSv0mDdSGVQXvDhKLsDPKuQ3J+iiAkiS6SrTLA1CBBxRIV5W9CVV9PKb9FQ
P0nVtLTJJpM8cAktSHtvDQ3KdHF4ytQWXKeMxS4xFnJAw9gCiG48FIyTiZDelRMtWJ3YIam4Kby0
nJ1yvqtVtrRajaK8T7oXLKzsR1JmMazhGaFbz3iCG+r++M1o4dKosT9d1Dyz48B87AeYqZCVfVlN
0JKKW9h/uK56JHyaIExOnEzytWQOKIhF7+kW1r7UIOzFmgNy18cHlOC0FFLro0qpXIswexo7rkig
IxZfWA3gqEXRl1QXggG2bevjolAdpe9eSoLm7AYa0kZP49gtJwZrojoe4Dqbjfwejmxky/ZN1I+B
VF6YawCdxxNhts2XNTK4zxpHROBtCPkZkAy9GTgv9n1havusqh5Ey7yMJeruQWfS1orDnjyCn2V6
sCZo7QFJRXTlsYBFMyzIJqXZZKRvcLSahOlvDYkoXRRXzBLY8FDiTG8f+gQvVqvY2BNvYZMHx+5M
kE9tR1ekFpZa1RzuIxM6RBJHNxHagpZq2U6pGPuORYc62noI6jjz0g5mS5eUu6aZ98APDn5ci8ei
FvBpiOn92LdvfYk9o8pmtifQKIABqZss72+FIHyMfedOoXIN+vyIdOI6jBZ0H6trNjP4/43UwB1D
6p02oW6rGnf1TK53Ph6N0KAmznGIsI+COFpY2VMxDjxU0larh/6IyPtJNEanKXo7aTRpi+EpZbQ6
0P3t5W3DarbRTZI82l65kFHwnPaTvkX83BE8hLgqnz9mLTpigxH2sSjdcBUtDefyaRhTimi9fRgV
Orj+YNw6zlMb5j0EDgtMCSF+ZpdSNzFrDVTKqt7QYPqWXlIppB+UO0URtqD+GUKnlmRHUr4HCXXs
zehB4Pk/RzTPkyJ5TYwk5EoMQLTmQiblCug3axDJoBBRlwvFRlYyWsixwjpVq5EXlhT2RgMdpPV1
LvuQz/ZxTN0xEw4vBnHk4UXtr0ixD31sQvUdAgA4suWE8yB5CnMde6IBpEYypaE+faiJBQlwzFK7
KJP9LEq7rDD3atx2rilIwibskoTmOOzheXQGFBvOEE52MsukOBJ7CSmU6KKQukxCxGL7sXA3qW22
10qA/TVIhU2XFV5VGOjbB/l7qHrauEts2mOPcc41kX9XU0zpgFurkbGWdH3ozmqOcLZ9aDKTvmZb
7/3O3KVGRA+i1m4DIG2nnLt9NFqXhJcIT4FxKnVfcIgth3lbwXeKHqqp4RPTaC8glLGVJdlb4otP
Qx2SfQz3rI2sF0MMaPT142KJ8+EGNtm+D/RXFemq3cSCo0lIY9UMC4ik4vfp4JIXkvyKAlnb6Do9
AXPpWWtyej8LwjEs54ca6DY7XYzgrlTyMc7U4REQuQbvXvrZZV19Vsm7po9P7iXyU6/32/ug2Rep
AdUjEuHK6Ycgm75jaGSeiRJwCSe3C1V1u5H+miSwY4vUULYRg9tkfaB/qH4YFS4nSeeUCBsk0O3Y
6E7iSVlS2TI0bTuXpSdf7AI8SBQKKuqIwu96O42jh4SgCo8BTbcB8bKzKkbZSY8EYvai1LeckYnG
NNDXCFrjLCvsDFjYzoZIkkBn3XyftIF2AgIR5f21VzzBxEwph52ynetcPTTZoB7Wo7/dHdNi2oeA
joIq+QQVbLqSUmmHwQz/fLM+ZtaTRYRj8L4aytebqucTwIIlubC3O0S+8pu4IF8bPf+hFWLjWYlF
LpAowKxdJOBa2NPhCwOKUolCdiGwOCNWC0RV9DRTKrcFPtkHQbFX6TppKYLfpEp/v+mm8iZkiuHN
lqAfmnjCmCtrsC7lUNF/u8lz9CftGyRAA9/THzdkw2Bt1Kr9L1XkKpLU0M16EPHvs8GkK6Zo+Z3o
D/K277TkRBaAul2n3f8fQfy/igQl6X8VCR6+6uZr+qtCcP2xPxSCyj8sUcZmo6qKokG9/ZNKUEMl
yOMmY1DpL1ld0j/gphiGKS+6BkNZ2Ap/ZHWZ/7D4baLIV0RVEiX9/6IRBOOwYBr+rKCzRE1EvCwR
a8oXWWL/qmOQqzrPlE4jIHMkGyucBELfCJYJLMZbZMwO4F3Z6eW10rr4Doks1X1HYADJZxPxTuJX
j4HV3ndBJTpxGyenvIGuHQ1sLDH/4VI1G5rgaUFkxoj7y+z0dzUb/aMfiZe6GDVPmmaFvFV9L4lN
sq8snQHMK3Cm+mg1BZB9vCjc4JaV2j7zsB9kjiIvA5FImR6qD1+KP2vzv9k7jyzHkSyLbqU3gD7Q
YurUwumK4SEmOCGhNQzCVt8X5pnJKK/squp5TxAACDLoJAiY/f/efVWKaMjkSkvBvwSMdq7a7NVk
egmVJmhOeTeEa4a2NVcsDYzCqFEVy+tHnzypC5b5q19TB3GGbsf8szvgOcZbo7+i7tQ2RDSDzpnm
XySJoduhoYEinkBWDC6afextOlGNQIsWTcXDkAThldDh79qYfmmsoNpVOtkY5JuugUVUhz7ncqwZ
dxLV+dHLuPzrZpKu7tsCBrFppfdpqyUwE8lLgPYvcVyhm5irCCWcXV5T0p62jZ0VG4chZmg3co2/
vNi10fhhFi30ynGHh5W42JFXrl2qLjgxkXLCmF1VlX7EZ/wpqql6c++/tsC+UHFdgdDiYByTc8Gl
/0iHRSvjBL9duy2ETdsmAdNfV3D4MYRdHYMOpTaiXCyFAwnCZKtFnxHj7RvwgmxKPsR1O1Aazgl6
4J5sAvgsyVa2ypWY030/wl0UDeP9rl+y4biPV+lI4vNUbL2aFwevd8oXS1ggyp1lAVvqq+dKJ/IV
dx1wm3boN8OCwCx0Gv3LM0bX0+B5a/jzU8RmQcq+Yqq6NSoL6NPzXjf5ONoA5SrwI3yudrSW7auu
TXwp3Jx63qcydMK930shX4G/4VqV+Qa3Evex2WtfeizJYxLeG9Jzz37Wn8eRABh7Nsc1AYgM0Awm
7BnEaDPD34w2ZjcPfLxD8cH0puegbV0y1mo6ANlx9oPF12X0G0lAz6rmpMNuc8bURCQEBjjZ+Gji
IDnKV3PiVGvtfMc5PIHqMsNViHhE+kfSqHBry+ZgxTQZp8DfRUEht0zCaPMzeveoHZk4X2kbtETC
WtrDnGSfSvlQoWk94YNUaZiYq+WErINiwcSYOQtwYjVjwjk/jN9c91OdGsOL0D6C0mckNtjyaANM
XDcutYo29c9McsDUy/iTYKhzJH1SMgOPEDYx99sUZoX/x6xeGy/b4v/HZpWM5X6q+ArcpoTQabQv
COX7s4+CiFa3vzWYEzyZdD+K1iDRoeifqlaYu9AMB/SgXXrnFb28z/PMh0Sqr9tWq/Fg066yphXB
dtmuItCHLAV3NdacPHAqBuDKRJPJfVvU58XoEw8U2nJrovSMl2UDv2FdV8EeI/IabdkXo3eeWngo
mwQcMsOW6Mxb8VbRI4VFwtn9snvxLdp1c4uh0xvyTSjmauvzlTItEz/dihFP6jN9HR0Ow3XsbGGQ
IqWmSSWZ2+VRzoB7GgAL58SFBAmkpqmjN2MMSKvt+mnyUO8CpAtAwObfkoH5TDGnP6oIIaEdNdes
Q84ROtSypM7Xm7YjFWmZizUeXeot5aQxEl0NmiH29i/IsIzlx/xi+YHcz5NxlAvA1sGAdJ77RX/q
kbfse8NLnhtU5a1a4qm2LXCV/qsGWYq4aUM+ZcTEjdrPTM8+gO7wiSgbDlZBxznuOiKDvF3UVD99
EFV1CD+PZK+NHyfftAnSlhvne6qT5sElMOnOrLJvbacBw4iATyQE5XraQoU2iHuo+QG1ZvZQ9fCz
oKLxO50KlFfCB2c2nfLWKzbuctAU0bycynIfSRACPpzyXeYYa6agFAnGlHjc/UCR9otpMb+IGEne
TTNzC6RpV38RnY3WjMyGU6GsNtqhDKl3NBg07lqvEfeZEVz8grn9OIbIJKo63IoS7DKeTqguJFWt
xyT6mWqAUcRyUU1+RPFwT0ViWCFoGtZ41gk1xAZbagXTHMLoae3bu35YEpAjAhVtjVSfsooumY4G
yC0dZ+sm/q/EY1LtVuawk6X7uat199wYpBaCcSUX3Qp1uBoNU0YictrCgtTl5sY5TEDyCGsgy9fs
m0dzptFSwlWJ2voJGVr94A1aci7zaEcylUWNqYMrKb2nSejDAZCrtqDOjoXRZk9tB6c55a6iVVqD
MkwLn4Z+vgRWSj/VS7ItMdo/8OscI6I87uc+nqAUmL+kmTrnkHy/bQmBGr5Z0903HRVGmXFp6vl5
lqbN9CZJrE3ji1NXTZ/1iFSyTDrLabAvSAlcTTRKioHkeXu5bwn6MUHaXWxqKFQ+OW5uuNYxLtZQ
FsSVe4ldgb9gQkwTxt+42w+rdHk5wHovU/t10OngDMSy3/nDRJtab7KtaCcSm6rkOZD9InC5F4Ah
dwzN+IOT+ENHFuC2AI2CY01jarP8GCWi7IGEClgY4WaqkAM6frSpM1vu7WFCko01wp2Mz7kZBTs3
Dy4w4eZt0L6anUa2doB6DbLAqmq51GBrw2AKOVgm00VgJwV9E373bXpHKBwpPI5kG5VjRzfL9vYB
nyeCiRTo9ZA895q/di3x4k3eznZzc9WPhGsACfsqTf/KbWhYlwtPHfYqM18BK8m3UQoQez0s6Aqm
xeWIQqwzfnFjJstqvqRi1hBmiguB7/u5QziV9HSajaL9bFk9JwZX2yysz52RzVvbb4cVmWzfijD7
WGHQP5Oyqm5lVlz2RxMFjlYzQHJAtKwn7uYkr1E90c1dabnh0Yhxk4w9eqEZRp2f0KxMCQZa0hNT
etOwsK6B3V2Qz8bbEUfnyubDXSkpmKyow+W1/bHWmAaNWuVgzSTBaVoi3/v2vjIczLzmUY8BunOR
Y2xCqYMLwyYOTLHJ6wM5zS6ZCeuYJhD3wmSVupSV6tqtzuBV+ELFOK10FwkUImbCqRJq5DkkgYe2
M0OqYHPwTAnhuy/tF7cOh0fDSbdtl/rPRflS9Yh6mG939BCT8TRSFyML5Vxxby64Nz4jwaXtm/UB
fe3c2kUk0etpgAjdSx5ruxE0rSVX1Gjl2229Nl0a2C3JvNiIrR9pWMqXrDrPU6e/iOmYdtFwVQvY
Uh9m7JWX0euGqw3AiUyzaCDpvQFHrZsSgEGIL6RF/p7EyJtcXqm3ybzXNG70FWpM1KMG18CED6Ip
rUNY9w5uEZ2bthNeuSVWF2z4OtxzKFHUqr2rHpneIbO9HMVWRktO9qDJQxNvSSM/u5MTbIxy1jad
GI1nxsp3QVE4V92ZkTNk2ZbYkQ6R3bIrIGipHHVoh5QuHNIOrlnEj4O8yWFfxSWVi7EhfJ3yKxZo
QWs67qcPhsbP18jDRWnKnxBP9ndnjulej3y5Jn6Cuvne1cR3m5NZ3pd6jWK3dhMESiZJb3CCPIlQ
55hI/B7uhJJjJK1HgIxGGkxzXUdtWcmNxvd2d2782H82DDmCwhg+5DlNlMpq55VVG6B97afZyx48
QZmHNHSYbC0u18gAewaCZyXH/oobbBUsSmt3SrxVC5uxDAACizBgwF/D+SmT1zyaWwQjNG5h3cR7
bnHJFr2zgWbZ+DjqtHiJhtzRcKM2LSp6SGG+0aylYjYAuDV3rcQaEGGtTAXdg+BUFs1u4q5FdEj5
gTTOaZdRXozqeO8IsgFdPiGD4cK+pGVwYcLxVFKvKgyPm14w6KihClQ0+GZtGuNpLbwtmXw28d4U
EiE9XIuJluCYQDqSfdXsnCLaYl8mVME0vuVcKNAp9lhILPI7c9c+CX43PXicO0TM9bak++LzicD9
ocKTfiLaiAFiRWwBF1baxYmuAdCkaTuBu05x497p0/Aj/dK5snhiLIJGhZPZz9qzY11dJ+hOHi3S
db+MUAatPremdy2LoHloJEby2PnG4ByttQT95k5klQTjty6rrScuN6e2cWNwNaO1cn3kDoERkRPt
bSeQWYx7TGs/aCY2EqR8gZf9KmIUyJPLT8Btshc9NXemM+PbRXLkB9TrIsv/6bj8NnRmk0VHhnTX
oCjV6BcU49OU6MV+Mvnp0ptKYnD49qfIsfHdJN1ucF2A8B2qn2iW4KH0bu2U6QuC209+zTdSZJm7
Af+P7mYRlg3RfSknhotD/gKx86y14RffhT6TTN3LUIbtGmftj4j7LsxCf9UX+GWgAXzyGyaoWU15
Sk41GuI4zvbJ4H2Za7Q4A46BAyVIcg5tHElaL9ZEVo8rv89c9H3MIvTc188mAwn+uogmjZmKcyIH
oH4aiRv+No8i6xkkwnIbRLg2+oxlo+RXHVVbs5MDKFZS4RsaUXX8w/NG0iZyFHq5b0771LXJN+Yd
ow7l1h1mMSSunlBfQquYpoEv3lAb8zZjQL4wQIYP2WIyGLL2MEmEG0k2Bqd2SnkIuI7JTeI6SMCm
GB/WixWFqKdiPdYBGpmoPrtG0T+Mlf2ZsIQ7N4nNi02nZ59V0QN4YFxQXX9PXRMBLylSa3vhIfWB
hxeJsFmE8gknSvWV4cH3zEPwhFEuDrB+T5Xc0+8/6V53jTK6fgzhWpS6i2YkE/0qcgx+8rb26pQO
1BZ+XMgPuFwkZswdv8CRYrd4ElKiSRHnc5HsaKBrETLjsk6ynZEhmHcNmDSpR9GUaIv7Tiagetpv
rif6kx2Le6vxj0mK06c03fhSmgLJrF00hyDh+iAa6R/ECOWF0hLgrpAhtd9o0DMY5WX9PaaMe3i6
6YEzklDF2LgPNY9mvuEehAGitjRAw0E24jcqgg8gQDGmO9rPMq2/SW3KDlyA3ZXJL3YdD4zCxj4h
8SIl0LII9KvTfPdb+luhFOWephRVf/yGWs2b02EhVJ1Lf0pAM2EiY0vadZHEV1YaAGfh3GK0ssxt
FnMrjwSjRju0rVNpd4+RKYxV0+afK7I2ZrdaaW1Vbd1obfrPs+jcva171SZvkVbX8QQxDTEh3EGs
eLIjrZBgHFdGYDGGTd2gLpi7U55xKWcUZuiUCcnTMMHbDSMsKXq5Xt7Rng6QSZRpSb+2M+6p5xpP
l26eaNq2r9y5fg3Q4IjRCZ4aCzN6iseMOm21DiNBiWqkTjWhZuyqwNr0Y4EYl8zdokXb49kMyaUe
Gytz+pjHug6WkoR2gwpa29PW1OVP20QmnLjJFwA7p1Irgx3Dka9Dj5bGsbixP6VViJsA461fIoKy
ciYTTudz1ZD2d4KdSXAR7cZy626lx99sAwyG6U/aWmgM0Xz0DhurS7ayZ2jI1G8DbKbYDuJhMf30
bXVy8yndGwqqZHeY8gznUU4IwcB94mps0lfAwny8DA3uRJkhSMzoClTeFyQp7efsobQBGoYVKqfc
XYib2veYuMhdF32BphStAsb5yKArknbRiREc+uiV+DwH1Ad4IbhCmy6TA5jrCKxpnKSUs0isCAgv
dsjui/kLDMmgyepgTk+atony9JsEDLrgmZDVVempJNpgVQBzWeprlNHq8Do7wLFQbnxUs7i0QQes
WZeQm9lORoAWHSTvNp+zmkr4XcirMmKMmw99q0/bqfIIxIkmWOJPo0nZBmiitupwJc2wIouOjmmU
ghxkNEEQJkiBehn316nkLGrCE9MzZxv2/HwbRoVLDU2XrXVXUKopvLLeV3qOHpZb/6ZrRoPmpTsc
ut7+lmoD0/tRP9oxc+TSrAqUuwcvf9EM5xPELHTZHlPissHe4JoEMjISn4cWhSsoir0s3Jegz8Bg
jHR1o7wx9pHdXGffi04iLR7DGfBdHi+Szm5hiNbhQ87E6X6o5nIXhdH3MRfxMezyF5tcLVyV6VPv
YuilSw4sCg1Yz8R7Q5UEM8tE0SXIoGjDePwoIHhay1Qj7+pTB6/xVLnIbueqGbfCEMcwrBeMIgps
u55eEhBiNIi+dykIlmgGuuobzun/Oxj/GebAsDCl/2VtXH/tv/7XT/XMy9cCQMLl5/hf9z+n5Hv1
roOxPO2PDoahLxRp23WQLujuQjr4i3Ng6AHoacvDBcR01QO19RfnwPKWJ+m2x7O8pbmAb/PPHgbt
DTMwXN8ygEebhu3/X3oYfvCeRB0EdEIcrJiEerqBY79rYTSpncsxKtNzx40ualzCHy3QSbssn84p
LVCu0hrYGbKGGoaGAfW22DMo2KCHiBNSg5rY+W4XMXZIZnAjMS7ICMa3hbXkuISmjyO5mL8UBvAl
q4a4FJQNuBm1WvpQEzdqVYTUPtSaWmTceYm6RECgkCiVgj1ZJL8XYtyqGAe1MLoOj71ahdpYHpLi
h0LEKDiMWngLJua2KQorgsyDBEORrqUD/0qBriu6TMxqRhjcvbRR9BeYgHoFPVrYWoonc9tUawEG
gDicJaQw+F4qJcNauFu3hSPQCgnbOWUL6UqlfKiFiv4YNUfbygQ/6IICg547kbnBhbNR8QuIuQhh
cBXRaaiq5xzv1zYcLLIW7AHw09uqB/3ukE3PTt1SeLcWUFlDZ/ttoTbTJC03BmkhreaL8RQBi7iT
nYfpxtHS6eSRsZTHDFycMFzLevjRF/OjJsg8d2WJhCkoIDGKhzbVo+3cDTsfpNSdpxGY3YqkJ8hs
WPROOwMe897wi6uIuTTVcXshcdIhU7rZ6HUaPQJ2aXoCqMusPdnLmiiiajcYxldmuhvP0hYxuD1s
rSzT7kBIF5tqlHmCSifNyfpRnWf13aRu8yGXPQnk2InsV/X9RRJ4QtZRb+kf7Wp0GR0vlKdRUBwL
iVddMUf/2Vdlt3GXrBzOZwJzljWIR3+s3fZZ9Yge/Latjrlt3p6n9ulBSBEIJRN3WVFDI/7zBf/N
y7x/WL1sZMZY3NTq2+MouGXa/vZeHfXm3r0Htfl/39cy9UdBSDDY7QWKVv/jA3m3b0CgvdOcAL7i
9t1/9fYRvPuY3m3i7h5xJlFEVU+GSFTvWlpm+fJzSZbfl1qUf21miutz21YPt2UKXFw9Rz3ydtDt
mXYiIZEiJ40ZNNz93cu+23f774kzDUmi+Jt3cjvm9m7KHt22RlYnCWi8d/XA3x13ez0SB4NtmwXn
267bU2/7bn/bbV/WmQ8tcyzO8Jj3SIP7Q9WWEVIkwlK1ikXdVa0OaBDRUWtquK7er5r+wqeao4cU
zMvWdBt6D7qB/MHVoojxGK9xe7V3m+q1kEml/CiWAwN+bPhFl/98DlN734N1Vsf83fPUvrcnq2PU
G3l7hdv27dnv9lXFZB6QXlcHAu4GrpBfkN0ySz+igavJaMon/W07yV1Kyuqh31adeYEo5stl9P1D
tdgz2Nr1C+ktUblE89I3ShIsZopspziJrbol/HZQpA69MRRvhyqOonBtYztnDmViCFr5svAX/pla
EGnHFRoJkdjKuXtS+9Rxas1RwTy3bfXk2+btZcYl3FZtxsgcUKZCUFUJve8InE4VDBhjJTmiNzRn
T/pAkuEVFgbkNpUJfFv83b4+Iw2ihYCz3AcVTlKtmcvvVK1lcvndqEciY9rX9mDspn7JCgaTL2jY
+rQmCQV7f/Db89ReTZ3WdGa35LDGCPgZP6iFGMg6L+poWCk0ogJwqgUCfS6Ky71OPfCG7Kyrj3o7
DQddi7ujWphABaCIpaa/cYLo07R8VFZH36fuLA2QXoMF0AcqbhuUmbyRi5MjuPyNNtfw20Ltiyvn
m15OC8aElLBbdDQte2NXDt1BRfUqDqZaS/vwbqAFdlB833GB/BpTD9gAcVMMYhW17WC228iWz22I
JXdGw75S37n6fhWdMg8lJ4zaKdS5QzJlccTIBRSe51uk4GSlizqS+A0qjgs9Un0wITJz1MfeLpS6
fQxEYB/VWozc921tdkW1yUTF7KsgW3GlcJqmXPLTGAFWR11FLscV5QlbT9f+3HR7c6LYNtlyfOGD
qo4Am2mZ1pivHaeFnRrAJ9gkBSWJLEbTMKGLxBGQBMe8EExIfVpDk4870iwlaGaNFImFh2er0Zsi
96tt6mp/7lTbb0z/BSpZov/K7mr6+EjNJ0o3avv2uFp726leRG1TpXJxsff3b/+PZGS4DsIU4atm
vfjGCMBC66VcJoJ/YDIVK5N2ITmYo7U3ir1rRM5BISnVwlpGXmqtU8hKta2edDumh5yNUV295l+H
345pXTqqptRDKl+k2KmFFAnXVLXKWYY1vV6Gu3/7+OwCv6kqGJfvjlFH/wf71CFv/4t6SpiMP6Ig
aoFH//l21NrtTx0mEgvAa1MkWP4o9Wnd/tx3m+oPzbSdI5/65YZ0WxjLTei2SauhIpmNhdGHW6ud
XE7Y5dZCuhF3s9uBam3ycu5rt+fcHn572SS3ShKo/vwP1U5iLni5d/+tOuZ/3ecykF9REdq65LlQ
1eJMV4uesDW+02X7t1W1XdK3fjvo/cOd4/BV/u+P//ZK7w/9bftt9bfXJn+eX50mCBVc/ut/elwd
KpOqOnQGYS5/98Z/2/v3/9PtTWezcaX/mG5/ewdq9XbIby+hHnm/rXb+9vS3x397D1a+szvmXUSd
mr8t8r82CzQxdqOB31h23fbfnuDZOpZwmX+57Qrt3jyaTo6hTa2qR0TuG2//RUWc+LGAw8NQ9agW
0wyXmM4l3OF0oUWrVbVTPYwundnw7Ui1FuexsZ7zssEK8tfDLpkGxK4tL/zby5ll0R3NsYZ0qVbV
42//k9pOW3mVNc7mjtQfakN/PV2t/faat7ekXl09zNf9rBllj+540hCimK/qt3L7RahNO4L5un/7
XbhDWuub21FE4Xgo5/HDKDruOLRMh2M1AhqXSfJtgfIvXgWl0MFeN9C1sGX9AeBVFF5tkMBH1Woh
M0dfqdXgZyuIX52g7HJTW05c2OlMiZfh3G2zmLZpenR8HxHYku3Y+fEXBjtUEGYLaQwyoVnYP+ig
IihZmndVhEr8JSrwnFVi+IRrsjglHU7LnkyhmMiZjZpbZ7wMDb+AjJBNuwxl1PT9thDLKF4mLRC4
iNuMJsr0pAv0C1nEADfOLIIAuZm7i/24SRE+6ILUGAz9/C2OM52IANjqOkNUzh2jLVC/YZ+SmoPG
KHu4zV1VKULNYovJGTeNS7U8GFEv/3/B7j8s2LmQxP51we4z6tV35brlSX8Kjo3/9h3D9KGSGUR/
KV3xH0lxXvDfnktRziXq0OCfhVh6w5LqSw1N18GVWr7rUf/7o1xn6/9tBwHaZcOCd6YUzCqKL/pZ
/YFK695t/wOycwGj/S449h3Xsj0HMTSDe9wZ76p1xuA2dI2Qys96lD8M5M48h2QipQhuRgjca2mE
ZFAENhT58JfjZhSyc9x+v31of7yrf3gX72XPy7vwA0PnY+KzMBZA6+9w1KHTNZSWWGrKPGi2tRO+
DJSJ5DAbF4ekkC3ywPvWpfEYLw5Hgy6DQ/zNVMe72ME9ZZtt+29weSbS8vcfDPVSkyG9Z5sBvuB/
fEutZple7UMHMenS3mU56ZO6kAbFAu9H0af6Yz6JfVN1BL9a0TfbIU1MOC6VIt+EJqU9hyVtU1GO
Ymc5DozNHDO1F0i6ijoXGw9p0662mkUI1UebJelqXXntXhu7/WgaBJdH04d/8yEvhL93XzXics42
nxMKXt67D7nRdKaEXVse9EDqJ8tj8uHHEL7qBP5NjdzWDNtk12WTuTdqe0ff8w5Volv19dmfymtS
eeZDafofQ1MPNv/mvXGq/9N740S37CW6C5Ar5/vvJ0Df9Ygnfa849NH4HFJwGy09P1Blm3eRTthX
F9Bema0GyIIASe2Y0KzG5pC72NutMJMPhfYQ6bSl/s37+qcT0zX4EfKuiHjU+aLeURNTdMm1iUCb
gJ9D05feytLpnTgaeLfaKM+9Q8xK3AcbibNxZ0bja13A7yCsgtBBRxr3BQCFf/2WnH8iLOIlWdCK
MIv5Lil2/+NHhV9Tl1E4DXsrNcYtUzjt5LagcHAPgwdM2pc8vM9MK3rCOpdeS8PdzGT8rKTtJrBM
B2J08UNfSrtCUDMgSRum3D7OVoSLX+of25F+K+Ec99LKYbNh5Fs5mX110aue3YHel7C3pZHCyZ0e
UqUAW7RgsjYlIgjUgf5kke0xf6sEqVe+FkzbrqrOOAEGJnfdwbGqz/EicENny10bzZuloTgbiVOs
qna+QCj3Z9T9aWNudKSF68kDdugpEd0ip3ODNllLImzuxnKk4ozq7l9/vKaNZ+Pdueg5hsF+fvcQ
6kkX+8cPGBGLj5C/F3sTG5VrFtXFisJTUwYBXTerPaQN/syswUowhUSsEXZ8kllZPqZxSZ0bngo6
H0x/4EdOwdD+bCn7b+eGD2gWP8YYIhcS2PCUhTI8xaH3vW7IUkqSOeDzhTji2hTKPa3+HPbgEWIf
NuRkdoipTe84mvZj5pvXYI6HQ9x5+kVrWai1LIgiyljicQgAc1gxkWWdZsQPapHHwQUtAWUvmPkb
kAQnryuf+RrFJe+nad/1jnEd7HJ+isMH3NbisewLY6dn0rjKDgRZ18YPARmbd9DnNWgUlVx3EZqv
iuQb5O+7WnfalYEXHF0bjlho6yCoy/Rg2zK774M6uzedb7MwcWpNRnRPWUaHmSnyAze4tY6EdMuP
mzArs8328dzZZ2yO6/ScGZBvXOiSl77Jk3sDx2BhRpjv04+zRpwut7aOIaWcT2U7GBcMvybJchcc
O4++02jroW5RSJtlcB7jpkVVh88r1yf8f1VtHLixI2DS4QcQPV2dDH+hFdKDOosEl0wv56MW2xOh
kDXSX2HtkXt/xYv5wa8r/6i+Ixd8/qqJLQOLatdvLUv/DB0PWl9DiZBJrnNOMZpYhXbBkgaiVsu9
JdfiEDRe8kTp74TO1TrHRpY8hdqAZTcN4rtKb8iuYzSqaY3xguI55Mrsk6A32VvDdKOzQ2350vjl
fME6M8JCmCci2uaz6aVY4ekqPwVukh6QyyFmqPsvSR+V524yFo646FbCs+kOO9Nx9iCGWTN3+VSL
io0/2PgQpzw9IzijfTfr1j4c40smvXDLiJwqeGVwmfWn53Qsy6PmGOQt63G0TalKrKRAaV+6bQ4K
DBUBTBb9McRFniRpQqqx+Dq1zfwoEA4+Dn3xSjznSYoeNo4xWc+23mgPCZw8tWXZ+hWhFR+yUcH5
oguNdiI4Ork8iCjwHtTCYSJ6CHwk/GpTBqX/9kDm8Hf0wwh4btlH9MjocYWC72FW8qwOtgIdnIdf
2puggEtHtvJAelcXPbXLIi8WxY6LK1Ftzg0X09aKp3u7dfH3cIRNFBxJscaxs1BqYfSOd6aZRS/g
ExDgZ0xhuMBoz2qhkxkbk3N10ZcjYl8X+9ynmmdhvOws91EtIF+Ux9mev6utovXlhT9vPTFwPNIk
Iwg0ifMXtZiG8LMvvXI7c9G+61CrhHcaXuc7DxhOm+MFk1NTPwb5CGtnCvqXCEYmN1h51uoSNocV
vBqJ7uEygjRiUcAyqui1pjm5Bxkw74WT9lClOoEdAwafHnQasGj81UKaYD/Dpv7sI7BP3B9jkiUf
+pmTWIdkbufOK5BdUIJVAQbRxghO6CTMEnP6nlcieGz9u9wzv/iFBdqHdFwxv+LHPtku3OiYFAqX
fgAYkmFP8DWGKlSkqQhIugzTw8TvYqMBukQknB/wtDebbuwdyoPOWbQoOhOvbXeZjXgm8uS4mn2g
bUSCzru8yJDhjjoqR8RdB71Ofplc2rYBbS+uXOhOcjgX65b055WxQ+WMFAI7adFO4VOcF196S8Rb
m4vvvoBFVbbCv1Rkpa21EKSQPhQ7epEgVWbzQ9q78x2XrubRjUtUjuM1nDRYb1Hgw3SLQzrGVQlX
OIg3oR/d53Ei3j5NGKjaQcLZMxwT7GFmj3dJ+tERon/UexdiBYANdX2SuW9dZ87ltvvk61r9xJ3q
QpTReMK5Aj/In148d0x2wjlRGYW3nrOXobtLwO5Ecv04fbE7W27tpLvQ5MU8N3KRcAmJRKWJ9LdG
4mench/7frM3rHg18AKfo1y+uGBOz0nUofoprWqXQeXRpzHY6EGiYVJbxXSSV0FsFCe+v0c/QoPd
R96jV0MPyAgDA3yRaUCCvb2TV0x2DX8lGArvypCGsO2H8Bx8ayYMGMb9RFYhzLwS+6NmfNO1smW8
SmhNmhagbEV1SgcLrE3Sx+fJMk597I9nO9pYRikvhhhOZZVqHyUGmwBq5wj0A+BGnu2tpL7Ixc3A
hCzfeU2ZbG0tPspxBuk+fEwqDCQk/F11K4ObojsvWTSvbYFEkNNRe41E5K/jqdoFYvBodEfy0W+e
Wic1kOQk8Gjrqea/NyUGGmTL6SBP/oToOJ7R7k6ECj3ohe8eA2C3CcyJiOjkQ9YUpEn7BSPwhaIx
Y306x8s4oABz2xMF5Ua2c5QdQFTCmdLqu+5X2VpHdr63RH3f5GZ10YOf8WgNiHjgp0HmPmRO+zNZ
av+N7loHrQ8eDGERPz3LdlO6hbPos0boh9b0DK/HOJWeze3Yp7spzQymaD+1j+2i1RpK1/6KUL/+
nHjxK0lGztHqCJgcoeGuRV5oK9ewrIMt0PGJ8Ni6bb3zOzAzfjJkB71xL80AeStZ6JU4R7UOR2Tm
PhppUeGgA/dbV/hLUcP23hLfmKYp+NSwPag3r/VR91SL4L6Kau2oNwnhAOjiV71I9PugyFCJFcY2
BnU/NC2XgSHB4AKukdEyWmtcDc1ine0hjtj8ZbPW9g92GkNutJPiNMWTvw6Qa8INo6MliFcIrOYh
J0NzP3VAV7T6UA31sB+mn61TVvdj5Y9rGba/aomVfoy4gadOvSpw/BlpQ4YEhKJ9XlnWkZtaubH5
8laBQR/IjSjjxZnnYXflUijC6aM51NYqnvkTMmy76wyLz8FMOZuW1+hD+lMlaOAdZ9DBEpZzF8iU
KHEz6rEjos4cM2czRT33nigItmPunmnGbZBwaed86HOslA6K+s7bcJqY674Hn+D+zGljPwKkMBOP
6PIef2Kb4sGyZ/8oaoHvNPHTXUKt4m5Act0FWHDFiDoRdGtUtw2YuLVXxda1FViGAZ8V4FU+hsRI
kmYdXE2BfSuRZJ2POHx5O6BvgrKFduCnH8Ss/2qhxdyFs5c+t2gxRTdbX4dBk8QdFPXW0PpqFWsD
3L5+qE85Cu0rzBIwWgKMq9GnF7fzGJsSUL7XYvKT1aYgCRyIJt84SIVT3HOPGhxIMKIoDpkWbIZm
dO/9Mh5PtesMd/nsEixbAPRDOFx8MuLwEU/w8NPyugO1h3u/rQEmQa1etUXpnkxk5fidhdjogwkc
1eAHwp5kHN2Tb6LuayQciTRPIDypR2r1LFGf2iEAerXwp/IyIURZRPVa6BAFy6InmMKbIwS+TJPs
1mRTC38Ehomkf6z1beIUX1omZKchSqKzWlMLD5PketQ9KNZRpbUgemztFKTgYs2BhOHlGR1GVmLP
tf9h70yWHEe27forMo2FZ+6O/plpwr6PPiIzJ7DIpgA4+r75ei2w6lreW0+6Ms01KBrJiGQxSAB+
/Jy9196Ps/+H26p404vpZtiaLqPhqD9v8pRvr+qrAF2tuzB26TzjLNewwov0wZvjrwLv8c4QNzka
cASrxzF1nEeDLEgYXeWzSJV9qOjgrIx+Kp/vz3X2WON/6L19U5oGpbQBc3SK6uciidCvY4O7P4Lo
IE+Oh3Ho/jA82DkWHA7jHPdqFm8dzy63HDLmU+KAKJySGBBVCqg7mgn1qOm2HCsTJfXoyPEmhvaC
1rV6IcQODbv57EovPBVTlR0sglDXdS2ri+cnbxLIy0W23tGzBtTkAr64CCP53CZSPEeOXCOmrUBh
+9auGAQ7MBVuaU0NK9Utp49H8HTpHthuFBeP6+/a9m0E0YbxIBtfnKZZiBOpr/i374/dEv8YNj+A
47BjNBuks8Gseq2ydFo3NNFOlhE+m51X72cTDSay6OHUU9hhe5pP9xuyErvsnx5HEyR5D577VvE5
s2ROzq9YNhNq9APaVQT3lf2Ull1/cjmJztTl4NdgYWdZ6TNZrfXZjcJ6PzbVTQUzWSax/cUQMNpS
V+SkzQxHLEt6i5kw3XZhBnY6/VIXzneEV+HZIBVP+CRTZFl86bF888WGT2LQN3+ObzX0ZqdVr1R4
By07/JC81UlavHYmuUSa6aVlFfDswVjpafxWpRG8YKU/kF0T8C1IYdXxK5G0dAXMo0mN1gektzIH
jjkF/R/Igz/d2T0MXv+GA55g+hnKrTNvnDwGdPgalcTF9K0uSHk32AF64DkHCCqyGQ7aap8oTj6i
ZYVJrWGPJ7gR8CfL6qCkhidwVHX0yKQ72LfQgYQikUUuwu1gAGGSTuHFsKYjpi58JP1JNOKz6J6p
84NtAINmNY9UNcSNy6PGebW2+/HQWxagYny+h9ThnKokicsC3KPwul+W4XY7poCfYzKXKxj4H6pw
2iOatzGgQgfq5hxptaEUTsEUy5ywOi6X95vM3jh15Byk9n81M3+n7po98vaj9FqxtSz7yQGZs2ph
MasCs72Rlx4WNrEbely5iWkA0NGkvzjGs2FGYDKr3sU9mX4ffcCi1dLeyYhaS7x3oXxjGzgexLlm
hKUKn40URhwlBaHRwLoiHFpsh4pM/hHwUZdDAL2YhAYsthQCbVJ9Jl9NXWaPpSANIqzgBywd5Lyc
259cOB64DKHhQ4b64BmwdvLBrQ5mVvwxIACAMWSrnRx9+z10zJtfYUaPW58OqEN+eBpZ7K8i883x
S+hucXqK8dFcLKh268gHHKYqkPBV6WKyXaqvvP4W50X5wVdyNdLgva4InY3r6hPtOyQop5r3zUC+
NjpUCEERCFGbawib9uSMT3+EAGTSMHPN6Gak/gYvRX1rQVXtmtZ477n85DG7dj0tkX4ly5cXlITt
SRO0Zx1EhzY10JgLnK23royLfeOW5VMc0zHEJJZ1iYOZzXXZlDvwYeS0Kosgu/RpCXesexOyFRcx
mOWGQxjTdF7xIaq/1I0l5IGNndbVAofrj77dfstpHK0w+5yQskY7rntcv2zxYKbSfYxoUOeG8+hp
cvrAjZUC4ugcutZZpz5TT5F/q6il9sCBnsRMLFGgYvC48Fs9GclV2vt45QfoDunrQFP5YMS639Cl
Jsanil9cK9kYc+Bd+NZwztj0kwIS3rZeQktZw4lzu9k5Wwln/9EdkwpwKUE593UDy/KbP9nmkULh
UiQhlOyGd59a+slzhuCt0PmuKKd3gsYG+MwKkd8EPNCL6mI9IzzFppA8SYNcJXK6mfTjtJDljJln
IMOpCYI1JjqQ52H10BfNLTFgbUWanyeEzK9iEQRsi6rD0FRqHeSIVOlNDG2Cb7aYh01YjiaJCrCH
nMwtdoE7v92FUTat63l9v/un6KrByhK35TcQUsT7iNci93dGMlig/hvGwWWWKvRv7ClL1yLL6Ls3
p98R1HswTwNsaL2yvdP9cQ5gaYzi6PhbbFH/q1LDkouE4f/442ARPfwWWgwuuSwkaL94Kt/LkuCX
3vnqJgRgN8SeOFsoKbtsypNDX2W4YZdfWGBJM/IPVpMJMEdNTPmi/Lnf9JrJ5/QzYg9uYg2nWLsE
aRcfU4MAJ+ehK5nWdHH/lONQhjvmnaDXpGtS3z+nDLKiYTYeh31nnMhMaTK/Y6dpeFs3WVDnTjTs
Qnwlz0EFm8AN5mwnh/DJXWSc2Uvs9m+18IAiLoo6scyLx9BfjTVwyknOG5Psu8F96WrGKn7vfQjM
m68+qRWvs4vUGqou9qEjakFSpkxvukVTXG1sFyBtUpTwdIASV31K2m4kDiHeeL64jk7GlB9nK0CJ
NLeZwsBpZCcPyTDNVetl5MJVlsnJL+affNkul2zDPmKfAaqtNMrNcvqihta/DdFs7lPYOWwUAZHO
rMZ1U7ADnKxNX3i0dVM6K10aFg+2bq5eURDqA2DF50jeGCL3+S2sYOaIKUk0W+XNyRcng8ET5DQb
grjJNw3zskuS5jdTFsZ7CZB151IjHNM27J98IuiW8UP7Y0wAS84tBPfWenHdqNhzCuSHIIry9yIP
znmujc+O8JG15cmeoPIovbFEs1HCK1tSjH+GJT2ejmwxd7S+9mH0hNzW/YUlc9NDkFVcYx7SwOwv
OY6bVS2mQ2U1zvcsB1RutZgzXUEjHefKsz8y0Ok7mrxsqEH/YbAjX33A6Jbh4seWO0Nb4NIxIZZh
bWlBBNKYLMoBJGs17mlxMLzPwY4gHnduYQWQmmaC3BhOZ1zc2gg3U0OuE5v9P0zUZWwonSNucrCo
bv6QyF6+0mxDo4egLM386Wyzg5vMInqp24B8HB6BXSMhIWvdW6tMuYLESgKO1WFinfLXiD3CWnfs
gsMahrb2+mJviRbj3KSxMBfG0xheJ22TPlTDChIG2WReMx3tb/kI1ggyvhxHMJC2UOfSJKfG9aV1
HDSIkLrs3etQZ1dP5/EFjmXKeHA8M50sjlwzr73U3ZPKnM8EkA+832xT0PF91IJoNBWxSMnRW1VO
99w1LMZNKDy8bvPPpsr6A4494JI0V9FKRzkiJAa4NXwFXeOxc8e4ucLlHDZ6QKRtgJQm1L5eaBpf
o6ilRB/qJWiVtpRvm3vGRs6zFJ+VaWEnLgqWsNb74pRJuYnKyCRkZsa9Xpa7TsEDDcaaqWc4v8dT
lR/UNLzwbU2LC5s9UNLPQCo6slY8gjN8PAf7JBTzTnKAcYlISUoBuZvQHcaxB47ZrD/8FtN7zxip
mkR37tP2QpvTJibvq9tlDzkJt0/RDJ4wd8L2amRQhyyWtHpoxr09fZ384ebnvriECaElfLynKc6/
kIk2nPEAn7XSzi2fho8QJxws8ODiRtg5zcEhlmpkZJNMzoNfwgFPFHDNOWweZlrbocvExho6zHtF
FZ3buHueCareevbPyhzBL0G9H0KDYlsTSNCY+bJTb+lMGh71cbbtBtPdO45N0M/Q/hDDFJ3ReMCc
6sfigA+/buN9VozdNaoIckqJF9oa83WoPHtvEmu1EWVJhujSOWiyzNkEbQX4IMS06A75sU8AgsYe
PrMp4eOwLOsWZ577tX6D+prZQfswqR6hUp+8hKOKb3Ak1Dlp5capLLFFEmSjvCwL3Khr6bOL9JVy
DsZCrJzYeEY09IauE/u5YftPq7j84GpPFS408QY6/9bOxymOTx2enZtjMGumSCIQSxDI/hCHVEIu
k6fHqOFyaNatcdG1wYuq8HGwaQaM9Xz1rIDED7yNSJDYJYZMJYix5/OjsHXOUQHCpCv8N+ijpJCo
OiA6MzffXKIYufDwj4ApwKHv/J6JilbnMdC/ejN1dvCeyffqnrHCdV/6SXzpWlZYN8e3Hkm+Yiu1
JNSGOYKsDhozYj6Psmt6ktox9wWCRbAFor85ACpKEr0C3VqXOSyJVB2Ld0vq6EJS28J+Uj7gi8AE
btSEHIRG8uTxEpvYG2cooDrYC6w8cwhbxz3E7P/PTRsRQeNPzrmgZgxaGkdJr9o9O9zqaqMROo0k
Iud2Ia9x5LyLzOrAEJjvjCoMmudF1YBGoLSQNQNf5TX0lxRHn/JI7fKngewyeCVLQKnRMjRJaJwE
krylZXO6qJBLK+n3VjxdJAXFxVxuYsUVuQ47Mh2oCEtBUkDHWOoUOwyby1i+EixP3IkGlGZUZzqp
2RkKsVw3g/FHGsAva7qgfDUBGjwYIKFs7+sdRtEArnudafq3Q/I1Fn17dVMJWaALDu4AFRzEVXDi
E4Gpxj6xnUr7RmQ78zxM8UjKsuycpVZ2jrCFrvMaEmQlq/w8GmAocgJhDE3JF4mFnWQ7GK9VGP9y
dJVCsbCtkyNSj9S8d/xCTA6kRjfrJuBeHBZ22q2Ku3Uazqc4KYnDoWWxchouGLzBkfB3pgLA/GFQ
9CFNP1djBlJG2B81faF6qIL6UHZNtQl6eyTkY1TwdlhfZhVgz7XacrhFtid3OmUQ3+ftmzIB7+Tw
jSYm2oyY0twcriHeW59LctK4D3VVNw/tcnO/7KScwehQkoM7PjC0pFavWi+/ucuY2oIbdrVH4izs
6OBprvDYpVPmZzJ5iJZ7bgw4qmDTnbeDcwB0wWzU7zd9nfJckF+dom8ulk73HmXsuYYnggIySY8R
XLukjyKmrC47UJ+QmTplmbQE+etWQBRuHjrXocWnjLf6moztyW/y7OwPgOAJUYeJEkCzMnEh0ozN
iIot5s/INUN2yJn/ghj9mre1+BqYBPdFg5MT7CMfu4aNf5Z1RH7yQRJbUeV7qy6gfYj02yBVhJXW
P5e5nS9Tc/fdx8hGvX9yhRm+1q2kYTdO59BGdhdpFyKq6f0ASl/vkQkOWyNS54i50VfcuZvZwSVc
U5LeZBkGV2vUIeVwv7VooJx6Sj3pFvJ7MlS46zKmBxShuUf3Dyl6zWxT0dnZ96aCFFQ1/qvGuewT
NztQu17GlH5CDwBFyho4higeaNFvk0SVcJTFLzvsgJzmxSHwm+m1pD1Na+E1Ls34MLQ0l+7Hw/3I
gMu2tyg5tiX4ho0iJ/KYhnA0OLg54pvkzarRiHq0M/ZNbtVPMJU3IHlg1JmgfCpaZcyhvvURYVSS
dWPFML6+hFq+MgAXmxS3yrZn77ajs8W2j3HnuoubZ3IMrGMF92+BSySrHkrke+7bv4xm5qk0JTBk
bolq66ha81nNgNW5CJsFU6UYztneHtsfA7KUa1Y3Ag5fVZB9x2Sz1srYd4ZrX7EOvkdF0b7mwreu
kanek+rJYf7/4iR2/OrXkg51Hkv4dT4ygUXEat01r4g3/tLZmsiaTr/lrfeHaDWRWcUxmB+7ZUmI
tX80LZ9kwGSx0dxv8nz4ALiVbkYkGJaPmrxzSyb3IhX/uJsw1j4O05VmcwFohRt7UbX7y7brfk/c
lfZFSwOcU57Ak8VcgDuWgDgGoVhZ/rwP7x1TeW1qG4lCerxbRe/CzfuN78VoY53qLNtKHBuz+5m0
WbXVdy/MsGhJ79LS+z2ZFEvItPOh3UUN3i/miT/v3pWpdyNo5XI1ihobYjvuyhNwvBLaHDf3h79v
bDeKt1XCrPZuOL2/wP0F/3ypxYR6v1db/mZ2w+KQsQHDMJekS8Dq8H7/YXJ/7v4CiSh4S/e38LcX
TErEWeBY3+9m0sIZ+CIMHf3lKy0Wh2kYGcTSIMrY5L0JGCElo+Vu1WV2hyp9cXL8fhhEBoUqUbZ/
e/7+8f/tud8Pf/97824U+f3KaWjjOoNvTWnPFxj9/hbvjw2jXNx8TXji4BcMLmOcLxb2l3SISNZs
7QxBhp/sh8HzaR2+3H+BzFFfNeVxdMeyOd8dw/fXdeeco+N+F4rMX17i+z0Zec1W6PbH/ZfvT91v
7g7k+73G9xpMsMXx98vdn//zNYuRxp9Vop+7o4np4KGjbhwyCpZ795v7D7qYHTh0FGsdly8+w88j
mZt0cHsn3d7d2Sls+xN10UqFZnq8f83R/XD7/bUSzdEvJ9X9TBoXE9n9pl/uWQ78oGqOo60RDuOp
KvPxpGjP09Tj4e+b+3NZNLMzhBiqkxZQTZtmxfb+h9x1zvcbqJ9kGCX1iFzEy98IW0DqhF4AXHe+
YKHq1aJrgjRiJvXOdYhFmGLafb6Ytl7m7mFBodjyXvEr1yvGzXud5SNLtLMDifIzi6M3mefPZkIL
dhi3E6P8Fa1zYzWHEtnBtKdAU2cPKEUsE3LP2OGtGB2+pbF6yJT2dmpKfno++x0G4W9Owf8wa5fJ
Iue0kRcf3mQe+7yxSNCJwn1jmleYI2yVKoR6IXQGuqDvqrIfWqXDS2hhxJyXZnMcXILEiU4ub3BF
UNzUfKcXx6ycwegKARggDb4ZXhBNxgp2zrRtA7r/8BXpbkKBTdMMUUtCipJjXgMLvJ7ZXcdlNty1
UGcd/SBcn+TyJljTrevbihlpB7ax6T6stH6kY7YH+CNFKIG2eT9K+6OFhbEuWh9zWvKDq/WGISB/
TxjvteGh16qmHwQhrwyYwidQxltv8r1VWNpvanA/DUGoT6bXowvFrWXOMvku9i3JvCBocOFmExOc
SLFZYBmPcUxHNrkacUfwgBFgRqUHdA2D+FsVVylbDyhdUo1HWGUEdYVAmthbBsFj7DFPhFuxj3JQ
xW4J6tPfmClxsUxzaMiARtgNNFCtllhQ9ChgWgvZInXwwG6S12vyyTXsxMAM9Ec8tsDuminalVHK
/NyXXwtnD7hgScWixC9rspr74ClubzkBENsiA5vod7D1qGs2LehP9rRpg7WK8otBIDlQlin3AWIb
GEQVVFCLrqRS8dWvzZepVf46cADxoo14pkV15W9vVuUUoygGELRzoROPtS9X2obzVDr5O2fnH7Ld
tDN9Ut0w4KbAP1ohB5eU6hDMJKs3ZrSf+3jJXxHf2UAA9jgqWW84tvWG+hAqFA2uESBK+TG15F2V
RQzDfZhgXokNCslgC+mJxK9MPk+u/TOAOE1QS5kQWF+TZ7vqaqG2gcomhihZsK9H62AtdDixcOLE
QoxrF3acWihyAGImbPmQ5fKFMVcvtDm9cOeshUA3gqLDyZifYf2gBlg4dfOdWAe6bl4Ydven4KpA
Chjks1hId/YI864BfqcWCh4BPe7RXch4emHkzQstL1y4eUYHPsxcWHrMFRF0gtcbURcf/YW4Vyzs
PYA3BJEtPD5rIfMF/AXNwuqzFmpfBOWnWDh+xgQEjR7OvPMXyl+18P5Mxmh0JmAAjgsNkOCMNxaK
/vV+046ncSEHEukXLyRBDVKwWtiCQCeHV9cCnQMIgaVw/pXGAARUPMSPsWl4OIx3ZhkorlWpf3Bd
EmWCxiAFM3JPkWVeCgazXm/352q2mRG0JIlk7rPZmu7zKOPdlM79I46Tlyqvf2AQ9fnRRK96MvMH
x2prNupyOHoygYcU1IhtCkm8TkbUWObX+8JqiNdgZ9cXeXtG+P1JvZPsNG1E+n5jTLloDRdXv2el
JrkxH+ptQGpqoIZXhB5kxvaE/EjPp3QqKQtTca0cz7raarKALCBXHNE17BzAj5zJGjwRfGza/u46
DiN5saT1VPVAiAwnHLe0q8j2ND5IZXauZutdRnRXh3mu4k2WLSRQ2qabOm4XtXoWESrZ/ppS9YKy
Inppac9HQZu9OcN5mhsfspvDdSX5yOQ0XAJ/Kq/agJS4qG6qmq4kYeWncK4PvcP//t8ri+XiGPgX
/b2H6so1QdEp6QCh/5ujYO6V9mPXLA+J9JLD0DP0bjPCStEMvnmIFl/GrKmB0E07exF3jE4b/1/e
gvovbg/c0VxQhbQliBhh/k3O7gdR22GeKg+Zgdwp6NSDS0zCxhgI6mAh+5oq6nMEAeXOL/roZpHr
4qsMOktJHktTmRnKuDA6L2JT0UsQ61742jJcPrJdFbdFBXrvRv37D04tguu/fXDEbAvcE+jwLVTv
/yrIxs2QmroY+eD81tmmtvSOYR/cpAnUA/GCtbd7mCNjL4+9Q1w426bkK6GL0iKMggSooLH8z3Fb
Si/67ijxXtDMoflj/0KgYltcvyiB6cY8NgWIuYzwpD/dUz/G//ztuflnd8vi4/kv73/JB3A83+HP
uAvOf3w+x3nY/M//Lv/H1Gg8M9IpuNTllO4WsK24bfgj7Joh2ySOqDLyNZKnfjen7pfeibk8WFdN
xBwBzoW1Rdt/GbzvNmngh9nxvvhLB6TS5VfOvEc9luWeTEGyAbIItp+2blabduv7l/D/UydepxLy
0idVXr6Jm7aOf7T/6uZy5L+3gNGFjf7b+rMu0jj//N/8038Ywez/sGxQGkTG2S6t0sVK8pcRzLMg
MEmHbom0HMuzTCwffxnBTOc/8CYyXrQ9YSr+Gf/qH9wm8z/4VS6iivJVSDrw/y/cJlOqxWPzz6cZ
Awdlmr5rO4qceNM1//U0c5Oxyuq00YdY2NbeGcs326MGFLrf5qXqnrTpRk+hHhjyyRSlIHWhWQrz
Oe8yssKyuTvZTFuTIXeeS6PCE9OofBcDFbwME/2GYbbsxz5A8VD2j04XMvwDtYmkCV1wPGSXZukh
m/XVl8RFx2L+FnQ5Eb3+gHylzctzAuoHrluDYjCW7lPlz2DjbUaFbtJtktAJ15MMzGcPB8CuVVKd
7SL2z1TC3U5CodqoCOxbOTIvLKZm/NH6xjXypME7d9KzlTvpYR6DbBnLD19EXW/QdY5fYw9ZRYXU
uKxZDYFIFB/TpEbiZ1wEeuliNw27txEP/SoyWE26dm7fiDnqVsXSfi690lk5QkZvtN82mZ0iSJ7p
847FbZqfpiCyjr1Xffqun5NyBmyyGuGHx7Z30c4c7evOQBxGMHUrbyYoNx/V0NZ1CP6ds/7iIx3w
kuncBJQrfFjvoiX2tHTMo/bn18LJzK1hAxh1HOuXgRq+KPjfiWZmBDpXoCfTcVhVAKsZ3hzyeXhG
cOdvXfUyuIp12Mp2uZDNzrAaBJvFRTed/y7O+knAXH0MO+Jyh2zYZSOkoinTiK7rrjiAfyefatcM
yGB8nMEjV+VHa+yf7/6MrNMjPL002pP8OyvnYhC4RKRkRXo55SQtwAz1t6dIbaRv01m1ficpaoN8
EWeNR4qxVckCJMhPzqPqkOjMOhBRxzzBJ0uRtIHXJiFWYOs2YDii5sFTmSLHMygp83qKRluN+1K1
xEPx5exaP2KCNy2BcqI+pmNlrEMNKyrPpnRjwCQ8tAmaF6O0o7OknV004ntpMOGcwsp8EvA++sAE
a425xO58dvm86DoNwGS2wglPpmLm57FXWVCKxs4ItE9UODYOTZjiIxNAj7l11oDdIPnbFGRULzcM
a8/kTcaHKEdOKBISxpC5IcI3TzC/CaH1n1ki1NWLR3XF1JltmhQxRmzplyQudzFH1skLiAUY9ES+
bKCXWhJSluc8jSb5yzICZek0TGHrjDxO3gYbfhEDWKyaYVXe54ohutTMcGG894KvH22SUcQueWOY
xdpies8nRSeej5z22lztdbB8p1ildADRSWUmvLfJ6XcuobOy1N3qdRjz7jzW0XczaNNjXbFFtJ2W
iHidbgqBss2rjD1hCPVhmp8Bqp8r9DyPrsiAtcjlz59IQUV4jjzXIGaltbx2D1Ld35YBJVKBUHnT
yJIo0D7xaPomH4Iu76NfKITrySkO2HCr0HuPjKA4069BjLt0Mp2w+JIVpO7WDaJbrsBXzp0Puw2R
ujXQiGU6P82jmo7CBZlcx4AsgzLamUiptlFeoMbp6CR0BCpstI7cVSfISRdT6m2CNOFEs7hM1EWJ
lRED182M4+qq2YvpOv9mWZBYC3JykDavm/HN8NNta8XdtVBarqaaQb7f6a0hzJZOVMye3CcIZcwJ
ESCj05UooZthRJs2+188nyHhnLsZu8Lsq4S5VjhWsKs8o/gaox2eyGjvKswmIVzfm+OP4zNzm2yd
umV0cafZWUHahoHrkaxBAgKJfUbWPbRurZ6sRDwoXI8PHnF588zEj9E2u47Q6W8VHD3k+u53Akm3
VWEfw1K/hwMUYy8rvW2+KXqtj/QW7BUYoPjYu4ueLgPcyQYMv1u09ByVoQ+6NL7buhhedKAeitTe
WRFtCkc4S1BRXWxZh4qLgzY0n7oPMXHll7+EG6mHkqN/GwmSi5qlvZMvMJhw7Lt96M9kn3ZYCePe
QpneED1cuZ/Qdf13M5iCm1XLU52gLxrLAC28Zho26Gy8OJmhdhM+aei0ejEFjY9z5BXftD1YDxDl
3nBEnbPa6d4KdwuV3iKr3PWQf+l+h8zhDx37HQJa1a2SpmAKmNOXQXAZH7LEms6Vl3xJY9gC+CTP
XhBt4BYkr/X0o+yDhy5S3ps2jC+Z253L0tWbeWn9wMhulgA2tVZYDrZZhraFi3d9U1F2Cid8yRgY
vs2ouSaH3+zZEO26uvIpLXN/HYYTgT5xGx98jvhNG/g12hC64ObPsIj89yqsCC4WIU2TtFx3MA1e
9JSo9TDFz6NIqn1e8x8SkWsWmZuM5IuNLP3+bDUqOjCN+RJEdrUekgxgWBL1696bMzTIht73QYno
kR7/3onUgSDf4rVLO3OdN9m4v5u6PLM/CEK3dm4N/tzubUFIKLNd3DXe3pudYesiwDiGuRg2XmRJ
smzyEL8bIwL639+UJES4d9QbyT8j7GX5yGAmXNeWYz9DF7bCYdg5REecmHCiCbOVvWelhu2PQG9D
/+EPNU2fCPLk+yTPos/99ykdnimMPmc6E2t0nv7WSpq3sPfR2baiay5zZZA44X1G1jScCmP4UjYn
Q5qoJauyWBNnhcfRkuc/FxJ30kd8NKyK2oXxVMEyrBvWRFw9ihqAKXtSk9sUWU2GUyutcV98qkrY
Twn78mMqKvOiEjPe6YqVOrLIQLGa3DvUbSeYU0XFaxFrGEkey3qnFnhtgW4jhfx+rpksH0EIS/I9
p5MIUu/A6b7Kg+GHkz6DgMLKyih830okX3WVyOckDTdu2/tnswKgSEgxBJihPrkEfHaWeEa9MjYl
4eIyPtUTEJgSXQY0Z5TqI1mRMnKald2UzVPjBzS5g+AC6LlbR1CI9w0j/wvcyZNToZXRJX0vN01/
VXNFVYCwFwvSU5VxZGO+G59D0b20jWG/1rJdpa0j1lghxM5rw72BTf6S6W+piSPfa6eftbALGnIB
fU4GWouD4TrOBLy0DTbjlZ2E8D5E0a16L6WNmUhCSMLsG4gNurViXpcD+eROosSNMOByXZR1ju90
FDu+aRNJxVfPJyRpVRVdsyU6JTwOs5aEQC/SLK976B00GZ6mhTChrwgGSMdNbVsby6vIrulVdHHs
4hdBJ3hMSNYgdTnFe2IRzzt49SP6hY+hiBZl50vrGsXLEkxPGcH0xMEV8Ux3Wu5EVSWbIenyL321
hdIfjsb8KO3kh6spOyzVbJikuFePunCDf6jeRzNtSdf/mtvP2FaHB6Q/nzZ08n02H5jbw56WunnC
QEqTsHXPXkqItOnIiyAaidTEM0mqf5jwrC9tQDBHHs4sCm5srn3sowySs+Tc0mjp4mDa5rKMqNZ0
+0gEzjhaA8153T1SsxJez6fIQB2Jg2WF6SGCv7kGnjatejOUu9R13jPVEFSWzOKQFfa8Vi5ZSYxC
23PCCKY3kYBbaRESGDq9WU0X700VvLpGHR+YjcV7Ww8POO4pCOoZFXVH87rlnGd+AaraeNW00AKv
/uISAUAZVPa6eiitfGuGw5NPJA5dcxSeujiIxAo2vpzEyVYnxo/yVmni3ylkCAKoEWgFTj8+Z1b5
Hln+Kuns8uj1GWtnOT8nRDGLOJquRVyvxnAcHwsMAp0ZyyMBQ+aRQNgtmAOSzEiapN9ZNNu+ScQu
SvOfec6SGxhmfEnyiVnZVBarqHWtW+sRq+uMzrxn1wVa2jDJsosMpMfeTCzvsqI0ONUyvDvHezHE
+6VZO3rbvi1fmrgrl12AekCKQr7t7F/chCZcl5bxvlYlkTXAzmMZ610VpU9MdfWVn59Sx0Pxk+Dj
BoSUrWMbn5gceiJ5rQnF8FKUDe4AuTfClhc4qlqVrfbPYsi+0UhCKWHk6aXqdMWEA1eBayxofBDh
OXuire9OJeSaatr6IDYO3YjJy+mxzlSE8cRjar/UJpY/p2A2KFgttwAWt2oti+HZ9GF/1C67p+WH
ce9FvK1yNWflxPSNfCHfzuiRG5y7XI4JIGuPRejDiOjLblVRbO86woApMaqUqtI/GiaFbxdTUxu1
ufbirDigdsTKg6Jpz9D5gBv7mvskLPLKpCGInukFHpCi+4YCh8OOfcDKscVWW+Mfrld6m4Yu/SZt
kx+WEpyQZtkzbsCrqeHlE1rukHfVmPNmmIFq+D6RBCz3DIVQlKZ+f1ThRARB06obTnSSONCPBbAQ
yMphxaw2aai/6ISMo6DxmHYslwG+um2Tvmsk7A/NrGy6/l59bKtkPUehZgc1DAenltZGqfDmY9B+
lWX+vxg7r+W4mTTbPhEiYBIJ4LZQvkgWvbtBSKIEbxMJ9/SzwP+c6RPqiZ5z0Qzpb1ISi4XMz+y9
9nvQUQHXQ3Bk8TaQy8JZH81TchHT9ISjYjjUvekfVgknzRU33UTDYhar8UWnWP/zGel0V+9dT6L8
CTDOeU8N5mC2KWDumlwTFIj1j2o66g6eYQyHIpvfgqy17pAvIQUmDAhCHm/LDqqMtVoVydS4bebm
LSW9gbcfkj2/clJ0HPOHKoclHFYvPkR9ufcV+/RxifiBkpenA19sgBuk21wvaj/4knmyUZ3dseZB
icDIFjKLz2LKL3B825PVul+W3w27CaF3WMcS/25KINcUR/CeW+Vs56HG7Km23w136s85kqvyaZ5z
XvHB+sPA30YSkWS7JB5+zW7Dj7vAF9EK1Hs0n2GicN8HZesf9Tqyw3JHYVuSPDDOBtEsrWdum5y4
xRyV/bZOSmcPr0KFSecflWqqo7CCZJt6yOvzxqawsySRZ2l9awgE6B7VikhZWFhYLJONcn+lBOtF
Zlvv8O4SzRP1eKbRDLMBTHKu+55ze08O5Q/pzr/WWG/6zuOipuC2GYjaqasquG0j49RMuTqS2eFs
v12gLNEkP8OZATke+y2zjgKcJWoye4lup2j4pHPlE4ohOi9+/+Z7gzw1ttvfd/U9HrcDt3h/jbiP
DoJRzrZFapYwtDpoB4tREdwsI/7VniUKXKu+2Jtdbm1NVj4M45bffrZY26mdMPQ2NGHZ7N8UtmE9
S5wgNymqeWyJTQt+YkTSb1WPCQZRx7X7K1jbGgNQnBykn28Dv1SnrrpDqSlu2DUWp7SKFFnKFbtE
y0OErpj+7yyyXIEBgmgrIwQfhiiwJ6uSTaRbWXdm3+zhlWz7MoleWeQetNnk+zhDtW45VDvQnrF1
LjdLUB6QhuV3dAT9AYs6q7giNnfkuJNXgvU8lI4NAGC9AqfONlkzZC+y66cbElenYc6Py9wRYdjP
iNjGEKWbesY6XiqnD70kcG/pOw4ZwT33/WQ+ojld5zmvaKrIJ5W+hIAQEXIIVHuH47pAIJe3b3UE
jiZiRK8BFreRq3e1IiMv7ezh6NFmllghT8biP1ilsu5r/3NQGPrNsb5vLGT3CoINTjZ3a3AdnLD1
hp0WF7FUxnFGFQtzQ077vGFI5Qkj4DFOT7N1i7IvuSUB5r3oDfUKGZaBQfWzN4z0SRTpe5StYsAo
+fy+sTJkc5GCRECyBg6PxXgZGMQspFw/JTnni9M5UGtQICe6Hw4ccvaJY4WS/cGJ++I1cZxkSyjM
6OAFBxRD/EVcHsp0sK8kupASp6L4UPMm79nuoiqRtToCnIJeghCBRsQ8BgZvau7qO4L3gLgZDtLV
SkCQyEYQTjgeTul88CbqvXi05uMYsRgk4xFldWYza7LiP3Lx5nuWxEcTZs3jRAlok7Dg6uYjY6Lv
9xmzIyeP9/5UMJsS9YUooT+Z6Mxb4pB2bom2E96UfcosmMDBhK6zV2ZyJ3esjP1TOxEMJDPS09oD
8nrScNIlv6QTUa1sPPt9PLXeLapr40h231PNvoVQ7pzdQdkdUWhXhyEJIoaIWU1ieZLeFqNrHxqU
Opt4nuYwmIT4qUmvb8WpcUf1bqlgIyymmhtO8isb++RYZBElvvKwMBrBrVl/+VN/mKZ2DjvVY383
g4/E4NXymc+EFHtEW3G73Ss2w+aSp8gL6GaobMb79tMXS70fna7ddshpSDGrb8rScB+TJNlmynxL
ht75jI33KDL0JXVc8AgyOkmbNIzML858M+NVKsGq2ibDgxTPY5FyznOLG1vDMBjGlOaDkbnYyrCK
3JG8hwITv1GOnv2pIo4rwE3AqdlM4Ih4z9brsNYZ1aObdgwziRmmpk283ZLZVViLisPCrF5V/jBh
fmOUIn/ZToJD08A9IARCUT0+I1v2rmI8gSBxbwLuZdsao6OrpjJUJBZRfBOvuEgD83w5kbnq+9GB
wfkKTPb4S7KC9XsEtxYXN0GocWwcU4zum4r8wz3BLX7YDGO0sXsV70ngtDbfE4sBaR1bca88GClc
Xwb6a+SuUe7brsv3mMyCg8ejvgCXYAiU3JPB9Fg7dONEgN3pSQ+v8CcXtBEA9IX/awDj/JRnVvDU
CCYEE7MJX9yPrGLB92BeY+RMOHQpTwYm29Dwo/YpAXJlUNzdjnH+BgxHnTkuU2Jh2+CB+UhYT3W+
G5epJA1Qtoz1iehBDYHdf9waLAjOs4Xv2WA5u0nbEm2p/WEzNcfNKHe66NM36RHXlXevrftrGEA7
fafuQqX7I/EUMbJk/OHHVM7JFJw8mbfnumnvUAhS2BKx+ZBN9ZNk8X+g+ppOxSzuKHXiU2zmyTFI
UBIkWMHwLRkAkWtiSKPWluiNEFtobZ1xVXfMgrs13ov1moEj1fcq6iPuisxmF4Hp5OfQpGuMLTlI
IOnupxIknW9UP3wDaeKSx4eULAZuHBTABkfyN8y6n4CpFJ2Nk5n7SEqGCrE3HrLYu/PMVp2HLiT6
09mojLFxXjwaLPidPJjO1vrB/JpgBqsyn4/fYNw+dZ9MRih7EAGfRrtayGuOSU2OK8U94ZcdE1eD
TzKqzDz7OjnOpW+GXTti6B/MKxWIs/9GUHtKtKGPbjVEAVcfXcx1suf68hSGTbRfNvSRgMpfamg6
VNVT4gMZC2bGRulucurxrON4PE9ow3xeNma3Xb7xMNTSViDoIGLLKcUduaLu3sRUobREFbe0DyJa
rYwFNFAD4fXu+9+ZD3Lh+3XpsYu+CE2H1z+oXzxd32YCmDw5Ntti8KcjJTWHaw04z0rdehub0El+
fTvUvqHd2YwOqZxBtLWLAkjCB1RHm7z2zNPcMhwcx1ztSlRCDWRgkpre6q74auo65SwiVXhVyFUp
raPjFn+8Wi/4obWiLfYR4HdVv02wuOIB8Q7j1P7CB8YtajCqynEtBB9L9J6sIG178cSxRhHjGp7C
k82HeEWjx8lsb78pxqbhY60Cn7AVK+/8+wMjXxwh7F+2RjAPZxBV+SHSw02+IsnnyR53dTL+7JMA
uLedPyGatkLKPQJNcYtYIx4hYfphXJUjTcNAR8j+fz9W+WM1I0iTaeVuVWpuJJxwpoP1HhklENmy
vFlRbYSyhM7qo6zmXU6TtZnsfNwBc6j3xFz9ROLyVYvl0Dfe85IVvyOSU816iFnesMjglgQzFZzm
lY9uOXGyJ1HtNTK9Aa0fErl5mD9dzCIb7OhUgcWBwO97NfnWaW7GzeIj/SJ3yDjP5qQ3UTwpxm78
INrqhTResdWmqf5hvvvTPQR1rsDavf0GvEuRET6voks9QuOzsmY5MJ/gzRPHr4MY7BcS0q0VvHF0
OQROXosFO8Zru1+a+SUoHGf7vSNZVN1dnGr9u+5urHQGp+br/INkQYBYVB+upxCbW+5zYkw2UibP
OaM5erXHSe7MlDDHCW0va4z4kBuEKLs6Fu+zRJduISKxIrF1VmUtE6vZDBvWJ/QyBCyKJOh5ExC2
ZbkTHqA6djYtc/pVN/kPq10R906r+fjP+9JGTT8zZ0RWJ19EOtx2s/dcBl9u/9qlyaMxJxGJlu0P
DGUjk4sAC1Qlr35J6tei8z+TCccmQAEtDYNTOEBAaAt/tVgbq2iQrLQ8QkFWC+fYVJ59NvjixCZm
TaiVOVb13noZhw4i0ePIm5KwGGaIe6np239RpgTS2QVKWdvUEDdjIR6ZOP4DnjeQXfh282mmAw9v
dRlyCmD5NKn7JQZFFJC3ZXiQLxg3vGNdf1O//OSutKQmaPjGVEjwB7021TZGUPUkPHk2RsYy8/DY
+HoVuKKqQ6UeMQuSWm9NC3EnrtaXHOpuZPgvBOmARkis3ehk+dFd5d0TFPbjuBhhOWEhbJ2V6ajP
ZWLzEssKzaHSbIQ0Fe/ChKxtUREy0WbJHMo+VRtUGD3tYGvN2HTm+sHPSTK22SSVW9cugy0Nq7kp
c/SbcczsDuZBncaPud0yjagszAwqvxNoHheu8Dl9ihk/Ub5gXwm4dmIi27eJM7A6JjRzHWmYsADQ
482yJNB1+spWOTa53km/9VFhc/4ASUJRum1mpzx1izgmnRscYhoi4mrGozOjaE5icUTcChJ5zQsy
M3HWLSg0F/n90TOcMIY/gtmuOg7jauxvW9okJ/gifwnjabxQM5c2SjSP0RfzgdCQGU1lENym0nun
IMa5hifc58A46wbv5WZyrWPcxfA0LEediwjrneTrrYwYIneOeTYiM8NaouOdAnRHpTQK1PRtSYaF
eTNEeJSoJ5nhYS2Lnfq8rOissqWsniAVbeQ0od0KiPXx59dm/bIoVlx4LT8dZTxQIWgmzNHV5Pz5
V+JCs57tYo0tylz/vjWTy2QnfH9RrTbdKj0HRvnUushx4sihIMZWsx2ASnHWtfQqNn1hMZxrNtTr
vxaxDtm38cKjXZV4oGlQkXGVm1rHdyZhvVEQY6XS16YHcSVzHvS8nn/4Y0PIKnu0vupomtdbev2X
f/9qLH4MaWRvPMJLw6k23llgkiZXla/TA/FMoeSFbRq4ijOFb0M5w3jWj0K7wknTdmEDdyND/Md9
RQxC3z4GdSawueFhck3NEsCyMBSV3m0wWVM4ZMOb7ZU/dCynMCUwLjSgjdPj2YIO2fkZrNWJSxIg
x7NTsVTzEf8blKfnnESrc+QN1akj2kSAPThoa3x1Xe4MjvN6s0S4K0EpdBio8MKXTSt2he9noVtk
8bYIIq6uAtAWvB9yHCz7TyswULvMMScc09/3NgMsfTLUD8c0nkn7usIABY/rRJc4lsfWEo8KHc7B
U14UNn2+MC1ji+AN81WrYsKItp9MyXKykQeCMl/nIYt5e3d3eT9dHCZCuGqT3ex04tHpIFVkJBRT
7E43/CR7hADjczyMVyrbB7o1f+u7XYceUuIJTKs/rsUBQa+8JQANa8lSvPk8Sa2GYRVh0wWMdezf
cjSXp0XNXlhBQQllPACEMn+rsaV6quFXctJFhxTl/G6MoqeOFhBluuquTEQ7YOmcyf4xAt++CYpm
Oo96OhQFGnHA6MXW8ep4nz+3maHDKkkeOCcixoqMMVw22+TCWI3FyWjF6qTXpHSFdjrrPYLa47q8
r0uT3EtpHDqnjQ5uropjbJGNzMRu9bAZe1265sn01R7hGuOC0v9ICx+Wl0UR483XgZXIpUvJ1K5Q
3Oh0vPYxIgAKk6LTP6Ks+mnyI95If55D19IEnHfsn8eh/ayk/WlkYeH07sVsHMzI2c/KQsJSzz1q
Ad8YT5NLABgNuworOusQ7kdoDI81WWR0PBa35CYLzAF2nWPvuB+rbZBjp4YqNUCicF4DCHlHS3+Z
lnFUlh2dHNxPBUJxNNvufYb3b9uDHThYRLlv4jZ7/valq1kf8yGyzqP7O6qRYiYiPrn0kmEniz4M
6j9dHRXvQcV4RZUnWyX5Z3BogyIOMyrI4ygqgdvV/R00Su4ypbxNT5ppVEaXFOzkRi6THw5pc3KU
Ve/4BkAQSQZkws2JiK/sLQvQPCTjFgreBKMwEvKVN0EolpUlqBqb/ghhQAykad3MR0EJI7OIj3b/
aA5IdwwwPNCSKPDWJFCmzmb8AwdEta5TfknCULcmvxkz8JdpDAyxx745ROjTc7OTe2wYPOAl3m45
siGyiDabx5hJ01NH9soJCdaM04dAeNJk72NP7ZvcJlTW+mJ879772itppW77BQH6EDdE66aM67Ri
6F4UV4sG2y3hYas4PnBAZUe/btyQVvq91KemML+ijiyd2JlAjwUBmiRUp4fIrQ4RgyFOK6oUkmLg
5QEkgQbpAZMD8zpNJNMID55c1xEKLVBt4UZ/c2wBdbmDSuP6cgl71+uPtuP9Hm6XHSZ3dnJlRIiu
EFZYy4xl+bKddiYLtH2UiU+7e3Y8wL56RKOQTjAW2F+h/EH9sTOVhPDEkKt2kLnk1QPiCn/vgadi
oYyEofSPuTC4jnKkmoIOyl10yFaGNh7e1tDPI/vGkXVXJS6TuXZrKHRIzc28Ir5Is373Jsw6ZDFs
OAW9FkYWNTXORta4zCw4NAySdzYqL38GYzfDD+If5jYB+K8Z4GsViWOqIDASpvzlMw9uzYvhTtUu
TvLnommty1wTUdQa9HcDNLwW05TBNQclfIscrNvMGAgzMMCgVtpHujwuabPA2JAuOwsjdZHq+SQK
dECdsnauMW6ScsSUQSQ41sds66TDT69zn5a+G0LG/NumyU7RlazJkqEpayPmjmER6JMJc8AHz3Wu
lb2Ts5kfe41jMCrsfRaNbA9d0pqFg38557WLrfHR6OIgTHh3NLl7ZjFahG3UHDJh4J8AFO9OJsQG
oKvb2LPnTaysX6x+wZU3ZCerDKLIYk/3JtTI7fRIh9Ph1ltCNCbpXvgLJpIBW3jU9gy9pndZ38aB
6tjfiJ/FSMCyP3omYBOe87IePhD/lOuOLsLwGFxYBBuHAuK2z5fsC2i4XTVpKr0JGdL6p4zSFPsW
ykgrUDn1deExCgIWBbFTlmCiC+BG7G/kVkTzn9pMpqNToWz3gwq+KesIetWtYydcvHkt9nacXDGe
bqKoF3Ab7aeyGG7iyrc2jhhawqhE2LTNuDWNmkUze4st+nV20IiRmrHcxUb80dkPVV8tL01J/m26
EyOl9Wjb1h7WYhMqbCVMJ01mvd5oQrMJbtCNOaA3umlXYjSBBPleFbMOSctA6DKRjpHR3Ls2RDbQ
c6FZru8G5bGFJ0zJBcfaYV3dmWb2rKX15rM+Ipie+QoyUd+qE565lwId4h6JBm067w9EZI56cBI/
ubCmuh0RHpKACK88sK2LL6O3JKijre69PWaR9CIFgSolHud1it8TUL8rdQxSjPp/MXC2WGyMynmE
ViuSHOPQcN82xTXygDtaFm8bX3QR4j7IjW2ZnssOxnHXzB/Z3aTFL6fgcZ2b6qXpW7a8Q/CZQmHf
J0G7gY5CyPZirWPI8lIstBbV0PNMoAYbSAbGvhE72a5pLyuIIbW5lwNWYdTz6WvkglqbHTteMQ4n
abqkpVXrkzhRQ3P2/V/bZGvqoYda+OJ7Xn8ioxs/81pdf3/457cejZOchdx++0+NuSUDnNjgsSxj
AjvXwcL3B+u/f/X/+99KphibnsZzCQqx/Zc/cchMEKQTfeYstbX3O//JpCXM62hGbYT9v8sJWMv6
8fz9q+S/f/X92//pv31/yr++4n/6FCEmmoXU1VslrJyTpiW5c8WQJ3CGdrG14DCqe5R5cwQ0RzGe
SRagUEn3IkbxFYMlvQKeHqGa5d5GtD6GbbwfjTSrvUCOHEo+SwzITHuSrqmV0BA1Z98eGAjOrF11
z7RwHLIb3nkHjli8SzM1iQ6S6ToaLRQaGJWVO5ska/VsKhlzuKxqN0Knl5j/n1QAvUfHEmrgNkYX
fX5iHQww/v3hzJzID+WYA4Xp7mTbH1wRgB20fsSZo7dzBFm9GpkiWRmnpONRQmki1MGKwyEG/Qzl
NZLbanI+Gzu6n6GCHDxa+HWJbejxp91I6xKlPfBMlqDSYy404+bKk2sXZA4zQwfx44CiyJY+oWJU
lDIyXnX5xySa9Wm0Pnpr/s1wNdkuZvQSt5ghc2c+OKpvznWeAy6a0NUsnS3Czj/kDYEA0UhnP071
1zJnt9QuXIOmekUPzVx64SiY/eKOcmHn0xHhkfTyXWrpxzIK/cF4REUE8Md2X0bo2nTpKZ9hghay
01+KAQX8wJTI7wDPj935z5WRODxqpN1bOu2BNQ9XbCAfvh6xz1A4mG5KxVPC0KkbwbAlji9+op1D
uiwAbJ3WPQ/ad8+i9p8JCdLUvHR0Uzn167ho2nrT7O/xM98VGmpVC5kmjLQcWQx/tS4Pbt/yB9Zr
2l89ZQyyHmImsK1H/GwNd4Fd9YZDk7D3gotmm5bQGOc6qHCmlg+wLJ8S3Lus1+1h260QTsOaPFBj
BH/7M3Zv5VbihIkS+TvjVFzzB2LuJf86ZullOR+CzuRACewTQPziMgf1rs/L8SjWHm+om5z9QR/B
40QrEdS8FlZc2lDtljcaRYBWREDFwZgcm6g7w7FC8z3BV1m/f6u7OtJjhDKZd2zLmWTOks67fPPy
/N6dnPtsRPeWvOJWzC++ScpTxHoRHb77qDPqHZvx0/cfFLhgQ/iejJGRcyKNfc/MYEg6eUS3MW+K
hVls4Fkxaj4/wtNuH8opGI9tMkDbnaHauObM0spmq15f8tTlOLvLquxcl5q/d2CmT65i7MnQcKOz
1xq8caiH0bjS/efBniLvo0voBddYgNIfh3BuKN8K+G5Zeuu71ls/uVXoBNEP1Vg3TiYPfeHhoine
p25A0wh2xxujDydKIrbYmX4anGRjLmZy1klJV8PKTDgCyXPxTTZ5t1pt7j1wN2Gbzh/wQmY2/syj
BqLBdlFG9LUPYOypdtvfJj7kLsmzR7K4/I1JQns2FocRptNjlbDZ0kvx6vleALWQep32YeexkWI1
7WfXMs+OphEle6MWCb4gGYDuhN4XlExdRnFTT4FxxNPNxrHDQorRAY13AvnZop35Ie0iv6kWogv0
bm69x4lRTszGsUHUscfc+lCsXdTo1eTTgQntfDYP7B1xhxbjs18w5yh05mH/YutQN8HPDPcBai5N
CLRfzGd7ffv1LqP6QPGyx9WiQtbLl8QmbDIm7yo0qUjDiDoD56u6S2LJ3qrJ3rKmcUirgumHm6KF
T0DGA/d2vHD64WfFR4WNM0YHDIp/ZBQOlCLwQhLKAloaF3YImhl2O+PHEKTT2dEAVb8/BA2RQKPN
3KBJu9vKGgZwyvLOdxAFFS0RQ0t2jnrbZI3QPAyWS+YMC43vD7pBoOKaBiRkP3qd8klu8B0QT+2m
eucM01dp1l7oB0idWw3h9TjXuFF7J++3MJqfq5JCEefEuBkYWJ9x3DJ2Wj8s9cCIsGez+J36bdnp
6wLrgz3CwK0mbX2xq7Xp6b7sNAfTtX4NCgAaq/VMw0z4h1AfgCKpeBWQJOE4s9BuHXaeQ3fro2/6
aBo2eA1CswrIdLdusAHNrbTw/Au5VHIa/Ma8Dgr1u6ehFsSp8YpesVyi9B6RcR9OJEnQXeRiPyqp
uDUn9gAmjtfGr/SWcdyKpvozM6+nkxAXqVKAWCuuqFqs7rff7KqwcIc4FKPFreK8j5pFsWkixnJH
P73mor1hfl4cUGRU1GX6lhiAUxdU9WPkuT9Jg3mKRbJ8GHV9Cbxx+l06mKJhQS3JB4i/GiKcm7LB
aVAn+xnBoXH9agNnyhZ33A8ZE/wZy8BC7DiGxSZ9t3Xw4Yxu9zWrN7B34JjN+7gXkm5pdLeicv5E
HmLUrI4B1HZ+tosGm96wQrDl4EXZWkmcMPOOfueLQEfdgxMi+20T10t1O3tIRDtrCZ68VQIe1J3/
iZe2b9R9b7qPsk01wL84Pymiav2yfWFGxeKqWN0CJdyzaf7hZvdiSpPnqrMYo6dk6LLU58ngZPPa
7IdddPHFhYh40/eO3lNlNyc3RlSS1/VTjUauiUyFvliZtLMtLGZU+4Ez/GOrx3TfPTdJQ+Rtx1NU
PcpZg220ll07g5fNUitCK4Cwa26bGAeMhSmKn6NMvOYU+8xg7fl3AMAXot+hhmn5x26Tk98h+aZ5
l/t05IUKQJNfNVbTE0ehPggUFk94vuhz8TT9duOjtRjNcaHC3Xrxoi9x4uKY0dZ9BzH/fupYK3pS
QhyuofOO7e13YoiWOjnkdsIImHHbrS/Nhx65NPJlVd3Gbc52NWOYOoCF5EzX1oeySWlPc4JxvHVN
8f2hpCc8529j0je3VZ41cGdSufMxUm/++S2D/IPqxUzwSXY7i2W89/vkPZnxeEFHczhQ7cfMJ47L
CQb0VG3a7ApyWA5eF0B/S/oQOqTHeTfleM9BIOY49k+9p96xaOc3sbu+5g2TG5Fb4qbNjRdXwwFj
DlDt+uSP5cn1ipxfWQcN9KgLekiBWtplHazxd/PjQeWomhyRa7GcVeJGdwN6AKcYz2ky5/f+0yhz
JESAL0ja0AgkArBoXWWtiRiwP4ySktgWzJIaTDM1h/HRKCt/50dQ9f6zL9f929CMYdDFz2hjG7Q9
zIN/BYrpJAKBDljnKG2FiWdR9u3Qm2QG98EDL9deM5s658Kp+g1zm50ENcEtzuZ/qTClUEohZi/m
tEDRkr0OKzi1XsGpaZ4aR+QrZRn6ssw3Y+P8HyuUUyR2WHdeAalVHeWUZuDrUmrnvJDPfREovB/a
ujg5Ovzask0GCeayY56UHO0m+vhmKamgzU62dq4NTOzbf33wy0odi1g/x1bLXoscgWZAAWfOngSm
qVWza0zrUXtB9L+8jOJvezAvo+9Y7LuE5zu8lH/ZmwHIWOwY+hgYmvfVDLH1obtsCHMn8+F5G5IJ
x5C+L+/NDEFpwQu9ZYzvPKJ2BF1QFPVJi8J5ZP+qrh7xHmgWMLCIEvsLw+4nHlzMONp7NmdlnPIA
WB8jufspz+SW117tail/wTZTZ8TByYONDRHJRfJZdAWaomkpSYuZqi1QBAanIvFC5J/RnWfpk0+O
1QVJ6H1v49MTqj317J2pz5T16gv25//57eb8bV7nBQLRRQloS2yy3t8ZcZWjozpBF3DUdrSdYIfv
ZKQOzVjz7Wb2TCnpZrAE2/4ymEhZk2Gf8R44jA7AWsbDd9HKf0zYUHgzcPNvA1vm9u3RjUFIlOwb
wy+3KeOrv2unZX4pp/RuMks4MTlaRiMqP8DKDU/GKC5oeP7z98bf++/mW745uf4PubAl/oIDVDMu
1mpYkL3LojghL2V8uh9rJ/1MGoUFMq5hVgl+EGyvxB7C6bRpjNT4Cd+Ru6umCO6K5igyt9hVPstW
9qdg3mZtvnSBS35DVzLq5m1FhjaML0ZX6ho7XvH//Cp3EzByTn83a6JuDDvvfw0ckdKcqzcJI2IP
5X9dSeDKte6WGghtHJveR9SUp1Kwjasm89Xss4/UHtIXqht9KHDAHAVwz8cCIfgGLRJCzBGS5hIb
b0x95BNWiXyjs5TgInqOsK4DsLzsTY4zVHRQiTw51sVO7jsftncbWz75SYrYeDYEI0z5myYA2UYz
y4EQ4aXssikCBl69DUoOvweWXeT0ftZ6ntG4IwW13cd+QMeQe25L3A5MXNJxGU+XE8guGmpw5hhJ
yxY5n6cH+d5O9dXqFvc3R+uR6Wd0kVAfubCjaNNr2AdZJGDnW668w2aH48Ioj5guIWljMsySPfd2
t18MLCrjXi2N+sD2hnBcnXh28e+OQX9jZ7hcxMB1NHbNe+XJYEMoygtaLHHOErc89k43H9weKeaQ
2UT21b2zKygzkqi2Pv7zu9D595PI9TzL9RxoBaZn/f2EseBJDdAjxTFgYHo0kS47jDZvveGtGOz7
dKWZibiTO4aJ9qUARMbID6AsEno6fn/siZ9auYmm/bN0mfMS7RQfPJM9uTm7bHrnmeg+7B22wimg
V1X90vsbr1cl8B9mkMTL7Jw6YH4fJR8I2xBtMB0NRbncmj2fWfije4Qb/r88fKu9/i/jO2oKXG/Q
JTzHMq2/wicNtzUWbXvJcfHqa5rP9tWe0ziUhZHegQ+8lJVNeE1cPdfQEjdiMPUzHc3VGDUNZqf0
vRJ4LAfPZvvjxrdGVMh1WOkgk8Gz3Ayov+NyQDm4CiGX6YeF+2/jGDgA4yx74SFqtgE7sbxTd9JJ
znbtHhlH5/tiithPe627LezS3bfuQbH/2i6ss/6Xl8CS//6jh0gg3EDi92D6+DejwhvMBkdwmxwH
uxmucxH7t7pz2JfZ79Lr+4cF1OC5jdNfnkC7IdLmbUyjbefF0156JgO5Mmg+ivzaD9ZTMeeomEvb
eS69WGxauIw+l8jFbbvhLUg/ImQK98M4/Gwn0zza7YzPzRDmq5MRlNNLnjSV4VeZ62vvRMj3WWMn
dfFasXi7kqn8ZsR9GqZRnp3hiOqnwCP+qGqeNROhbVvCCdG6vi9A3l87Vsg3Uzx/+qYakJmWe9XM
qMNd+aqANV97AGRXzst3InLMrbQt3qZ92j+iH3JgI6o7u9UurWGJPWQ0bjWuIqBCguSxcWmuilXN
tp/t229tCWf2SRW0/IMJj9md2+Wxca1HXzf1Rbfdo+Os7BoEUY8lzWATLCiO0Use2LVejLrBc9JX
6cHXLm6KxQcMG1x6s2VVMJopR57/4Fo6PxiyN1ckrdiNBoJUbIpxI1Cge41/Y7vKQLSE/GVCWrZn
/vHlQUXc4abON1jAKmA7RXRPRMeViUNxyAagVo2PklhVMTFKtO870yrJ4PI9xHeWke9TO6/uzVQf
kZwi30vpy6OFYbdrxflmScbsgqZbbaTB0NxN/GhntZZ9EH3OUfBKcUX9B9aIPC+Mz+qnaxHmCeAG
KdcyfJieow5LgggFZyS1n8bg2IBvZnpC3wB/9w8RV//F3nltN45kWfSLUAsuYF7pjQwpUfYFS1Iq
4b0JAF8/G1BXKTu7umbN+7xQICk62Ih7z9nnhG7zWkOydStTiqMmDlPiyTB8MO06VUnrri1bGOse
uu46BHRKaz1DC2ijthhC9YLPPD8nQR8upcUrA89irD46jyjFFobNvA+FqXWVtgMNnsJTHv75hAot
9T9PLbZum5bmmJppub9n7gaaQmGosxW46xSsJxPhbWKTUoCiW18Mo/mjYxJ9lxWRtxq0OlmTF5Ad
ZKC9dpntQ0+gcKcAZr7OXbc/1Yoe7Ely75cp0VfEOYe7CmTBpoOZuzMM66nJgPQXQ3otcgE0dlCQ
7pVdvTCCpLlxATm7wsmZ4J3ACAenqd13ZkCKt0LT7XWYofr1aM6DEI22Ttc0Cyh2vM6nnNLbWcJV
yIhhxCJ+6IRsV5BrxLWA9bUIck2jM5y/0TanUu3k1y3ELNT97I+h0OwbPWnIJLXCehPIKiIpBut2
OjRPqdTtk4zDtYHbbPLpbdLgkCpt/QHtbh8SyITQ8qTr75Qvup2S0y3P4UsziLixGeFyJZFyBzwE
/YkFapsT8lp2fIqvW4K+lDfuDMs/NVmE5IYpGK25YQ/3glyVyQcv7KNhUdZLgNPuUio25INI9xEb
7XU8lNApzHM2orli4G0cAuFiB2wILsE+D2bPd421iQ17MUIPu40zhuYIk67QYS41pZgYdumhSlDG
SKxJRyvz1Q0y9knUNikhEFejdxGXCOcNlS9ocZ2HFjOK83HnOnF5E6IHGcFWkB+PGQ+VZORH6Ycb
IwxwI538GU8/6sRsrOY99v8xP/875mead/1D0ns+YX5Wb3He/A75mV74L8iPC67HAsdj65pJWjRH
/F+QH001/1BNC+YZBG6bP5B8/kx7d/9QVRXMiEklTxWqzQDlz7R38QdCK2A8vIzJITOD/wvkR7ON
f481Nx3XNg0bAxLfUHBOMn4b6xAOjlQFnOWVsdAnyu18gwjfYNRljJymbH2rT1JJZSLcdrPg8/v+
/GCjkpXUoRP9Yq8OFRJaAm4OXWqSqTu6SrxIqukcJwdjIcyWACtk3w4zQy3NAC9M7ZxAQbBFsMd8
I6UD+CU0OndPWWruVvoVw/jdDBud7wvdOxp9CS/dT31yAzG2LtO7rKOfOgbpY4KlKRiMOzLs1V1G
kEWhjcjVQqQG1He97hZaYb/KIjrjuPUfan+8pKpsr6RM94rU1y7AIXqqcbGJYAJRs0L66pvOWUL9
ML0ATeEI1iTmSl66QwMaKG8Zl5i7RtPSlT+Qe5fjRaIRXH4YnKRordmnwmAC4cR3demfB7V5SkRp
r3TBCMJIojWsBH9pp9jMlBC+oyW8qzKrMZCF7k+rB7OWTlpK6q9NSKs/K5priCArJ5XXZiMUYgDE
U5kOt6imzhqTRAFAjyjTFOqzvcp0D5iRemehCdg4GFhdWIGGqQO88CXpfWBapjdsgvqJ8QjCSNRI
fYauJCUnIJaTEcl3BzhEBd4SgY0NTKMJnvwuR2OwZN5RMWdbmBHJxU32Wkx6A7rY6TK2wO0Z2ngM
wuqlcJwL7vh7raxOTm0/YFZ7rB1Akr6Mdm5qwXnyWO+cy+zyrBNspyCdiM1uOfbFUXKVWAV++aNs
kN3kRvYD72efI2ZKRm+NaZRSg/yQEsmw4dE0mMThMYDobI1ilUROgUkhhDZZbAw17DGgEkVhW/tK
pTBWawEN0Ex469wsf+o6M65BHcdt0NK39M8uKfdJo32KhK2VFJe0Q6bUZAN68kD8pMW+RK94jBqf
lo09FedlwTWAH40ZaUWsDOvSbtnxquA1lCXtKjsfNpXeGBs7x/+S2Esp3fdCJLglZHWbZc9SNVD7
0atYauwPC2AZ99oTVc0SPVzq0kqwNmrnXRm9u5n2p0LNd7nq0HkkjAwdBQTwMTmFyT6TCox4AI0p
SmnbutU78B/GSP6hGaLOom5Mk2z4QcLyDTlY+BKaiBquqsLSwU7R0g7otPRc9QN+WzV+rDTvychI
3m7RP7aQdJkcClqrsAiUQv9hNupJaQ92o9H8ijXMwE60E4YOAdUJcnYIhAIFCDFp/WjBc6/iKU+n
IzY3qJJ7R6VQBc5u7479reFQz81lXq6A4eMhJJOotODp1OaJ7GtkNIl3IwhtSrEflW4mIZXsKgOc
rjowQdHD68ppLjKWMUqSdG1m7MmW3ozAPBmCNj41h2VqoQtJcihVTRHtqnvZOWxkG2EAzhc5MIzh
Kr5qYwuNvvDPTW8cgVYe4c+TYHerZpTeHYjtoHeHn3zASxqaJyUom0Vche945/YgKemJVveeFb2z
HFLnsHaOgvGsj/i++yLs4o3hRVdh6TN1X3XtVnbkxNAchtsnfDaUDhLXMHGG6SbKVCEgrgywRzAQ
39YaLAG//Bk1CjPDG2zql6YiZcyn59toHNNdZJza4DqhNIr6rj5bRvgoTRxBNWqcsmn3UpFkb+Ty
pMM+tCnNcJVg94peOwMMCEaDnzXRCjSJY4yVSn+0EvXejdiZdYEcisnPpypu4GXinnZu6yT89LRe
w/cq76hPBHzJ5qLlRrswBxRZWO9AJKGIdEYuKQSp3HdB91Eb+Z1adK99wZcE9H9j6kiBGzxn/PKV
Y5unwM1IxKFQbrfpm9JXD5o0Vp1uPuQA20kudpa4cEoNX1+XqHceFwGEvz9BZ1ykLAmuiH72fnaE
U79R9KLBw8PVpKHps0QwDVBsZSdtA+E3XpCpvNbzG8bmmCHEZJvNHlTeXnfsaK166GtiA8NhSnKy
127Lcel+WBHnipZBsyM+xsHs1/iieJOQLhVN0DWJlozXxsxZNCM5K3TI/CSbXKBPXqh+2t6EmDAp
BI1mC/TFvvL0buP28mgP4Gm6dDwREoE+sFqbk6hLJ42IyuOy05M3UrJU1b9Tp+Fh2lwRudvH6clM
PSynNoK8thDrqnUx+SPibTTUwtk56ZJPtCRIMVCouV3/5hi9unL6/NQRcRROR1c/lhtQVpO9Lvgk
K2rdSeK/vIkgHbkVY3vUxsqrVVODjmuXCj2SF192KwJu2yXjlRsn8z46MlMYoRcOXcD3Rvcf+x5A
rUMhr4tQEoGd2oWUMxe1rT5nXoORzAjwEjrDvi8NQFYw9MBEX/VKfBoChhPSWzJ9xaeveKvAkltV
jHcakzM8uKTheCWy3J73jc1rNQNFEDVYyyJrV0iN4oj9RJMhWE57Oy1AbVs76Ep8Ik39Xn/xJQUd
eAzvqVGdsTrgrYxonz9nxH/ZQ//p9s1aQSGP+u8Bx8991iNSwA38EiGt2RITdKhHA78gEIEc82/p
E0fKqWHfuDutdhDC9fnZyPU7cwyOELmChZYuDB32sVtZJyysiPX5Jye7uHhBaO+8mVIn1T6MHouR
HVFFKI1S4ViT8bKyRcH5DpcZ851ySzZEvEhH5teZYL8hGQydOHTxdhxJB03KZyHTEtkLj9OgwLcP
4eqKIcVS5ipXN/YQw6y2fpbsrGLKPjEPncUXRuH54PbpsUK2zhZ/CTUylKPR+kEGz9ayqahGUnl3
aVksC0FMWeDuZWxcNwkiqrpMXhtQ5Nu8YKJYE30RS2epqhBOJJYxkhQy/RgKfdW2mAKKMLtYVBlW
CF3eDDO6ZMNEHqrKT2OgyOWUD0asuuuokDBdkuSKjpK+8DDc96rxkHccrkHhPNpwaQvnIewQrBq2
9xSDx1qLoHrRHRJOrLxY+Xl0Z6XeZ5ZVpJK4DJ/sCJTLQPEa10JoEveohpxviLIw0v7dKAoMvL56
UxjvIMAXpkwumosiwX5JIdmi+/BRDlBV54yYmvXFMU3mban6pCgq56+OPcFDz93VvETNnScwZRaD
H3uhgmOhqCkPKNiI2WklQlOUDPS77zWn+KD0ZbjqqxTOjzrAUlLX8iquHX3hmvQjAxIb8vwBTxPy
sEA91RikFhGqKcdAras3Fk16aWLH6GF2O/4tXVm6P/tWDRkfxf5LYsToM/y3Mh5vAiO6ozVzg+Pm
Gkyiu8QyfTRqSBEEA1UjbZMadBmN3/5xyPCkkWd9PzrGK5lux1ygddGS5L4lYppsUXyqvZcvARmC
ejzJ3H8SeQ8IKA6o6hmcd2kZcPpbKZl5oUqhLhSLmr5Lpz4L+2cRjR4nr+LkMbDmp+A0HSAiACnk
IhT4t7mgrtSnW1cnIB7Bggb/iUKyn8J/UZ3hI8I9q/pYUSrKEBv0DkQXiyMjcsVMHSoMOZiGYVNK
70INq1mSjlosPDzwqjs1GwNh4BA55wZSlKjmBDcEyd3UxV24jc8HTJwYXABvdLculoPgVckIbRID
ZBLYl0+xNknkyg8A/neRggoxSYK33pHPdtD9oLX+qY/WpL59D11cc4XKugo8ZD60EOlSUwRwu21n
NtEOWeqdpqfbQcgr5u9HSxfecvCrV0S/4L4Rg4b5lpp6UUdg8UL7WY/SIxlKP4OGS+ygEXqjOyuh
OTtUTD765viskcC4RI/5ETRKSPipvNbU+NbVOszogfXeJJgGMpv4oXi64PVLruN5O9lFZTV5K9O9
Y6HBGtSSy397jyjuHRByMBmYt5xwAbChSsQwEasm438kvrgW+g9OOHdGQDS5d5boMcjwXGYNCooc
sS1YsnhF3uQZWQ+mQYp0uwAPtYgeejO7DL7P5X/pAUJdku7nM9mg4RNMehslAjihM1JuhViUoqc2
ivIiBxwzBvatJDRMxwG1GsoaDV7PJKi2CDdLN53eXpW5vNdR8eIYyXftqK8c1f0w/eGuNhKxq9ry
NEjtUS0cmlXRlYLehkOXA8yhMI/BcZFA+hpHmS6lou+7kGOqiS2UI9o5VshK71vGA2N4FWScoUr3
UdcAreRQ/ddGiKNGtc3byqDn02iPsR2sSbMGwTHFO8l0F9kpwWOXSJrQg5JpVGuCh7EiLoAhFVMl
vG7RtG5Au7RLI0cJPnCOcl2aHd6LJ7Vm36aEE/sBEsKLosKnyijGL+pJPWelV4ZEw+Kl9oNhBo8O
/I9c2jcF69Uv2kl4/tnS/9RK0hn1J1PvPsPA++GP8hl+wXsbWI++yXjbdQ7Mv0/AxH6WcXH2HAcZ
ZAhSmoLoEpnPAvE18hXxASlhr2n9VRXe0oBu1nBItk5ORwTCmma0uxKCOEdxAuVODvk6tOgf+Xlx
IZ330EQU5OKMSa2r4liji/2WQo3i4OwVZnzBS1DdwtsTS5+MWeyQUMjC+E4fjXrtDsFn5Jib1r8I
rnu6tf5opUYcqBnaOwwQi9l8Pd+AsaLMMC9G0HAWlqWF6/lumuLlLNjXaWiTM5ERfOp7wyTNLbND
N1UiXP82CEtkPBm8NbcofsyvS3qf4npV+isKtn++dz59fAbWZS2syv/6vPmxHtoDURg9wiSsq4f5
HZyp6NF1GvIsFMS4TvTqzZsem28kRxqkyhoMrxXli7SUFkIK4nuWwxQFo4T4yn2o8fwq1X/tJNJL
tw7ow80W6Cau77uBdCArdm4pfgJU+SrGyDDGxxQvGtzeB5qvDXplFMH1X7+W8FySyQRKY2I10kPz
V8gqlHQ+bH7QTfuUzosOl4qdFiA8KwmlMpkm8+J0kyt+toqVbUmdm4u3JMZj/llJrZjj+pfF+dX2
ACOHoxYgyNcinYS1lVnhbv68vq5p2NbTsO4J681hXnNfaykkoDUXk/p+MtrPayVuuObXjUbVZXps
Xv/zK+al+bGv3WG+P98YU7QmmINdiaOxke3dvOFDyF8x5lF2hO+9YX6m6tHi0HQihW5aFfOX1LuK
9dP4OUjOKV1gEOV709drp07o+U5vYmZ2N2LbMTap6wn2OkogWbP3jWCTkRe/aqDGcILlH6ebNLLs
7eiPYDNKNiu6+myH7ba1YBhm+X988C/fYV5EDZItND2YFLN8xa+tFwYIR8lQ0lf9tHOQd4A7twL2
YAG96u+SBFnOvKp6yn0xmIS/jhpHtz0SD6cV+vsaNMrgBt+So8DeMoIMOVnkBK9Km6rr7zXMIXLQ
bQf24rRXzV8px36BEK1DP8936XALJ9aoEiUoYH3VKQe61JXN179Ox9X8yvkd/+tjJKyM9BwCQqin
44OOPrUEZPrzVwZnZe+ATdBy/PMgm/4Bahr/YDIsLvyBTgI7b98KCd9ossmX68ymLOXNMVz/9XOt
nOCugJADNzOw0k+fPX/k/G3H6BoLLHgLI7ewks1H2vyL5zLn9941PZbb5no6Iwl9tNeeXcpNYCcn
21fYEec9b775Plp/2UW/FufnR8qgkF0nfS0r++slTSC2ymNTZ5uvrZqVfr3V/Wr/fYTPP29+yfzY
fNef9kK1A9zdxKwmO9zMz5nzzj7/x/frf98F5/vzVpuXvl4z3/9a/O35+e5vj33ttkVpWf869eQp
oyiRmFCFAVUl+k7DBbpUiWr9Wj+6K9qFr8PGHTCQETvqiJrZ0LTFJQwheoK32dicSYKhXEljNGEY
iPmukfE5c4ydrNqjIK3iQK3xjJUnryFQQAdrqBFhjdwZCuS2Uml3ygB8Yb7JUdQfKq0CSjrftxNH
x5StEmBu53bDaAxzs5N1AVXQkmfm///7xYzQ+I10iChJihEpyGUwo+AopxsvlFwF5vuebiHrnBdb
HQpjWE1Sph7OBH5N/zg/4ftcKCwH1C5JoECCOHzmG3faNb/vfj/WGz2reH76a3F+ypl3++///4fn
v9857O18Z1Z61F+Jvho33y//5e2+Fu3p6/zy6NdH//LA9xf8fpe/e+z70+dne4t0Za+Cv2HUGNb/
+Ufr087x29uPVeaDUGoevt7ue+X89n+/fNXvt4Es3CMzZy41//f88RE7l5aoL0GG9xhoKHWrXxbn
fDQ9HVzirsVXyODcftH6Cuv2dDMHD85L8xPz3bqPNy3kle1X0uCcPFhOLtL5ZpjjB31YwczQfB9U
4XQZmb1bfBlO/t/347SwlhSqGITO5/05eXC++YofnJPW3ArJUm5o57kzI1LJ9b6Zzl4qFzgkOkxq
qvncBreOsZgNCXg6wTmyjA79V0+nnIcQANr9nRk7a+bLdIQITg3U9dzQ8afrkUpeUR5m1m42tiU4
DllfE6Li2+g230XM/JrSO1hrc3zhdNDOS4wktuSsV1QqQwKloWyDh2mZmVeZiukdGeUqmzhAzkQz
KP5a+u2xqlJhykWSOLSSDlajwT2ebyQCqMPXY5Hab0FcL9XRXMzPdaZrbgMyrObtiSH9X8l3Givm
8P0YQmn2AQF6YRgiyL9VzehXCFz6PQhBxGhT+22+b1X6o5fn3npur83dNlrfrJB5C39334aiipfM
rqkYT+O6crqZl+Yt/dtjuClrCoPlRzRf3r86cF/L84buMmpqjeMu5805b+Lvjpw1X4q+7k8XLGtk
6JWhlZybceFsV5wXh9l02NVkUMZh+YnXvcCnjV/RVMCb/7JF5wejLKc2y1i1VVTWAAHA9dbiLD8H
QZrTtvU6eBdMBkH4AUiFVZsmD6IeykPSNbk8FnnU7AfrxVPd6jAHFX7f/N1jVGB2SliTHaoZ9WFA
WPB105DER1XSIDPgr8eG0ics0ae6DFXBXFVTYuIYvhu+W+ypQYq1rLtnoY2wOObt5M+baF7Eifbg
YdSFpFizr39viXnDfG+doNKYpNrwEeZN8H1jTyen77tfB2Vj5et4iD/nzTBvoL/bVO20fWSuFzuf
cte8UQrL3ZhFam3nI+1rE81HnhN1YgnQkZbI5LhBZrQEajXsYi9L1CUh6NVhGp3vhYLyb4a/hHHx
4dFJWMtpPfkaqz1xLLz98/2vRde3u6UaMH+eV6E6rcev9T0tzXc1E2gIaNPFfLSEke7ApnCevqMj
3YFEsOV88Mw3Wm6FeyunflY4tKat1OmXBlsf5gmO2EDRdPLlMGQHqh7v+kyu6V9SaJ6fHaczhZfh
VrLG4vG3kNHvu/PSHDwqFIXGAwOIeU8LptWgTO/x/9KKDDHc8L9JK7AHoGb+79IK5tX5v+Umfb3g
X5IKR/0DsIqrqrpqiynlCFn4d24SqRRILVxLOJM2AjHDn5IK7Q+KGPRuqbha/BHGX5IKw/kDn5iK
IsvQLc3WHOf/IqkweaN/E4/arqs5uhA2IU0a5Kzf1PueJPwbf4/YswOubMccbj23J4pB4EBMffFu
tLiUnHen0+4Kl+COxCWvBbPDc+k62UbQ76Eq53vryuz2tBUoNvC8a0TjJna6U5Lj59Bk7zFnsMdd
Bi1buNW5IE0MYSnFVE2ScTN6dN0MHKQ+UOX9GN3kDX3YIaGbLNSXOIZ5Y2cOR/0ly7fJMAa7VJuU
EzWp1HWrr3/ZeicG2n6e/Vve2d+sEh05i2Ct6AY1lt80JtBMK0+TrrkfFRvwtA5E3k+UG0jkwzZX
lK2V6XAT6wJt52iACsSdMcavCqLVFREBlOz5pU2B+KulITiSieoWKk26yF3oZD9sMA1jLHStZ6wZ
xf6fv7vG5vttgzrE5jiI9YSFEMcyZ7XwL2ltXkDX32ohxXu+95yWlIILA8BBb4H2alwMS6N2m8mn
jJkY9tKS/ioTuL1ZOU95pMitVsFz630qr1JC0rBzeBdy2JETA9w9IrvTFisdtiu1HrCSqDUMndpJ
7vggqqlJ1iI5Ggn4nxSVhqaP51Araxpi1WcKsWdB4s2xTEKEgnl/HDqfst4Ixx0AVNA7z3rnP9hF
Q90UEr06EroFrFmLI5AJzskPcoGzqG03DC4exiuIziO4S32fKh40ZmfEVQun3gRhboBBxoM8DXne
q2AsF4EFAJv6SOmYy5TXLWVw6yhata6RhS40i3Qlq/mhBwF4A+awTuQNez/x63WAcjoxradS9vxf
XQI3w0FuKY8FvnL6m8pH08YICO1GYHhqd4gpp3meS5fPQ1uHQ+iqBFWxkAFtUZRTe7gHl4zu/rLq
CRtreBMl9/GrtuYZQeAHvOFooctua0dws2DIv8XDpe/gIMW9+eYEe41GygLuxykUDjCowsTJ3qIO
SetjnDobP4lexhFyvZfgnqooe9cmxuUwra9LczQ2aoBWQ4z61s6ytzEeCJEAnUHnt1y1XfVciIpt
KcNiWbZ9Ty6OTg/BWVG/P6YuwHQieEDURMBMICsZt9gqy6UGHNLTrlARtdSb7x1QMhM3dA3mgJaM
Rr+h6w+p3bx7VYPGFssYLeZNQBidYtEjTnENrTwiTAiyHc/0VxCgALNIu4eqg+CflNljMZivVVO/
2wmR4mb7bDsIlLsm+1FH4VkP8LdqYXhbxSiLw7Z7QiH1MoqlAp5k0eCVWY7KuPZB7gnTOxYjtaVe
NZ+JVgdopV+X6lghytS34eBl6CGADBYasv+CjCEVACGmDocGrkmOUlBuQNUv4qa7HRBABHpzFeTV
tkEQ6fRyX8fVh62f8d0dWjd9qPFirH21f1M0sS7b9oAhaj0J6nOHOnw+DoueKz5olxL3vI38C1uY
ErR7kWYUC/NgaarmkxPbl6ncZSrjVVQwA4Eok1JF9JGJIQxokVB1YX4XWfUbaNiXIOm2pFZsBEcS
uZzta+MAZ2FkkNt03tAn15pGug8gs4UK/gYzGCdW6zLmzLns5B3D50+QVK8VtujMNN6UOigoE3JC
t2vIzr17CjvxHLE9tQiqixce45Iklqp8wEo1jedPthAfQJAK4hfezEHC1Id9Ab/+zomIKnUVpiE+
FQJAyolZrRuTNDtEyfQqPfqiY9ptCX75zDjyFg4sPLRDyQMxMBt0h/COLQZMQkXtpY85YdC9twhr
qiK1nd/ZoNm1mKytsUkizhrooYvEuCVbC+8YQdhpdx5s5xT28TmyhhvXUHaF7a5o/SeUQLFaA4jn
dA1GXNY3QxgbC8tHkEBLfF977T6qArRK3rsu0iuA8feI6MCkD/1DkVj6avTQvHtSPX19btyMK8/K
NxSvKYVGb0lsr6bje6jzqW8cHKs03Hsk0BuRutYGoC+m/9KV+bAYu/4zSVFm0X9hJRkErGonr9DO
0xORaz/HEsNl777rjXfno5irZWUsQg/1jeO8Oj2af4f4tb1du5P1s3se94OKbKrUoL+AbcuTsV+H
LgL8EnubpG2/UCHN5To+DduqyLQIRLlpreDiSTiIUdjudZ1TZtDQfa01H5a/vGXqss8a7ckQazOq
klVs2zeWnT/5bjUhD55psRN+PJoYg99UO8PSgIdhDGmmoPtZZy2kL0SKKxu14KJo0cVhNbnUVVcw
1wyWchijvXQdjMRc3pbIAgDlGY9GCN470aZxsi43eGFuk6J69IL+ZNnw+f3MftQg0UVx/SMIJ+VZ
a/wwyCvKG6ZjGQtgySasdVfNTw1ueVeYqJ1dh2ugQ+84MF71nqZkkZBkWPmrwB2JFDFxyvUglJC6
07KIRwUkWvezN9qzFbrL3k/fLZgTh76KkHFjCHZhiCHN6KcSRFds9EHc+gh41sxh4MC1l17J5cJX
B84vXHsGjd8cax8pvpKFgSDGBnO8sA3xEvdUuoE9vRWK91QF7bXhte4UIZdtetiUhmmFtACvU5sp
ia4LZdFVAyK3AQSdO5jXhY6wZHDuI9GvFMd+TvFUL1rKEKvXqAjfhhRAsCWMN8FAJGqCTaXoDfA2
engUk7J1XNk32GaRBbbsikVjnUaygsDG+9YSSTfwpXhHO6Y6mVN3TcW2S4VMLpzCaECvqhh7MdNc
WxAejng1f4yOeil7eE78BqAe7PBKXVfEwMFHVXMaOC6x9Vb+GWLhWSSEwy0G2mY4qrbM14AbIFNL
JyONIy6E2/lANvc2qY0w0eyTako2til/jCHgy1IftlRUH5iXZ1uT9HNOLuWyte2LJLo89p2D3iCu
VRcm9nIrF0RSE9vocN7yxuYtsciuEewS1xuRRNfSa59Gx5wsaykYBR12qnk/ae/tJm5eplXXeMjh
p+0hhXj2y/bHqHAQp4H6TOQMzVEgOPhAn3wtvUcJELCj43LOtWe70ouNbYYLcot+dFlHsZbRNjQS
ZIcultREOdEMe4VAPy5HHPrSyx6sbEBPRaDcoizzRwfIBDbDm8Aq9+1g3Sm6vI0KmKphfGH4eVDa
/oKAQEzyZU5No7vX3EXNqxajLx7mX8flcUlSySJNMBRNH2tYwLpi996JrM866tnne/uxsMNzxy+0
zHoN62PneDcWTgfFrfjipIcEhCh6hIo0UDc2vesmp7Z7HztIWX7c1lvqIwjJjbVVSHspgDI26WDv
m94iWh6xL60GKkDUvQd9XWbFg2yGF5qH7YEG6Q6iA3PmZNCRkw05OEpQj8TfHvp8LOFZEr2nWIx8
XPBchWVi7xxBgxVpcyRb4ETGpL5WchiGZUbUVKEbQGKCcI0seSXarriKTeQyRBZtIp0ZDCZv4AOR
dpRpv8D5JLfEsT3oCuj6XgmTVWA6F3JxLHRiNZuxxUUfq/cQcbMszNaeiLZgkDn8NblnXNLu3Mz9
DP3KW2fE0y1xTaDQkDK8GnS6+3GNx57jEK4+UHvkqupdlvVcCP2QMDG6kbELLbzIzIku29bLApFL
Uu97VBYEXNQkLFQGyaw003udNpZaIIBMpLovbeWYmKIhF0ZBPeqbK/TM6bWdluS/2zGSmQQgRzDF
X+vKFtFmu1DKtOOUZgGY8IJkh3KJqp0xhOkqr5HTNXg6DySqUdh1kNR/352XtMEChAvFfn5SKjH4
hCwr6Uz+9QLjlFRjz8iIUuH3W8xLaJa7jd0pp7KlbpZL1UUcoXJtN7aBP1rw+21EuV1IJS2YCicK
iUOMldlh5ht9+kLzG813i14/ZdibN+VUze3nvs+8GKse8wuvWPqO89JPjaYsMLxlJjBY2UCEyYLR
9mmlYGi0UathFTf3eP8plRZgcLl83E/Y3jYavIspClbL9PbT28xL80dg66ULOT8IaYFaskkUPblB
SMWVuExxRNchejqV7VXKq7D27T2OpzW5cdWiIExj71aqevTc1l/gOB5vwNczYzJEsSWnY+eE5nhk
lwF/pWjBLcGw2kYZkP6COs7WEyNxCU09ugk8P1n3Uq9IU3NdjsrxHiW8suxBxdyRko5cO2pBnIuU
0RxEVmJCBkgik/IMr644C518PD0l3cY3S30JUgc+YaoZa/QkizQflOvcc0rG7fAT6zia+EgUqLr8
lfEIDHea/FdhUD02qdIzSszWeN82g5aWWF+N8aSkDB5AFKAgHdyNohViE2t8fi16/0p24oX6wsdY
jfE+hUjJ5cGjmb1JMGzvwxS2oqkU5h1Eo4M7tCBZBHIWq+b8kBVcKpqUDDJQE8nryAXJiQystkVX
HcvpPGs6nbEu/eqcmmZ11LWKCBdZ3ZuaDqhvZDKlpkO9geaoHS1KHQGKiFuth6umZ2LPHN/c150X
nckytxY+hwxDjey9a64gG7iH3OQCVgOoOGYaIzGUa0QuDiEwLsVldGkrnCiCLoGt4Z9JFbQpAET9
Jg87/yLH7KdRcv6WuCZomTR7V3oGPAj5UsakTNrSHq/ZRaD46g3OR/DWcCo6xpi2cyTvwj529PZF
dEeWDMWTBB2+j5ikLtzh1rS6E6Qzwoxb/13kzbAvcsiQvR0cY4/8st6qy9VEvrhpSKC9UQwJ3dDH
Gd7q1mEYy+ECZpeIx6zjbJnod4L8r4uv1Nle6dp0metoesraOvV4ZxCWF2OHgnuiOkeOflVMN51q
IlpCmhwQh70WY6M/hLZ1igs0RWHbX9eDUpxc17uRkZbsHKOpj34vH4iaoIMCV3Mc7ZOzyrI2uqvg
eV+FxNYEPlAEpiZ3w0AATVQJuLeF+RySHcFGjLuNFIazD3qfOFTL19cZQWiAqp49RiMrLmLGvhaR
u0+6fG2mVXFTlALeXeqbeyuBJC2ME8Em6k5BYcEUKQGtWZOhIS9aTeFhNC2sg2j9dB2/qJ/o+ZaQ
jkOImn4TpN6PBjr8nYZKOco6ezsEJmJ0TbDCtPGlq/p4FzZbBYDqvs3io9GppOuw5xIvuSEl9wHz
zQF7hrEHHVRv7CB78kYtvrNBF2leVR8ljOZSTUlKtNkhuhGXI8Kqo09VZpLBwwejIyBvRE+9xLH6
M05Sd0M4IZEEZix26sg8XhMFmWu1jnFKCZSjZx6bzhnWbVWgLG7bT7iewW3bIzJLjcfOZSTTjxV4
iqE6/w9757XcuLZl2V+5P4AT8Bt4JUAvyptMvSAkZQrebXh8fQ1Ap0LnZndXV73XQzJAIyZFAdus
NecckjM3gnl30kKSjLoZbHREnG6PvyBfCLysJXTqEPErKfs94uJwq7TpSeZFeIf58zowyLqIifBk
AwJda0aaXSjnypkWMlWebM35eSZ6eecSe7qPk+xEtZTSSytGCgpIsKb2bA5pd14abvLOinPU5jPC
u4BE1r09NQsPxKj20VhgeVCmG9bTyQ6zjXMM4DKnnXujItxnrs6UbSgI0khn/bQmfKu57u7j1rWv
LRutjCmLidCngNAru3giMOEHdnD1Il9qqcSPwGh8fJXdbYAIXB9ZMMIowLJl4HkJM3NbmNqWjtfi
1GFpJ0vJIntI/dwgSmDJ4Peb0fkFnHraz0NXn0d0OcIi76QCtE6tdFeFDqU123ya3Lw99PheKhqw
3pgl7qEiVtOTbXEl0yd61kQaBDAr2yE4TQgo2+qcw5Q5zVlz1uF831Gz3DikKi/p+wMKG1TbLnlz
3KxHcXxV1UzJSg0eaCOXw1FerYw0YrkXMnhyGCYSCxOyHLaBSi1JkXAFvUxBPT+RUubleERPWVR/
Foo2bRtV0clrWrR+KoArMghI4tS60iAMZzmMq9GgolBnROEfnWJQgxs9IwhmdpB22axLqC8mu2FM
55PpsoFv8yTfZpaYTjDq/EigtGOHAZdheWi9AXD7PHaUOtBR0f7E2T2fSDDo/z5MyzrG1LKEu1rq
aVpu1iMdOxj7wHb4+347ZbGvAvcihnyRNMmlEbgcFezDWeGbtHrtMTTY7xRkv/NEF4cLMoi0Yxhj
1am2abToiU1UdQlIZn0sWJcu30/bzP3bsElfGebpYKeu+MfPrm+w3nz/wB93SaKl24ilTPdkyB70
+0dqwXoWxvD85xtqOBLpvy4f7utQQzBP9Q3Sw/dP/+NF64OOYhMIgTqezMhl8fX//EDrq11Hq9gC
R/LrdVEd2JtWH4X3/R/88QbrE3889n1XG7ly4xZp1bJaZCAE4WGOGbrcxdyp2KCyYIgST7s8XZv0
ofVh6UMn8j4OAeUgN2nZ1HEjApJsKZ6ifVnvO8uDI4Q1UCFZuSXJkc2bnee9b/cds+ikPGSF82gT
2ujpyxnAdfXhUvLZWuVUqltO8fJEW4MnQskGP5AjvkQ9e3DbGaz9WO8XONR0zhrSC0caC5QAqvKU
mOrrWMxH2Q+/orwkSJvU1jC4dHp1KnJMRCwsmCAnS2fIQP/AWYT5iXW61T+ZKR4smVYPcSw+o7K6
ca3aDw33ttTCN7tMYVH26TWV2E+yr5s+vq3HjuzjDs59ReeRbfcPetl4OCwHV57xbjcKYg9FbTeq
VN46fBYL/IL4ueqg1ONHmucGtY8RJInSmR7+Uf73drrADfwMbBbArvZQDOZTkg6PUQ0UtdMd6Il0
EIoAt0OWDR+k1WFhYGdk69WLNH87I5Vcy+lvcrU/6PmxX+JYVDngi4za3yY008gYzyJKz7kS7nUt
fNWX35k0haoxPF1zzsIiVaCxIv63wW9Z/yUdztsOMW8YFg8kkp+H0QVpkW9SINOFZd7oVvcMosCI
KKZn9TOJnPdW2aSb0jT3baz8ahxTJeUxhgo/Pjja/JSW/XjQTBx30i2vWtkcKoUOMWu3NA3SE7Sl
8JC70321IOP74FOUJPGkNTjKCFsESbfkdtrGpQ6NzI/xafBNGOZGBARY46TZDBq7ATd7Gg0HcN0w
75yzZLHlgeF2fZc6hFvjylksqp6ZsPwnePe+rZ+mdBo+MVghRXdTDA2TMuxgXh+1Lriu0fy5vXtp
i5ph0liW59eqkzyamqtuBGw0QmCT6VJbgH3a/lI7FpCjCfUv4tvGpLypfAxufZX2RE2UofkM9b7S
k5cxwJ4RBgTNOlVypleeb90BLBtFhHtHJ6/Ksav30sj5yER29AwkeyMxhDcBDd4NtW3tOHvIJ9Br
sG/47PyAZtLS8vK6iiZEbpTRxqwsBOL4klLH0XZmyUI+XDYyNtIRv85/SWUYvVnvgZGj0yCtMFIw
ZudpAx8o4QushoL608RekJ36yeldb7p3lRg20ez8El12Ywqz9fQxQDRXY2sugzuMS7hfijT0KCk+
OgTXbYUVPMWl2Bck/LIpO7KXsDd5z9/OVF1MpaZ1S5M/8Cvcy1zp85lo699lvIOG81Bm7idxI/W2
L6uTSzIIPkBUIoGrvzaqYWO3GOHekxpsUlH1dJIiZ2HXmwTbri+o3+svZYY9rMxhqmNCpCPR2N1G
HUn7YkhJD2kFZZL+E/mSDljD+kyoKclEYfqDGJRjRwoIhSIgwnwFVaFYhIi9ZkxyO3251io7Z9Ny
IrPlevkXkDsMvparZaqMbdoyv5Kc/8gJz0hjoz11Zdsj8XJ8WVKyqzOqDHJmciyLmIXQiN1LxVYb
J7ZXwgOixFD6ZPtBKJ/hrkgYvTmtAmYzgQRUDdHy44mBsKlOir7NQmbubCgoFP9sKPecmzKNdrNj
QAAY5eiXePJo30J7cdIfwBrmrZFLgv5l/RBksAalmd2kzUy5SfmRj4IG1cB1tai1AvtVL8mwq5cv
UkvwdZPze81uha4WPk1zem0s90NSD+Gvob06+1BCQYBogQtp/N3Sh5Rpeh+TPSyGwvECO3xaGtJ0
u0jEbSPgkHa2lwvtxF5yjUWKx3OoUW8EAUt6LZ3HjbDyxJuG5Gg4UeyTbAwNs11+/VbEvoNlupYG
RHBX7LM6YMdssh8cDZv/ECNPY6m3IEaHbY8lh2TKZk/0W7it1WNDI01mOaegbtLzMz97h90wyBer
V27GpWCPZzzxio4E2DL09Q6k3yIDilzlQ4+SqzQrP+RST9d7MNUVpcLzBQo80YxATYCWQJ2xD/gE
q2OgTx81V5Ck7Kxo2nMfU7ppJ4KNxs+R1GuMDjAISnk9aLR3FUrfeMhmldKpan+mlAx2VUXrgIqM
1+ISjay5AK1F5nXOZgZhn1NOS6pBujOpwSLWs3Dn0TVO0g8j07Otlc1UBJNKeC5Q8xn3T8oYWinW
k0i1My6uCteOfqPkPVHUmvnWNl284fqWXtvwmTKod4WCYSWA9JWkeQfkq3E3sD59rna+fRtUE0uE
pF7/FOYjjTU8O67MGagmTohAlUjblXtncdPnVat5LUa5EkPEfjTc1MeknCm/JQpI6gZ0djpLGZlE
SdzJx/o5zW4yMr58kH36RoaeYVT6pevqcYMxeJt2IJSKelt1mMuM7uKqmPJRxkqPLC2XISE8rA3/
/w08+f+rclx0G/+FKifFW1zm/x52YoJp/w47Mf8yDY0zTzfgQhmWi/Tlb2WOphpEmthELwldRaCz
qGL+VuYYYnlGIMtxkN5AbSMH5e+wE8P4y9YsJI82kaLLz/6PlDk6W6N/l3LwAMEpOgKdJZDFWJQ+
/6r+IeWQfUqqn63VOEbEOSsphQ8TS2MBGId67fMgSS0YocFV2Cn9TnlIHc3Ac0b5MUrzDUiogZR1
lWECVDTunRQ4Ic0aIGrmkTQl5aSaiOJM81TIUBqs6Y7RUMRnFgGVaqWeAc3MG2T7PtYqnbGG1lWO
/8VwZt+cNNCkLle4jf1qNnL3RHeh95OIRY1e2uJU2dZzRa3Rkw0KXKkqNgp/ktXXo+8bxfRGnfRr
bGO+JUgBX5/SqWiyL11+qB5KASwjbHbgKp9d2gHEGYV/34RNpcNsYGudWswN612WsmDbkQZ53y9e
n1hv4uUn1qP1XdajqWAZ51rEgWMDJbnkM2oWqJiTozBSs/y83kDnw2w8B6S7QVW3J10/ueRZnb6O
2tLP8c55tAl7yrGQL4IOWss8Z2d6YfSoXVe56+pY7MrgCn4LeLYGL4Bj4Pf/vknwMHt4COhJpgEG
9IBuu9+7S7XB0qtzbMdXNIbnbXOd2xYpE42e7AtSYtgC5bf64HzYFauRnvbF1lazH9nM5jCKq1fH
AcvjTuIuGBLpq5ENezxxCiblgl1sCC/ZUX52TkQNvM92fa2knuaO8wHb75XhWOAlZCd8c6z1S9jq
2mUcJhMgQ0vX2A1tdZdI4t0J9z0qDvZjvQnJ9uy06EqZPo1CKy69y66GT3MZmgIEjHmWidFdBVO3
TVr9HQZzT167TX8YEd2FLMPe02Qb+IZVMi1IC85Aj+QzzvqHiWr1mLrTlT2SnCYt8rlCxYouuJo4
O9s52w2k6B4G0zgAqM+vYVVKkD+y3xtDyFpBS3s0KHKY9mat7EcTHQ4B96Ak8uGKrA6TaOMW/cvY
nAkbsK7ULLb3wpmf1+fcauDbA0WUB3rPfMML7MR2jrpU9hq/+mVyJuOiLZ+6baLnXlnsoDGi2uW5
ebmx4/xm0i0Binp+ssME7QhG0M2UFvMVSLrparBjvg8rw0msfIi5DXfzxEw9aHOyt6buYneAE71m
2YomLL93jd3822OD/ElG/3XchjPoqyg/K7qrHiZF7vQCLSubnJZMZnVGZr4crg9+3yw8afKXsw0D
YOutoYCayf+cgHpf7+mLxj+FB0ppUOA9pSWz2Ii2tbybrfBpjFkncm7oZ4QOX8yikYulNuzbLNR8
QyVoPwYIv0vD/nplBXfWXLF4kqav1/BmNjY1NHJ5b1O0NaelkEzOUP66mpQG0jYOpcsOYDUyfjms
1sNKoHYmzPOgBlU2ex+ZA+yQ2KbhpC83wAlNi7+c49IhLqjbnVYuqezxE5KldlgfciXbKQ2Z71Ya
yMIYEnCBLpkjMVVOutPsWtQyzLeyTls8oHUDwWfR2RKE+pGOfb+NFhl9stxMCwh1PVofGx04x2lG
9qUGY7EJqPFBjT/kLbbBqndnepZNzZbRfTOkm+2aRba9fqQ5D9+0WGrbr2+yo0ZfOrhNUc1Lamls
OHHTHCZXkDtjzRprJhQ1bsGideTEZoFM1rSKidYzFrOfWPXs6iILXlG+RDOSUBsApKNwRp6pisXV
yA/Az3cq+edxUe8JJ4x2uWJPBNS3T8bC1Kgx1+70kkCEgC897pfWvDI0HpkjA74itaC/jdvYbg3X
HyjM428y6EU1cEXC4qrp62hnsQ8vlqisGGFoV1jwvJAvLG01ezVrrIer/ezb0sgCHMpeDL66VNSI
3AusgusJ8G22a8ryvlU7gGiLFH31aNpWzHS1OjeDbpm8CLckSilB2CrgycYJGQeKBP0DBa+D1MG+
JGyN6aT3+ocuhLq1uoCo4rm5Wyuj9dAYJHNi3f9pNb/DRZBPC2/CBrBIy4VHNJZ2Klwi/kYtMrzI
sT9jJ5GgfnhlBp/WHxHQfr2apCm2yAu+M0i6rciT6gBWPCZ/qN3J6VgTMUHfa6BGxHC4BUgINH42
X/TsfkBJcfzjd1/v9l9eSDLBpwbk9fo1kKHs6SoyyfXeerM6B63Rvsr06X1YoK5zYhsnE9/C1qIS
8AVv1fMYuEAdeZnK2ZEuJ2gKt3qeZkqXOhXeoCZUMVowmPP1KAysmYqG+Q4YrVPIq2GBQNNkRvJg
U8HrSOLxAw2ZaGyb3QnLsUCjc0o0OZ4AjrLTjiljswpQ++hBbRkgupygfDcZaJCOosNe2/vfaOwZ
uxYGtcUnIyxMPa4HALY6Rj0N68VSgvIUIVAcHDKbuaCSFe1/diX2UpP7vlkfa+buTg1lu1uHt/XG
WMLjvu+yXa1OeaxQqwiF9KMyZG7tqsN69YeqxmiwHq43jmu5NPXFortor0g8ZBevgr+zx2CgjMxN
q6GK0BuQsAuzO58Z0iPSVorCxf+k9zfYMWZkcerr+v+u4+36Wf64Owf4qQo7B7NMHVS4nkY6zTFI
K9xxfT2xKXayl8ai/r+WutebRgGK1eR8I6UamleaqOu93hIJxvqLNCAlOuum4s9FNR5IJFLgTpHs
vJyZESTZklBsuvHLZfrl3waZQLw98vov9+YQ1LTSrU3S057WB4I86hStZriNHdyhjdAZmGsjPROl
le5XJ+1qIc7nCeXht5t4feb7aS0/NF1nQPCj8P798HpEdHV1FP0rvLOlWpxYhwGY53rPWb6UZDGv
fd/9OjLs9GgAYe5qO9SAtvOjZRpiel2/x8qyy/6c1OUeDzQwH37jQi/Gk5lk6lUC8OjK6txjXxGq
EIp82say+B3nvXbSFEM71RXmIM110flRQl5xxetRsrjCingpHK+H64Pfr/m/PSaacfBKJUQDv7zX
901eCHkgEMH/fuiPn1+fsBcH03rUjbXiKQrFk/XSq6oc7Ol6WEu7wPE5QhnQSwoa4Il9yFi7mnbP
YTQg1nxPod9316N+NtE2r0+v99dp9vtuTuJW3s9AdUYZbwpNHbfrlKMvkw+iXlSv6/1huY4s5MV9
3gzkri7mnPXGUceGwLK2cw59PXiDUXVX681IGJ0/MSN7wPVQ9WgVnAj82szIDNGnaer6U4CYtTkQ
VxbsJwTcXX0wJ74NuwqXKutyCIuLZTL0LFxefzz1j1fFXTKo2xEx7terii1iteo4C0af7Wpwapar
YT1ab3CSN38/U6U2zr71UXYtSEDWw3mRjWiRXebgLzicVr/m97vo1Lq9Sox9dg4Xc3i5+om1Vcvy
9eb/fOT7LYPFOLq+4/rY2OjOsRPe+vAfr4pIZZi+nvk6XP/3rw+yvnS9H9eCV633v/7H77dSE+LL
dddui7MQYOH/eP/vT/H1sb+f/n73/8ZjZX5ORK3KfsdG6DgHE3E5qbeAxnXbr7dNZcwHdaBIViAB
mTEqQpSor81EJZ1gKBj05uI5icmcK93qOa2MnsXsbO0IVjL3WiBum3SsfrAV/mSJ/taKqN7OuKaI
O1eKXanzcq0ESJujlfHiJnqCuaX6XZIGJ9ud0Q4S6JUH5Ns1DfXkLHbbXVu2j0YZM9M4+L1nZpSN
3feP80BsVFerL4QOI3sHSI1Y9RwWVNijWG4IJHE96mZggXHcTEPX7DKFic8GLjJM6bZmfeqNbSK5
FlpyJRpQ0b2ssn1VtL8RTMeL7BzQl9r/1NuRiqX9w0laonOqBGMgpjZTyt00aq+GAu+r3/UlHWy9
pjw22wpag86mezWXh7RJsaTxvWWNeSagv2Poi39GTltcR9GvYXoHiwzhEopwnyj9Liyil5Z2DkrV
6GjWbEiLcoQcaeyNtrrRqrDlT1UrhHB2v2x4BJXqWns9oCJBDtIulOzcoC6+EPH4y1J8aS8FjHxi
buVHN6i979Mx2BnpzpLIE5sqh16d2dsoM95p3925lCae+/ydhvi2Y8l1M3VksUjWurVcMIvqbY0l
EKmAodPZE9KjDM2Ow+yQgNmvs+uo4JPc5limSEjVDGByYoyNxy57P0oqhkQt0jvAl45AwN27Tvum
zk3kjzJ8RgCfnFMaTx6Fk9av2D5uwXPtFTOFAJ5b25G69S6uosLDbPWWcKafEmZqqMH9jPUifoRY
9xSIpbugK6TbsQDNWa0Wlq3txzY4DSoJTBG98sMQag/OIM29AR8lymvzPjadB6fKrkkcYvceQjkh
ORHDMvr7ehwAECpbl3IGyvMAjLHt7pWBlMAw766KOAl+KX1zxT8i6NI099CNL+wDBjjglA3FWobJ
GJMxSal+UuLcsUxUGLN648ZSPaZhK0+qSK7UfppuXKLK8dxk6GfI7Go4XzWNaC0TIXlf1z5JB83W
HGg+OAhFdqNOk7BDkaknJjRDkyDEtn1fPcGOKsbjUL0opsOwStsnM4BeJ1APLUQ5rIla6+LM5WIg
icgUxK5KwlIPZ70X90DwkkndKRkwqMJKf9SG9W411r1JHuiPqilfKoYob+pTdePUneoNi5ZFn4f+
oqqXGE+MJ0YaLaZeSl5FFzmjtUBf97oEFWPTxRxS7c4uu+Z2Kj4xZ0Otauhi6JDvxoix71Fc1aqb
3suqxPU2mhSwlF8ztfQiDnZZFB3cCleDnThkd4Z2u0+JKGaf38Re0Te/0FpafmC6D5aom0N97pLG
3JsmADsEYQRbdSMWKCVb5MMBl5t1mqlqscxzsLEuak/SVBsUSAiDu98scsmyHY3BDxicyrxHD5fB
pO7omuSNe8oxUiAFSq7rQGu3dpi+EhHBHIBFqomoqWNxwAhSswhtqfvoVSFpdQUvoAgT4goJoLCy
QzSoD5VQglPWpkR9gJtpa/OcqiTfKiMC5UQb0p1Aez+0MIwCxiiyTXN0IC17XHNkF9021wXBa2SB
2/gLCHN1HocOJ5VLfhUCN/VXbOtnazJIpRnit3nIlhRW1VtMyQTeasGucPtLoMtnQ1p0WmC67Kae
L1p/7vvss4pRWDquFAek+oWlcPpWb5Qp+J16GhXwV3+6wXhA5/qoRShe6EYR6kr/u5wjMALmiGDP
NFBp284OQKUPGKxDQnzVGJiQmzK77yGPoYskE24IW5DmVVzu3AkVbkJOZ6TN1TYe37pweB0d0p/m
4akNsxP1K/w9DTKBuH9CskkMoo72ronOkzLeFLr9jukJfiNmKoGwsUcnXdPHK8Xg+KP6OUSV6sNy
/3S04pBGvUpRTvRk8HD6xRWIxaaar7FBsntwImAbIQiA0W3pH5o48UneJbe1KvzKgNPusj7yUQe8
V8PWyUpsVF0Pu7HDn1yTpIZc6OAwVWV7WNeXzICHYcBSIfrQrD210H5NBdq7JP5hmsTMWiSBbsqm
f++IL/JUt+K6ABQaR1qzJGr7+msvUJAGVSoO1KGqEu+j3ZnXYRMvnUIsQNPkkDLs2S39Eze3Uxxa
0U/Tusx5QPQ1+V3RQFSPGXQ/TSM9leyGd3Kwzp1t29daEV2kWhY4KAmIRZJzTb3Z2SULaDAMaUB2
lIc38VTd0dI8MAuThtWau0TExlZP5hckJIQiJa1NB04v/IhF44Yo22oTE65ix4vHkBq7EY1vJgR3
5Hz44ZvsGRvhyJpR/62XtyEYEs8sJ/KozYmh8NlO9XPzVkXJkzkrb60bk6MQdOQhz316ZLt6jbUM
gRwkbKPXLmakFXuruskL7daZiREs3KTe9cq4nd229MI21LAJMhhHdA+73niCxlySpsi8TAHh3lSM
JxEwQKZxpd5VYdHtZZEYlHmUe7NEEJ5jFel7VH1dmyNUKDFXjglA98gl479tblMIjLpA1T5281Ws
5rdjqVKs5k+WCwyKIfb+wETPpglxVoowOpZlZRGVkgG+BpIOJIWVX+uFQjxVqTx3RXQr4ro5E7L9
vkgptApMuhmDOIEtQsw4tcAI5LHdwUILNLVAChl8aNH42M18jwp9OtTnGBuYxxYdBoEkbs0Kttfv
Ncs4WWFyPcOa1RWj3apIwbYVqCsfA5qPKf89I3h5Z9VywFVEkpvb4KSxnLcg6WOKqCwBDbe5USeZ
057DdGCIfeKgfbbK8Dd7Dqr4oETdF6kU924V9hvNjCdKwhXMkNOA2XgoRIa8K2b5pBLymerGruqG
e3a5TNRcdVLDSGZaDmVPCNgjccxIV6ZHNnsP+PHSqyHWtgM6gZz8dkZz9xIt25A5vwcAiXVK7X3N
SefLZFR3WqxqZ4WePK39c5O05FdKYvBUAWIKf2Z15/aSWrOjbecQDckcVrTh6/JMSRztVcrqVrDn
U34otEppZY+g/fB3eGXq7Kg2Fbdh7IobUDVjW7qvDEdQwFnM7+h/utusG7XrXqZnqaonXBwNgONw
ZKYtaMFmMR2YYSsm9KmlPmGcmsZbYaj5VsVC61MDj70uruiCU5k8mDaxF1p30CGyhAUY3KlJP9E5
xjSC6SKoXfFRJuavWGGtlQlE3uiOqRpn6ngzwOxMB6CS+HD0srK3dtYdq0GNAFtqoDAYGhgQXfVu
aEdAaDXZio51xPvhO9ngblkmKXS7U3qtAXOf1VynZiTZeyFMKXsKlK5AJ66oTbwHkuND7ZLHQZPJ
3rBlRie7okM+4pkwTK/VY3tX0rlh7njv7BwWSMaoHOtYMKwmuEqQZbDQij7j5pIU2i5nfmUZGRys
vLo37AfhatpjIDV/CIdm5zqC0PzUt+r6Z9NTOO9a/dnUWdy7wrjDZP+Cit2ngHenAQxk31e021Gb
Q39s3ABd4Xxf6kqPEQ3Zr8o3PkXoyglxxO9WdYdsPPddiihewAo0x3tEp2Q8IYr0xXgSXYQaJddv
WxqdXquSflk4k987A+IQ0hU9JVACZFnzsyOWfUGgb9GLIgBB+INerCHbk86cVs2tLyqVJQx9MQRf
hKhHBHEw2wxt9jjlcvREnP8yCqH5OV4n9mOAorWYYMyy1k91/RvSSEvIcTD6bdqdYjKESolfXgq6
gykCN9JF0R0mgvyVjGBCdjlIvDtYKUZ+yWz+56y0CC5rkI8Nxo2KGoJVV7pF1Zhg9QZoglnxtWPs
94yOaJ0otX/KNukY8BwUhLi4NNm92WP7iBz4zgQ6N9YzNQZMQV4wo8Mm5saYxrepIOYdUfBLn+Md
UoWKKq62gRtjTUuiKefMHrYU0s6gECOuVMRnDQWg3AH9IJXlt9Q3oZXcBNVe9BjDmrw/lec+jt8t
9O/Y9FBSW/ozkT2fEhc0Bj1rZ4f9b3Oar/N0+QMSCcDfjG2bCZE2l9NucMsn2EfgdnL3JZ21fSX6
310+PulReETCtWdZ/xakEY51l8Vy4dr3KsDRSBkf0yQgtVNpwX12+6K0Jr9YYutVLOC4pTYlEZR+
b4yXEn5wGRBcOYo3fUavWw2hu50rdP4xjvRnRMuAFcJSu+pUvaJFWY/n1rymNRT69pwWm2jOn9Q0
4HtacnSN3PCnbLph70IlyFJwAW5bRmGXco3ads8zRsZrdik6ZgR4fnxl1YR/sJDmboraD/q2n1GH
p6CZKTyGSNctRNGMEr9qmme7Kjf2Wh/WXBgRxDKXUTuwHJ/5GWug0jOJhkRr01kHEEBrwbX6ravU
z3ao9js/UULnnqtnsKqUXQpCvcmhoZfFv9Q5mjcit34iXmkmsluLtBG+G78LaVH045xsBBrKkXb1
Ju5x+RdzDG+PYmIjy09CBlIviiZ0wtO7VrS6V/fJMQiWD6D2xUGLZEe0EwHwyo8uXNLacM2yRngx
WuNBYutAEX8HZOzGTfgr5UlIKTVHVOnO+7plfmIjX3cGLoU4egoF9u2K+GMjTJ0T5NclkCBihxyF
t65eEhaUg8xkF8oKAMzsljSCghU4fkPSUPHk6N6I8snI3Al7JKv3biz4QgKmSFMl07i0oCmH9G6i
ibBgdSq7TYyl6SqlwhBbCxxFDG8AHGHWK16OGIweGQ7zbEieiSuIdO1nmCNAahtsO2T14IM2vbjX
mmvAyiJTaJSM9kU3hHVeCNJI3YINcgoUzOqZ6hPufxIrsV6o9XWPLcPsuqd4soKLHJbkHuZhaEpw
Y2FtdH0HUHxJaWJGniqx01pV3fZp+ulK+tNKrZ4CQUBaY0TkiomMtaYxIECbsATnrUYlcRJ+BrF5
11n3Y6k8dcOnG1H1trWnwao7oiCc10WVJGxmOaPPWfOJQ5CxW6RPhCKJEUCE/P8yS2KP5tcxqsS1
Vam1N5ehdlVMPS9ipVonJisHRKNjWcWehuwNIa7wcqe5jRSagnVqMjwkt25ECninvmthIPe4Z2qs
f4x8fObIcMptTc9cYzkqXfWy7FHxdQYbLdBqLkh+pVEdXzpiMjc2SORE0XVkshbLb7smmx3re6vG
W2XI/A7swhb68xOmss82Lz8XTYmVxzd9UWobdirBEgFVx88Rmklfj8lYijNW58oPTNjYiDEGXkT8
YWb5rZXP1hFhEwJP1p3YUqaNXhsXtVGeMDfTJbaJi+gDdaM950HnjWwFGIyJ2dba6EPpQZzUpB+x
u0fFWz0yaV6Mar4TIadnvjWWvxPhH6439Aa/IzEIXl/r2OVDzhaw9BtFxPo2hDHRq+69MWg/y2Rx
kSB/MexjldgJEmPxEFGA3jjmJbWQGGQBzcEwuqUeh0N3SAksoH2KzKJuhkd7Sh7jfr4fx/gujKdj
3FbXbZPvpLy2Uv1nya8QgAgX9UdF0kk4KLcN/o3GUK7GRWtdzGK3bEznriSBZGZBG2o3Rhq+6YHx
hANHQy3a7TtADEkkJJYFEqzyBSqgPDmQKSpLvfTQ0TYyXuRoAb8uUHpcwP2dzl/LCMwtBm3oqQ/O
PD/W5kgi90+aCmjqUk5IjLhJn+/anDNGmkXpOZb029ndxqp8nYV4Rc9ICUG7qFr+2TXuq9F170Xx
PjQB4mkaHLkaPNFGuquV2svt4lPnw2Zz9RkifM2s8pFA1pn4KhdjRyHeXc7nfZN2PwsW2Js5ZkhK
6indGG35liXyKKV4KGJaRGZGoWA8mlMBBbJ6sKzkLBv1RWjNwyDyXYTkzi+d4M4ZsfWi4/hMnfTO
DZ8Hs7vRGwVET0I8fPZRqXSV5GJxVbodkhHhEbxj7mRf5ziLcXjpWv2ixLfVHP9M2+Z3Hl4bDQTI
qqqQJLfOpcSaU3bRTQC3p1YMLDTWp6VBXQ3NpVilG4BY9dKjh0YViZU2unMEnaegfTHMBvPZDzmG
yjFvpzslYCsocEBm8f0c7/9X0PffidmCGaz9lzFbD5gHon95b7LMyIb5Z+DW3z/6d+CWcP6yeCuE
eQx0lq1DCv3PvC3jLwNRHplIlMocnbirb1Wf9RfkMpBiuoHPHQnON8LM0P9SKRtaRJeg7tMN0/yf
5G3pxv/JVBQWkDQT8jjWd81Q/0AldwuTUiZxeZBlG9KP6AVUne4xN3WHquSLHPrmnkotpVqEJVjP
Nesqmc49xRGkqLazvxGgCvG1Bvk1BbiAuhzEGhYKpaKdjDIcfTMKgm0wXU9kYR4YGz+SJBMbdLyJ
b2Nn94BYUK6J6eoP9lj64bWTZ8mDm6pbVRbG0xRkjp+PhrLT5v9g70yWG2fSLPsutUcaBse0qA0J
zqSoeYgNTAop4JhHx/T0fcA/O/+0XLR17WtDk0IRIYkkHO73u/dcRVO1023sKbV2HdpNYJOjXmcw
S7cC7RNtDvlfdwl+Ueie7E0c8szz/S33Xfvkk2xxSLGnpgH/kh+UTIksNyA6i0MZwnAeCZw0+kC1
YhP5dHrFm3QS/jbsIvwig3PXovC0bZU9uUbWIHtazp5iiH0MJx+qiEGr+shxvx68Q84eYWfK8cWX
3lLDkTRnzd6RZoxPRMPh0PpD+6FZI4Aq1gRqawkhZ7G4C7vFZ8f75egMxXeTQtAoyMsGfWnSwJIq
SkyMkbCNY5sbEbfvmI/PxOvl62J8TpIYy1xcWztSdZBS6GNEVTSOlLB8NWxl1h4lcAcjOrixYT9j
GiJ/AZerMNnoFrnMzxEnRoXGecR4FK3DTU4nxeeMUp9buNJt/2RRWLZJwuHRYvC2nzPopTj7PNau
VdTjNved/JEEL2h6rRVXrFf5AfQLOyKJdTMkFXWylXaidDE7Uhwe3yW9D8Hdr16oIem2lprqYIb5
cs4q4p5SogMgLYdtMyEtA/SwKO9pCoG7qzTeCgIJZ71xX0d4wWvLTlUwhbr7OKRgh3vIPmGtpiWF
xUFb9clmGvCPOAha3Bzs15D9SseNEAUjemTBtbZ1BjapriRBeCpaOU1DoKjZI5lxygnXmU9Tijls
7OyHBtDlI09ooPnOfh64U1f0o6xbX6f0JmPbnvWJE8wVJsE0LTEipZHFnOmbeACJCJcuO8E2YlVa
H1VuVJ9U9CXnLOyLB61f5th6S7TS7J03gBn7IZls8PoUPJdudnVRTjYMCyPe9w6ev3q65NLlvt8/
c56oTnLMH73C3MSqexI+TqqJ8lpPRvJUGeAgWgLdsUbpc03R4UNY4b0wqf8ziojWk7o5xyPShNUJ
6yBn45Bktdp0nkcHats1eFtUe+q0+YH2unQ/+2l9mr8TrZyPbqy3vIHyJ86zVJPG00MZhd+5ooXT
dDHUWDTRLtM3ksk13v8kJ49qxEs8fUAmFyZQmKoY9pqB4EQvoaH9omb3uY6bGqYThw+Kmnmh5EA2
ZEq8s+azYy0NvJYe+4ZjSgRVz8VaIxV+nrKCejFm5JSiXEdzzK7FLrpjx3wqocWdCD5pDAPZlovE
PCrD8zmLtf2One6wtcvyGI6V2qV9IjftaDbXgZJZv6u3vlXI58Z8RQpim4wgXOgGXdYRtb6Jz/nF
0Nz7sHSeWYLce2pTsexalNYUpG7iMi/JbkzOeRmm5T3hF18pdFDaK3dJzRnMS6mtMZz6boxi91x2
DDczD9DPFJM8Be6hXYSnHvOqHo5J7MjAGyby95GyNmiVnGwrP+b5MX8ZrhDwyVJ/p0v13Top9LXI
3GlRlu6TBT7UiebHVdOCZQCr0Oma3AyJl98D6EjJ8DfaSwbjh/KMtFuDMCDW4CBDEDmEDh9p97NM
pg3dEou50Psj/PC1sWTOmaCA+UQ/za58g/4a300e0YSkDkN+7vHKU8tkb8of6+Inzzr10rDx5KTP
YM0nCU7OjIo59nBMAUePPrko6Q8NtS4bDQjjarD1MWCkQliQmwAjYJiQ009Y0ezc1u64AgA7w1av
3xKbWpS4b6iO4e/41AA2Kew4z0XfZ2/6UtCbHpDAdCEChmdGA5Dr9eL37NVHVRodRTvD79ygdMxM
KQlpkh59EamqzLINSEwsepmxM3TC6orhNZVfGD2MLmJLPW0pN+eilDpcOAa3pZX2q3hmABHhvtzy
o+9HXx5oGnTP5E/Ge8+QtOLNB7K3+lEtgSqgLN2GQVKDtXLIWeYZt80CQ0+rvYk4eplajrp25VuH
yQe/Mg1f9gipzrG8cec7bX6w5vrDjOYvT2bhQ9McnFH0jy2DhCm1HzxdxIithkHorm9X6KF2MDHN
w7YbP8CgYYmbuDSb3IoCNWt0EAnwTtRlUZnsAzGLqjUe1LWGQfaYGR2yqvDbzZzlXcDs0uvt+dpB
B6RppND3XpF8zXhv0UWRGmax0VjpdtQrDiu3nnC628Ud4IvlgEUZDs4DeosdVG/IAsCci8TeTAgI
8JFrOP5i2vupYBpjNegSDljLLjbY7YO4odXuE20GN4KfHOY5tVedM5NWt6kxk7zBstpkgYU7diir
e8dJMAPn2p68DM6KaN63s/gm6icvcyItZq24Po3uz5R7xnPR7vUyfzdovH7MAUKW9fy7sEi3M6pg
IjGRCyjt9gq/LMOzkKDqL8kFQzUfnpPW+zqDYI8zuw+g8CRYTV1n57tz/mSY3SENNaaprN+L8kgV
N7+AhYD+4DvOJim0+B3PekIweE/EMd2YrkHHcQGrFEB995b2nLTi8aEtDPnemwbMGPSQKlH2M7G0
F5YlZCvZcZKJvqXo27WTpu2dGytcuOxgmOOU+j6tnTJIO5U9iXig8S5j3EPcXu302srXiWzD99GZ
fplT190ZcSECPznDrhCfvY6KBUYqPHWOcefVsLQkY1jipp37SVP5e1iFnzi5h4MucvFcKLwTZcTM
UqIrPvdu89YLUht4BPothePRo+3QN9hIifkIsOqGOKxYzEbpUdnjo8j7/mL1TRGYs1btnQVcF8of
joKckp0mecJ5oXY9c1GCDZZ9TQaeD1sAM/UbU+7p1jhUUDz/lFHC0pidMWv/SE8/u9KtDox1Fval
sWWIEQE9p9UQxTbcNQxVj/AxuPJVd3aKxzQHjFSD5vKhpj9TIsQ3963+90iRADLGY+xhC0Pbbw/o
hXTylk88VToeuRjNtLOoEQhnEgtZE528OvkkFe4w1vIUL4odlI0Be3aM5bOT3C/7LFoLt2YWOjtw
GzZjyPqFe+8W/Av8vJpspgLuoKqWYMUhLBvweiFaWYtw8jS7rbWR6BiXmO0qazUxggzFUMQhCnAE
ubErtaAqrDmAT2qs02Ypai8jDcUid7nsrD9JS1xadgIjeKHfUzhKGvJNDHbzbSn/IzSr+F2Xobfu
0bXuh0QE6WzDvZMTCfLydfSWYrKI8ipds+NNmydlMNqz/AjvCyu+hITnfyLKfqWQ88fUWk+aa3+1
flE+4rxmtqgurEesIJ7FxFfUZ2fw4qvB25IE+dDtnIFSPtS63GZXWoJ825Sz0fyEHa+ji4Z49eiH
JOCnMQD6A5lOnmoPUkmiU/erOQxxRnIJjA9T9FxNDPRfDATF5zC+d0SQU8P66ilxZB+Hs96r9GsZ
aoBNh/S78tIUpqExUZY4vtVlu6kreof8afY/0r65hDU/foI1e28zwxxj8UrbUwcp0PwzLPNf9j3M
KZSujlacFluOCYwkAHI4pjrRUYSauUiOphm/3pysHD0Qkso+BwnGv7n9w0E06ihFzsgo5++yQ3+q
mIMEc5n6K85YSTafWl2+FnrprkU/fpOPIcfCuIo1EETQ4IWvDiGRFRsPOKARyvrtgfX5IPXqQetM
PYDDmBxlfGDm4m2J/d+VVPXt2IBdRhMWJXXumBaW7MLtYVis0TFcIKOsCRMymVtbuu1zbQgC2A1z
bMyaaQSiMetNWjxpyEJ4hRCnux0E/2ZBpZP8oeioopWkrpI3g5zSVnX1nda68c6wx2ItU9x1sVnB
mWjVKXLhjtlSADtDg/oruUFR4XQc2FuS1R2WbbPzxcRWY9ycuGStmCf0Yfdcj1MStF7MmW6OtpGZ
QZjDihZ0k3yobdfZgh3zDmxP5tp9LHvM7/LLSfv03H3L3o84PyTX3FY2vdGDTxkTY+UxiwC52OI8
YvEEKrhLO8enWUXIi6GFtBKlCYZKL7l6Lqa0BEQEArS78jzXv/Rz9lpKEKtjKuLHdMioE4Pbq3w2
yDJNHo3c3VV2/eOjJz5pSYinJtHSTVaA6yODRUpg7j+0QUNjmgud4Ir3XphMg8tuEDtAD2rgkmyT
Vh4TJt/dYHVPcwJ+izHDRzKW+6np5V4vsneVuR8icXZdZZzdQX5J22cakIs3rblIcqio/BxEawPD
fsJNC0bxVUHD61J/O+tgjIaMkhhkqyBywqO3rGxSn5bZwoGDySktEuqY7jKIfyEjV9hbgbD1aQfi
a9fIvt8XI107iv6wW/VayD0LNi8Bd8UZEM4EJaSKYm/KMZd5rA5AiqheaJ/7fBBHS9WffTIrhrz2
o9YOuHZ0erwg2qSnWL7Snclgzbrn2r0vVPoWWpVz9DusrqN+JxwXy2Fzvf1HJfa3fV2l+zpsjqKt
uHFUloEnpGF4Ob+ZUW6ewpLrWDYex8K+CykBpSLYXoJDKs0HTkHIB9LPoKX55iFsGC8uPJ0pt/bE
dZ0jIapsl6batQcl0Nmw3PwJrDgIvCVWze/E+HWmF9Lsg9hnQqlP6omF5yFWxB+SnE0k2S5mYsA5
MS0P6OtDfo0FLoeFWjtdKwjYB/gU2lFBOTo1dhQetO5bY+a6bnwXHJJSGofA5s4bMa3EKQPlKcde
dPv9c81QnHoW65NnH4VV20cigvbRl0Qubf6/qsL8JiLaBfUlLDQta5qvhicx5x+Z013JfGOmG4Yp
KDX2Uexlno0aOzGpE2I7JIdojYx+sxsiKh3h3xHS3umm/QJ/3Qr8XnsswnViqEfDA8qV0ia06t18
Q1bgTp/xMkYz6AJur6+6g3VKc+QFH+R37mUGVYOFINy9I9+NCTelj2hYMK+uSAmEqXEn+goIFwqy
O8QyUMb0MxQfbT3mT6b548z+az7GEXhJjBJ9DQFCUYtqTZ65y+Q1n5hwkKfFTqPBx8raAK6rgQO4
+zJqY19Itkyz6e46mCNJZPxSRtAWyj4IpX90aIDH0iPUt0RTOqWSPUmfOaQYTiaWCizj00eRWNl1
t+taSjCY13CKmepxHZk/lVb7lzs1+f4vE6UMs16tctRllLHIi05OuzjLW8Y4tdnhoZt0ZmKRICVE
d3pqDddulBAS9MTc2qFHnUqenE22+mAq22ijZ8y5qVfFC7NhvLLCa47ryTa+hzHDwN4sZwCUEd6X
zinUIgxdizOF6pr6Cnz3O7HLF72il3J28Cvl9gw+CpjDkPbjOsMJRkMbfiK3ZXrqWWCmemWqgKFB
TB9aaa21mHb1pdCz5m29byjuq2hZT4sa+mb5U3PWxZVDzsvtvbWWjdfqBYb5bhjR/qH4+RoDtkxm
9+3iBWnjX6YkfKVTbsqyke7s3H0Bz/UhSqSQ2bzjut4C+jqSy/qpOt4OplWfRFhPa7KWTKJ7cvZh
Cq5yCmb8/5BAik8d7xc96U819KW1hEyZhhZRBMGwBmgpg/hx35PZXvlWe2dyL4Grqq1cxwYtNl9c
poflWLJnsfA8cv6IxbeXyG90Q18mT4B51Sa1LF6g5j110o/BWSTiA3inemXUQAGpELdD+wE3DjJr
n32W0rj0I9WUxZgzJBoC6IYHtwv3kV58e019GMsR2mJnU8xB3C2h0BKrF2wRHWRS3+kH0YXVmUPV
SU+0+6oMV6g916hZBkrVkycrQKSdv03Y37A5euQa6SKqu+L+xzFhYLeG8xb1uE8dnhwkiiapHhGY
jrGpfcXhQhbJBFyk5Kh7YH4EyzwusX2Ifdeo8y2LmkZLsnXfdA5O5pEVtxeSXevb7De/50H8JHP7
ksMhnqOR2rvhtSXH7Bfj7zhMcew200WLrS9trJ9mWlD6JP7udePRnYdA9/sDA/6PPjOwb0OGX2r9
AoXletRo9vWH8dvoSkIYHZcPrwMHFXrRkU05Jhz8mJYHOzJeLMc+TFV6iGKS0G2+aqruo6zt54FT
wFAm24zFnOayfduD3I4gEUlth40E8BeoPkQ5+OUaDBMLT0paGbBAdevbk36AOoqtnjAZsk32SnqH
nzFsoV0mlMHVfMnTaqZO1K561Rcy8L08iPy7ZCCqNc3FagZurDospXkArpuJ6VJ2tCGa4hTaEyE7
SmqTsXgd8WpxkGLMlbIv62i4nqgmncSBmm/e4UDQsFOA+RQ7XC/fTTh8iJ4QbWKwfywLjG9Vca3n
6qRZ97jqKMJ5Lfjdy7S793lPQRPL6zgA6b8iuM0Lm8LSswlmLlNOsMcstz0OiBb7okP8hYE5NDZM
m+2C/BpW0taeCskpKEzEa2q9pFgCfBv9o+Sfz2jQHfQqxNDxT4VLHVKA/9JoTMdzb8bhD/3VDq35
AIl8nWBu4wWVf9rCuutsHA41qrby1MbsVBLQmahf6vIH4g+dlxheLWntCuVpe0c91nMuDthKoLUx
tczTCW/F8oqox9YfieN7MJs7X17CtJWcyrNtNocF7aDxFS8zG1PEnKKOq22ssfQatkETdTHsmh5m
oyF7+lbD8StK5a9iIeXEEmzUMloMEVWMfFh7E4U3iKenjNGE3Iuq7ne9HgK1CaMgyfF7aQ2ylKi4
6jSFxVhPCGkA79p4LWdM+NoU+0wKqSosp7PGZWVmNW4vWHVJZtjr1q3EQRgECsZcsfHEDKMVyacj
o+Ew6hg/cj/GF1VzcYzYBzyXyLwZ2855THfW6K3w5msI5jkCv0uW0GMPBNFE9fZLZPAsD3eObXwW
2W/C/daLJ5kQNKRIzFBPTozRDSBC9nBIyqjA5KtDJc8abEiQzEFvsccA0Uq+ayPpSQ6KPrG2rclY
MlElcrmgt7NG/KzjnpN6pG1kSMq/sat90zfqzr7O6jeFz2Ae5tLjLjexbZQE+LSpDAYCLJOp+ytN
e5wrJvAtWDDOFL6kkpZO5cJfBjvDCu4MNiEQFDvui2JvjkoLBM2ugW8vtreweMXufN9E0XPlZzZt
p/Fb2jWoT4O49ixavkEVGYGFe70W2LOZIZtwdS5Og7snjjILOov9iOezOSxUza1K+69GRs8d9jsQ
PxHrToSuWprNRm/bJy+D5KQ63w3wdtQFCK7p0GFfZhzOdZVU3CEqhPptM3N1er6PfUdAHbYs6d+L
ot3aBru1CXdRx/vg3PgzZtHO3KcdoXeTeoQi8fM1lfZ7ZzaKTV+DJYXcv4mTNwjs1b2IHJxmvA27
Ilqck+1Gz3GIE24Au4+PyoR7XrmUjKKJsAPJfqtSM1el+RKlbn1IfQ5htp9jcItmQEa5w/sar1Qv
IdZk9QvRUspLbXKO9kQ6oBiqQMvDz0qB1BxoUV31lE+gSmGtwqq8SnvO23X/itqvggHCZzsdRyvH
pd8HrVliK9WcD+EU1xliJyBg/J50kif9/F60abxy/OJpdPmh9AfPJZswouo3NvFB8ct0hycwjnbg
G2RIKhtBIcKvAK+r3nKqqIkb5dXoBEIBPWsijBfNRKe5Hm8TUWR7Y2z3hquW6l1tJbrJAKW2bpsn
SuSeYox5KzfhAKfDAMiHkHG7+9Ra4ZVtAdI/jgZkTHo2Eytwucb91hw4ayYMw1IEBeYQj9OtgshF
S291IDH85VREf/Lp256ai6uHJoZGxn5WXD2a8cbwYStEYgdw/q7Km1/N0PGOzSC8gz0fR6jGMJRG
dHcNuJDtuLA9LfC6y9nAwvQyZZcuf3NGJoeYDtlz6fXP0gvsQ1+AKDSwSqa6ejDH4Y3p4iYH7N+Y
7lHz1Z+Zp6S3F1ReBlii4n8Zoj31DyT7P62w3QDE+86hRkf+QzkB3TLw3rn+cDZ1h+lr2G3y3nlo
gLrObQpLKd24TnSp4/ZX66abpmxf2eWJbay8OzW6F81JgohEkY+HNHvuVfde2eFx+b8aO70UpTix
Y911FsVOzZqJBYctej64t8Zi2IVxcYrya+0W77453Q+68+irNujCHYUI76bpnnklfdxF5oS3/cbt
c9mnsPpYwBSMnckSiXdOARuzNxmLVAPKHw1hbgicc9SpYA1WLJVxTu5pmp/jtngfETo6KwlGtz/n
TnWyhvIlE888a5TIU7CuA1hlHgKY9GoP6rq8XopoUpInV77lnQ78s3Qewq79NVSoWnOCrYYcAsIR
LIAlkKeF+3AY9vDO6dzJqJFpcu6MAm29shrMkFP9gAP5rfYanu6WO4D5aDreSusw5znzvUO4v7HK
LePsjwSa76pM6ofWfygM566e5KHxpq1DvqRgW7waavs1VubWgUQaquJSNwpbVqqRYSQs6A8PSYJS
Rd8UwxqJJznLktdRG7+ZKmIDbbt11UX3lkofdQ9oS5X1+7FrToI+glWrgUhNYT9XvbjWZrSF8/1N
2wShlrrykMle0Z4lKyG4L9fEmujo5tW5C8UvhK1TNvVmUIyI1kBfdT/aFYO5Lzkl51QMsDwKdR85
46bjPQLp9RILA0SvPKhEPpsJG2/N2s7dtEvbah+GGu7SBqgaU5eKhvBqZKpE9N8DvZnZ6ilEBO4w
UbLs7kZBVodF8WyW8SaPi6fljU+VzmeZoXpwTyv7O2rYsezXAa7Zd3Amp0bz77LU3rSd98Kg/X1I
iavZ44kTNstVrb8Zg0cx6fSnWICLY94+TFzyK8OJeHH6QVsDZDyx9TjXvTiYerPLW4MQWPhsoj5U
7F/K3Lwb45isUvXJ+PqjHb29kXTMxs185w6/C1GQ1vDP1PEAGysCjRXV67Sv2Wi/VQ651/Re4Ktw
6sqc76JznqfUoUDUPDhd/coc8xddVFAlful2+EDC409ay5eiSLepnT4wcz4M+UyjIYNW/BV+kVx1
woVl/exIyMMjl7KffZk6c2DHeiqixY6pfiPD7HFnTyr9bDT9scnaj5yrXiuqMz7id7MaPoYO12UE
gKInkUOS7H5mBAuREXnTxFeacgOCfAqo6CjdJOAeA0M6ejEt455qqoBqme8ljVIPci3bZldi9WWS
BsuGXpn8PhmfmS/9hJN3V0fmXZulvzKKuyI32WcyOsfzeOcRELC04jJboH+s6ieGy9uk/cnW1LvF
ReWAQnBgxQcxM9NUf8ja+AMf9pEWKfQ8DrjKRjW32jdbs89APQICeavKpdYrru4kFW1WzzBF74ar
NVfXwaQDlV42LTeQn7lfetGxDdOzMoZnxKWnhnvKamYiUkJBjSZwCyVvbVZP26B5xOPyxC6vKs5P
j7QEaCuSLoBJ1o7qTgQCOX01zSY76rN7tScTPyphRQ7ak6QfyduHZn4fRvdAu7eSINMqRr9inaGP
0m0JGYQFohW2RhDbE+6JCko1GMPoKvps73fFMySyTW8RTixta9WR0+r06pp1ULrdJysZDiTkMCeg
8Efmuz0V1i4fkYDc6Yl6Eb7FoFDSmuvci0symffYnr+sUe6jBjh2Pp9DpqjtvBjN21+5ih/L/NmX
MlzRfPA2eb/Adh5Ge/xdahWTFMPE+5g+hmtvHl8Go/4c1LZv2vPQtu9STB8uzuI89V+lxyUHjz0T
bfd7MuOLQAVnLAJDrGSKabKdspryMHZmEGvRHlxkzmiMyQa+GJyYp8FHi8sZRqflJZHzLkzZI7Fi
bByLl2nAV+mOjrvCc2NCAyy20HqrdSGeDG2Kgt41XphuXXzs8bgDjpxx9rHIXkXPZT/MEf/7fNKR
HwhY7EH08/ZDeLLFPXven4mvh4a3oTJnOxpXp86fwXPuIuthnOM3IrJPjm1jJ2WrrivkcmIoFSGf
pNpqmkSgJgbpGOLP8n3TyXnQLf8ka3kBYWADScGqs3zDXBhPuMrjAO/seYzUoy9hwra8U2T8YuYm
LVHlq7tujPlC/VG0CkeyCq3sdxn9bppk/rz8pTGv35QbcdyLf8xWdhjVnefSrB5odAA7RvgzK4sn
D0uJUHOQ5jREtSEBHws++TxzJ/cDqg6KFVRWlGHC5q0zvy5u1MSG4661uxabryMQRUBFpUzlq47E
FQJzm2qXwQBKmU7cDuANNW5/9UMHmVAcwqG9Tpp7mSLrEJGfTgDDi/deIWJPzz32+DGeyBWqq4g/
okXKHMqfZPC+UFsPDrG1xcPrRO5XjRfZMfdRmP2EwruEkpzZRDOCp7efENceQxjxg5KAw1FwlLXm
G5grrc1gMLJEVnm6Q8JbK4rLCqZpAUTXa0aPgJEOPJWpEpuZu9baLVwtcBmrrpOOXH+PbYAJVLEm
YsjeNjc/liUzasd3jLLFmunP0id4dbzOWvuJXh8BTPlEZUNcExd7kvuO/cSx0Fb/a//8/7F/msJ2
aEb9f/Acmx96O//d9vnPf/JP26dhOP8QjuPD2fVw41nYNP+v75MUwz9srlXH1Y2/TKH/8n0K5x+m
w9fgP7JJtS2fnwFEVSf/+78EFaw+IzTXwjHqCkf3/ye+T8N3libVv9pGD9///V94PoXFj2CbNrYV
29PN//B9pq2a00H58X0R/vL0uj3eyrwdOtnI40/7KaOzrVSv0qrDI5yCbi1wWnlj/B3psl170PzX
/gK3+vvBK3t2WYl1HlEQgowhzK0m+fbQQNvp6pJ4s2uzakHHhXzSLSmJUbtkkeL2ujyULmz9OWdZ
6CgsIGJYHxzDKDedhGibUInFGWhmFBxJaHNpP5C+RE9WVn8KLfE7ybTwvlYZBAzLfy082oNmGwA8
jA2I+E00TPeqruOH1MsPIYkhY/S8s9nmF1ulzQFH+RcGq2MVztopEtDWam1ghTeWPp0bSqRZ+nRu
H6kbIcwcX6uBiHFdOkRpi2pnZ/Zd2uspSyXb9r4lWz+Gv2m5dI5jRrtFWXHMjXOHUao3GgwfuKqb
UG0LYyB/sjz4PdUEVvY50LVyQjDSg2ZRYCN+Gy052gs0ioPiP4vKb5+ScWZxKYrnMSUOHy6vQRE5
2r7DH8VwIzqlc9tRkzGRf+mN4G/eCbYTZ0+0iE2ORzD69svpfDfUyCrb9EMXb0iFPg/YExOpZ6dp
QtKfSo8GrCZ1j56SNq4EkwN4E9DZQ4MOAC3ug8y1kRKCnDw/3QY6piOjd9pgAIqsImBxceccotBr
ISUUCC8ItpyglIOcNbjNKZwtk+a5Gmk/YhqdR+5Od3vjYPn//tT/xyvx96tTximuo0b9sUSx0zFm
7OH4wNLzxmpDYQW4r+UBJF2z8Ur7RwehnjE2bY+oAs1OLbX1znIx3D76+2HUZHtkehzuxGRvLb79
8fZw+4X+41NQH/URNqfAxknPmVwgWutbN/dfH86UQw0ZccvYMD/Ewvcikw3WZ/no708pZ+ALbiP2
2KHXt1eayED511vg9unfb4bbR/M0Ip7bJI5vV+TtYnTngkCjpIT8r8v09u4ATvVu5Qi4N7rO7an7
++HvP7MkLQZo/FQgUqZuw3jMbngsa6FfGcvD7SvZPIBjrxjDxhFkqfRfD7hG+WmX6zy/0abaFL3c
RirdMA6AvGQtLRLGAmH6t8+zdOtM3YNoYZ5uvIUkJDEdkIjMPiN0iyPbE0B/GlvZnF7LIx3SM/Us
PNw+vT2YfoLNLao0DCMfCcwuA1m/6ot0z0TSCgBlovqbHsy2cQJBC3aaD0HcFbti7E7NEL55JTHj
EmME7ikNK6n1PHkzuGYmfpTxLj8Uunkcs+teLrbbHxjLSnh7sP710e1TvyUBR6PWznB5EablHwBj
N3fkOS/cIBZR0DikXVSenBySiqZrEfoprlopeNA1baIjZYi3sxjf47zxMfBKeRTzC89sSteWADSF
xak/9tJX1DXVrNrShjnSMQ92xTP1U/n29iPeysFkzkBrZMiDQQfm0+0LfZzk9bur+/UBkzT2LmNI
nqepozLb0FusPqgINYfRQVB90Ld3yTx+daj2HKKGYaX3Z6rlmtVyp1uD5v+OfSM74K0ytjUeQTNs
njJPj/dRql51Ue99b6BPofA/88qAPTnkD/5W+U12jHP9PORxti1q/kYdd5i+yjlQA17pFlmr8txi
h0f/YxzmwBjTj0iU/sEaEd5axgcE6meGK8tbYRyvVgMWx2AiG07ka0qDVu9RqbvYLKNtmXgonoWC
A9LH7S7it8PIWYlNMzlRUIC9S2WBB33OWSL6+Lz4U5nm5naUXxQzTzKn84noIehXJKWpMy9GPTJU
aw1ynCG40tz18W1QBI6IvyXkMe5rezjNyaCOlbeUro6yPfnp9Do2bPimRCMxLovvlJnZavTUbw0g
3nGuDHdjeRmKSdtCq+sfQg/Hrun3LzHpzl2VTFct8VDUp6HfUhRHCDObhjXZy6tFGcLJRbA9FKnX
rRJYxNlMQjrPHXwS6Y4sZALuSXQwysqT1vgWk6EaLNXY1rsWa8PaatHzsBKZQTRcsdGZG1vU2BWx
Y0JR4xQ2zsm6t2OGb5bS1lniGazhDHobYVlby2Jb7OXpz2TM+i7yp2dF/jajne85o0Z+Q2EUjCrL
pfG4swipzbD6YQ/4hklQP+EcykRCw0iX3XezXeDiLcaTWaQa7YSSf4zBccqcOy/TsqAOcS8WYf4y
Vt24Sd3E2ELL+lUirRPL0o643pa+bdSqKUOz6zx9OzPq1bRGu1MwBQl2MGdXeY/h1U7HJ5DEqO5C
TUEEssRliHjxKpr2cqOlTYh90lfm4G2cKdNaxZbKaFEZzLXnWW/0AUlF2yMq6lyYh1L2GGTj7zSS
uBMAW9HKrV3ASKyNiUl0z/18341cQH2BsIMxHBmB6um+qo0DbuSJIJ2P5Opg/1bTN2ZYeoRNQ/s/
7J1Jc9xIu53/isN7dGBKDA7bi5pnDiIlqjcIipIwzzN+vZ9MqsW+/X12XO/vBgGgVCVWYcp833Oe
swWp3drLd1TX924ePBSVe00zflNHL/8Ed/MVwCGzNv86ltymXK7b1KwB2SXhbbQi72BmLkwELlWQ
3B3ZJxGljKC/tLkhnheXitlMs9gUWMvoqj2nM243gbykoaXu2Fq/yfQEiVhSb8YIJmBvR59Lx3/L
zITHiQ5VF+eSdlu6bZ+Xyd6dHa5JgyoSWlFI+9G0RjvT3/sSDzX4gubEML6F0GNp2wTIpjK4at0x
cowvY6ubm0qzv2LaPI2uj3Vneu5iQqoI4vxJJKx4KJqnZo4uBCNOWzfs0mODs2TDuNQ8FeXAn5sE
h9YiySYQab6tvEPD9P/eJFOUP/Q+jsN+3UKluiYyV2IOj23u/Ehm62WpQoqStX6x9MDb2joNv9Cq
mDHbN5Jqut3gIC7u8h7/UK5r15x558rL4rNu1T+rkkcEjcJoV2aORtNVK5j2RgxpzXqLCfEbyVt3
iebXOzp1V3LDkm05RA7lBuOCUuFmoR5dk8n2YLp4TPQsXbdD92SjHGkjKi9xc44cGtZStwk0BF5V
Ohir1ID0hwFSrBuPJgi3fibuHlCBusJFPUztlzFd+k11F5eIXXHnRlREQKY7bba3UgwGngzfFX9S
eQ7OTUCbSkSEZyIk2XY19IUcKdXoMpTRbWBqBiPvov0G5CHbufBlFtpUUV+8RGHMSHzBw5/BmzVc
/0vkoXPqY/Ciiw1jLBr7Q1/pZ20igRoVOfEEWv29oPN55IegkZjcVYLiM5k394uH7oFMHjcR8Bbi
tbNUPI7gzq8AGOIGQDFLyGDon1R+iEVd2eSJfZ6JZOb21N94lobrqr9vPIzTRhBrG7Mw+WHnZT06
BuYtHcObGydMc/QBS00JTCYi2hPaBJMTOT5R22qNTi+KRfnyKGPH0ZAePDmsUQvGprhNfm/ySCwQ
7NClt6ELDHmRbFlQBJaCx0QOotRilGOjf2yW/SSO4QRtmfGexdMEmdH8ybIaxJtJBX9+bOOz27ve
pqqR/ClyLunHGbMkkAcgjZp9ZCN0L7Jnq9TnHT6ZeUs2EIMbo2p2fRa9KfYvHdr2tEhIsFok08QI
2GMYdCg4SnmdQw+2RbIx2xj2RETXC/17d8rkwoBnso+j+NLQ1T7hKH9NQ23eWgQqxTRo92p3Y8TQ
eMzhgBplZZXo/p0Q/CZzDHjbuug2AsUmpxd8TWyR32fo+FsP5jGjwbgSJDPhzBmbvy06OSpHjgeH
0PKhlv8FzlXM3LzCnu2rlCvE7SfFy+1sxFHbUG77WTDv0ty9UxTWHGoEX1YCWRVtVVFZ1aaRMKxD
5iBH9ljIiPGBo16fuHfB/dIZGPbjPiPr9za3hKNSwPkkrPIz9KHhwFMEo/qkh9dwqK84N+wnO0TZ
ZnnkjJac3KWh3QF8+t5HVrqXCQJAaHoiuyixr3D8UZGWC+wAdOocxAiIHU7amJPG3jA/WiJ4dVja
DG0fBfqfccHwyXDe4pDcK3smFhU4slgLeYpEcVnj1M+dO2OYD0HBeKGInNe+tAU9BnhpURzeCr9i
apojH0hRXTNuAwnTNubrxJTLHdvyEZZNXn3S6pJUveaL0SXhk+NpyNkqdOvMxumRikI8DyB5Tw74
CdyCP2dg1tfO6MwVGamhtMMgPbJMe2sLEPe+azR3UR/iqHIE40+9BBKViDNnHrqGiFumExsFV2W5
OARX4R+xtWi6mv78MGXttXLKGwcCRksmknvb+IGTOr3ZyCGKhTjqqEISXCRUWHnEo1qBQ5y3brlr
/VnmhcfzXbLgHDScYD2kBvlk5TQ95L2Ud031dRhz5v+cMCgAIHFUtYroxpaoL/Dqw7zBqeNtAmyH
N3+O21tfTtQo8eWDN4uTa+tAt9bH5oeYKRr4YbAnFrpeOpj7UEGn2b6nllmerQyNcqIxk8lb/nRh
hWvb5xYMI+XkML5fV62OkrsriXcln3x2kfYQdUqnpmy/1yZJAolJxU8bA2TkEcbNmqyfGRmF5hv0
P333xfXs+whu0nFeaNyNQjwkyAF3Xjq9Nn74p1bM1n0318OtsClYu4V2FboV7P0e+BFJBfvSBmA9
y96wpQP2mMW0yRm17Bk+3AajyM6FGBjPeesCijs4TwcxgzVaOLe4UyVcUeteagWpptOTvoPEfBEz
lLXE1M46FM2DPeVvHW7n7SwTFSMvSW5IuEMChDJyNeuwOAw8pEcWzJrnizuZJ50RxXYoOoiQDVaP
JnuZvYTpSclxzcQEe6fHztuPdNAjRM+bjm9E3m7rcnJVwz6KPH+V1/w1MSP4gtvMvl1maw0Zhm9K
4gAUjPJkUnRAbZx8QZcZEJeF9WNVaSkNsVB/rKnSHPhY8oNDwue9DByj1pDWVaY1Hb5xS9Zpemei
q4jiILh4wUR/ObdP4AQewAyMl6Zwx4taY4pi4otN9I3jNMU+Y0aNtzepmPeEQEEhEDHru2oRycgz
hL9EQsWk5AYVuo6yLJHJSTbiUjiDdhkT5QMPnVYiSltseUEyDlu9BoBkOv7JzhEypmkfPULNWn2p
U7GH5PZGEAFidTnH0cLkjhjSidxJ+AvDczQF+qNefO07rq+yjHb1kOs3hPzBlrtrui6ab4ZOeiuU
7Q70oU6N38yXIzghDK0DJf5pNLK7FubfnVcR+JC130Y9lLBYqzmizERrs4RSE+Ud64aPyJLy+2hc
ssFz1uBbYY80HfjEsClvui32yYAEI2rq7lx23aubGdbF7xPY+T3JDImBChN2PtAQ0fYHUWrf+8qd
d70NuVAvnM9pUw5wnJNPyG6amxEJRLw2+Ct5j22X9jGETHXUQjHejCRnej9DACee+tQVDR36fD7Z
esaJ0EfQez3jnmZ1eO2FubPKNr+PLJ3Mu+ZrGxikHnjTg+vBsIhLzsAu6Fd9RSyk6PJxO9tUIRo3
1VZzhuHLdf1nbjTZkWz5I1Pgt0o0GZ0KsJed4067IOvc/XEhL2ELdMrblKN5QnfU7zKPhLVc98hq
5h7JGfOSEtjCELODG2oad3HqGwQ6DNaGqrFD5xR5neakQOsiQiYqtO7TMvaPspo6HTK8EW+dM6I9
RnzZGO0hdrBkQDeU53C5D4tv9qjrXA7DAeazcZqMbwwxxkNazORZCLHKkZoeF8fDHNq3NV4HdAla
PO3JeTj4mYumRzefbUb3fc0sMtI0hwQSEtPz+jAX82viZoJ+PJeSM6BxtOG68Fgxg+f0mvsCO52T
3Ya0FA8Mrwk6wwmwjUd09+i86Qib/s92ScJV4XQdQ12AwwhwaSVrKJmDkgE2Dbmn2gpX8zJray8a
0epPaNK6HFImfXSy6k0GsLSrq40jxwD12Fi7sTFvaigGBIeceoHqFiw8jnrP2URNaaBftJ5r7tM2
qdy4/3qXUgO9r7oPUc/q5QVwTHgR43RO45liDIP1rqNujQa7BEcFRtIUBkUfDTDYku/DPnubmtnf
5PPw6EJeyxyzw1lvn/2k74ipo4mbo0NxiQk7emhXnmj3SQTlqz0u9Ccz+F/VTE9LT4lvGRby0kFP
Xv18ZlBveow5I9Q7JMNBVzljC2qusI6qAXvQ6ATDjgjM+VNouSgkkvFAKYqANt9F6N0GmJLjLLrR
6aPJaWPJ8Zm+4vSTLluN4MT8Z6MTIoBMbXwVTfUYp1W+FbX0uzoBoM8peFoAM1DWpL+cAnW4+jiv
twJRBQy0AC4DvqqF4Q/YKJ9Zq/mJmdTPYdGni9uimGDGiH+2NH/6nUnZxLSOhJJvCfCLN2FKql3k
QR+wOgodvSmsbWXH07mH2Oc3EPuIqyqeGx1sX482yyGmLUn6L3af8GRboDV0XvvmpVlkrLhL3jS8
Ywe/EAIf1ryzdHt4qBswtJoogHUZdrAXaYNusGoocrbGY8GDLqxz/xIO0Zc58xkj1jKICLsbWSll
fc71CPKarQGYzxYJzkl5Hk6ku0Y48JCEZ9olFPqwSvy2OeTGeKgM2MyFPGGtxtyk9rQtnGq64q3V
9mlRvejIfC7lmCAu5a+fNLdc905ubgbKZgc0I695WFXPMxdiPICHiYQ/PWKP3C+VFn5KAhLwWsE5
VtD/MBJ4dEvrlXvhkXnhd6jvMNJsMqa221wP6R3zoEGLCTZvaElXTSEcHRDbDOeoAZPNY17bBJ1l
XmP5v0CsIBvJWHiQwuZC4Ub2Uo5huumE8WTRQ4fq0aKCpVnD9KHGdZA8lk7hbwv+07U3tCZUMkao
aV3evPCG2EycMWsHADez7Nil2YOhEfvijxwA1yeMegylf633eQAwxUZeq/XH2LTXWBuzK4WJ/WiT
1DXUZosmq+h2djsQOxVNCa0g1zh2TvlGIs1ErcHr9ji3ghvRulgkayM8MCraWZjpN+MCDjZePErH
5lAdscUwX0MOgdNuGTbuiNUpKrRir35oIyKOzDDmm1ZDtLMC/eyiqDeYnkFi2y1FvLMxeh46AquC
2G0ecI6vxwreQoyienb+1Gy/Xhde+aRnyXIQIQaeJISSOpvdtcxH5O3wFxYHSRr9dyqKeb+YO8bK
FEjb9MWuJ4jY+WJdgjz39/Wcf+vytFnphO8Qxqpn1CMLOidWcYkdBhcB5VW67E1ylnBSQ6uIG57o
WB5TGIpHGoVnH5cbz2R8ql2QXZ3cBouQlrdOB8rBN9tXU8zEUISPAbXNawG5Kx5f4iIeL17aVSsn
sOqt7XXOKXN9Jmml9oj52T2rhdcA3/C1Jlnrlp3fiaoipm2UAp+QIWSde80+Hl33asYOkhzilvpY
u8Oa9lUI0i0CuYW//CuGsebMpH6ggM+9YLScL7mrFbeaGARYlyaZuFNzTuKOZj9z1q2bYjEx5/Gx
kIsJy3pWoHYYmKkWU9Lc1WTNun5/tgVQQCYP5kVzgVYtNcTdNEsQNcVGciwRcW6KzLjHcDJ9gsnH
uU6XfxNPC9Q/2wAGzoFDh1S5R61PPNw3GCMEDcthaeJ97DF29bl3YeQJklOaL3cQyo1DWU7f7KGO
DyYH9VaE9VrDWX718SKuwfHiX0/6t3ES9gO5aBufR/KnIahWUabfNLCHN+a8x0V3mdQBKwbmzuA8
O9rSl+4bXoYCEFBk0fZ3FAgJbYUdRn3bTs+IHK6+oHCbzX5/9ZoNBj4eBkxNV1mVbopUNMcq5yac
A2m8+sgEEypO917HSYQbO2WYeembor66lA5jQc5BVllPozDPVVN7ey0JUVjCAYK61tE8qf30jrzS
u8UNBxKHkn2b4vm2/TI+gpmnTkNCzmgDQEjor7YGMTE0MP3VzM0TuCgtng7S7dYoC2uLl2Lg/uFz
XQ/kGCXNDz1x6r1feN+i2aUuM+S3skPmOyZtj84ecololhtyyGi9gNlbRxSnMctn2n6epm5vZzzq
E6ZNuzEnurNHyI/Yv9p7NcTQyAz7z7loLr3mWEfLpd+8zG6FrQ/tjZ6N0VlkHcLHvloPZcffOjFM
r7z+qQp870IB9yk0eJbAdqPXG4OzdXr3iCWmbOvq6EhsLXNuTo6e2dsMCTMX1HaNpSba0yRdoKu9
h26iPDUKDICahpySvAlGPT0Vpdpof1jhVJ6L2t2GuigPcYIDVobGtX37pXDKryASu3Uwj699z8jW
m5Kt+h69V5Mhs7hfEJlwAiNlP4xG/xx5mF7xe2u03e4WzMKTHQJ/rhdugQ4FYgATtMFyEMqd/VSl
ZwNH1AuE4XgzNjYBq6J/7/Gpbp9q/n30/T72EeX8FNVFsaOaS7E3l7WkSjZi+7bc9gHROGUE9MIj
SoXmE0JGv8+4E2A7VjlhRqHn68yVGgS1nbSAVRLQNRQPdbKaoF5aDhF9BvZXAiTt6ZR0fraN7RhI
jh4+hEAGVx1S/43q2+N5KU6MocYDvNWN3sdIE/T8Nbe8nrKsdvCbuwTs1z6UETCjrJTpme+ugrDy
161jjKfQLAiutyRkLiE0QS2iLAHf1GHuoFRzamey2+yJkzuni3UO0oaZsjAfuFiaFVm7n8UymsxZ
YnCBzGXKM84OUqHzMMfj5FHGcIyqOs9cIUSSz8fM6nEIWku5TmTMm6vpzclXfMMFyj510Gcjwf4V
4i7BocbjL6iJhEMqTnh6ClFXfRO18OVbM1nk+9inWWayS+fy+R996MBilJQyGxEyK0p9c7VWVqQQ
fWyqNbfCaN1YdJKYHjIKlkFmas37vaY2I/mDlab5tOD3jurcAjUzEZ8VDtl2FlFwGuUCgAtTfItM
6UEa4NVC8PQ6LoC5PRmus5CFSk6SXK2gxL8v1OZiMhhNktJf2fl0Gbx0PrfhojMO4MeQfxvhKpx9
qPyQYWAAQqSQcnemqk7TmG4FA97Eapj3edG+rfQXY7YwqsiiKT6v9pSqeiljkPbku+IzYWIRlgJS
8nK0hSe1lsq1qMgEEWTJndpFI3E6Ru5nGDz9qYyTX4tOxfkNpD0MsiKslDKh453yEsZPrlV4/J36
2+BRNCvg8q7QXiKU+b3AH3HpTaPZD1GKakQMyI5VRZjmoLH1rSQ9aINDGZFKZjzZ97aXGrv/Eoj9
ZwRiEvIHlO//LhB75wNuXtOy+xc6IG/8JRPzUYnZHrw24h6FsB2ZqfsLD2jo9h+6Y3uWLckJUhb2
IRMTf/i2zaTf90zIvK6FtusvmZj5h+0J7MkO4jH6eLzrf//Pt+l/hD/K+3f1V/uP7f9W9Pl9GVNG
+1//3bBcKQP7u0zM5zNMXUfPZviSSej+x9BfH3hzB4tZOydEa9LEofBSIKJc9ybmzqlNj22IZldD
houlaSZMITjBsHlZcu0+mwMX4gnPQhmdZw8ECZnDQtXqQJrQnNlyDDjeM/jO3HghgISmS+NhhdOD
1WwV0ErsLNuVkpZrJPiZfWq0vQ/muswfaXe8EIW4D2ma4jwkGWgq9nXt3RtSPgmjXBytxpClhkDa
k7/qjfvJh1yNwf022tMbfgA8ADY62nw+2wXdCQI5/LS4CCrETFuYnhKosdbN9LHs4m9WspC+i9ZZ
QxSmt48pgABGObG7rXoeXJ0o8chm28ycxMXA8tSiCvdyHkuDVvyMsmxPtveZkI6iAgjd9vdMDSno
ZO1xmBiGBUBviTomUjauoHTZz4RrYpBKP2su7lOIptSUoKKmYwv5DvNnSl4cBhvzbTHs7dyNIA1r
87HO0hNSxE8U9aaVVWEtTnp/4zXan50Ynqq6eO1AaXX5pqWpayRNszYt0u7SctlqU/Ns6Dzu9RH3
DqMc0RO34sTjug+dq+a63cqYPuvJcB3Kuqe6TMU85+um/Aotdi6gTMM9QKRyTS0Hu0ocHVL9SKb6
Y4dvmsKnhxYjvSyYI9YeuXhktceveFLIe59jfKFeikHkPg3FHTiOT3Yf7hw+Y5f2FeXdOG42I2Ic
00K0EA5hSh1duwUyNygW07cmTy8acVF4HLJ45y+PUFAr502fnOtYZUQc8iPMVTk9zhOIxHlIt/43
L43PWtXodAiDJzEt9xHH2gxiAhbigRkRaUbeVLtHw0ZiA8Jq2xiwmaMseu6t0TtETXdNK7M6V+7w
VHo21d+sPxiLSHeDSyFDtHRUOJjc1IGQz4nxJUcMCbNZGfnTi1PWZBI0a7JoHlqeEwfRRjdrMCqk
72iZo6F4yb3qJeXJTwjxZ9tNv1Rpla1BQA0rsFCf06J4m4er7hdXk1x7LwUMUNuLKevBUL+mXdWV
n8rReVxyDyECqO25Gnk26ZvWIaDeCoN7hzwCs7i5WghPPxaPi1tOa4p4YkEwJqym3+porq2SoRHF
3bXVWen1Y9E6sb0pC5kk4TFxbdO04IIe5xcoFsj9gGh43Y8+tYDdeNRrlgyS4lznz1XFITJ5JNGi
Jo7E/lpLh2AXoREs4B5tKhpSyDAfsm6w8bprlJbwVtdDk2xoNm78BhuE6CAV6CTEWjIrdpSlW7X2
sU+rDQqhq0xq1NSilwnFak1lFcub8XayvZdfL4JY4ezJAVX29se6tlRik/d00N9f+9vH5dS87Ao6
eWUSIDqNHY0cZKBqi5FeZ22NGFiLZZYU5KcAF32du66sLfrUPKMB7WT85ur4mKper5sD45MdU8EI
+lK0duPAP0SJtIPAimCkIqORw4UhhVobrep+nnmOf+xS+5nC3uKJSO+Pf4/Z5dc7Z54lm0UQD6CV
NEVND6lhZS37fHHNfRObCGXVPl2+oP6JWhRhQEsazIZ808c71b+K3ZR3xQxUuLkZkAB45/snderz
1A6kZY+hPzQ7r+HsFkP5qe0xk6dFbD+NuYakdF+NafJK/97FGM/txrO+4qsLFsz7fh17+7p063tD
ugfGbrLPgMH2fd0l53Eon8YZA2VvRubBMYqbSpnsO3AeOODiI9PYYkCqGoXLK9BCqpUbjLb4SDFO
7qwc49NUE+WSk7I9zcMTmarlthhKZxUgaoA7lnmnxjXrgxmWz63kMbqWftGqCiZmUrnbLE4QJdMW
XjAG4kvzZmQOwfLSWDAChfZ1sTzCGrRm2U9T0t3KtD2mpl6eqqV9rVvDPWgFHpB8Lr/ZExKVTtTR
IaL39xz7AbxrNz2ARHO2FbnvR80Lv9Zz/6OI+vbR0YPy3oQ3bYHncLWuf1qKPj4tZXHfBxO4dQJV
8H+m23yOHinX0zBsnWZbRY6MDNBfhg5XSxrW3in1eeC2NEQjOiikApnRQ8PZxZRYJnfNiGCNgkH9
XPT1JkBfwzxwxWVcIVkKmXvZUx3tHYCdtrzOVAU9aiDMHtS2N9AAH/zjNHp6flB8K7WAvno3DHSt
GE3kpynWmft3nVJ72tKCOIiAS6TlinSl6jdLTs4kq3Wp1LAufewwGaEM0EgprFoEdIdPCWlsv3aq
7bnSzX3Vz/toAjywVsG1atFBUkGwwRmKzredCUYiK8DRtOJYSUWDknooEYNaU/s+Nt2l+kxwDpwx
KfpQoaFzwdN9NRfjNmascDAyN8CDSKaBetWuymQdmwQl5F0Mrtwx2lVVzPExk2mwaiGI5qMWKbeV
DsGzxBfHGbztLHO7BaMCk1yho1GH3QmXWHdS8o2PTSMac4nWHda55zDxm+TE5H01ktNXta2NzEaT
tHqzw6Vl1kR9PuH35IyUmeEBuHVKQu58GBdv3UXwuQiT8lZ+Moi1Oq5LLm+OkZSviIoMstrxd+oo
Rwm9P4w/h0GKhD+Oci9n2B+B2eqFbE5pkusQk37nZaukaHUiqLWPxQK7d91VpLqo4660LmqhkrTV
vip3Gb0EjRPucqd+VueCbSzxr9PAYNyAn05rXyCkiC2Qtuqox99UnnmgBxDswgLShvpZ5U+mtDAd
ZN9tX+Dk/9DHqN87TFpjL6buEMjp88dCiVg+NtWa2rc4X+sy6Y5eNyLhUL+pOt3UGmBBB5wX5Gp1
ln0sPs7BjxPRzeyjzoW1HzRdRj1k3l1aEO37oTlS2b5CFUbUzjGWqTVx/UOpjN6P3fs1SkQJQBd5
uTId4NaWQpb+feDcUEOI8e+OIQxARvAEX6sDRDAQ1+z7lfu+LpLqzU3MdqsOzMchUkfsH/tckvMI
gy+wXMpLWF2t74oedezUtnqFuG7A+JH+2ZCxyO8Xb9NKybjcbukk8vSBF3Vk2LeKC3hbK3XJqEsp
khJ8tfaxzwiNvduaYFGkCQEWMuPoYi3cdtq3Um+kpD/qtfd/IPeVYYeAThAUhY+eMpB0Abi/1/6x
T2tqWuuM3Ve2J+XlMTOHnZvFWH8j8nd9coBMdeOQ8jK1VvgR8Vl+86c6hHg4fknJ1GZuB9zT1BGt
4sI5tIn2fgmqS7JsowiJU2hwpxSpt4VDER4aZVV5v8/e/LFO3i9Jy3GRySwJUAN5XTotZkCjJapc
XaYOdtJfxx382QNM1manDnRRO+R3q6tVLQKPZ/6qqQNO3h54iy/F7L6webc60n/bbj2H7llG9sNc
TJxz/9Bs6WpnPnT0urpk9480cbUppBtCLdShV/sCavNBUfv0sf+6XWbBAiNQ3TnfV9GEfS38EHZv
2to7Xz5kchyDJ2dOIZN56itMKun4/TVywdDkyH8xGYyPDmpVvcQ47Nd71WZo6jBoTEf7NlRVFH0L
upRmrtSiDSDZT2rtY/Hv9hUaLObVx78Jc/nT/LuPmJirbFGe/VQfk6n3YQU6C2HF+7+97d+99x/7
0ghJ1dJanI7yb1Wv6pn76o5i3KqtcurWTosHx2i678YoH0eFweVjhzyA1GJo+bk/9o2QwRkv6tpO
b0x3P43ZOdf6fG8h0uT2It8WzjGr6i3qzf/uY9QLf3uPP7tbgXmskF8+aqwvRmRiP5b/9/vHvf/b
oZqkhI9fw7AQI6rX1cKR//H7qwOmJj3nRNHsittEO2KlIbuGWEH6vuOxdap5OxCF0xwGAwuIo7kt
xVKPYUFR7Ml+rU7KlzKph3uljCpdaaSn5VMpRwma1ILWarxAfDaHMMhfGoQrhMlwRcwoQdD2jSju
MGYFlUllMY+D4jJrQbOiFFecVAFaLdSmp+68ahuci8Htgkr1h3UuVrdttV11FqeQJx0yHs250eq/
5zSpt/zd1UmBz10pRVWbv0rlxbPnWsD7mOBtbHnnAeVb8LMFgOD4LmqX+kJqESaGsyeAdt/5YqoO
rRwMkEVNLVk+Gj0fK72qIKviscaDQfISGWZATUtpeBfzOvJi7n2qXqqKpGqt7fLo1HMiyhuoyPSv
YgQOrexVrRR3qjXEpRtCDfpDJ2+9ynGl1hoKt40RLId395i8taejySn4XteU26NNuOYMdspGrEVP
RN4fXKnwIDTb5i4ZvHTDMi5rrFjlu9vqfU0XIVHTyPOthWAD+T09WThXa5B9IaQt/TWpBWZvU7rc
uYDkoEotnB4MQhGIflWp8m+h8711OaAomctDBo60BUR9kJOUzTRujLRdRAVwT3RfCK5SXo2zFt7X
okT+o26l0jkE15P7qXJwBZ30G9ngIfxwOSqLlk49a16rVdXJKEyomgWUQWXKUn4stcYx4rnwsVMf
Im3TNzW6jN/+LLWWe4m7X1oXl/Vf5i1l2epCGEVdS3BhZYtmN2nag/o0VaZWax+LUI4LO6P90uPY
26oPytSzS606U84Pb5PcazWDOHQ2k7EzuUX9AWcp6YWMwdWiVqeaiDZWAjNdRxqOEFu+qpVwbbyu
flU9DXW2eX6OWlhtA9VkNQK3zMG1Xs3BPBd5ODMYkKM6tYipERLAWIQ/KfbVOGhMnY9Gw78A+TrW
spnhh+N00nUbtcPHNgQQlE+0P1QzQzV5SjpUwOoRX0JHlY2NOI7540TxRsOCroePACgMWKjNf9lH
dLrmj/RXx8tgFuUdMrvx1gcEVrXmlnENhSJK+EDPg92SIwrtHO3T4AHnjfXA3UWm46w9vyz2bgG8
C39SvZthT2wb3VvujfyRzC/MHWQPZVX9qWoX7wzz9QntPT6ImA5iZzlf0VZGFxmF0ZSLft/3RnnJ
wkMVeFeG28m1n3XrPBlQzxKXC0KirIy5I36TaAEPOBbV3M9Yf9NjOhDm2w7uYwIgiSpMRwtDpxOb
UqickiE4NMHykAZzfKhbtzsj7LwMlhMcRlTGpEGKXRyC9l+wt/Qu04+5TeqD48I20kaEuf7U4t1v
s1sRYHlByV7gu+SMdmqnP3Z9fyAOGKVpLcQtdJcLYYsapeD5y0gDaj26I3F4LpIdQ0PYjwEaEYg5
3lHZqs9NAgtSrfVp/aO1ciRRdVtdLFTWDHLpR6XaFG1C6pxrLFjw0PpmkKx1A1ctOmstwNcpMju+
ZRk5dgaz8V2erMlCwR5h2eUhATNyKECuLoMLaYB0EKuPvd1sZrk0RdDSLPRxH6IHpjmOMQaZOWWQ
sN0IXP3rBi3gbIX9xfQKfT1UPYmxtpmQWhwDUPO8q1U0xc6twR9G1GZsevmUCh9EpT1lvtXtPZeO
eUchNbdgscQIj31z3FJq3ffoX1fgGFok51G+sSZ/awfDdzLWinI21h5sC8xU1pOAD3QNKqwRaKKf
J90EfZsU3WqSkNgqWjzCmvs/S/Qk8K0NcumprM+J/s1pKeIWw3eQZjjRFp0Kv39YpnhZW05/LVob
GbhFz7OxdCrBWfJY48PYg2rvdoFMyyjEpD+0Ng/Lscg2i05MdD4jMfR4UpBTiJmiI0g58wXSCrwd
Uw1LWGjE4Gi4kl1BIDSmBwupf7lcwjnsVw5D/5015+OxWsx5nU+4tkZQktmhQ5KO74U/Q0t+6AaR
1T3DvrVOkBisi2rVunl5tSwtodTEf1wJS1tlsxHdgEzOjGVdkgas0tt0Pc2M2Kt/dEKONy1AGCkT
TBqU5aZPWx72ZsjTHBkNFYh8H1sdnkboUwFRJRurhIockMdLdqG/gUcyrovWu0Nhc/YRcF5qrzvo
WZUf07T+VoEnWpeG1W3+q3v3n+reWXCG/1/du6cfRfGjbX/8+DvhwXp/16/WnWf8gbqUjrFpQFLg
ye3/bt35+h+WISzXIdQLXgPL3607y/nD8eilkGtDWVT15/5q3Vn2H75nOYSf+0xYLN/7/0v20v8l
2QtBrE/XztYNC1wEGWP/sXXnzo2lRaMgCNJwtbVq7itX+Whb3bHTP6tRV2mBmlovOuErWD6IBfk9
HlMvI0yiqqTGYWpbDcvUmlp8DNWKHozS1GcBhTv4x3J4o8gEeohM7337fdVDE25mfrcvHLCvjBQA
BzL9cuXoR62pRa+qDACUMTLV1p0sV50MVRdUq2NQ+stWraphNnJTioSGVQGPktAYp47h5o/asbad
kKsPnhLN788iQ1dQozhYCYjq3XIeGdVOOT15Q0dKAKkZQ+ZkFgbsuuIcLzwI87bGVIhFOIF9tkuj
8BUkY0GTpXpuDKAUXeq+aXeWrX8l5Ce6zSaUhmjSdqm9BIeICQgQbhvHSJXddfpwP9oRPPd5LNcY
k+nV4P0lomOV9aFF44eBYQ9tTTfDGAk7o+5wis9d56KGJPpML6KXqrHO8xQmOxrHxgqP+NUN8R4y
FJdWmX3MAHhNiaNe6CiMz2k0RKRBV5gkJqZEY4Us0P6iO9lTO8IbdQKfaWFGrkkxuWsjzx+wH2I5
BN+E0qYSO8//5IXGwDDY5HFoeC8FTaaqaiZsxPiuZ53IpUEnUDPHzYrwCLl221b4Qn0DXTUkKq2m
TA6Kh0j3Zy16HLvk/7B3XsuRatu2/aHLDrx5BRLSyafsCyGpSnjv+frbQCu26tTZ58T9gLseWJBK
o0rBZM4xem/9NWN5V8TLQiEKilcgSm7KfJnOXT+i91RJIcGxO5orLQLvhBxqD7khqXsxbtYeBZFQ
veoRwCawcibpS4LPLZsU4JPIvALiPu1VVfoSCkF3i1i2jnVW3SppU9/J6VEbGoM2FS6fGYh1KBqq
R5O2gbolq24hST1QxeXeQKLrRS082NkU/DizTmFHVRfbc273yvQqx2TZp2UsQWky0Q4G+gdyWgzw
81WaTC8F6Nw9/iCS4MzlLYbf7kksqbcLZXloszJ3Z2yoYkHblEkZrLwYu7saqZ9hp88gM42Ufjin
TZBUB7JuZHRnjd8ikiIGXD/SkvSbPAPpL473lrjmTtRB6421yS00nLEXKd4UdZarE1xJV0ph6qyz
PhtiT2tGRKWjUzU6GEkaC25wR27mAUm4W5jD4OiN9iDHw0fWC5T9l/Ku60Rc9KufCDM7MgbRqxp5
PkQkiUjE80lBRa4CvVx6Vu190YzgQabYKSfEqIKmkW7cciF2+0IvWprRxLxM2OdTHM4Yq9JLI0K5
p1h+Epd9rWJDkntw32mu7fVSPDOL2WCoEaVGZFCmUn5wdkAn68d4J8a6Aha1jNyiRjwnYENRZgta
toGyrXmhYhfSlvC3RZ6UV3aQFupJEke772acYB3dJTSY1I2IEShWNhYrrV0rhH6MyyyjHyOUoOV0
ZF/kwlV3JQl01Ty/tKO1yoRwW88qgu8aSiWupxC6ShS2B3x/uaS/pQYGdsmLNdEd6/xNby2yeijT
21YwmDZ+A6YWxm8Yct0edBCJuCu5T5XV0m3S9jnjNNsbCvk94QhweWFxIxQ4DrFzEKxC98q6QoLH
nye3rWGFWGmFn4jAUiPLal0Mzgm0iTHDySeRT33Av/aShuRXSJQxSH6ICFjh0iB3h2Sb4kZfP6Ss
c38BR+hHBhKAYLUEETChTI1224vqr4zYxDJEKRFPt9MQd9coN/CvI7on3O8Bq3n41BoaHNs5nvaL
VByw+a82b52QepgzkSzUVGbD2R8Sw17gy2lWaoHzFT/llCME6O+h4DSxyqQuhTy9RqLlGQFK0f0c
BgIxioycgwgsWiNisMt2YVtxNkbozms8C5aqPykTkocpRgQwhavtyGTyGFJ3N8M+d4TCCAmAhN29
jNCEWFQ7REpSM65JM4pk/PdwubRx1kHemL/VieFl0OdsP1tc59WhRzLwluk0iALuVGaTv2jql5AD
Q5AEbXC6LIZsHhNMU32ZJdZzQsT3QiP1+3DMLlMeJLRkmsYv0iFzWRvotxqQ0KRoXVhmwWGRGDf7
X1VNKhXkmyeKYANcCTyWaTsS+ldY8o6zevCQDYKokHZhNh8MVl0mKziBBGBTklqwEziAZZqUh2IG
f55L+YDY4gNMMu+jdNoJghk5W2/DUL8prIBsVYKWSoI3eh3I8nR6ig8E1u/TTJw5C6temCBhV7jO
RetIsQthvXUjGvBJ5iLNDoYcvDalOB5Wg5I8RqQw5ZGvaWjy1a4wnExZsr2A+sdv6GmPmiqiVlny
W5TnJtR+1Q5EeYVPl+0hmnX6jx1qxunUSlySlGYDt4mSu5lVpNM+NYRwIZPly6uWbkD3PSMEmibS
QEAbYHHYU50rOYWddFGamyIik6pMo0uNmWS3yCNZeiKZumnBoDGmX1o4UFgdlYwF54w2SezlQ0s0
VYVufr6qeqb3Jj1pfcmeTVHVcIMiTlqFhpAuvoiyFxxLg7dYRPC4C24qYTvfkAt5afS281I9mYl8
BxMokZZK30i9D6V4lwiLdqIMC82pvY6BR3iaUj81VqX7s6hfC4lH+XLyhVa8QdgcOR2o+B3BqYKD
zT72dVW/FwRtb+G0YakmQ1WpJhp0gauH+SmRxGuj0B64cl7ENRGnrqrJb9IIcSLSyG2TMpHA7WPu
DFTyRNMLKpR9HP5MHwaEhXVUtm5ClliONfmAzVY8lutGieQ3+tOJK7LsnPqC6mzKoL5g0Ihog+Ov
st6ohmDaxJg6hZriU6KeGOvUegXnaheC5rEkB/OraGIBwKTBAjbSMhuyKTnZZvHOIhMF8CbwTAUq
1F2e34tpMnhUA5ww0SEyVtqehRD4lbL2AutXwIoQMGZAjBogRLDApmkzn9iPgvDBmN96MCZvwm7Q
vM38rQuq4uijRRtRV7lnWRnpMrUJe30mJCibEbHF8wodJPogdYNcwH9C8Ls2LI64jt/JSI7Sdzeq
GGqP0uD95i8faZyiYkZNBfTcUNxRocCcKvdk69EBWrstW9OYyCwkynxmu8pV8q7EAyxw5fn6iq0G
rWMolC23Bhm124tC7ZUgjvhqS1gyFHnwpzYBTBVp3jhFN5NCsBIerwaCSFc7UZJBxiUmZ+spUgWr
yQ8z74u2A6AfP8zRU9hQRxZ7aN/br6NbBOalcXQwrDz2sgFNBeAaF/NnekQ94hS6DDljxlaHiZA5
oSVnntBVl+/m+sxM2uuBtVE80Q55v+WQqVCBmLuHNESwn+TpDq/R71oTul2a61D/daD3Rk3Oby0F
6JwhUXbxULti3CKnCvrqu2W3devy4E1tAwR6TJYpA4QuF4momPc5HtL9SB9QkfXWI3NxiKhUji0e
TVAiaHcNtdsnUr9bUDZ4XaO/mGErHlsKQKjXEUw1WbgcS1HUd4aZv8GiainBoiVY64MG86iORB4t
LN7q4SFPzN9jzHgRYSopgHf4pZzBX1IeJ5b1MMkucS3IlGXWLK12zYxJ9Hcrps67bKplKu18DQHE
7LFibs7lJIXZ02L1cIaRYkOUeWEeGCGBSs5locdeWooe6T+/B6IBd3TQgzAl+FOMvropO0l9qRwr
8VKREn0IOwVp+7qIUEsKyXqrUZCrGqfHEMxsVDScwiprm9MIeE24K8TVEFRVhltM6Z1QazWOoWEH
B7DefzetsxKI3wA+oMICd8ite+hHEEvXzRh+IrafDwv5dZ5cF08KudG5LS6S5RPMtQeyjGEgjBoC
c7XWV1i4qYDF6XVWr8woLFvLGWwM1e2QO1NQFfGr5ovphlPxWDPYejpmqmoeTnFcPwwjTGpMlcMJ
qpczLyYO9n5vLJlwbOPundnDU1YTRiro7Qn7GSbgRPUQvYmr1h+3s2ijY6ldYHTqsacmFNeUj1ut
x1BnYCCo8kw+YmbCgVE+o6iZdhlj+fdFjQ3pTq5lOIarpAQTUX2kGlcfdbXEOZEZM5L/UvKM4c1I
aBsF1apWFwVwMH12ziYw04kuWAwrMnFO+cTVbRLjyIqQLBTqOTa8AKAzVoiKLCewNE6v4mCMj/Nt
rmW9M3a8naGEl3IOda9LuujU54t+wIy/5jmIx0BPcs9CNB4aBHBGxrJGdXKSaDVOHorCYEFR4PHZ
fQXDr0fVGQY0aMvWeiKNmvnCv0EfcwRpgoEH7aP+asTyW5RWoKzn6pzI0kkH10T+6HLCk85ESIOi
XS2Nu2VBNSJTakOj2Lc2tNJsOETqW14QPiKX+eDW5tcWMbVtRHGVYQaacgc3mnN0XbuqYfnPJqv6
p6FsJ281TX4/XuswrpVoqHbbJtCNBvskxU9RxADKJB3Wk3T3I3ihZiftBDoBmrKQxBMDT4RJPnBi
4kPM1wJ8rKPHA3VlAhTScdBQksDN1nlRRsJSJtSD1z1jeZZQaonqMSbH6HsvHTGiAyEgQ0VBgphq
bQPWn/Z1IeAbAlosEJADvqatIb+NDctKtb4lzijyRb029guhdNidoNGsP/vZbI9lCS3IUIA/SCw3
ryzz4KgnyX2BWNOb5jJFvngnq+S9hkUwf6rUVZx5LbYmJTpPG7zSdS2EoR/pIndmywjcrqanCKe9
Q7NgQihKy5dx7WOCOU4wc2NOxMTwu6KqT8R0T60gT+GL2VlDlgYRf3c/1JOtcR6sd0kpYrab1DD1
tg1aX+TO4L8UFKMMG1DLNpP8tllDoBVBP2y3tZ+HZegZGtfQnGviUVw3S19dik61EIagIZtj9T1o
09CTAhkcmsFJldDD2C0Mxfswx9wBkPRU6ENeen2BrQljSM1SPYM9Tq4coSWBbHmMASJ3lwi0TJSr
t9smF8QPsS8ftM5onc6SHmtL6blxBru4wVCWJvGpbDSUHHJX+U0rI9nUVL/FG2zgdLqKOPMcVQoL
V0kl9SwmRosD7ymlEP86FfeopYq+QwpRlKEbkePwrg490aeZ1kKrDO6iojEeqoqpgWg6VYRfsqUt
eBtYMeNqlP2ClecH1kB7ucLFg04XW/gEtIGA1pIg3GG4AIY5aQZZICmZH+RS4cRs5LdFzA9mavWv
RZsMAOPtskqU57ZKZDyqgWijGyxPqVjzZYWpg/MNubYpTgdgJr+7PrtEYm7tiZIEJ43fOxpZngUR
Qugljg9LUbzjHpU+Me4fKQo8z/hFobUDh9AScl/lUI6Oozkgyw2n6yquf2FLWogfZGmJE8ygVpgM
pxEAn9bJxtUgdqWHBR0sozla57j6kMZMOVU3U5ar96xAZJIWctLbY8tVI0bEcl6qQ4JY3A0raQ2J
7Ak2CUu4HHpBjwCxkc/q1m3qAgdS0DTnEZDqOVSTe218n6cofZNVDIJiR3LupFx0S383n7NQsq65
K4Zus3qRIw0EZEeW04Qe1K6iYj53NEG8RbA00GStdY7KVLWTtpOcJieRDsIQTprpWOHgBMSWzr6h
fIHoWw66lmCtZjrCAsQUdlkbXMplZhaLcxz7ojpd1S20JaXTBzcyx49MiNsbrWifI+ThzibE27Rh
+NAMl6ol88C1ay6szeY5TnO0zq0XKD2OBSJMHFj74jEd9AU6ZU/Um5BctoeYC83H23r1O22bee6H
YzIqeKXkRXQ3bNKw1m83YpJAi8JC+5aaVksjZEnpIHACZpJYknsSPqY9dMtmIIkxVCLvR8Izy80t
q3okmhutciu6VrL+2E3AJTfd0rbZRJCmXnukVMEyXe84dQTtppwP28+VVWzQbuKJImKuAHmycnS5
ZXK9SXU3kdO2kacW+jynrygiBO/1CM21RgXhuE166A79s5dJSYZ2WHraVjolyxojjyQEtlKxnzhR
YBP9kmpsW8SqHggjQf+hV9ZJDleswEDB0KKsAkmecstcJPsq5I83TJnOLNdCdTCxoqx7nwsGKlIQ
MX4It5ME0IAgUcldqBfY6qT/BlwhnWbVPJnAaCj/raKXsSf/9z4KiVGVxjUWlESnJEgv+oJXfjGo
Hsdyntg4BlO3KuubpOazhlqFG1Vrt6EcBjtwSmSczmNwxdlKCxcwI6seuCJkaNPiNZfoxuwA5BSD
X9LCDM0M+wxFdspHa+L0OtSEt71i3CaDiogxDd2shh9kJMZ9GiZfFLXgkgurfc2rIrJKSEiNEPMO
j2lCYqNah7vZ7FNMitQMGv4EdiPg0onnQiaWSpq9JnnMYuV3PxcFiyNMNmMYvbOOv+nDyU+tlEoP
zEivsRJHprjI8Dh4U80tGoFdYPNXSiVljy6BkE8BWgCxQRPtSEJloT4ylpsz6v+YL9tY6tw1sArT
rl4beJqtjuY5VUXd7Rfjo0itA97Oc17Duly4VslEetZG45iku1oGxlNbGPoaHbZo1RKFRux7RZHX
5ZOZ3KQ6r+7XMWxZTv0spb7RLw+ThJKUyWuyS2Kq1y0EkaxWqrOc5pQ2hUS6oUPq5rLACWrGtIop
9koqQ7kujx7tDELSrPpKp1aa0VCcRGq6o1UjK6eMrjT5G9Gx2l7Ogxn3MK3NbrmWWpq+ikn8bSc8
UOh/2NUB/ZdKehlayr7rNLYY30VW12A68RvlS/wSMiu6byv+2W2dUD3vcgrOTAfjLHxgIZAoVx3N
Tqri0UMLBcJRA+54SEWcosovuhxeGcyJ0W9EVzBGMTzMan02EmcqyYhSdfnTqM3FM7qnwsp0OyNS
kdbPk6a20g7Mkurjjr8agZLYlk52IuVm8jXMgMaCQF5xIgFjCoxDG0nynp79FbZ4qmVglJxeRPw/
PfdJjEVemi8mBnVJh39SMWZxV2vQSWkuGfRoLZQJYKwpVV4vEe5B/u0+0/R7WaYhEA8WBJFw3C2S
fqVTimtbclqzvGqOeUv2FEQg5AboFwQMZHIjYV8xPDEYB3fWSUmZhZpCwEhco5aCTpFwEoe0enJL
sejl/has7pciRzhiygqeTJkxMX4NI4BaJKrOGC+pGob091NpRSNSwNII9NV0usrteJZgqTlSO+4M
NBukSyw1X5bIoEIyrtC8aY36NX0WdAkx6hZXwixqZ/jlz0XyyUo1onjXpTvU9f3SZa6oyyzZcHjE
+AgWi6qVKngkx1SXVuUEMZaHWhNN1kuKq4ZqcerjN/DxXGnAXQDbvCTSOFIeULyunRU7ScPG7Qmi
rVLdFaty9oaRkgCIAYL+RIUoHMosDVwrLce8K7+USTK4CbF9aid/xAqxejXcTjtayqcip1SOqBpL
u0TyTd+UXjdNTJWpJhazdKETXjezFwZcc1WvXoLYavbBGpVUppdU7VVSC5bC1QcmP7llelFCRIkc
F++hRGu/0tD1ExXvKHROHKm+B/q0H5n1tJ0yenpBbHPMDUulPRRX+wW8p2sawj0Jr91DpMrP5Wy9
FmkFt0yKLL9jSG8j/RpH11eYoJGYxxAwWAUFDOwYPSNITzksPTsJUcO3a+ygkTH3aOfoiCzWLYBp
Cod+pG5s4d7a6UpJmFipQZiTMJJzY0vsLBY+WpIqtABTpNSScrSqro0JR57ZYLgy4I9pwicXOxAh
gBlqMa0ZyTKLa2A6hnyj5KdB4kqrk0fkGSRPNFXplyLNijaUngxYn7hzzMNikgJRoPSIp7WAR8KQ
Wjbn1FpIR8085jQ3LSrJBrYufI2o5W2uFlZ3fBHpQ10pX3JD3gYtE84dkneMDhs7oOhDXmdX0QWf
G6PhSdcKOkC1ztdg8RZDVNVXgTDarZC94YVjshJ3zzQRQOkrMjA9SyT+TzjVGl43dSGxVQHDlmXd
DcC5EgzOkhMlXRreQhQbEZsVPCh3xVI0gE47A5zDVBB5WdelN2TWZxeUfDNLpV+FyXIY1guqpUYU
QKG3LThIdcVyQKu4RLhPtHjn6NgwuGirtqKdWIPOfcsaSDR2pm66YxGQf67Tc4BySMr1G9XNzxqp
p6dirpzGgyFZ4iUuDdpBeDCVdZIYKp/x3J1wwIsHxhp3mfKDLq4OJCPcmb8MXypyHBIFFi4hWUtG
AzV2gOeRKN5Avn2nw1Z7cUcuE9V7zVWF5KEpUx3YeXo/QDG2xYmGXcEljbuS0LWsggyRFmnv6i1x
RQaE9LxJPLOeJhep+L0RVSL4/K7h6ooYVA2z9PC+xsTULPSNjmFjeBhNsNTOmBFEpuv1lO+Z/b7U
ABKZCxJwVw9gyWhwjlnxTjCClinXckV2eN/EBC6W6gHDkbOM8JmQJOh2VABi0CZTt3uz/WKMMZxa
NID9TcOpC+kuTIwZvjRQeY2Wfmfm1kdJicpYaAVj7qXaQ95SQHibtJYOy0EtM9PviH31g3WO+7PZ
0AWbvvKvx34OhUXqEHeuCsS6AKq9KV+LTfn6LYrd9LBUEWqHFk7lzJs7hTsb9M/N27DqEb+f3wQy
/e88e6y2l2/P+WP3++3Wp5drMQEQl4G9AHuEqfQ30iItdPH44bbZXvtz+C3K/fm8P976r6d/f948
klEeSgtDNbA+Z3vhD1l/1BLUbdtHS3ok7fNFxIUcyo/iguLbIPWXANbuk6LYvO+7CopoaZb7gtn1
rkr0T8Tt+2F4jmuMDSvPJJqj8tow8PbUZMEt4/wWgRgAtGecTbnX9oK8ULFalazWSEref9stVj5E
bbLAQWv3tkkuN9Xvtkk2n9G2+y0A3nYj2app86z2mFY0kmOuUe8l1qxc5Uw8+MfPt/czNt3m9qON
RrHtbRtdRmT4/U7fD6oLc0u9ZObMPfjneT+/1vd7/Rz/p+f8p8dUoTMPRutv0lNt1ZpCVythn83K
tzB1Uz5vGujtp9ve9tjP4fbY9gbb3s+T/3rtX4fb8/K+HJm38bdo1ubIX6ryH1H2H1Lz7UGlIqCD
oQgV+rYpVyF3vEnRf463Pb1m9dObh3FtHTQ9pzT9anaD0kDzt+1uP9o2pEJRIhMO29v9vPtfb6mI
CCv/vwrt/0mFxrQaqMP/zJB47N6j/yJA+37BPwI0SbT+JTLbM02R5cx/jRiSVnYEijANioRFqxJq
Q1E2W46Q/C+RFRXSAnEVh0nqT8SQYvxL5D9lpTxohikhkfuLFfG/sSNkNGsIzP5kR5gqQUaoXkUd
kaqlK/xjq8/3+7gIV9bE/ymp20flbM5XuiREdrbBlzdZ/h+7ONZBbg+r2/F79+8noOOgXmL03tim
zCzIgryNI40FJr5onxo/ne3RorSsjV5fqmg/69gvZuGWSt24b3rz3DQCeTtEee0EafmaSiG+hQO+
dtFmSnVTmnhlI5CupTKH1acQZy0iFz8xwuscdCbC/eQVKf8LEAqDMW2M95XKYJ2O5Mrnfe2R9sDk
VpVaPwPHRa2fUIEW0NvibP8SbpUovbddQSrN5WHbVXNCWU/mUo4u1QVuqkhV/nnBZl74/ir+eJvt
VX98Sz8WB7SGftwukk8G5iDuNgMIcD19eNl2A5a7nqpGl03Xvz20bTZx/o9l5K/HVJRaiEhWM8m3
ln/b/baUbK/cjreX/xxuj/18DDhx3mM7/m+7//unb2/0877YlAhsj5vpQO29+raab3tU2qvjtvfz
gzbFHvhzuO2F2moD2nZ/XsJS/p8nbi/ZDjHzRlQ3EKT/pycDW1lQcq0f+sc7fj+6vVwLV1fitgup
fljq6PuX/et3+vm87b3++qjtMFpPCkFWSUb+978HEXDKcmU9jgKTfm01rKqbmeJFsW3jtTs0bgiD
bXcjFug5TkjIuv720PcTi22atD57e8r3e2y7309af/xz+MePwSXxaRtO4Xt3e9Zfb7cd/s8//vu3
DDviWCMrLmmYrfLMZHVIIY2nsrFu6s0cZY1CRVUXtsr3cbnmb21P2p6+HWIuIq3ofnt0e+DnnRa9
w0qzHXOLw63+7832RMiUmG5+XmMKhMP0uUxUS4S2s6In2LFo5GT+2e2DgsnWapTbfj4VORMUWKf2
SLPG0agbukNPDxRpwuCm6l2uadqBhUR7DEw6z0Xcno15EKi4MKdb4smpNufPlsjzvSttfiC+TdKl
10qstu1uj8JUPqkJ7aftaNtsL9ye93P4x1tuD24/3p7487rtsUCmKlImBeTncKF5RgvmY5jryF2C
5rSsfWixyFQbPTRIyqx72/pG20ZpVzteuQ3tG1NXyhsEoNyLnK26t2kZVLAm+4IKdTrX14taX0ot
m10ZOeY//lJdOzc5behopfCb67972/vZbI8VK7gXPz/YmPX7WBogQU5eo2wRsAuqCZwO25CIQG9q
xQ8jLD1ByCbTJZZni3SJv3u0qzwgGIKLpWt3LWERTrW20iAdKnY81rG7HeaURdSOf4U89BQQJni6
iUzLFr2/VEJiSXr4OGv5dXUxG01tEXPTex1F4oPUP2nK8A5NTgJEH9anGHTfCVUpqdgWhZ4c7jra
0eUhyEi5rHpxX9cLNLHVV6ytVsRtr6WMsDeQ3W4kATNuIiiILYbadZ2zlc3bysTivu3+PBgP4o0y
RgudRS6ebbP59n8Otz3S4SUoGOr1j987XU3mBmlUiIZQF27tRiG8qUVcunqjk+1erV72mZBihwTj
FgUqVYOmvyWSaPw+EZX1L/dz+m1722N1hoLSGNQMaSsBICVwPRhSLXIDiGpas65Bfo63vVqGkWTP
VkNkp5K5gjFMx7Qy1r+wQoZtUURojbdjCIbTEREsf5VRxqqjGp26a4O14SgWC+tZgucckfys4/cu
xnerb+VDhEQ6GBuV5TRY3LAirCIMAf9EhUW4pgQfY93U/UEdWRno0D2PXdOatDQWIshM4grKbVEJ
ChQlDyK1FCnNDtYD6nJkuUO8l+a7NvHmB5rvSnRoH6Y3ehN9YJtUswpneUIk91VGJLy6NXnBss2p
mP6K8ejdxoNfhS+IFyt6YOJ+7l92nwoVV7Az7V6GWRjthkl2dsZAmlqLfIVSvrEnCCNerkPxViL4
Q/3VB+8DmELUho2jWA41vwza+BOp9A0IiwjeIVxmGu5HE46ySf2AcpKboBwuXyLaCctvWd4l2kjn
7AiPVwsPAzUmASKDDVh7MAdvVB91FZvQQVFOQ/hs/NbX0vUjQbRlDzJp3yRXpU6ApF9n5yDamUjM
5pOanovoqhEPlbiHfdV2BOAgf/YRhC89RB3Fb/k6ZYEGwmqk32cxOFsHFKxAnQkH59dUteSGkz7Q
vzSTKy3Ufs5BdYOiNS88wjqE/jwjg8r8sX/OBfpJ4W3V/dIJJzmaJ8TVNQadwdfiYzI7xgTd9RAJ
GglOe6QDHVqmlOIjtzgiZa/hlurmvgWwYe6V9zEED176pNBV6UFOz3l7GGqnFK8jsJADJZRdplxi
5Qn9Rn47h/5MGIbli6Xdfcmg6V+aJ1M4TuJe+UoIPmK+diNd5Wh2s32g7fRoFwd2afnZ4gxPyQl7
1nizspkeAb0Ter0DXJ4GXgm1oDvM+mFSfDKh6Slpze/OwH92CssrUP1SvC8DT19Y6H8kC1Nqhsme
mOWzaN2VglvqPsDdaIFtc5v28HKPw8J1Qe4YoQxJ+lWGT2p7FXIenYBd8n3TaRBDn2Y8pUrhC2ga
5ifGMIHTdIqOaAZCZafzBxwgT5+0L65ZVfsVLbtocmvZNYmM+SqbuyLFhOUo4vqF8T3RPMaFduTs
lA30fYdE2BG5DNuZEiRv1lHTPoEKiyevLLy5o9mMaNgpkqu43xWWA0baME9it5cmVzxX9xqpWOrF
yo6LuFcjFyU2oI7GJafDKMlX3wHCb7qzgdS5BYlPcwMj3HkBrrWb3qZHujnJHkprpt118gGbLozZ
s9Z5c+JNZMvboR4SxUHZBRw5whtb+p28IQTViXEeWx8w2Sjfj/nZ0D3xQqFTFV7FgtLbTfyCuBLG
kj4cJZ0ZuJO/Wgr15XMQ+rl0W5FKKcb31BrtRaUaI942CYQS2g+RK6me2tvgBrLcHUeW8C7xZNjq
GnLriIWYHXBlfW93wjlpYD+D86GNLV1684YWQpPsiWVYCHr6RVq19Qg1Vdsp1/hd4JoY3JstrKvM
IHcV1cHXdASi6SeQ9Qq0vz7LovJFQFbOwAmOjK5B7fIuQMmTyLEyl+/8mpPZuLKulVPuF/uyRZHj
cR8H3Adl2G75whQHNwm/SSwAENsN3SMLJ3pq1al/0ZSXGnVXtuv2/b38K1B2abPnVzMWuyKVAxoy
4eD8TkHrm/lZVqBr25YTPlbPCN7U2CfUmmCZHtO5V8oPReB0lIoYiiUcteNZF73oo4+vF8vt+4Pw
jmybDhsx6gLqq2uCMRvZpuUVPxbP+RXG9hv1Iuy65T4iXxEeH+Jo5SZCV1jiHgQNQhMpcYfaVyBq
T2dBvWqCU4gjCO566dWU44WTld0NOBRSJ7/DHoJNBVQ5dWvk492t9Uz7zvokT/uUqXuMKbvmgeit
Sj2Ed8sJ5QGe8+nZQoY3+2LhjukOf0DOtSy4yYuoHPVlh/3DHqx9C8sWQwhi94g4RhssWs3Vd8b0
qQHmXy7qQpDf3ciitH2Htt9Rjx3Qh9qKxh+ZcrWtJV7YIK5DlPiA2uQyoywgJ50YhTg59hluJ1zk
kKC/xvmV9rHNetKOo+ccmNvQXcnhDbIIR+RA9BTaZ5mP0BRVX7aKM876tB8YWWK0im5MMHt1loRT
S40SMzi3QtOuad8BMKX/BSS/tkkpAamc0fv+Zb7zW95EL7F64t3TEwuaSKHBgnrLji66U/vjfQlQ
TqZruisobfdwrf0MbegOY2b3IRl26UeNTyn9IhIq4ehH2SF2zTMcLvVPDePsczW7+m26aw7qnZJ6
iwdK7jTfgsRS3gJSsx0sKcaOM404MhQIvyqGg6fwksSO+GBcj8mO35xSGSXI58lysVKjfQsf1Vvz
V7Un8enqd/PcC7Z2ncBIBD0WOJBbBc5YDnAuO1jh7pH0OMEelYsd2wCO7cjT7j/t36RpfmKQcQ90
f+Rb5brYy7czgwITgEd1XK+Y4jl5JtJGoqH9rN0PgaMQQ6m6SMmCCw4m/g8Bn6eCdW8HrA1u6iul
G9wGxm6Qadd7ZuJDIAepRSuYlmU4OZGLhQV/Kj1DmqkH4iVzwGOdU761fnUT76beFolsBHFpJ6WN
usEJG2/exUfVHRyq8jIhcxgkimuoe+S2SO6HZdegMcmK6xHtPR+IvxjfAoDhZwRte4N+0LXwCcWn
ZEZkt+8hl0F+LO+0fX4nPobHlCAbbgl2ToZ7co2gunws/YTfyo/vzFeBlSEj7jPKYuKolg+MEIRL
8ashLC8PpcNKKzKZtjk8Fttgre9acDjk0fO1P5NnxHnGA+KjdJFDZ3iQn9rrwi284VY7T5E93MJE
dxSXk93D/a3ypTnaWTm318Ntcwj8NwFC1Hk519cKzRkn3AscWtHuiss7X7jYOJwQGF+6gHuG7S1M
EObigWcQ5Gqz0jlrXvTaHTT6mO/zzjwGx7f2fTrn15OrwTH2mX2ckVyfcaEsHmY4J3UQF7nk29jo
R64Awdk8xS2vkMB5spPcdgcdidklva4uwkt8P7n9O9IgO7kYtvhVPxGHfdBswk3o672Gz/pia66F
rpwhniHAZZujb3clj7vGMyMZpw7f8NrNxHLvcMbikWYMH2+X++aMw6Q6pNfCXnONs3apXIN2ceFb
t4UD1uiV/qAAH/xKb5zltXfIV7UFhxFKdCAN6K+Cskefws3llWag44c+k5JDduJ0eEou3Xn8Sq9N
fzjX7xhGSypfL+LXS34d35Nl9BW9Fr/yvcg3wRijnbQT2Hr8q6h2H4oHvOSy4/Vv4mN8p5fkNPKH
b7moYvsi/gaWj0gDGfHj2hu0L9ZH/9bJ/GXTU30H/uddfWxe52sGQgZI9b15TT5VZ7wma2l6SE/p
SX7UneG2vlMf053o8KX68hVbBxYtH/BR4Y30Mw+yII4vWzsbe90pj9HLetLthWfa4QxvaCsY4eq3
NZrqimYbDyKLu5P2xQ23xGP9m3O1fERlelhOidc+LqeQMaZ7/r/snddy41CWZb8IHfC4eCXoPeWl
F4SkVMJ7j6+fBai6lJVdPd3zPpEZDHpSJHHNOXuvnUWr7MTsFH3Nv/v6Obygqud/z1G07A8J31eI
pHpBzoLmOgGwVRkcksPxHHzRZq6fuY2DKaCtqBwEexQ+Gh1XB8Eqjgl+njnjY/wI7yWy6SLH7QjE
WCsyTcSNIZOPwmEifcgnxmXTMdb9DiMLR8vV3HvbftfzhQzn/lf5ipmrwsXG7z196FiSfyIfGZzs
SbqMuN68bcaMFCpb3O/yU6e9RBt5h49j16+Yi/FQYG3ZSye0Klmwsu6Sr4GlXYVQ/xfJlKAbE5St
dn+Nngk8AjLn34Y7eWNdxmMz3KJTeWBJYfQRx4r8mjn2qt2616/g1vFRw9ijgzYuO5bK+/AS3Mbn
fh4A51ECGxaDSkGP/zH7Qt7DoCIvjA+CiPiPnTdj/GAa/OhOJgPBU71Ll/0Oz4J4ry/F3v6Adov+
FMdl5Ih3zpWv/otxbC8mKiC4AkePYMi7tnaa0uF7b++tZ/mxvNCHj4Bs3qb1wZvyUbzxFkPI48ay
QEZ2HJ+ZENuPka8RD2M6DcYMbCwRulPFsDSsJJLWF8N+WH20W1Z40P3utDM6+oXHWOE73qq8MJYy
Tb6NyakbNtVjfGHIiy/dic812gKhWUmHhuDai7r3OUJZAjnKm7wjUsY82iux48DXabM7KD2WiOgY
bswNVq+NfM62NUmND95zuc6XA/Wqhc8w9uRtP/xlvjI2sPncbX8zj+hSmfBCvFeLvlgpDJKy06/Z
jT0XzDgf1q/xte4c45fyalwEc3e4ts/pc35A6X7wice4UzEHWasmXDGlqVeWg9Rh+NE+9luN4bnc
dU65lA7KPTDQDStUnnlzhUl/x5qi+xLTX+/t20O2ARD01TJObJNt5RSOsg3X4X1wi26k/Ky7uzUW
F+VZ5ScAvQ7C52PLkXnjmHWfqC3yBepfGrFWmEufhvfhPb+WD9Fdcq6PcBLP1qd98R+se+VSEhKy
Q8G9Sc7iJq/CZfj6ES6lu/7Qcjhr2+mf2S/8bhGUjvmkvsdXyViF+aKLt0W1IJ9EepHjLR7TiCWU
Q2LQi/BPzDTyU+UeRb1mXbw390jvNjbl3R37hRu04DPLTH616qNNOsiacTrrdv2Dt9d39rhMwzUi
kNH6kocApvYtMge+xbFeWg/1A6wJb2/yO0Jc/5Dd2c+8iQ9vwwIftc96RsDhTWTFq1oaeyP2R3PZ
7S8s4/d1lYtST8W1P9GCZjTdfG4m183nvqtRQmlAyIU3diEUoWbg4HwyV6J+Ls7niK8mvLXTdGcu
Rc3vR8jxvvEB2ZA6ex91I+h8j8Att8t3Wo6+qa5gM3esBdvgUElvLcWcqbNOS2VVtGqwhTLp7QVH
9WROCiRyHiw8arLsXZB3+LgScQTNJ2xdTBkl++wWm41e87mqwnM0at1yZs99swZn7CAFoP8kEEa1
HDAL4KIz4yrbkbO5UANBBVM8erhEV6OnUSFJ07tsLDC9zRmqcwT4oBXXUqc2OJsVlCkVvO9gAvu+
QoThEH0otUn1RUWeNOlA8h4Bf9b306I8wb9Falxusgyawk2patERkEPUGkYUoJiE27Lpx+ysahoD
biFNqafbEissAyfvSfMQKxrZc99alkMoY+IY9tQEsab2yHy26U1KGsFELfiJSp3runO115qbdV1B
4JXrJZvZMjOfzJjF2Tzzc10uNcG29L21B7uZkspE9ZqFybNEeb44n8hTgmvbsQOb66DzSS5Jhbqa
zyL2u9UEdOM9p0z7XatVRxUCXRFw2vmmtIU2ly9kC0ZEP1WGh3+ewxSYfV833/DXxfl+88MiKaex
kaTDmyJQgpnVVyRXX3IvHHqrDABRw6EqM8/USnZQalXdky0YE9/AmEyRkgwSNA6FovWgDsZz4u46
fBdLtdEYiXQ4ZPnUteknlt18Dkn2YUz9CJNNf81kE+CEW1BlTEisag8K6pOmKBVyWMxiP6p09wuq
6tRIzSdLFc3u+9J8A54DPO+ogRd/XDk/7vvyfLbtV3ZqEX8+UnM1GPDVkiJy7ZXUjyvD8OmNzefn
q+eTlF7lPp5Ofi7+3FpAj+uLNt7Md/u5/vtZtKZEyfdzk9mlN9FY6NgLCzG1HChYj2TjFNh0QRdq
NURUGdop6srk452goDNuWm/Vla30r4S+lpvM1nc/t83nvInlJsaJ+Do/QDOLSl7NN80nhSrxpQGR
wh6ct7B2pmedH0T1ugYWMvf/ptfrrZh7fj/Vz7Xfl+cHzA+dn5SoIqbh+ezP833fc77y5+E/j/l+
+r/v3uM5RBLX3v/1kPkFOws8f1dS0/55mp/7/f3O/rj8b9/Zz0sXRhRvVDuk8zx9bvNT/vHu//jr
vs/Oj3R/PuM/Xun77HyH7z/QhuztmDFV25/3/N9+JvMrW8Qk/OPL++OVf/7Ov/6Y+Wn/yzv4eYnx
baz1R9p0r9XUHZwxMjMqbz7567q/Lv67u1D+p67119Moc9Pq5+7zuZ/7zE+bzeDUn/v83Pzvrvv7
Zean+Otpv+9jaeNdTb9tPbP/xNyL9cIh2xTYhGd8ZDPNtz8ZRz8XkSbT4cTc+A/45Ddycr79D/pk
Rq1JFURS/bunmF9gPvl5mu8XnT7t73fz3z7u5538359mvt/PXebn+7mun7pg/1979L/SHhFg8z8Q
sPr36l/ER9+P+M/gGu0//pQeaRZP9s/gGhhXmqpaMhIiqFMq3Kl/iI+gX+m2iSIJnJL9r/Qr1fgP
2OaGLnRMFKTmyv9PwTV42tAx/Sk+UihF6ZB/LBXM1qw/+lfxEW1LqS0yJL16WLZbs2rvi7aa6htI
rDMLE4GtuQvVze8SDymtPQ7HlKiQYAQwN3AXNQYK6JK4ZaBWNwTOfyN5LyugNJJsbXMI3L7cPqD7
wQVu+zfACvfkQBzLzABfQeqm2/osUEcqCRJlikhWqyOxGu+p3ABgAEI1FMs+UC8mJUwtUPZKyP68
yeEmopS2mup5JI5vofvpMcoF3ZLCwHNZnY2SJUmWdvgq7B5MTaFd48asVmk1bjoRrWGUH9Sm9pYe
SpVS+gxtmzCVSLUWXUn1h0IT+SHqksRfBNsKq1RrVwbUH61AyVeCzWpD9zrB+DoqVOE1O91IUvBQ
2ThZOovYRTRGi7Ho6gVuQnUjewMRKslauNVbIZR1U+rHxqLm16v+zrT4PBytI3FLgaTdEmofIPUk
hFLiDagU7YgWVk9JMhCfSXTifEnvC/U0n1NKwvdiWT4JS1fOI14dmm+BvUFqQHS9qldHZGxAQySa
FEM/Kku84NIlNTLv6mqjd80KiZjujvrdgEq2jHET2kYhX73RgNiJ9PL7YpO5xXWKHpQDe62pA204
g3AKq63UfUbHGi9765/azH323FS6yLaHO8XDpGBJwr3MJyWJpJdcze5b7SOxewuQC7m+CwJQWQl6
tLLShDACPeE6uWRD7vIth4EU6o6WsNsaoypbakam4SFQ8VbkKaski5+3U0uROHbIzo/lYCAR6+mw
tb11tLusRKrpUkmIW//al1ZwDrrYSYaGEkLtN41Tymq/ibv0arO/OZnR0NxXQ+BvBi+olo1l1Pdp
aeg36CFkNPi6Uj7KUsaJ/EbKnHs/X1ABv+pd1l4tQq2VLjQf22SqUEigRmIrPmgyVr7IrMKXMZep
EcgGZsxKe+mzanhwtfqpBWv7AVOTwtOo67fWdMkvL9J+hfeigxUnN5igqimDRvoqTIkfcJ+f20LR
F20sshX7NfjiaWM8qKZ2tk1iNEy5Y4teqve9lA2/RJHsvA6H8yJLsZhJpv+adRzisQ0BBYQEIT7m
nd9F4ZsCRhTzRiZAVWIlAP3lr6vOtBcibUdCJmpvW/A930Y3bZ0gEsabGL1dDpbho8XW7MLDsfu6
e6ysbNz6E95NVFr1Eo3ZKnZN9YKZjbo5adKbnnzZpY3h5CmKBFmgSYYhZGIkJRFN3NbwZDwl3Gp3
6kZBSOWEuiWgzDbDs1Upz0MkZddKp/bfl2RrCddAS1RV7a/kXVJy9y4aK7projjESWufqx4ilKeY
dI37QBwxXwUODuL8wTebjRHy0nEFPxW7WPsg3LLam7QFbFU/AZLw3hOJMkvp6eM1U+Th5Ee0AdQE
TpzgYDtgHrH2vRgxWcV2f59JXX+fquq2MezY6aoUKNx0PTvXcVUHxM3N97Cq0t6WLWVQ0DAOeH7K
djBNb4Zed6c0oN38z6v4LiOgrcEhME0Uk32aP8u5RoFHZNJqvjgMKvRN3+VdJTiiuzZ+Rld1cQlT
uUHuimjDgeOMujcT69oJqG36UKXxOUgr7zJf6r3OW8KP8rZ4XYEn9OKBEQh9fDJ4R3y38jP0KSKy
DONh6LvmWhr2kwGQzoKQd5cpanyroe2mXQXYiOBO2oFxctLLPj5Jk15KazBteCrV9hwv9sFVH3RV
I90wENY6s1zjPtenukvsFl+4khoc08e2sNSlKdFbH+MoPaWYIy58f3hQ2tbHlExws2xnT54uVfdS
qiSHhulymbgBEfKEJ21zU7t4wNx+CaFcRCxLnz1mOSrrljc8S3pq7Bt7SvOYLi6z1teXZVOou7LS
rZeYXxUB2NGzbts21g3oVVgnxEtnj5Uj8/NC/pRr9AK97KVZ6ZpVvkBOdg9ESVBNy+vfrcTxpJrK
Je+S9smUNAjwgZLsytY11uDHYNuSxX5LFZobdgUjxK0taynaQr+WQ5Wy9eMQLsg9JsYtSZHHle7W
1P38ycr4UhKisw59kJ7dLLcv3Yj6xfcsb89bDh8tgw2+Hw8vqmuXa0X3gvtEzpqbaKl+w2K7Lzqd
sdo1862BuuiohvUxKkR71aMcOpwIm+fSkDBpZeQfUJd47Kuyc9jaV7u8CIJHtSyouMn8RfOtVDut
SGJFkIw7z5PR7JhWOV4Ns7kp3tgcvq+bLqZtmK3yRH5y4VOdxHQyn+tS3k/XGv6q7qP20FsqRprp
XBT3tKtACy+xoKEX8ph9+5ThSS4rcymCAKSsqubY8OgeJ3ZSXGN0zFZU/VZkWdnYLbGzsa7RTiMJ
TtXNmCwPF6YCzDT4tjqgRBuxCqgZhx8+zfPiVSOydBcF3pb8YJxfWbAepJCJvTOmQoDlHnOXrWBa
h2eV6kR5TUDi3CRGWaQz5ExJ5pcysiDSmRQ2iTwSgaxWxaGdEsnMQL7v3CAkY9xVqJi5cDBEaa+z
iEqdVrx6drJRPDbyfRt1W6MrPxiEaZIVkn3xBh27WtZQJo7CU6v373pB7b0BLWUZzA9ETFhOPtwH
bVySG4g6AH4uL4u2ytL1mvbjpzWED2NYMKLCP5DIdq/K/qYYIzKEsvgNXBeVRCkvC1OucRIqVyyZ
0DzU9pfWk6la9hXtdiVY15JRLDL0g1to6NCddeIL6arIYUOzU47VtWX2xboLcrrTfrjM7fzTqyi8
cbQ+SbWBdEFb2YYGFNRLVnZgP2mF+qkk0qm2CGyW3d5p9FeR+5tOEbcmA2wext2X1Vh4Jgvy2PAe
PXpN9RRZxqYCiropmgjw+vAV5RUuspiOSt0/G27+ST5V69ijd2CpYWmdspQHeVn3GBN9/0bQbLMw
1nJHrDv6xrfMRv2U/moCkx9z3Th2mVcbr3Fp4JfKplb19dBhwjTgWDht4E04PrrPiXEjdhRL/yc0
spdRh/gVtwjqy4Y1H3nmSrwvOiQho6E8Z7V8D3LmDt6nvaaDq1vy785cdN3w5A7aKleRxHrG1lWl
vdfWF3eEN0CQHr8myqMEKrbXvhIO1VKCNXzprtWk9ynkUPbkXUVLP5TM7WBl24iReCHU/gEQEqA9
KUcqQHrDwm+m8KbRyTxy5tr4DuTTgxqMyRKI0MSRL5Yc/WhZBA6pjjxBQfG/Q2VTqAYtrJA2RZdM
+e0mZBtt6enFY0bjuLaZ6zVgHcWlmAgBpV8dWT9FG0Y1C5zZold6jMKdDRmuq5bQwSFxq8TeugUQ
RutS2QhnSg0Ceeoe1IJz07I7kBlgEu/FQDd8ju321UqKQzYCjq/lfFNJw4PM8bisy45GhKVtE3U8
djnx8kbBgWjLaC4VY4I8Daj7Opm3H6VOLeji5Xw9pd/cD1FySOQQWImQ0Xpo8EVdaoj81OFbCxMt
ryc/yZl2xiqJn8/WglVhhK9jgaigivm7K+E5NrFmo61i6qvapyrRXkFz0ytTjFeKyGetwaU+CELU
Bv+r0DlGNKn4bPMAr2gDs818tBL7DWfJRyh+MQNcIXfwVvPAWABPAG/9WyTDByaXo1pXtSOnSen4
QXONKmSGQ2yiGBreW008DYr+1Zrd1xAURz3/qioQgkmWHPXU3xkVX7kR+5++EdzqbuqmGvm7QnXv
aPkD0xfQSZm5qA3yNyIobbhdYiOMfpv5/okF8wuEhsnNSoaoeRa5fYvV4ZpleEyGpH+VRXPKEOLq
JJ6yNAJ9Wfq/yLDAJM0PMNEHOGZZtUYUXC7wrF7KyCQDDqmDQawWDj8rXmaiupL9zUFZpvxIRhIi
NOrundRdJSW8hrn+ZsjB1WP+NSW6ZhkVexiAzdGr9G3Rav6KupiD9Cgsk2tL8PsG8AGIFGwyZZJc
PLNhyCJ0GMofYFbfWxZIOnPxpkc2VeBx/ELnWqEVKw6VeZaScEXvxnVYNJBjPprRVuuCSxWr9cZU
2qsYmkUWl28upuBMsuAKt8gtYxIs0z44NQWl47pGrGgGCM/0Ai1qYawqKXuHX4Y0FsPzIpUl48x+
H4tijtKuyWi4m+yPFcFnYI+9f9JDYjDtyr9apYv3tvwdDRUxea1GwmS8dnVdfHp34b1otHvTToOH
KNOeXZepHdSntJQIn26NKlmzyqp2hs1PKrUbWKNqetGLmpwYPT52pUoJORiiddSt+hLx4eCDm6CT
WoTynRQjzBQUm41cX8Yaka1Ne2Hnpy+9gdHEa/thWdiIXAbfhk4gXKdoQ2Mj9YggGgCjfh1gjxXp
xYqQBbboh5ckMhwivrWDxF8KVWE3aK23yuX4IkmduiwMcek6UUF2SdZmaNPC00ugB6RqYl1vMBlJ
/ZtZWs2OfeLO8NHjjUIk29KIXoMwU/dlwi4+reRfSl1C34olvM02qZa5hqFdTYZ1rNTFS0VYU12S
FsfG/x5cxYSwNt9p/3SOlzH2vYHI10E16uO2FuybTb78RaGhq8gC6+YPLo59ui9FKe7IgWIzUWpP
smoyXZaxupBKNNG1uFRGehtcBniiGk5VI7VosVyBsfPQMb3icKoB1SAbS/NBeqxIKJFaO1iWNhLI
mAjf0uhOXSr/JmU1ZioL0m0eJd5KKXQ21p69rhpIMaVJ7A6AVDpRP5fnKzXbfI7U0VrN13cJUTdm
NfzX+803h3KwZzdWbOaHlvQ1s4BixF9POd8ou6wI9V4+zk85X9UV0FcLxIgjJlfH1bz0QOoT8GJw
oo7ebSrN2HVldg4HCklp9+UnLGbrQX6h4HEKdpWEik2V6l1W1RfcAztB2QffNlqJxnwxQCtH+fhl
hcNXoSGlb4B4Vra207rua4xQZ2aZ/8Akdkh8p7DrHjjUFIKi6iRJ6urXMCBzEqi3c+WUDeg/2l/j
iM0+xpS2aA3lWOTmUg/gs4CHQL1Sw72sRK4wctI4I6caxe0AJmw+N8auWLRdYTlqYzXbppOJguPG
+cSv62Q9dsZjEZF2SEf1HY6VuZfreNt2OqK/HCdcj+SiV2vUR5ndLWSddNnZ3vKt3J9F/PPlWeOf
N9uojm8ZfkW4W0C/8Juj8qSaNNi+v4/MOJ2QMOit1OQ5xomHIJNuXgFPGEFE+DYKwhVazVMPcqtB
jJ5O1H+eM6n/sZTyOIj7JDqIFqo1hutFqob3cYKlt9LOkmX8Uk1qcPJ9rXpPceehUUyWdaCcYLp+
Aq95tCBk+cT3qv05MdFjJkeySFaqRAtbgUcVjidN6bKFqatHTypWOugAtUHzmLWboC/Yzyxjn00P
vw02KVNA88HNMLFPuOJEZ6tvBbcZHTk0q9q0VrUtvRWKx8xgpUS32r/yQewCWuzTEoGuHHpfFyJ6
fGsU42DhNqqLW+818IGKsxTApkAwrsjEOwMAovbHEh+QJZiwovHflFE+aQU2+mr0Wmp0sFNkzCyh
Ll9FahdL/y6NVHerNd3Zhne/kOh5jvF6rPRDuxZm5i/oiB4BTW+SHhpTUyjM++pFdcNL5PWF04c4
pMq027RsqOFDRPyZFr/gtIgfsobCZRbjVwoogj0MAwIzgGXPitRuXClkf0HgjnrRrbJby3H94Qrs
lGXoGkvauFc13GlyDZtWy39H+YDoWNqLQVQHtW72hklFQBDc2PZ2ds4Z+Bc9qxb4dDs17QfUC22+
q4xk1YscXXJzLBL3MctNeUm2D9QlixSN/DLoqdiU+uvguvdS7COhqvx9Fl4bA7FhXeWW4xu+wbpR
gWBXb5IUAjoA3XWXJc9uI1a9okHfDHwqrH7wkOubJrEmnBO7ABYcOFkqMqHK+5Hl/kLY6M9KE/5I
pQ+PQCoZR9oSSmzx6lN2EOPKZce0SMrqU8+sfQ2bFwpR+BlmiUDHx4o1GtAhdCc6/W+925R7reLH
mXrlSu/ybW36vpPkhChkrv9rGLTmHOisHglU6SOmsVjYz2EEucRtGjStLVuZqSmadqAiAies46/O
rJ4VNGBhNH7WEArBM0XgJlQUAqrbIUS4j9VSJf+wASnUD44hSySKQfDWfaRvQ6MSv24c5GBDDuNd
YskXUIeLtB5urZdLO6V+0bGsSPVzYwUghfNV1xQ7OdbvwnTIHNlSzh1UGYeA6AlHavwuJe0kKe6K
iOxLVgwLVuinmJTaxagNGjWUM1ypr2IMXr3wqinFM9yWHGAO9gEZe9i6MxnRDNT7YEWPdut6r02e
fSpmtNMq6djrzcX1ngjJuWktqxCB5SAX7k2xkfZ6LEVMpbqni/ysGyEGhPTeU4lLjwFdx9FhhHJW
lRaQWKTEdfYeFQPS0gBZfqahCa6j5tXXbeBjo/7hhiYqW0G+T2JkD74f3Sdj/ttnoFDH4jcmQgdy
zS2WGXMs5dhXLjrm9AMX4IfLoIBv6rewlVPd5EgZrLchzN+a0WaPiV9GTxH+ZdT+WyVL1nAfHSsa
EYcEC/W11Ptwa4/jQyWUe9iJmJ5J4pYeYXXfYiHe0DgETjVlE3QkNPAGx5Poyb0fHpukFmtvgJsx
LVXdPP1dSzU5FI0CtEwjXTV4bzzlotvACiAtLpQhXWejtR4CtoLh6J2Y+hAUe7cYnI9kfKpMYTl+
Jn7Br5pybli9mUN6zsZuV/feDbrknamzKBupFJMLJ4xiaXbRFWYuuqlAuvQ4cSoD5aqtnwJF7heB
Zt0XoRk65bAzUOZQ8RVUp5XXTrbvfEJ7PBGoK4u1oezBleoKlHNWzJ+bxSOfdhRSDxlYQccr02PB
M2b9bfqImyTHOGIDpmNEiEx/rdb+p8S+bMqMZ5nDn+BD0EBzRQYV6hwFmHNoP6q9cupMLqT4j8qx
ZPRMRmNnxMlVBJ9tZQwnPfAB4RrSSxzEr1ogpq2VvRRj9FR6SAi6xy7N0A4lwWU+kOqYn37+m8XH
YxLAqvd6lHJIjFaFuBZmQX7nYFNtl1TVsWSUIU0pLQa5fyanBCWMy5pdGtksmg3TZDSeVIV9ESlC
tMd4rnYRa/ximNELB3YOBqBG/nB9Ih8j/xp0yge4XwZ5u7h6CmYiFZbVkOUclSofYBlSwZ6225CG
MaJ6ytHMSapSIvvMt78D8j1pziiHSD2ZCJ5O2WjSSHjC2A7MHY5pmeXSxRZWmG+9UVDdUR5dnwJH
2/1mjfvUxPcGjOp1MJC01pkZ/hb+JFfrBlBjBIJVgSC7rkdHVBrDnrA0BoUIlHtnyuCpxDrqhzsv
5/Xjpm3WeQNyuFPVDzKQC5IfcXkZ7slomscuRiJayciyQcRta3C8cLkPaozxLDbZaE8mxASCMCVX
1qUVxSdZoHlUaLqNDvS/DIqsSusw9UIqdMrrqLwDAXoaaMEskgianT2NkEX1CpL23dRw7YrOX5lJ
qxxFzDo0Fgky75K312cGnhzi43uXubXtU+ruqg7va4Tyg7YNZjaBXMB7zEaZaD2IQhHoKSsK3B6V
NoI78hruYQDwz5J8E0hfPZVeI7GvfQHxx1IWYeA/lg1mxKos12VtP48EBWpd/dkUQl/0+jhwzHkX
K7ZvlUqVtNbu66J/zjX73Hr0MuJCeqFia8hpg9MkS7cgwckW9wPmWSa0IBg+An/YBmOBIDYqf4/m
JM9u2bPS58MuqwaL2mIi6OwQHpZh79zgg7K9xSE0TikBTqqprwgYmLLj4Fcv5JWeWHxxfhStxtxp
PcW6Q4WFSwHa95OvN6us5g20voyvvqSqPNrNSkky7yhBtAer2S6UbOputl6B5RHLoQ4EvlbsT5Y3
j97ILrfCV+M1mIfB5P/u/fozwchQBxZrVzvAfKmYbCDdtZxq2VmpmyfFZv/UVJc+WfH1HiyPetKQ
dRcp87Vl007pJI0NVDd6tEYASZgyyQvTz5ZZIAWVVaq0XqYc/SRh+wAW7UnOVWS7nWev6LChcq7e
9RGxndc2e8ttT2mvQ2YTIx+cP3nCMK8JviWjY59ODwqBBVk9Uv8gRzmRP4x5dsYGLcKpadn5u67S
TvK9XZ30FLHaL5HLG/oqz5ESqgtUkI99Fw3roIBR2Prh2sCpmUbyuMoU1PBZ9ZWCCCcoXlvr1PmV
/Emp6UubgUUxLwg+8kNfJe1etDKRKnDNwouZRCorE/HVVIL6P329lHK1JE0jQKLTgu5WvLVknaBC
wxuREBmcImjMPQynqk0+PZ946bXvaTPgKK8Rek3JB1ojYx2XV1Vl3djQPvhu965GSMGHWqy0VNSb
WtZey8QaNm7d4Ojoy7cqpr6lBA0AQvgIKyjXTE7KxaBRaLhyjj+EkU+TopOUB+u291HE85uM6Kas
VJcpnSU7OacW6hhycViCxmKb48YeGqNfJu2UYGP+6nR5nzcWOUcI+khIUcxlCGx0CazxV0HLzOlS
LBgx22aVSoBTon1bwLQseWWVjsCSXKdg2UvVm+H6AdxeFsayi7rNEoGjlOMTbGOXsYf80k6AajNT
MSwbuf9sLK4yEvUqGgLmRI98rUuWFMa4tr+rjWZcWT4yAz87tHa1nViYC9cURJMoJQkxkDxzVYKn
l4134G7d5aCM3jIv0nqlChNrYSBPogIWk8aza2k3vSc8xQ2oEgoFdKyVvmYejo7mqQmbdOln9rAl
NUA5aCVENKtY62rD2vbBymEWtgwwe6AmZ4aHdUBb3zy7MUcynSdtG1qSgdNEl2HcthopAkwyuVkO
zD/KV8Dmz/F7JlrbWJcZdCLE8F0S76JhOPpd1W2TeIxXsW7uOhTRjIbljrX0LWto9oQd2mmNbkMQ
97sgIh1QjjEcxArUO8EyxMR3aamj09uVu5GaaEnCcLBOK5YIetmvBSnATDA1+EyTDflYSS9ZaQEG
d6N1ni+rIjvIHlhB2aOgopVCWZEcoe7buCX5IUKx2mawdYd6+CBAaDzFOOLpnuFbSe6I7hqdQrJO
boMLzlM4MEj3yrIQ/7Mb3INlYeFBMBTlWap2+gS0IQsm8KN1SHdyUZfNHfvYdSPLNqkKdGrb1Ir3
LQbkMdhXano1UhoLOfvshSTiu6717Gc8tdRwstyQflGdW421uYnxNCkD04xuVxdXJeoJ+mqw4fXe
Aa8zarb4SFGHOb0OZ09r0w859JdZhSVm9C3GWEmrVwMVEd0Lzwb5Nkyhd7ll7lpCSJdG3aD617Ns
EZqsN13CShweRbENwbwip1ujwfIAQUeQSokNKSPnNFNdmg5UfDr6kZ6lfKSSVx2aXLoUUXmAUfYo
BhITXTeOLlLoGGW8zvmTtl7m+ZCFrYOkxzr9A8ohSCN2UaE6SI5wKsu4rpvxqFkBmAG6RHJdXZMy
otWh9RjXrJbZoQDo2tYezSV2TKU1rsbIv9dEqmHjSJtNHOTyTbjYaQ1Jeyzs7K71a+RwZKQwimmP
gYuDRR/xD9N03LUKFH3gBauRmv9arhLSk9LxGktnyGKktKoUDCLpjKgA5UdfniFXUJdgD4d4JyD2
dpTeCz98FC8U9A+x9NTpw07L2O51nmE6qs3UI39pHUbjuoqfAAbOtSA6Dg1o2Gxv5iiEkDfc2paY
Ejvimxy1npWrSMyVbmIpoBv93KqC9luqrSFuF4hbsOoN+a0dCNP0PTtdRgkpUlpmCupIAiu73q4r
mdWeiks/KWPrLEXWwQsNRFAaEWpu8xqgHtoMucB8nbgUKk6y5L9SHWQnUpceFD0nUhscfLVIHR3B
Hp0P/Ry3JB40DtOFubWShHgRmssSCN0W0btKJZvp9tDSpHPyqv0wMx2jj178H8Lea7d1pom2fSIC
DM10K4kKlizneEM4LDOTTbIZn34Pap2z/WPhA/aNYcuKFEN11ZxjQmTvXzm3S+aTsJ1bXHipmyar
wtK9oPC762Lnhf1maOJ9qBEyNmbUv1nX7/y8wiJKGdslLKloytcWmVDMLAGOm8xGl4zdwMg4Y9sk
bDU9jW/bge1Zh+F0tkrIkCnpOqPEIpV14OiQmuyF2/5ERkqbK/sBwultFoyj1zsY4OsEF62LLoJs
1lh8Tslw49valWmkQTgt5uikf1JV+pAK2pbxkJI6MDxNfBqzV+9T8qFsJYMcHUoAInQTOy68v7LM
g2rS2dV7kqCyIr1XVoHtBP0PUXXg5f1NybfGcr94yMSoVnImSaOvXIKbq+zbjJny6E71GIbjHtnE
W8f4He8LJyK/bj/mNN5TSevu7OLmwJrpVtUPg6rnxUcBAXsr6NqSf9E9u8Z43U5euA0n2nVDDwqz
rMiISvIPZ4J8mzrmkUjl79ApqWip/alvvcfe2cUE/m6rdLidoL5APsEnlsR7hDXYt2nirofKxOWd
td+ZMWQsPqmAc92t77paHMlY9YNCZdva1cKr3DAflNr3TFUYFOqE3sbhC4OpBvsK9WetYhpOZrrJ
WkDIBRdPQUcDfADpa54LYGK5LHnxyHmfOCuu44BB050serzrXDHtkfWkdIBmVkX7h1FcxeoD4VWE
4binT1dOoAUiw7pyRibbA8MuVEti7fTscDw1Z4a0Fbvm6Lg1nQ7hP2hxbiO+aL+RdrGIAuW6Mp1J
7SYLOwDjK6yDJtEyCcWmYTzPuvbdRKO4amV1aHQ/u/dO3qMxxuWxjTy8valDvzN6cKw/Tp62t1U6
30VdjWWXsLQxHs8jvuJuWXG1GaAPssCA6GP/14G4zkV/XSmi7DyLkM/Ei/RV7ShCedrqhSwY/ZUc
mfvGsj8rO3uNCiPciXTCWr/miLi3abBiuM/SI9IobNszBWdVKvvaKThBZsJb02ZqNrpLwFBke2D2
X7IWr064CPN1u/6s2h5Lg4RVEHa3SloQLExKzKqj4SMbrQkahfEqsnexQiI5tTLC8SFWpZafQ9Ke
D0Y/TTeGm5JQTUJYmAANcWb9hsYBPex03jXVJoWcs9LjriZYnCC0JBmwANChX7dZRkD00FJgD+2p
StLwOy4YsY21BA/r7zQnzAmsauVGN7Wgq8dhQ3NkN9rhWSOccDVY7AZen56nyXkwqtC6F3l18IdG
7MbIeEiYRe1HHR7GBOa5sh1jV8K+6RnsXxmef62RkbYhDevJoENoi37eZuHCTkEKfmVa3kdKHMF6
akS+JS2D4SF+98roWbWQymkIOChZAb8WfVd29PXk2ZjbeBN66gMoChk8nGlKB+721NAhC2O1g5yN
BzYXaNbIaFnZBLQc0IHonErecyQVJI6X2pbZe7OWCWMgfpu4hum3bQ22KiT8eO7yj96ujRuDJIah
+Ax1O3vOw/wuya1PO3cCJQvSz3LQt00YZLW/7eLhPmdXQFGrMOhdVr/aJnSdb9WoF63u/CBxym3o
QmbJK9Pe1VyXddl8k1tGYeoT1SGUvBmUyZWyvxoqOQc9ESycp1hNlfHLkGqcfS2kfYUf7sZlxfmd
eKo8iyR5kxXX5YJ2Nal/RJu0Gd6ZttpbnrjSUSYdrJraeqjGbgMMwaJ8mqL53WIxTJge0CVo8XrF
FCNRr6HZJIGfqbfWxL0f0sIDO6v+DI3Md1lbgr1Qqt34CU27uqRA7ga4+K67LTT213noWkS35IXo
DW/WhE4SkUDJ+8dj0btHycnGrcRMd1h/0anuNy55H3rU4BBe2sSigvXfVeqxSHwFtNuZ6DnZ4Efj
DmASJ6c+zcKryS4JI2vjp9K0i7VZEZUoTUAMzayVWx20KJLOuA4ia/poVPGjslEilHJvq0YXO8ef
7W0uuTvClecsoQQc5vK5w5tGk72bQTJV516v6fGa80imwPCo96S/1Bvc/VNucQvJdXa2ZkR1ILtj
5IOK+OgXY8FRbhdXl9/opyDW/H/f9j/Qr8uDp+UZfp9GUgrh6Y5VeTTSssbczKtc7iMvporL3/Tx
vWn9+4phJhfH+/IOkinmX5cH/M+vv8//9z8E7EDNPvy+3X/exd83+fcVud61c/C/t0RwDTduTeLa
0Wks9o/lPV5e/e8bubyaCY4VD/v/3T5SyyghLnetM2du/m6/v09+ufX3WS6/6e7YcDywkx78/j1y
gBN5xeIzLEbzrxPq1yfz67f5ve2vT+b37/RiXPq95+W3f8xNLRmz0InF/nL7/xh8/j74v+w4/zyN
vbDvZiMy1sbFjZV0hkHdEN38vpG/tqzLc/3Pr1XLvhr8Phsp92SNjPZTdjGu9BkpNl5HQuLiYLn8
SBerS7z8+Oe23z8vv5XKPblZ6W//uf3y+Mttlyf5/XOmCmXtQ+T95b+///h9sd/bLnfJL06c/3qu
y23/PM3lT18BRTFaO17TAQG/8/9/jL8f9/L35eUgx6Xz+p+n+Xun/3ray2Oy2b/y207unMpRBOFR
lhmQO1l98acbEoxtLz/++VMfFRGM//x70Il+9rapv3RcdGKyLw/6/fHPbbAEMQiPBGf+vsI/L/P7
2H9e6r/uZ/gh7+n3udAX1lfN1Xy5+fIAIQdmgP886f/8/58Xufz57781v5D7Ke2C/9wE//W+/vNp
Lnf8fa+X+1xui1GQ4XAnOyUBK4bOFxnh/2ctU4w+jMJq1G2khmT793QxWM+aTb4hwVSmfLqcDarF
yBynVXUQVuaSl7h0HwpiCjI4IwNLNsfSlosYwS+G8aFwHeyY/jbHCRnS0V5+o1vXCJbYjgx6I7N3
fOazmdE6073iUQ+BzPlxusvG/rHuElqOGi1NtywZI7ao/zon2sqwv2mN6tomO4pxIjVzW0y3k+y/
BRkIGUhSRGmKtQdzWHqA9SLXnQgPhfVVmnoI80r/9vPx0ZB+to1rRBHFWCEuauwVUehw7AqqpCi7
Lqo6XjXw1XHPyPjkoIK6jpY5TGW1TEGKc2GgBWCIDduEsKijTinMFF3CgVPhnQTYN+qTSwDyrN8J
zzH3MwZzy2G5OrovlCYsbVRmIGGn0DE9khsS8sAbkqW1vmCpzzbdVKxVWOndCJNETmY+WhBqADKW
fgymFoT+85Ml8kMp5TUqXcIWWvFWD/VVVU2Em3RA+Wyu7VQopzhiIkWieQSyr6o2bXmY4u5EV4I1
RkobUNMJX41SY0UWNj0PJZLtULPtbGXtQy+OHyNmiLM0yf4IvXYjWZi33nST9eNP67JhvN5/Y6bO
eLT3QR9n4D9ynmfJjzKkhF9m6Cez12NETynrliZ+qfufNKSA1HUqgnG2vV0IDUWTaq9Mxt9aA01Y
OGxpQTtdtoMIqI2fqSXHbVvr1TpX7beb3BYRQ3t0gTzWoZW8s7Rpuje1CFULSdINU7e1G2bvbQ8N
h/F9sZcaDQLZxc3Wm41hJ1S+9dBoBKbgg0foGglCvRuX1BDihvTTuDi8I6wAkEf5ouXWikleYAZJ
kEfk6YwNOJaUyco+1n5UWMybZrxe9iAzddR1Hs9/GGFTJreMB2rxrjQ3PFdm91UX5rg2OfzWyAB7
zNtI5eIYLJrQU8F6yj0xphg2Dd4Q0bbjhvjgrSUybTdnOnpnBd2JhiwzHFO9hEmGmN8hEqdEeDUV
Bm+Y13JQkm1KNffrbuwnsOs2OjptW0RteDcZwK9q71PmpYD5Fn1MIGCVt7BFDOoyw7qmnxAf4xIr
lx9/E6YAXJW4s8AY51e/nsgJEXtD++P6BE2aiZUcLEMvyFbR72YVgmOZcoKz+8fJIGJF90+dR/Vd
aXRes558Li37ymrgDHNNYUzjUW4175nURkK50yLEJVV2G9GX9EK06jRzSK8HNdAUN4ybaKQ7UTB9
7fQPuxaUPYRdBF3z0Gb1E2L6HPSPHzi+fDNUf2aGVqw9S21z1T9XekjCfQtBrgl1kEZZz3rDGGEO
RVWIfIpxR+rGe1sAT+trgxhd8UzoXi2wreEnBrhT1DqQC3lleUYU6Ea3NywEl3k+vZDp9RFGdcPU
uPpO59fZhOLlog7Vk5jZvfnk1fETIRzlsUyUsR2OvrHVnd7/UGPnbWhXjRNivBReLZlf5k+Zo6fW
nbd0sM/oMl8IKDkJk7sVBrntOvo7NYs06JG0KNmeQvQhtKamXRbDf0iw9O+nT1CTfZg/ZmX3bnQl
cyE13QJl3gwdnkGHTiImCc7dgkFYDazAKDsarM2widgn1k3VoY5LP3o2EiQ5hDDYLA5yxIKFTate
K9aIsU7N7uL3aaujJbdNYYd3qFFUMITwf5YRsjMWG6vsOBFodBzy/HUgsnRj+PmijKcd0bbFi7QN
a22raZMTCrwheHbeOI1OQ2ZkIobKPiD+5dlJzbt+XJrTL73D1LdOMqyUCCIS87vSsu8iMb/amsgJ
Gq7rTgf91LlgAYeOcq0IM2JoENJ4ZI2t4il6NVApjAW6zmGqHvS0PtctEUrk8gHB/WO1NKzMgTcc
m1u/xXqnK7MJRs2hr6lLEHTMXStHbCw3Yt0ajYeKVFS+kTJzJGyBdCF/OYRYGoeGqbrbupiH8upc
ZDS2LPdQ185Hm8igGsUtAaHFRoBhiQ0X9msI6qYbQvQf3gDkFTeOs4SqcNUNOitF106Q6MbRmN0g
7pvQN5TjJrS0L69mwBf2485KLCYDAxolSHpMvR+FMRMCVYhdJcydPQ/XWVw+laO+FUaOED1GHjLV
+Vtis5tp1auvV+lVD/rRAzFd36MBfiQj9nmaoSiKpn0kGumrGp0Xs0JXQ2u4IHDGicbr2du4GQ1X
o0XKajjOdSWR0VTAl2iuuRtHtIcsRKGSOLshIYQHrmzyxtT+3Y9yCHLdaXTsVaoPCFzzfSvyt2xk
n0hVuzU7agOrP8UzIqIJn5ve0NTKpHkLSWRjNRyfGXLahWmDkK+HGLxNBgeJfTWtOTbfJzW+Ry0z
QTdHEupVtAkSJr5F9jW4yZNVj2/EnP9JGdL2kbWb++TQieKR+SoTOb26l7hKu0RjOp5Bv2N7PIgZ
QUo1J31AkFxHPM68E3700XrtIeqw5dDdDEoPoMSg3D+taAFicYVddQoJQykYP+nILTSIZ3UJbDFc
PEKqvMsi8q0MhBEBpqjdSDzcW9GmS4PMO1QjY3pMatFamyB0xgnXZs081nnHejlE0C5cc7/oqGsZ
livpZkdlf+kFxiN9eO14UwddviQyq1f6lD/7jXbkzPeQNKFcdZ3Lpo/OhqRMsM2dSof9CLe13be0
kFs2CycJpBIJlqvVwJjwPZ4YDHauPCfeol5QbaC3k7MZ/VNWVQ95Z6FmMMEcJRy9gxf+yXNC4rOB
9LexeUEVcjJ9ddt5oDu74U6q6N0uEBN0Pm2odMjfXN9Hf4DZc93ONLUsQW94Zt9YcvdAg1I2NMZA
RTMSF6SfOCR3Alv+wceZXBVnvAGobTAD4ZnhcOleHEVbbs69kTCr6iZPaZDg8mFrCvScVkHmsZP/
kYtxpVD5gPS6e0poxO+bmKkKgh4X1wIeA3TnZdQfkW6BzezCd2wwG0655tYp6q3b9tdW40MSk0B9
QU9oeYLni9G6paErwEJdZKhTvcgFQzrbNPktNrLLZnRdHAQFKqtNZ7r+qsXDTp+FyWrxgJ5ass8h
ZkJDvbLbJrlXfaBCRz1ygaOSvPO/9bHrTkSwryFx23svVI+amFjN+d07mt/VNMF0MobuvWn9bdR7
TDWSif8imctp0jRMRfKqArelaxw8FGE1msA6YnzGrA9BapEBF+y9gzfnLy5FveQK3vUSHTi1Mel/
+DrhbqfJSeDH6qPhZvRTdpc6uTc4/WzajmMtDDPGhPUpSqofKBu0xw3G5Zn1FLbeGcHJpzGiSpmb
ltIbk1CYeFvGvdcdsHKHYjGiydb70ZkSZJU29rWZZM/U2s+eY0nwfgb6aHP8oivFsAX69tnzudQ4
04aY349IAmJ0nTstSmmPOzXS7ZqjY1g7Db1buy+YNjl5BtqZGszJxTaNkp9+6wt1tCujWTF311bG
ODzZ1RAYpj1SWGlcW13WwU53iw2VYa+W3Vr0xpm5ftISK3eM2W6ABTHFnGPYznzhLfNtwyufUBB9
slKu13ZWI3s1mPi77DTajxmaH0mVHUKH6WASq6MU50LqRHnEiInzgkJ0tonPazNv7WPKSWf7uun8
x0Lr/jDasXxxSsYwQPK+mXBKr7AaBaqPlvhNgYikfhsb0KrlfD9boHZ6+V4LDbWqj2iM/KonKZCM
jjJ88gYEtLUeUXdiykcriwHcQ8uhgxBAnMJ4Zd73Dulfpf2RdgXAuGEivNAxt8KaHk0d81LKERiz
hTORgCq2tT82gpJNTpgVa8TYcFCCjO9kZTL3ecpdjtKiGOqgMNhOYhDnaCyuJ6zMyyLJpBxrr9vM
ftFgDAhsZMhV+1ezPcKLd/SRMYCtPYgKBKhgOcZJqsIY6OEDnZ69xbs7wBXOMk5smnUkj+6tj61P
09GmbWj2D/oUBpMy4OlHOZGxDRWh7bP3V9rkBxQmZJbGGQWVxcUCSV+VWT8W4wpSWbo/DLUv503Y
cLa5nkz9LkFdv4prd5P5zO41n73Etc0P2/P+JMyXsApWB8sc9v1k+kwejPva9pFOGT6iYrIP9ayy
lwcESWITO2mC6PUyBuPmtDYQRboGNN4IPe/a8JHwIO4gXLE+NKE6aggUidqCJJfLpzQvr2Pdueob
guMq6udB+czgCYYADLZY/tLNqmrnM62AVym+JyRJsphTYvwQk1ltd+eWw5vbDl8J1OqZobZjGu/o
O8kvteCsl2RfhmODrW8eGAiw80jx0GfuXccwdDWlxXWPY0ljRrmqUv8ttdGfoH96DNV9J3QGoSzd
yQqHD6WTHM5Q6Tq3xUkYTD6zSAXOPGLU0N0byaqjByyxiZkK+GJ4MnvtSfehQkfxdI/Drd+ANrgr
Qp9BeBoSrzu/ev69R68dkUnhksC5GBZUSoFNgem4+JJSs9pMg32FbGzVN91OuTH6IVzP+VONA/RK
J+CTfXLdyNgKxtRgJdYjeMNvACLcdOg8X7URpkujxecXJXPgd3hPSzcYav1VywHXN525C8dpV42g
0fsc00tNIFDUq6+4JlPYtg7UF3jCKTAGEKhUlay+hhs9O1BJ2wdtUZ70CUzEqgfJ3joB9T4x45b/
WtYWGjwv/Z7c+DVWcUDWcoGvpbPWqW8iuppeKgEyMjR3ORiSVdmTLtnianFSRnuie81KJuwh085N
CF2bLKYGLYw/4HY0sHC6e+6WLuIrJ3saR67edoWgVRIGuu4dtfa9Vq4YApSIhPwrUX3L0I1WWSzP
Koq3VmYnmF7Ho8xMsqZDcr3TjkUbeuRafSXD9JShYiO/2QfOyxEf+JrL2tDnUBoGoJ7TlqQVLlRJ
hNZTkbWYRYxCK6i9dRiIvJerFJPdJg/phSTJdxXmJ91F08QSDFhyaMvVnLT7eKzUyqPOXjWV+T3A
ZOaLNZhd7xC+vbuoWdx5pH/iF4fMkt8VMyCA7Pl3mmP1HfphW5vxeY4Qqtb8WLfL/F6fb5rY37sE
UHfvHIpnnMofiRluTbuHoi/PoY/PK+EcZbhNUPTuM4iw49RoKDnqBW5uNTd9I9CVMf1zmV5lvrnT
FtZVLKdTjugyyInj2CYIGB2GzSsph2eOUdQghkTkMggnaKJpx+NWJJ5GGxIYD6D/nvCgapuE6d+z
MNGODDVQuvjbH19qz3pBP/PoFh3VJtQVG53Fug3DZIWoA0USWkrIuRYFL8cmmt2q3tWNs7XedMfE
/2E9j0UHWDhp7is23qocrDstz6aNEtZrD/fDiAixndFq8c340QkLwWM0O3tj0b2JKG4phcG+Ihjx
WMNiUsTf1VkFfThcj71568fRnfzDiTcE1DrUFuDj/i4XrNScxkS3M5CNIvRXwj/M1WRWZzsfHkd0
CtspTm5TAlwtHx2Zx0xWMIbdsAgki53Cc7IejA+k1B8uzuVWZ8fM7Gc3dh5Mh3ztKLmO/XmXKSwo
+XTVNhwtAPEQjexbS3/tlP1JpEe35nMdMFVtcePSjEm5/rtzYq10sz/U3ZkUq+uWE4AvkmLdKOMt
XBavnhad5gathlGdMhPIsda3X7IeF63Ac97VaBli5FoDQB1dtxGLhOwtVDFdWfn7WcdNZTNBrkL1
WYr+TsbdDB/AZk3TPbi5OCKyaNew46ipkNp7TCx5Yxpg/yL9QwFgMJQxFSje6isGnZ3a2VWDt1jP
iD3wGvpUTSM3Ijei7ZjszEmeMycb102dHyQ5JXOng1qt7I/MaK8ak0msbydBmuG/TZX1GYflXZPY
AW/h2MU3LjSEdh5OpQb9JnOQbiTgLwbrPlQa7ozwZy61R3PxrOHYedSy9x6Ngz2DQI90Sc1lou0s
5MZSxpdLfoHpJw8QcaJDVWbfKlw2dpy/T0b/Qqg6pzALp3Fb8ZmT4Txlw3WVJg9YKD4oIT70Rebs
Vv3WltN7J8FxejoXcq2AiEs+sFjPpou8ubt0KkfosAoH9kRrVk/MK1TrdBPidx9L0DJTPRV5dEQF
fV94g1i5uvY2R8NJr/2r2C+vTU7hQFF2qqqQGAwmqhoVJEPymuSNWP/UtvyyrfwzlBJUv1ndFRpY
Rrfg5OLgjgkxfzg1dMUhCLG9OnT08syQRysvHhBDrkoXDUmJ+mUasDDFRviSpqhi7Q7yC3mox2QW
FmNqxPRaFe2cugQKv1bzmK5cN4EfH0Hzr8oPR9TvSMdv+iL0goT9lCPkBbeDG2jdhsQ3oiq8aGc2
6doFBRm4Wrm20vmshYDp8n7e1bYV2B2kHy55WmDna8/k6EJF2e/tHoX5oqcePSx2y4eSln8PZI/w
DfopK4uKjr24vLbyZwgymzivbptYvcY92tdlF5yn2lyVlEfbyGFHoZd/xu63oyP+GrrqTOf2JmxD
qMOhOXB2MgI7lUQUFA8qNt+K0REs9GLK2kHuPJ8oD6G4MJbJA+oFrsM6TRmax3LPauyByPFXqdIv
Vr+Pg6fUwcUPQixTuIEg8GrLUyPDN8qD7hDHlCghjfqT5pGEgI5qjdg+A8Vk7htN0NZLid1MzTo6
FZN2qlypnVlrvowFvd25c7eNTECh287Amh4hDoYaOuMiz/Zlc11WGgMCngCGlfbFunc1df2jSMht
GWftLFmVH6Iio4npwQpOBhaNWrO1plZbyxTRvSRxfWoL40rL0TLXcw20NHNZqHmxvitCYzdNfn2w
NQ85/uR7axxgxb02tWhqIHPsLn/+vS0s9inHJeObjZsnGVpgaXKtUjbL+KLa5TH45nJ89QSxNoXV
bR0XT1XtT4fKLTIcB+67Qx/ZwEC9cq1O2/N5trNBodqJkE6fQUxK6xAx07S7ngq9GbiG9Q0NyEQ9
yLH66BQIqMTh6jNrw0EYvb9zwx+XqLH1lDMaqukbz23dI5dERdDiTdG6Ceq+RWnvDMYf3MAcNFTY
RRh+WqkAmwP+dQNViaxHUqF0JFiNw2nJI3J0WEq2WEO06e3d0P2KfRPzC6RqMhgZEYUHa05OuqBj
pXzzxc/OHVIEPMLX9fJyyTKBsRyjRiD6PvjesycgYnjlXuC/WfdTepp1576QNzIFw4Cy5qGMcLhj
ZDo0UtDSdG/wMK4a1/tuRtvlYgjJy87v0mV04GsFbcOxOQpC43FBWBwRfjkFna6uuh7dYx2RIFFN
SNYQunFYW4eyF3983Wb1Bj8FnXidxXRCnbBbGa5s2bMsMkImjHcgpG6atH8ll51yaEyxNVrFz5DM
7bXK1C6iva3brJStyOcCSw67j6sq8GP9NZlITol+UEGlR71ZvAgsOCVhUpwe04dieA4tbCm9xxot
jpDHVli/RwUff6xQZvgpa2cXWR4MmV2a6MZL5nO2zhSQuowWCzQoe2ckR9HRfXF6cWaN/ejoxUtb
ePDLGwwGvQGCItJghXnmLlmkcCmKTL7EiEU76Tl0DmlSodOk7Ynxd86ZlWBpliTgzZpzHu0MoDta
kLQ1jxazsK3uOR8zhsRioFUZ9gxX+ohHtQvjTY2s4TQLwhLJdevMcaDczv2jkUNb160aZzGkn5VF
w8qW31la3zZ+OezzaXEX5XhGTJivheqQ7jCYameaT66bfXQ0+bjaVBpmUzpmeRUforRfCmjzzXbw
v9KtBG9Nc+lWL9AsDSbytmX0FL7XdFgwLmnUruqEcQDTIIbKKIemRzFyF4J5ATJHs7PTNX/Xn3tt
QdAUnQSfazfU/Iw9nH7wDl1Nxy+ZOzIQwKhtfSvKYHA0G8RzwO+arLurC4ZArd3y1QzVkb78dWTD
Vejo24w5cuSBtia1lDykPRYaVlO7uBZgB7pEv1aM3XGUchJzyUdK5uS6FPqNL4W1EzqJo/1UHeY6
xaCRlUFsCpB8EReHKBLtcaDfnnlYGtJsfHZKfKC6emJqxvdfzsDm6MiGCbjQvKKtzroVfjz6wgZW
dalbMGfrMjkpl/lp3dC0l9aoHRv2YhhgwAIVck8WEK++XwalvdSflbKPc3+wM86keVI9l85skVpX
pZzCqulKtMtMqNG1VWcU+LbcrKGuze1V1dFWEzG7hTYI88i8sVAcaCyzHPu5yLGNuQbpPp5YlyaU
CHuQ+GY5RFtJToET3uQjL0GaIAdE3pAMJISFiq4+4a99UQ7bNjSUA2UvQ0PDYb8pxufG4ROD4vbW
ZobBbIxIi28ZyThe/2ITpIsUvDh5NCVJ0rrTaaGwRzHo5lsJ4gxmvAUSIQh5bUNOW6vmFGosVZbL
rCdwPJTgaQSln4X7StcKLTA7Ue4YFpMwX259ZJhxTJhnV3/ojlD3hRkGfTq9gGM4yd7toSakFXpK
rBUl4d2cotXNmMzcSfsRhcYWsKNPaTndxvW6q4gZKo1D3/QbABa0zR35baqcTTSlt/3i1PVC7zmP
e2+PT6kPolrKlUKDujHret+Vx6ZkT7ZDXFMcSJBZ5LWYCP6oxtI8uCbOTsoKm31OSON7jOwP3fzp
x/m7K+s7X6aBbde3c+voV8Qn0ocOP9Du8WhhkoGVP4aQpTaj5JSZU/E42tCfB2bMDv4pEmqDNtbe
/IY03s5o9DXnOyQFQnODfPa+4kww02HstUYZS60xU4tMVKysa3dmxbmyGKFFc9k+pFY4XTlYcVYJ
Sx9RdhSzUTVuNantcpk8KC3Xt413awqNwlCfnvsRQFWr0xUemyfVMxFxBnx3UdmCAfLB64z5zLuP
ruNWvRF2BgP+x+yTW4/VPotgrop9P74Ik+VAh19tFfsaNfu+qez4JqpwJVQWYwNqlaFFz1v1b8Aj
0HSH11mXEdvXfQ8eDX2Z0oLvI+1R0RSozNxfRWbp0PywnsgBptuaq4Kot+FDY+nexO4EOSwR5Lyl
d5qQQGhs6DbuLGFa+/SvoRETdrMkwLay/KNbw6fqie8hEXlvcO7ZZWUF6zP/xFFOloWNuUTzWBmb
bnPPJ0rZq/AVNdLOd7EFxnOuN5lGfJgOW6gJrdu69dOrCl0y2WzwkfACTtI/sh+Va6PGaxOrYThL
rFmiQcgygs6Ku49pqm64wqZUwdYKU0kCE7VEByJJVKvaE84yuv5+Km/1WX6nLVoQFacPpu6H67im
9RpXNoS+msYJBrrupnTWSaF90Wsf3rVoz/QVGbu2BFcyZpvH8st14YO6gqVR057rxZmTGvq8i6Da
3STLD5vuW6H57tXlJnwqX71N50FmDp+29R4BF4z7AoE40XrmgjfNtp7mQxZs+mkja87DoTQe0y4h
XyjRX1oZDxvDNF2i7/aeg2dMzP5LlMRAZRp62lVbDEETspAphplaiDDIqj7UY/vYu3LemRiQgh6Y
0pgJgjlKpnOwQOodBw8uYg+LkvLw/hpM4ijhOMc6qOxZeWVVYDVtd+6ld5+XbNByxq8qjeasfCVX
WQKSkscjgNcU4416SG+acKLJT5sRR+Hn0BkwSV3G8mlnPFtO7aLueJd1Ge7iEYN1BbqscW/A/pM5
MAvkxCjnQ6lte0asRq61mwpoWYppK3R6rOHVVdZ05HwUNfCw8AyU7DpyWKuwLEMHK+HFasSfVAZ6
aF9KipzxD6dcYGyud2tYzV3dZbRhHEgcE/NPwXUpyhUrAbyZYX+bhrjGE9vqN6osyNbMwb/Vhvfj
2mSuFOp5VCjNBIkNa3dCYQtDfmVZ87cYiTuwoLOmP67DDjoX+Vc9QtLQXUXtp6H6L6foOFjyqckQ
Uyh2LrN9HLP26DcofPBpBujMn4wMrgG53l+ib/DJWwZoOd+01qHpnsxIksSR8iVGzsFH8nMl0/HJ
mLHwRVJj2l6xAVzxDTdg18XaGqcIgR2hl26GNCd0ljm16eLkR0aOnG666S2mB7YI3+JbFCicVYjm
mYPOVButb67/D3vntSQ5kl3bXxnrZ6IJOPQ1Dh8iEAoRqWXVCyyrKhPCoeGQX38XspvTgm0z5DvN
2sIqO0UIOFycs/fagMdIWyv70zxEN3VHg9ilFiGNCamOy9/EBvVSlPZ7u0xXFngDdqlBEiVnDMkl
eQEEFaZ5t5cWPi257s7oo9w4WYKlW3YYNgfz2NjqZEBM6ovpQZsXPPFogURtswykR7gUNpt3811I
E5wxrAitUkSHLJLFgM9NNATwInpqveSs6KVRc3sTllIX9J/M9t6815TySdgircdKGC3pXV7B5YuZ
66v20FnGyRmInpQAkne5UX/NnRRr3YRdSWjvsd2/SUt+UxCVGf3iMDZcFysdtzBx5N5ZOnC1FCGz
rNhpWkYHzcTPJyqQIBYuNioMdGxtPuYBzTLCJ2bYMFPZE9f/3v3W4pcMYuoFlGkp+ne+ju+QY5Ud
v0/ddN8J973O1Ys3dw90IaCQZoRlaa6i74y7rIk4DljGqt6hj6rhuXYs8EZ64nubvlgajvw6XWc3
Ms91Y3wzohHMUolObO1mlSpG+JJ7wMLK+jRMznkgQ8KcDy53UIl6r2Dijhzt1ezTj1bgxIZlPR0q
QM1jhHu+fS/d7sWvY6rRpMs31t6IWDmZ0wkn8I+FNVxNACXwzo40T3a9lyKp0616T8It7WryF+3V
5sLk88MV7zQ0vV2y+FcTkrSgNKzveRHfYRZOQhhC4WQvn4byqxpAGBv34uIACpRlUxzUbOs7ZHNE
CVL46UvnYIxTfOlU3ezjrrnHB7bT7YrbX1phy6E0Vo2GUR70QOE3ihkeI1n2nkBcw7SgTmap8b7B
KVoOVRy2txzCnHinzSMWiMQ/U9nYTh0h4Z6dEp7olo9J3d6avRlMQB14GWkw4qMNPKrl25aanwMw
d9PQLt+mMww915SXzGnuYli3GzHVdKwmmhhTkVGsyg+N0gCU1Ddq0Q2ozWt+iwZeTbIpq7tjVYL6
6KkJpyXkHTWVOy9ZrlL41dsoacqdXqsw9rJTFOtEgKE4MgAw7uDXvKQcFvMJv8vQsQVQMRw4Nv0A
IH7ENPSaDLCCH2tpoM3izVHNjaUrMjzzeacM9ru5wh3CvlrblnkFa3u8VbH5rbbOscmsOaWjSzvs
w0fjUFk2xMrBf3dn9Ubxy2q8Zzooh6kkDqeVZ5NDaRKzjZhiceNm000yIqkee9QexqmO82JvUB5w
Cud2EpjhKE+1h7rRCZc0QZu14qWb4N00FExtciptNWRbv3Suy8V8iMzs3mJO2Xtuf5DtcvBrI4xY
yS0v2/ZEnIQOyKSM9CsTC1yGRUI0kxkgo+QrL2azU6OL6eAZ66o4pcQiz4NBOLpiV0Kx0S/J66u1
/GJN7Y8oG35IglUiwmmN5j5v+p6bZsYKU72iu/+RTvZ7P1S7CNK5qef1Qdcm+mUzIMOGU7uTfKMk
S8MeAxnFMwLeq+Uxsd3nzJ2OujBPmDKbQFPiko7aipdFo9OzINodXtvLB1rqXaMT6N127Xbwrb1N
orDSx29I1m9z+c0yV8CBPFHUvcMSJrh+1csS+UEL+gCrk/HkVy1qJP9L0uM6p9N50cAkbBDa9Qhn
p4tdeA94rShwF96T3g6XPqpu/i/14H+UemDrQnx+VN+n/xe/V8Gbevvb++dvXr8V73//6fm9LfCw
/SH34Jff+TX3wDV+Br8Jcs7UDYjytknswK+5B675M9fW1V2H9qlu2A7P9GvugWX/DBTAMjzLdnUT
1cJPf+s44iZ//8kSP7vCN3y+Y5OKYFvuT//5H7+8uNsqn+Oq7P709d/oXd1Waam6v//k/PSHzAPh
27bh+y4vEDyzZekW3//+dp+WMT9s/JuHm3tJK8grseN/J3OHaIE71LYTbtbG3Pzug/n1uX//XOb6
x355Sacff//JRjttmLxT0hxM0hpw3P7xyaJ+aIRZxdFxbg25J5eILdOAfsxAD7hrgGPpP7pOP/Vk
d4IX90vvtdGmU16guEqH4isVjrDK6cG3I4JbdKYBJJc4sCSTgVemT9SvH2saVVvHMc8p9aCgFs0Y
9C0NYwtRxjS50Ojt9FLF3nHs2D9oFEY4MLe3//yNuu5fvFHb0T2dA7WBOOhPn2pCqA0dWs8/zjEi
AcU+28w8GfQpGFmM59JAzGAjhERQ+JGn5rFeS09pSQ8u4giY1grIYnFM9OKjsIpLng9j4Em8Nk5r
72Qpiu3sgG4TFSCfqhuBfFLY6zF4i4Psc+skPPM0IOUDAWphn1cm/A95lWc1fTIT4EVFoqLQKxQ8
2XO6GoXyBX0jFjRc/XTW9a2Vo/9uUe1oLux22+Jlq4Fz6OjqaHClhtI/Vq9zQxUmiZtj4hlPJcsl
/S8Y7lQdjxky+Y1vmja/kn4Y2Xws6/EWbyyAnM6UgQC5sbw3eXMr9fiDLgjiL5k+1D0Fh3Ea2JF1
XjBb8kvVrOIkJLsD6Nlt4aD9+hfXah10fx6UrsV1sinVcof+aVDqrVWbhVp8KP2ax3wfPWam/Oor
XLrIL9GKYidsS2jwsUXPD1feRlZob9G6HTuN5IoI4BsSzWMsTQ+yVqIfW9fZRRCFApGOIbZNZ2c3
3uvUoR0QHNo2+jCj8M8IiXfiA3tKIo9zRYVmvjNeBh3RpEDgZGfkPNcpJz4ysDjmV4z7ZtB27Tj6
u8Xyv+WJNYVm27zCo7sAVPCA6hHZ6qUUxWx5LkS9OvZui4qB5xIGJ+fhkhoI7O3yNupmTIhhNYyn
WTiBMPLrLNJuOEJcbHeb404z9Y5Y9aGm/ywcqDZcRatke5p4/p1ujDRm5rWUn2U3vj8HLmSuqZMf
bBlCLtR94TNi/sV1+ovL5HEEMzyPqr4j9D/OHUBB+n52R/+YEuiHAIWzrBfbM5BUeJriAQze6z9/
QuOvbmLP003mLdsjs+VPA8MG5MRpmWc0J3bkjnO7eDSVrfVmcMr+hebSNZQYOqwe2o15xXaiUcS7
KfDUlHQc0vijM6ikxceh//LPX9tfjVlfd731iM8UY7Ju/H7WpsJeloWWI3sQF79j6+MmvDRWMqqi
tmuzfQJGWhJ8+b9+Wks3LNN2PUIbTetP14AwdOHlo+YdkRp/oPF+1GvmA6/KProGYGQ8SXq13uM/
f1JDX//sn+5QW/C/XWddpv7bGpXFhiD8wvGOukIJk8Y38YgONBkJuqx1clVqI99YA2JRC7Wi+yjR
ImyaSZC3AF3cMHzc6FgrfJYlbrviysmqc5MxyUS6RLfBn8kN/zD7yGXKbEb2pGMDqXNHBpiVb60V
rZzP6UvZanel5YRESDL/unEeSKfaNTzvLp/Q8oOb2Wf1qBibt45Z4dt12LvLvDj5DgtAbJ5LvcK0
/TWe6Ta5ZUxjLgGM6dI4bipca47XflfoRmqJs7yHBxGtMO9ogjLTuF/VyAnK5pWN0pWBbOBVRyhE
2S1bHxM8RSOCnZ6lpIXWBZpbCT8M9ZuDjmVeJ558Wi5WzGKgW5h4Zi4bBy7N8eJNSrtua+bzozlU
TyRD8LMsrRsfd46rWHMabdA3feo/Amvmhfl8uHZjvjpEIstmXR1mF+9PA3lD+DR3EnlsCRbg2ENK
gUXiwFqa/xcjQlh/imqiDUV0gcFAFK7n+L693ru/27ZEIsr7ZGmnY7yqe0Zzn5XDDfri5aBFdFAG
/w770Uyzvr4yTQS+iXKvlnHRaF7Hp3my/GDY5YNnru1J6IWefjS8EYhZgSqqQMQAiXCgD4MmpAdH
o+k9akthPPVZZ6Cll/Rl9j0TeqD6DM6RNfi0ltDkwDFMXXS5Mw0nusOEg3vkiRS5Qmvn2hwv3G1n
Lh4rCJqspJg/VOmErkj1wLL9byRPtVjk/WpV2ICKQQWoDkJa7RXl9R9UHhF4RvMjGlBkmJ4NGoii
M3qrenkw9QStUnnvNd4qfmyR2FWwXmpDvPp9Pu6F5e7Rb+OO4QSxU3hLbMJY8fCzxYoJ5FCLQUvL
oPhSonVKBu2FMiV9qWQ+eIX5RDXmSwSlFUGa/UIyBwb7PH3IMnQUDRIwJ9ICLGJQ6yjgOZ123Sx4
6sggCQbl3vG83TZy/WPct7TnvHnTJOODmdVHquU7Ty9SsKXjVYuhEm+jixeHj8p6VmNOob0Z7svG
/qA9TIkDpUJZEyuAIXDNJud1wwO+S9hYbwkoohhK+ISkULzNF8HvJjPmZGrxiMoCPquAuiENc20V
sdKJ2yHaO2lUZOtanqapYCTzu1tq1W9szSCfA6vP1Jyvu1NjbxnAsDhGEnNFQ95LmrCPHeyN3coI
W9JyKzMQ4plZnSbXX6m2DIm0hoqLAgUXQIb01SS8CR5zBnlSChoqtn6q18XZTIuNlydq51l1QqGu
eKVGssmmJnmmS/eQ2c05zWj7OYnYNhLSE6i+YwHAIm9MLAv1fiQFIrEYDDMeFN2tSIK3J8mwOzY6
h/LIq0hbn/07P3bgOmjDA4UWApyJcCq4XcGCmnfJ6GqnoZNnA9AVWrjQkfwZlhLnUEfWs93YJCmR
R9AZicY0ZB5KndWlmRpmQRGT65WgU7SBz1XpUymnc2YMHXoq3QQVXz9NAkHb4ufUNqbK3BS9cXCx
xB0tyVqaSDDhyA2nPc1zQBrItUoA2uMMp3ZY3Bt4B+clMW/mod8R8vpWAOJk07phtYHGYAp2T1PB
2TwavgyivI91rn/R6vqZ5LOwc/WTGNih2uxWKrsu9mWvPZgRMzN6nxvfissjavdtnqV3mVdyP3nj
fYdokxwQLASWJhCOrZkRBnc1OuTjLFNK5ZuJZg09w0mCV49msHpjdiUzohRkcWia6ktrVt2mSwWy
HLQpoHbRpE25+earMEr6HxSmx1M7ch/7U3foQIjkTfNQevbpbj/6yRUEbErvWnkFBAoWvApqN3mW
BRxbF53EoEfYkGrCnM6903xRTf/od+IrBTPZLGEzg1JM/Qpk3exSJGjLbLu440tu20GvIjbd6oC0
/XqZiDRdShiKGVId5C8VyUnFU5sPiBZy/0165JSjEnjIqdRvCoRHDkK3VdE17HOm+lID76zafAnm
IRG7WEbITSfjAD5eYpjrULPkl6GMHimJbMeJkNuhQ6ZUi/wLFUiuu/Vc62OBtTWtNhqEUKQp44sv
WE20TJd3teaX5NgTDOUbzR36dW1fcTpAXnnUJoUTY95GnBtRIczIEYRDjd2CGMbfRCHfoXA0h/sG
R2q2im3rSiBstdQTNsg7DYiINFUWlJAtMsC2G+V5O5wVqDAX94kcn/K0lIVFSFPKHLl0Nfp3/BFU
c06eSvKd4WP+xf38FqWPSHTVdpyZNBPzroyRC4Ar2jjmQU1WgiofzF/DTJq1JHSvRCMyYRRhgD6l
Ogl5hsDBwHYtd4dOmBRzD136OD7VPjLOTvSAppc+pNQGQYvldtbAhnOtpD9/09Kv3OXdLsrGLLB9
/7nv/LsJU9Mm9uVTV7cHazK4/GSibe70tohPTlccZJO6OzOZqyCpG9Au8E/1Qr/oHic/9pG0yXrq
qov5WvsE0FjoOBDF4Knd5OnQn22nRFkWfzcBY+Xx98LCCFE0aEPYTT2Be0m3Kq/RbNpjKKLuRdf8
71GRHp0aFdgcac9gLMaNa1QBZ/2h2VWTPPa69Yoa6bFgeiHQw7uhpAZS282P/uAHcuQYKYn29t2P
LBPoML2WFzpUL+OqMXXRh4xlcl2ZyWsUv6IwyUvKtLq06K2b/sGoJ0hoiTh+/u6IeplKbL/vICPP
E5oC02drMBr2DL57SxeP3lA8viTOiMpSI0NxyPAWtq5Fi6hfnrQ+x7E2JMfSz/Ng4vslVqdZyQ97
cJCQ5gQWAZJ8qZY1YUO3d6KxjJ1udeHCHEctQsdz6nnnqfWh9vJk5JZxq8X5c1LjAmpq0EBN/JQI
jmvmGpA0flFaRanYfRWxYb9q7R0Snnt6hO2OpgJuXm3xtyOeNuT6RfFFVtoBW3wwzlkGAdSbdnZN
o0Tzjfck09uwn99K5dyOowaMhCrCSaunV+XGF5VEYAJx1JRasq1s7WkmTQVPPBi/sUZky4YHxNBi
BSwDOeAY61bWGBfLk9Wi8tE4uXbWPnJsnbJp0q0HwPaXB3uhVWJVBT05x75ju7rsK3LGESAhpOkX
jboOhXS0u0jlfos1//zXbw/xWqAoMtJ99H4YN5MbLeGAUhLmr3f4DBo3c6KynYb9tyLJfJ7kEkIL
WMKsIGfKzxfYItzloaeEe+gRQjV2fLTI04490gmBbV0nBoHcsimfW6+A9bimhqeRYOUY6e4mgHI2
MjMOvSmualu/gvcalKMgXUyJq0wghJLFE0OcZdeSGFFicF19zG7EprPcaOCSkP+eF4+GUocqFzHl
e9+mt+NSmBSyy3fbyK9c8kBTzh7LTBhlNF2xTZrQ/Ce3Y9U9lZ18aGR6JoLyvR2ncyqwbnrizeud
r1YIz/FVDr6ih1S9izy+FQrJkhgLjj8Y4DP8EewyrobeYV3vn6YeH13bn4dm3aZYSZDpC0sfxTCE
y2gVyS/RZslkqniWJYU1VfvFV859c2jr/QyDEYvBgEUMq5ZRFAgCuF1FaZ0GlJBhTetgRZP0K3XF
Edid7L56dtgJ4WgiWF1yocnuOYN7qLZaCpBsBcWFnw/lCLhfT+U1+27YcRpDdumZxvLRPlCkgeOh
S4jWadE6m6atHjOpaPKzV/m8up//+hwrBLIaQTpH7LPNuE8OkQFni0SbIvz8l2f1JmUeB6NT4qPz
8x8dAZrPLpZvoioMVGfJCXAYuHiqP+NQPkdedCjXgoaeyY9siB45MB1he2H8Km08ofGTT9PtMDv+
Kta2j+nE6lYiIN1goSOJgPoO+gwOrgORWtwEp09cJw0LRc+dw7oF5kyDWbCzBf3oeTx91jBVtnoM
aYLGCKU88hY3hCLtl7Z/5dTG9kgnO8hZrhwSMDK+YTJv7iDzG9uIj6dV2cdgUZBbvV3TkNEsaXkD
SsBIrAngiRe6SBZbzNDleEmiGzci2Ym7xvmQ67K+lv4+D4kRKqraQTxi4TXyKstA2cCReyGOHYQu
JrNiUCfcPF4wrU+XRuaTYcw7n1Q6Ti8eDV3KXEi+Hxs9/0rSEPtaOGUbPc++dxFQxAkercpPzsT7
y9rrRNfM7RgjdxO6TrCq0u8z4VFjQyuImO5GA1y58StWVycxyi3aOH1H1B6gXiiQU7zseyiBgzKW
wHD8JHDEbYRwh+WZLVyW1m+eih7stgRoabnb1pRHctzfCmfGJz6IEyF5NOvTS04oKgmKAlllKbaJ
gyPMpZ4KS63iBLWOGEyDTtCsdUxnIaoj2Q8G1QNIWjVKpwkD9pxuY92zKSNQjqYBh76g1PPTZHOP
92tZcayAvUfjdKdc2lMOFYFynM+1EbNfHyhUOFn3Enn1AbECB1G9ejaQaNKeg5mSyfHcEo+BX49V
e2ytXWWyaaLmXgZF6wLT1HhRjqZup4FcmXNvcHN/Xp6EmSZNoJc4UfZVcSF2w1I+C52lLKMyONrV
DblDJdG2y7iGKN0v1oSWZam5PaR5rZkeMjcKJ2nDbtrzvXttVZdP0DK3ik/Fzahi0I7/kvbpnUZK
xS+jTk4J1kEdVvbE7mScCOYy9I9lYf+QDL8UQmTL4FnQPzG80NOs9UVQEo95RuAfAhJcwtoauNed
PBvDAU9lJuuReq3EIOO/a1sa0PXqksIpTSHpPdX069J6SAY0f2tA0+dHmmbgPQEPrIVK2ihr/zhd
AwD9x0qCXy8qNj5DcnGLtY6rkZDgdLAnGOC7URHHME3XGb13JKic5YrUommv54K0rkXRhDOu8hph
OcWGjc1CgbdoXdwU1/WzuF1SjKOyPZ6A9pAtQIVHc4pyV6EawbtbrIlc2U4A/4DFa6VHQ8FkyWdJ
2aiwT70aIcXM2dfYogpjaJfBoCjRZlWYF9Z95CE/onzPcpy452Y0kh09cfjEAxbdgvBeAiDU0Y8e
kq5LD0m0cNOii+f4VfYVQN6skvt85KSw+NPJSOdTq9mvZFB9cCrAeVJGoYrltzGWwwmwaYaaevko
dOCkDGA7obCm+fJrOmKgbiOOxyVPIqmbIdW7G2v3UJhU53Rgv9vFTgFmglVfBx71C5zm8vzZk8m1
7IPyCpd59B7TXFwTgXaH30Ds2EB1eaF2LrZ3HDZy8znGFgvbIQo4NAzgDNOhFTtUrnddZ3ESqOSH
vjDT9u2VyVRJ4EYhgmjGgoae6SyQ9wUU7PUCfaDAyDcNeQCwjbqaVp9miSxYT7h0ftV9xw1ytVZx
I3lRDZbGIX7RC27qycHZtUZA+EO31tHYBePaPjmRnQQz9zPvsHtvCMbcgi8923SNOZWYxjGzKJD6
GPdB8DOvJItB/YFWWxEPpK/5dbQb03vpTG9tM4QssUEE3pcD/xrfDJmViiGqJHaJE8cceNbRQSjt
Jka8UaWnqjm2uiAhvEK6Mx7iGjQonYKX1FJ3OkTsioqUIbKYnCrkMi7HDojcCdfj2VFEofSgpoPR
+dIaOY2OfH5yoLwahfs2eNr3VlWEOhiahQ522TfmyTHYFqZZSinKNrct55taZC81VlxEE9NXBOfa
poNcPJj5RRYG55rSQLCwGoIGp1sdeUdbicemLbfg66/1hqDAOSXokvSKvEgvi585myhvj36rx+em
cr4Zff5KDvulSNGl+yu5IcsZj+4KZtBRxRup/WpES7wfO6KOfKs5ULIFQ7qQoLEi5i3VD+yEZXWe
iF8IHXWXWtQzwaAe56WYd8I236NFNB4xKw3xxAYvNaLLH34+xHrTIxD+x9ef+mZgH6HWVd65bYz2
YGrxfcsrCI0in7euxRwyTNp87uAIMJc0AdQdCqKLroekAczAPBA5h59f+wkKYRNnnUSoTnXRLC8R
DVnQASW9Ohd6DZqcJBXxrhx1NKhktM6aaYRKSvwVrJhGWNuxCD//9fkA5IuOKWv3LlezCD8foj5P
OOMikFGJNH/5f5/fWJL0Qs1/2sUZdcK2At4Wmw9xb6IzDmIgVQV3nlwj+iiLHMuI/iQlU47G3Spq
90jyWQW+Fav25pMi9duD7ePsN62e+G5CvKFwt+FnIfjf/6Kb/b2qZ+61RP3S3P7Hl//5WBX89x/r
7/z2P9d++G9fXaXfW3CAH+qf/tThvVo7+t2ff+gPf5ln//XVrUKAP3yx+xQF3PXv7Xz/3vW5+q8u
/PqT/9Nv/ioteJxrpAVvwHDKIO1Um35XfxQYmGtL+d9//wx/FCWkbYym6O0vfum/VAn2z8JybNMR
tLc84Rm0kH5VJXjmzw4SWNfyXRQGtm/SffpVlWD6P6M6sBiquuk4zMj+P2QJpvMzf8301i6NJ4Rw
nP+NLIEe1n/rcfH8JsIEB4OKreseb/j3JX4w2RVSydg4qqW5oy/YAEwos517sVXKVjaGuYLZ/OA2
3OuLe1YrzWAgdrLAq7kpTMj283rqG43ZBAJ/XQ3EUYqJI/rU1mFVt/I4SBIVgBFDHIY4A9N1xsG+
GAjD7R5LHuej3CQCptchHjlDEBnTvUutKu69sNG7B0c8LR7+8A69KWWxq9yAoO8m15K9TftSRxPe
uVrfmz4L4BxPX8fuNn1mGw6laTyDpaF+IeqvWRd/m9Ie7DGnETCa96lwLl7XGQHsDLQJp/kj7dqA
lijJi11Jao3rDvPR9fwtMDE3HPUYmLIAwRKVzg0bVBF2lYXO2O0DSbw1rTHS5zFXeKfFYn10XJR9
cU1QiD8vAeX+D7eAHFHwy02LXZ5PegxmXAfZlEeATbL7Vn/O/R+mza4rHa6y1H/CuIbZWUwqzDsI
kVy++zQa2n1sCjxe60NhbwotQ25gE4bSFnBvK/g2TMOat60S+jBCL1HBgXFfiXaRBZYmdDBzBW1b
Wq+ZNsb7JUsPaomsrUx5/cI08Vkz7NEyNq8VpUwrL8+0nj7YftaXOnXOecPbLqjbhoIyk43Z/lb0
KK7sqCTtwtboG7CE70s/PppznN4UuvpRj0OPmjlboBhE/vNszQYMJaRts4HzgYWDc7SB8TOimrrE
EKDw1B697A6motgUPo50kjJvhrmNAFzRrzDbXtGCuJ1JuecQzE5xMSmc1OVTPfNJ+THUZY4uvBQr
Pg/pJAysfAg4Jg8G1aTxe0N+qNaoNBR+DP6vgLA5/rRyJEZBPNtpmQDVIG02pYp0mpxjiodhS6w7
Xaa1JpLl7/boP46E/Yxx9WPxtG/wmKr9KAg51aOZLbnF0slxvKu3c7kW8r3yAqmnDYVREqmUeKFH
nQ1nmh0UvC1EEBKbuWHuZQzxQAMEgkKOZXK0aHXMyIZb9uio041t5RQP9ZJ1eyJivk2TGHeZyNrQ
74cLrRJ5QAc1hPZkjQEpi9hccq8MPx/aArbconGqFfAjKSjNgoXHQIBhkC+p1geL5hrZSfYRD0MZ
TnCwWv+LpZMu3dLOUaD3CvVdet4hVtCTshaCaWd5LuehibM4agFW+PyDehBal3XIph0NvYryA1Fa
P3K3eGkLnZpDvoOT3u0mtCYoLugdjNGa0ut2aBF5iLT8lM7LeLC7uQm7xG1CmoMLRF+aXVXganRS
s0SjQ0L17ejXLhZxPhitaK6yon2SmTpm7YTkl77HLhscthcrdzGCvkkdk9JvlRJsUendXds78Hgy
59pzMspa0r5uGls7OH4eaHV26zYtBg47oceCvV3F8Uhdhv2IsNhAqXw5qcrfq1hXp9npb5LMJ7UO
6clmqBFFzmOh7/IRcSmpvEe311p6dhaifAtcK6cGc98O+k3DiQRbKGBetycr4fN1pvYDS/SIwJ9I
wFJHeWFWWBmbSdslY/LmJR3FVX7IcAfiWQs5H8e02S4/qNtMoVgfogUa43gvR0XRvKc9ZBDsBJE9
NF3vuo5dPlqHXlqVFSfaJdtucme4BQyURjPYp6NbgYRVh1DV44OrIR/TyrexwInSz8ZtTOD6pmcq
wEPbfcMKl5ID4s54qITNWGrubDTPgeZylaDSuSHaXrTfIpvvcYheiDlMqAJpy4E01thpb+kbmNe0
JykRugtw6Z3D4N17U+uGSx0/tslUHnIf+2A0ji4zAtWOccYLbEHQTsgREzaZCvMI4IMAucCGYHcm
lSNdw+X3ySxXCX0dTq11RVukDua4HC/TJB9K+GuHqJN3yIzaawoj1X0LaSw22vZ5bivmrab78vkV
KIdsD6p8wa//MpbCIMSts645Z7XbJtfiQ0VazhH9cbwto5hPPSLTO/Z1jS6KYV2MRryrIQmLtmrv
JPEFlpVuB08tbyKprpNWrm0PE73X2HIUaXwTyYuz8TD/nme9ni7wW4hzleqqT1JzXy6iXw8x+MZy
M51gIxoxyvsRjX1M8IQ3C7zhoI4Q7itG3RSRVWxpa54nNJKOzhIJe44bMvA7WH5r8ASmzNs4+WZF
i32umpUv0dbGjtyf23ZZPKb8JmXYIeKl0ZdfVRN2tyjzthyyRgLgvZNtE48pfA0hMVvcFvnHAWhi
FZSTfOmUpV9IjyXCCsvjpVJ0dimwyADxEapq+Je7KI9oB8Zw00SXPTszfkm6uFMwkmgSsqZDO8eN
CCIpeXFocV/iHntXnRJNJevROU6kn4aqwiIyUZx9oDdqRTmBOmV9QxBXdcJJ60C7QKUiOQhuIyOt
wyL/UZqsIvCAFkTk3nlMrf5kUD5LR0M/juzImCf6imKyYR9zjWKYAWD+SudvBZ/f4CMs18PygUmJ
pksqbzk43GZLPzyUJmL7qovvey2CVE1r+9rxy/KqxhCGSym7z3s93Ue6/xjH5knTzOdIyQi5GDr9
lByUq9bA0JbJB0K4Q8O1htCblj6AC6ZCz03VG57yXB+1MFm6YmfiZz9k6LvTbZH3FIVx3uptdlaD
BexsqJ3pfjS7k+tqt9lY+XfWiBiDblh7xlhjxijA6RZS7DdR0c9cVSrBbOMM/wgz4LHCkoaJgJaA
N+dvWu/fc9IvbiTEnN4egJh57nwp6wvsDc6ediTC3p2uXDU4QdKiv65i62aBoLQHjtFPZnzyLJK4
SbCAj+iwL6uj8Uu/ePGtQShPKRp/ZytvW9YM2WgwH7hEtHScC7tThae/xhFqaK8Uo7DX+WXxRNgF
YsvsEKMJuESjhGI6dQv27QckKxqwyhE0SgSTcy6M6iw668HWYS5R2NZuEn1OrjSHqdX7OpdxfMsm
Qkc1gOGsp59Iixn2gERWU2tu/zSsmJN+rQQZXdo/9Z60mTMBYCxLA5uGu232quapMF6X3miPMb2f
sCLPLGndK6OyOZp6K3tOuBbcWgzcwEmWB5WmxgUIojwovRIvqTh4Zu+cfYXH3nAn+1Kr9Kz5gsW3
V8UlI+U4KgctrDtB8RWIyx6zD+s+eDXAekl9oKJlXmic2cdo8i/6pEPktBVpSYyvLeKeeZc48VvL
YeQmzUYARvgLj1mMTaczRyyxVVpRmy28u2lob/xsvhsWHydfIqYd2sj+SrpaHCb7rNXyc50Rty7q
zH3CwP+VqW9j1ql6Sie1NzG+8tYZcezC8CZPccOXaX5xm+J7llUaCeuYJ5ast1+B6cr4K7bfAccD
wgPADaTmthZgdFbIm7k37/0ZuxgTPvwOwq9oeibO3ka6e2Df3B60DszCjP42jFcopAbn70hxVwaL
xBItutl4oNJHakcJ4xcs0ovqMPHqsVs/6QKrQTFYyQ97gBSNfe+pXcjVg/agTW77VAK9wdY6Mas3
S/2ly/4/e2eyZCmSNtknogQDzIDtnUe/g8++QdwjPJjnmaf/D1H1S1dmVldK73sTklNEXucCZqaf
6lH0pUxo/hFXnkHDlULu6vIvO626g0/HPLDzTNJkU+LMoJpBBF9RX10k2h+FB/kDWDGFPlaQIAwZ
/rYOCfYyAW00NBx0ItW+BGms7z06jlZSFvkunlAheNvxmgL/4lF2ALrku2aCuxx7m80TM0CTOAPs
UMXdwXXVNDTYLGWT7FWvIxgZrGg+Rzl64Tedpsy9TEeLyl/G+1FAttyd4pWfZvATW9t5C1IPNzcD
xHHs8Mw5FQDLGhncTanbsMvhIXejT/4U75iVCunWBpYDi9C4mAF9PaHbQ1UZqNzyBvFGlHxBUPTu
Dz5hSZpIEcYCcIa6Xu+F4LpHvrUuiLNfSUxiR8lqnxE8XGC9IPCeBLbYyqT5NZh58BjH5FdBGuAM
xJ+dmmwOwRZD/fGt/TSZZwfqOHWGFrexdBdwi7xrl3i3NpCSJ0f7lRVmtFfanr5heASUn2RpXO2I
rU4bbjRU9kYDquH31s4Zi13h1drZ0MZTxPJZ87InjoPaHTlwV4CZJEccoOUK68om1JV2Zvd1IbPE
yQgD2aKCecoiwbC2RSvMpPwK+kls6kgRz3ILZhJ+bW/DDnFaY4x4HhJ1C9vmqXcRtdn50mDdFdAo
lX8qSqYBjWHk/MkwMSv0x3riT7ZL85f0iPKUzLlXGCQibJo9+41C1PcqAuyAoadbplFDO50LBxLY
qkd5sF2sbD9FRWaHsVKe/zCkTvvgvSNBgK1w62qXImIs6gF/AJ4Mc9+M9i2stWY3DExjKKLCjK6I
UeIAhdCanCeJRYaVCYBQC+nBC+y30Qwwj9nJc+bpFw34fZYGKaDaErNfGW+tKSKczbcWEbZeNUw4
VnmfUY0eE5O2kVUPGbV+mt/xqPcs+X1KTe5Eo0kbT1xkz8awAsBBs7kxI4E8hnBtFs331FrlkWZ5
Pn2mPiuffqHe6sqVnTX6QcN/s6DexaW0KFr6EXiIqlbtjSaWdxGQLiST7rPrwwgkcivZapHfrzus
NpQbQuCNI3M3zr0vTtENO6nDmSnH9BoGnbMuAKdthHKaQ0FCvhnd/ChHcDct7HtPzqaQMu5Pttdf
mAzQMzBhDUui9tzl8ZOW3qXZBo84Q8Mz/oWrrvnToejyu1blxCwYRzJe1KwzVOYTTskBH499ygPl
XgIJ2nG2EaQl09DGso6a/VPPm/FoAA5EuS/5LpPyoOePfVubh7jjX3nImq1K/D125nDvGDSXl4Z/
rH1Nbcba9J4sIlSB7ebrYSo+mrTmDhLXrLID3F4LVJxyMwTGQ91RpyvyKnsg9B8tTQwvG1fCjnDm
FdemqpU3ZjrsGnAb1Ky2t8GuuXv7SN9RA02qFIJXoOayo4oMTAZgosud5hiF5krkgg2iUz+N7ggY
oSG1q+h2Xumz68kAF7bOGGhsGjPZ1eRZo0ZGHyzVjAXBfB9U2wPy96EZ1daK1Gm1h9TzDJ6EzNuI
r0YZlCJWumYc1HOiEVHJ2bmUCflf10QRrm28cXHwogh8n/yE58ngem9YAhbFF6Dh4QaQP2Ue2/0U
NDEEeWvRyy53Zl/K9Rha3zgAv2UyGFtAQD/g/VV7sN8bFFt15jBMWlKBcocuZ7yY1h4fBE3VbvYZ
93CQJpcJ+iAK/B0tkooqzw3AL07aBBVbQdFDR2UIqK/6kSvxZtVpv8/DI1vB4JZNO5DS7BANPXkL
mofSyMZXz6fwmmfOXI2lld4ZsxGG9se9Rl9X17Uv4PWxVgEN2ssgJ4Ovwc3UZitOJbL1hEXrlmPJ
I1W992Xd/OCX1VTEy5h06mMQmfjNuo3WB+x/7Yo7vuvx7hhketkuXcKwNuDUjyGtcdQFafU2trii
I05nUhjVu6JhECciUKmZ5eqDjr1nWvjI6Nyh6kHztu3bWEcdx/d201eiWPHPojVCW73UMpoctQ1z
zx4ElEQfbArebg30SWTzXUBh3zJFXFlROUABJbI+xaggFUgVustOfJZTmq+vhj28dj2YG3vIWQpb
xnPtpDOK6ceHtnesK69+eU1SxawD2X6l2uKG09mBvgv8zNAcdmRMnsuqCN+NoNtzoEo+qAVdWzOG
sQ1LuhldM2SnXgNOHHDtTmVgcm1RYuqB0mKho784/FgrFXg/ZZwzsKsUeYdqREnV0mjfRc0tAyNy
rTWT9kuHOrHBRPbQ3brdTRE/tGLuumLGXbOtEcGu4paDesrQysKiXXynPqd+Qd2ysOoOhLMbXC2/
7bd9UjWs/mB96FWWZ5fx0toemXw0mFySCfNC6Z+TDOfOyILeSt7KDk17ykhzGkm8Uwj/+4iTZlub
bfrEEJfnX4WbtrUewx73QNlgtw3bdefKp7yENJYehpjrXwb3bv4lUNlHCXsdpzI3KKc+5ReMRIdm
SVkGa2MtLq62sttDHcWY50tGnT6jrm70z8ZshYZ8BxeA8WU9Ez2IhGALcMEPVgVsB407jGb0L60D
xOyWr4LG5xIr1hAaH5XfbisPY8ZQZZcKZw0cBd5YbkPItDOfucodgJ32Io3iffCsHRnULfOx28Q6
yD4HJ2DmmNSrUPxlxl8ArVg7n+nOvhZOgKulNxdkBFCffVX/skI8ankeYPOZcQTseBbZaFyYZUK6
ldu2b4/I1hU8SCj4GVXjPMfPfj/CXi2fg8TyV3moPUOic9l2tgHSbTEspiDgkWvfzRFmUyfP4Adh
fkPeQwNQgFRd2FRDlL7ilgKVUOSvEm1EY78he3yyBJIAhZO5GvhdRT69G+E1CNgpFMkb9+SHlUKZ
6DKTJhlVvzeBBR5ReC+uF/2Ih9jaAt0+FmPbAzO1lz0LADmChVaDIJ2MEe9iJO5yRDhFo1goRV9f
nNDyMt+8VoC8ot1tQRBX9qZ9RHx78UcQaoSpChQCixa41Nha0Euo6IieLbwHRpLgAZIDh8xcm1YW
F3IlNLLyNUVvOZplXvH16Vn03qIPAkJXHltMcwnyhNx7Ov1KNOcU+9PKGFgnBSGN4qSouQXNSg67
aHd2DRQd/fKrdYYvWyuQjZEPaCBl7zQSK0s1Yh4MxIWvVnZTu0sQIRwty28Veh+TAmBfDTHfU/LQ
Ro5NHIfAd78G+XOw3XInLHk0QFIurSk+tb4B/2rMZi+Gfc1BaXGrQUTqmn7n9Myxp7z+8OhXsQUs
Gn3i9C7c+jgyDhF2vLPcQ0nDwTpHZuEwTeVzxICwDo9VUfzwbTZyE+x7xtgZJLuj209fepJqMOEa
IiIRRtI+/PKtvt6DG1ii310jfRR7UTpQpICmWC3vKMc2T4p/Be8NIm6Qm8u4qL+9UvaXCZpAKvwf
vWF1b+xUsBDCIpehve29/sVmz82w0qdH1mNnl5tc2qoY4OkVbflBqyI0Cs2OL82I5FBqtFU5/GwL
F5xRI1G8SQJxZ3eQRIyi2g8TJZYyomGn9x0THr3xAOiPSmbmHZrZvtDoAC1ibzMh/tBNrJWp9kuL
DFy7E3ccMVB/L3H2YroMV3qTjryoQA9P1JUB62IqLrv2OXAHXIlFfSWoi2hjJKfG1JyDkXQdJhd2
ZknDjcB4o3ySbGkHobFyZJxmKW+4Wh2tFnGNZR0CdrPNrPKVI1n1HqmCc+vQaTsPQ+9KajWRCA8D
BzgJDAnd0O60GNyMmzZnx5QnNytICGAga6/aHD43tL7cChsVBhsMzAGX4IYKyn0dcPAcuuwBkPld
DQ2TAZgeYPSMVVZbN9XDdWJmq09USKcYwVjDLLySvQPhSkNhL3PtauYPoubFa+Asa9v8MvXJfdJp
tI16uL7RQ1rh6Jck0KijhBNCEcyFHJ3a1930gTHzqzWAl1cgXZacY7543YjGy7f4SXugW19+L5JN
F5yxLM+LejdubF9S8FlTHpTQA7KGxFFtXBXYWLrhpSd+csKdle0z9gcOPuqNhQt49Pj6ah9j9hTt
TczDywYqNiRUWqEr75cXTr/G2LJuUmecA2jvRgKXDGDMojCrVpYCl2HDVeTpIZYhKw0j+MeAmRLe
r/8WSHqPa8qyyuEm6PVd1wYkh8qXxzTUrllc7xuAZYdEF83KArGA08V8cI3iizsixX3VQc05Wxoh
DKiq8Tlz2VEwWMIKPDXPfTfHvtqpOZlJsQcvTljaAVwZltMqzauXyG3uClvF0ikZyqUNjSjSZIeu
ks8sIdGIMv8y5nByh6kUpJZHY9NVozrZBT13jf1MrZNYxF4ODZw2ql0VgvbToy1rHWB9zf1y87R/
S/SPPCArYKIH7MYS33U5ahC18Fjxaqq9XblvVc8xB9dBbL+aZfpkozmvPbceXnv4+QPu5tALt1Nq
fPS5h5luCp5FV2LlExopM9uuoTIb/oeonDX9NenFTv0dY8kFXwTpYSqes/CtY1t5xtW2HDU02Ekl
RzR4orfICFNKAkeww3MLPFGe2a5LkykhZRj8H4y7xjuS8yEgJ89jPSqyg++pwxiUgpkuuYwC62Rp
8X8itaywH+bfmbTaTa5+9gUex7TAXJvH4EnEwNa/TC9tyRWjDcbErBEO1EGkzJJ2LeCGpaTNXu8m
vEAAlJjetPfG0AHtRg7eNZsZrt3/TFVQHbRUH2+KVFVX894igLOxKqxNUs1Zeq2vHhISVM54pOOz
vUFnRqqCsITTc1PFe5i/084im4qkTndPb2x9Zm8YLtNxL+tiU0RdeqCI4tWtImdhGS91jSOtGeyn
bsqfjaZ9VJFNPL0m7Kx2ftqne7/T42vRUa8QsS3EIuw++kWnH3HZnuNAdQ9ypsSZSrsw+1IFBeFN
fuoaFlndDvd2QIJshEd4xI+QvWUEywvBy5sU6ZVQz5WtdrnqA3MPwVnQK67H27BgrUrDF0JIxilF
Namkp195htkAl6xbLDTL2irYXZCON9UwH+hHTHkVxH7CDKteRyuXxYND/KenaH3BwjoWwx7K160z
dfaFVvnW/ghTuLrwDz8A/YWknVLqkdvkkeIGrluo40UYCvABnbNqkSGdHIkC8MEKP2vc4xUoR5fT
z5RmixRsrSdH41aJkJQiEQS3g0Vgpd3W0fh66p3y3CfquNvzXLaUVq2+6T0P3SEpDk6szYVCrAkR
WJ3aZuwPaCQpGI+UgfXsu3hbC8KfaWweI5utlz6epjngVgJOQ9Yd6EGzk20jeNUFcj50uDGEKFiR
tX+DccO7nRqoLS0N58k1qpUYiSxOTAEYH7CH58YMmq+oEGJlB9kmH/BlToI3dC7q/qF3v7oCDHw0
jU9QNNkUmz3FPhwqrdj4Tka2sfHEeDLQ1IuMfrWR+U104VSAS1gPCd5Cx89AthWIek5ISHSKYCT1
wr7Zvr2n7wGcOgqtW76gr1GXajYvdiE64ELyEnIqZdaSmhc3hfPUez9je0ZsZ1Lbl5oN3KcH+0mP
05owuhC8R2soSM7k3AevoicGJPEJsvjeUL3FyRgLoKjyH1MbcXSYYgLbtiPgSDbbgmhp77HdhfWE
H7kdPjuhVqIryHPYn4NNJLJOPqnooAqidMHSTjhSc31YEecBLhVOsPdaWrNMk3qGXIseupQeNIN+
2Kq7OLp34wpulOddZWCUW7LEu671VlWPp9TzcThz/xJDHpsrRkEmVxI8VofxkBCnwTis34vJpG86
t7dAHr+1+JUQCQow5LxKmQ9TPITrdsqJSmLH7swb2u+bmFHzNofL2lw7AxVPLkUVu05eM6JNb8NU
9WvV4bZskopBNaf6rZPptJnJYdOExUME1FHL8QjrY/+THwh2JdDhbQCLXs/u7m2CvfPMwItuAac4
q0Y+SEaIYyw70JwcaKXn3ePUdhA78/U82oMhAKPDiMstt89ZlRUUAknBQBPcReifnZK2GWEOsHGl
fWggprKFxSobusm+DWePtLNmztGDpuULmuZyFQwQW8gFEzwL5vPBNBG/myAc2ggZVF3TQudz8B/U
Ikp5u+akEoUqnfVsHqWGxkEdq7Bo9hObbqO8dHnwxshPUfrxkceuhs3GviSevJXCOGm6eW9LCuxR
6M7Sx8YgDLSglr4id/iRpj615aOBL4MctYDisVR616xgxWS0ivC8ZSxH2rhsG7N4i4NRHmdvE3tX
KuLbuu/WtKMS4BlpreeO2Fa63q7Msi1Wgd2L7eDAgFeBghtt9x22PjyTOJ43iCbOitNefPKC8a12
mjMtHcmxTNvD4Dc4tBt18EPsqIJjlzUMWFCS/CgUHV5tWPV0NFoPbeoyN2D+tBwiiMFBVn+0AYen
wE2BVTBc8dR+8PAlQVTdVE7Lqjm4NI1kn/O/DXvQcqABqew4cvBaI+3RjvkS8cnn7pxCoUhQ/WVZ
mHOC/jY09YvOaHMKtKe86fpTUhhP+g6fMCt5dRYmo4o6drM98Ws4wuruhunw5CXaWgQxQDvg7Juy
DDbkeTqYtjQlFX6HPtD5KLON0Og+4gPaY3GeWgYB8xbYsH/P8sIVR3OAeipgKOZ/lhyul+YI+U6F
q6SVzqYZusdBsEnyXYs6BT0haKor+Hq1rOACR+66sLA01bFPjVNaz1+bbq0F1WlrRJXpGvvt2e4R
RT189yvDeJTYPtZo4uUq97KzF9QB8yKDgB/brhSkPlGoZdZhkOrj/KLbVEANHO8xV04nwxuOMd/J
HCrfOD4Ktpn1n/3I2BkcKpfIGfJ950D6hWcGjGQNlKjYWFppLE1BzJV82uz61pzYXoG5LNb+uxcP
r62XxGu43bSYOI0LYuaQBK1ilTvS1XAORnfgdBV42/mphbLfYAka9Awwl3dpaBjSa74GGcIInw8N
Y4mYTfdM3sEnILqg9tU6Bvv4oOi9q3Q4XU71OYiYHABggzWovupo6P6ljVB2YdF9W+MUbSx9+Bng
Ee84qplR524TnzOySVrxprRdgUlqlxsUVEQi2UUMYbq8apdNnsEqhMwca2a/tpWO64iIaNbZd92S
25Ad1yoAycl/XXTQRUWII725YGYM94YXsvl2qNCoLpmJLsaT/2iYs3QTZDuzaY6t6WzrhKFCNwQ8
J0ZhAeJLsCHDHsXHp8W4eKbHyKvLrSqf2wmC8Nwpy8pLRy7lI3o9PrupfI4M5MIxoi+X3s3ORjRK
OqrAavvTzY1g1301o3obmT5AEcO+04fiDpQAgsyILuKG6itwEtJNYQlyOi9/YSYatHl4m4FGSyRb
9pLTiJ2nz/XAIhudDWddOoJZnV/ru9ad9kmo1hnjZXZa2USrRDSMa41F4kAtEWxoUqvIX5BIIflw
0sDcYibZW0yuv8iinxnV6xUY9aOpmDq5bAIHlqsaHXTNmZiwSTe+jOW5rsbuQwaSIoRYx2a5Zy/m
8tcdWHKZn0s9Pllo8ijMj5mb38zWqMlR5QeiS0ytfVL6rm9y+CQczSHZdnZ5y+3EtqtamGORf1Za
SBoE17/k7bXXQpds3q/Iiayj/iPjfLrSW03uZYFxU6VGQGQsaXkJ4OWKDRqDA1mdgjJmKyN+hQOJ
SQafT0L3kA+U/dZa7TZMlbgKrRVX1Dmx6HyEYZOxMKO9aekxkoMrKav10BPTGDr5poeE+xjf6j5H
7gBInNXL91SE/SUxboP7EDaZ8co6wc8dqYHUOlFPObVoKg7JaRs3VRxSXmY15SLRQfPnfK9FjBYr
6pbTksuLDN/ZtEgi86XpPjxGhseJfkWaI9sbd1G67ZpwZdfeKdEqNqfElSJaeuy6uIbdpNZORXly
yfluEVfhK603QmuIeg/ppUEn3mTk7TKWmXXAOG/pK8ozRvDjIKsfcUZdR28syVESdEyT+6icc1dm
740ND0q51TKWsBaaGLihKtkSG4px1IgjtimSkQG+CZ0Rw1XqQS2xqx91NEPfxyXb8IOsKbOkowQl
ddJu3RCzhSxcht1BTI7B3Mg532SpJAQHNZ8MrDrZZiBPuL3pGvVKGnmTVQJskbNeD9CA/mto5WKn
g6/iySu5sXXee6PcjXY67dPAY7NqSMTllndqh+Fw2dj5V8eCf5hI2yUaPVxthLxrGdkrvC2Sm653
wY2Sk7cLxh2qQV2lO0r5sp3CVnmIFXqGcrHMZ9FeUD0cuM1Fr3kmzGlmH5eS0ZqXbnBefaVBV25j
AwZolXa8l7ncZoXcZHBQJ6APLrcIVICBOLIfXDZQDqULiH8F1jCnQGAJeARH1zpTqUT1gytXfqd4
E0jtXJfptxdFwCc3xqC/gz5lOgfzoqrush27Y2VXzV5LBOjpjv19OtEHavIdm1Qu+65j7RKMMYDU
uqjL6cvoxEpmBLRVJB+CpsPEiI7GksoBLsOWx223SAZuS4oY14yAOI0B9TxOzM3GIboXGfQXs/ae
jfpTzPng335gind/V0DRNhgyAQ0sNitjIb1FYZd4J2bPXxaG+9BKKFWPxPc0kjn2zdmqPAc3R3Sq
clT9ntZpuU+rAGwzA0IM3BHxRb16Slwj2SSaMGDIcb/8Hqh1GAj9wYsPejmsYvo3WUGacJMkZbCX
hPZLq6CjAOzjUisR54bgxQofbSEmJvLe3WyTcvPb4pmVAEW8msyKA65nsAw0+dlsyUpwsSYsZK4T
H5RpUOLrhgOQ4/CM9Iy40hRP9Rx67WiwA+ZWY5/oL2TW663nIYAvarD9h0rSmxl4/v73x/FAIHG0
wxwXR499Ra6ZGY61SsFzLv7p/qahojgQJb0jdkPwKVQOy60iUtl5+qrrgNwsqY9gmsokI15psr21
XjFu6ecwxwhnR+nkSx1S6KJO+VYVnU1LJVwkcRcDmk83IihreKIYAjbEcX4UTr7rex4OpYHmTALC
Q+5Yl2vX/dnVXbmBygEcQ+16oCT7oQY1EXMj1ml6b1mHYcvOptJ89t1qdvaZ66mxpqVcJosOBg+Z
6Gjte+P77MRgTGM/TXrr4DrEzbkUlW9tbZnv2iBN1/WkfQgUCMYr2a0RnqQcmV43HtszPvSIsajx
kU2uDspu/qXs830ISbMIaEu3fPYwrjERXrVI4uS0kyjjHutwyCMyKQ6Dw3/+Qn/HgQdu2E5z3LmP
wzeVYXkV+oNq4mM/omu3/nCIQrEZZMasDs+Jzz8iVThcABo/T/an6fgdrg7cwolrbU1Jkqmw5D4W
xi9f61yWWYpVYtcTQPYivmYH2mlSlNa6xOI0sxvYSHowpbAPkrqV2LYb0b+YhjC3JS851+6yfYTu
fvBizzkQ4ljRb0fdFsTpJZrU7KUNRvWVEHTDwpiVywAcPsu/osS8KT454r46gxhAFEFEEoTDLb0d
wSoy5QfkZW3Kprxjne7XYWrfXY4DkhMJXR3b1Idon2SomuOYHFGeS+xOPH3gH8RjPeQvEwwamC/a
m6oHg7PvHKBNPn87h212H//0Oo+IqFsrcm8cHNg8wdqJ53BAM8VzB94FiL1/mHQoLf4Dbu25H60p
lxF7Yd+f2yW8bFgyaLYOWUaUmu8N2+lGlzwJLUs04y2x0lykzELKalOZyePvp0p4qCFk+et1oQfk
kLyryZ+9/n1b/nY9//5lqnIm+x6VP8QgGu0GaoWpwPzJ86JMwVWOL4DC6LMa0CdtwHwsPf5mlNAT
NAMHntfq276mEqj18N2NOtUQ/LZ2/rRVjnulnO8U3dOjo0U/yUqP0MYH1c+rw/geCLM+aKXPHyGJ
vBSkCaD2s8T0XnmRE8eVMvfeMlM7eyoKdybvJNWl94R8wkb4tAcxuYIdXHT+N5UorHMVWb8RgzOu
0XQDDBK+taHtmnK+uyNIMT4fWZ/t9k0Ao9KAc6Qrhj+9lSCY+d62nCyclyb0MvZTCHMDyTgwvq7X
rGDwMR/Gqjv8RCBn3QcBAKhd58vg2fNNXgmaQTm4oyFWh75FveL8kjPix1a0a7gdSU2xj5Dtsh7p
ZUITu3cxA1UXqAj2j42N2WfhFjWPm5XjvbLByvwtQuxPTDlXNyWJaEH1lSXIvfwJ7ue7fcvBfKhw
qEffEzD1VSSdGF45w6SRxjygONy/hiMtQnqFgYTC1GxUny4y3vbfoln/AYvKb/rLh7FM4UiDfDlH
EUP+CedH7QYlJnqd73Qd+7QtrWpD1QyWo1g/G0X5yIkERHsFjhP3FVJQUDHwMLNVLZwJ33Luv9Do
HPNonSgcy06zExqp+V4E9KoqlLKsq1eRNQaoTxAZ+sDJVrYRaBeL7WRk0xzItM48NARtVwQLKKm3
bEyUDZNOETbVsnGi8eBkbJx68EahsOJ70xjgD6aHgtbCX0zuv/ROd3bCKAJ8uViNWHJaHnjmsXpK
K0ujtdbzKDdEAnzoH6F+I7LP273v5D6JmRrInL29Jdn/wPQvnnyrchZ9JDbcjtp7jofXLPf5rKL0
pfZgDAwL04AeUqfQw9fJZWupkmyNdYSESuDvIxpaaAdv9p5eqIsVFm9GBWnID7T8GJocbEYvu2tF
5RyQIYgVVJ14oM3BXxVVyGtyxurA2GfFnBzzos/zxWzwTi409xdElMRnZs6p29w4MnrobRsVpmYq
geXW3CaJh6Etj5w9FPOJqXbibg1epWuEH2LHxFo2uaa/JXKiDkw6d6tMpnOOGL1qClitZVh0oHyj
mg4uulwHq/qKvYzqO9y+ZCRoDBVGop1QDn+yVIhDPPIxQYoRfBWpc7Q8c0sF8HCyM16CdFUNZ5yC
2jK15EXvy/xrCGJ/4dxYJbJPjAYhCe5gx9RSQqYiKeEYxUvoDfFJY0qJq83ivif9HFgTCz3SYp4a
xpMBFIetY/RO7GRnF4mzxtXW4BC0ptcUUvUyLJJfZmFABUu5mcijjPin4+rFtZsPkQi6LjqksH5M
9LOlqnRveem1nf8uUl2P2DH/ZcYNdTapqNlQlANt1IEVy/1iTyiCTPv1oSWQ59vGAAeK//z374GA
jGI0ZsE//0Pd1ii078ZxR/8Edczc2gerIZLakmVbTJXBllSGdONgo9sH0h3uFIQAJRPY3IYaycd5
sSL8AxmD6IAejGXu2xOe2eQxH/PynLt0U+hxRAdAgZY6sZPCBUK+lmcye6z7I96h9Kqntr8rlAmr
whlPrtu7iwQ2lh40ihh1WW0MrfouNdBurl2zAuSoGKS9MsC+lXVnv4mrmvKiklu/bT18v7Q3bfzc
Iw7Fhb00PegOt4+dsz5zvtLGorQWsfCO/zxfpKB49x7N9ovWI7XXQbMQRQT8Sv4q/Q5OFk4aKRp/
XZM6X+PMlJDm9E3iEXyJnYaCggSHr60itMDR/nL8vNo5RmedPL99rDW/OA+dYo4phk1YmP2mKSpi
i+2ElJdXyYprVm08iz5iiZADWgoPDbUM3qDIgrMvDjLzIVJ6fzDzfJ0AnDtGZvVbY2o4I1JS6udU
pDRD3x9tF1Mpw2kq+Owi3FLH/oXEWy0x+yVbfcx3TuKEK+kjy/z3l/NfKLAEQKWyLKiz1BcRi/3T
QhFXwvBUrec7HAVLtr7Vkkb66KAbaXSSPW1yfhR/V9zHJGYSLANOmON/B7/nSj080Yl8ESUHpSwj
RMKs5Rdq4t98RGNOwv47H/X3R3SVRYrXcsy/EIydSiHy4YHaAfwy17VPUKN3GODh9TKOegKqp02p
IvV4lVsx7StNYrA7laZ27aJ+JfRbkiG9B8iHAPecZttVg31WmNVmMDhUNlMgdDOvQjMsFjUbeqTO
3PibVVAQHf7TTwFr13GBoVq6a7pyJpX/G9Kz0LDS6+OQYxvLyrPlyysBvIXi8LGSQmbnOj0UeXfy
eQeiYZUzCc1iookhj7dPj7+9eLaqMKR0+pNxEq65nL44rU/JhP33W8Iy/8MntaCiuIawTfcv15sY
oublXoUTHibj0iip4awLXe0Mp19lfklCpu5/DH51KxunemvUD5BIzclWdbVtMoIdjpcelUkjD701
VD+n7mtW2sc0G4eTg4l7XdGGwMCydNlgG8Zi8MDrqKyQB5A+GBsZgC4KeHzbrq+MlZumW4MzxStd
dN/ddNFGZ7gVhY8HOrF2fugq0rJY/fUGeSe2MUag7FNmPMGLYJL3+9L8/0D+3wbynRlR+38P5L9+
1gFMfTToP0byf/+2f0XyhVD/YEMqIas6rknMHqjtvyL5wrD+MSfh55w+m8f/7Qhw/6HrBjFW4RhK
8Cvvpv8tCZD/kJYkhm0KwjvscMX/Sxpf/LElABYLT6VwhaXjYiRk9ueX4JRj29XqVt1i/M6rrIrH
fd34exKmFKi3gGxSSO8WhbREcUUMoyIHdgxgPmdXQtLYKTdu5e4iEmZnmqp//duV/E/75z8+j78/
nUshgq3rrqW4QH/aPvtysBI7aPAekRkup5z0lYuvAMuL3IeJuOWWd5cip0QnBzGL6xpKtxIkI/3a
gh/khOvYx1LjTUCl2dKdvAkkJOr9XJzbB5fWC6khyhb5BFTbzL2vv/n4fwQd/Ovjm+QZHKI1iu//
jy++ishyX+XCugHgKd6rKY/g52JyiO25BWuyCEOLwL0GUJjN/p3ZdXNtINkw0AxOJqZI+qWSA6+a
7IGu9KWjxfhmGzpDMK+FueasshQFMjTKat919d2wjfrIbJmh6NxhU+j2CbHo9jc/03zJ/8+SNP9M
NnliwTuSN7op/vwzGWboZ26UmDdu9Gxb1bqNv5ABrN77+9ZAGrWh9hKX6MWmQALZebysD1IE42mw
PIa5TvnskBk82qm5caNSUEz6ZIQhTucotu5sS7BZU64zuH6z/u8f/TfW/S8fnWfH4oniqfozWz0r
Mq9FhjZuoiDmrrTo/j+EndeS28i2bb8oIxIeeKX3ZHmpXhCSSoL3NvH1Z4Da91S39rndoQiIZJGs
IggkMteac0yFmT6raujQ4ECdoA+POeJpKvIzVS8d30vqyLTkLEsgEI80b10QOr4FRzZuDBBLtPKG
aAsQYFnxEY6IA8+ipzOsnMZDSpaHV1cY67YY5DE0MRaga1JLgii9g18wXnNsUGIzQ1phMNk5JOns
tJnusVaY4mUyIMGt7CLaigFvlmNcrQBmZGoWJN/5U/jACm1V+S3GaECQ+0oFlwizBhgwNjRPnd7O
8FyHHbNOeVZjFe1p5rUbjemX6UuE20Gh3kGukRQ/RG+9KLpzLMx0zVAxbhsMT0Sha3PLrkXQMN8a
kv6G0z1Zo4ZsHg2cQhdZ+fsCxrpbcb0aBlLl7eTZnswaDV+irYWGR0rFdUUBkWneIMoPZY/eHnjV
F8AWA6m8rgnmudxZGX6gf/6+9f/rUL0zRkChaPK/oPbugLtxdEL9QejdqXeoP6ZuXePAplkyh2m4
jn4ZDPAZhWpeQlai6yRz0RQEBRp63dfOYVFuO0/QDq4n2HHawyBWQQL1z5gJG1PtnUkx997+5c/+
OxT/9xlGmoxnOy5DMv//fdSwhSSOyaq1h8nC+yTt8BFN1tVwII3qNsKGCsgCX3zAYsZx87OJKS8S
yVPjfZOe1LENRL/u83m8Bca+yTzm5yG23SqH50ub9N9md//HXqbEYZDgID2GhT/H6J4A2ATmqfZA
+nl1k4pur5qxYekp7MBTu25O+lsOfCLHmD7lyUkL4peIRcj+n/fbHxk09/1maMyYkWfz11h/pjr4
ymm5NPEtEd8OVRMffP2WhjFu3mimwYvuNetBqeZ4B6bkHOijh4Bb16/3XamadhMp7LsAJqBjKlhZ
oBtjfV9WiLTrRrNWUSxOfDkQmzAX9mPm7PWop75lFpe8oqjsax7hLtrMla3kSQg8QiJOv8RJKP6l
xnWPxPhjJDMMaTKl0BzL+K+RTDdF4VUUHB8I4fphdkN8HOB8svI1nFUaW48KEJ5duA+C/scaXk36
HtvGWVMoFPTImJADtt1W4aDahw7ktBZJ3GIS1A8Bxa4qAXLmn78b+78v5I7D5IJrBv8c6mF/P6ZZ
m8pIGD1auaZ1V3oW9VsG6e3kdD9K1TpXlmh0R1K6Qp2TWGss9MUxq2Nz30Ak7hLrpmGlX5vF+MNy
e/eEOoRQWrd4NyVswLuh0HCNZB/qMdI/6pC63SMtNN/sNnB3MjSAwBZhucj5DbvZoRay6FplZChu
ammQmq452anLVHaSJSd3UBypP9BH0F3s0r23duNag03tZPA/4CG4/aWiDsVVAarxOLVYA/QbhlIL
fXi3BK6nPYjOORgxlFB8g08aTe+XbBQU9/TCpDsKXiPPRgq+hoAOVMPM40Ppc/LyP+93cx4r/jhQ
HJ1TQuIBMDwGlL/vd8STfucqT3vw8IJOJFL0jyqcaDE71ENsgVdfeFRsIuYXJ6UmDHmDYumlvHUv
Mkx9kqT5rjFpompbxMqXrgNpaplUL2JJNyRGlxm4BXjL4KWDC++zDKRTcVcDdcS+w47c5cp8CnLb
2/REygDgtp9dFMspjsUJecDZLUpJB9AfzthZN9OQ7GhMpU89Jbel15qbLOzyzch1kKqhU64zUP57
Kijdvxyh2t8rtffRwyGChCUqxQDTukeV/GWRKka9622CEx+QA7+ZFasstwu/JLMBqak0E2aTIFRu
qKulH2UZtst2EdIBwAwylkfql6QAlFhqDGpt//wd3gvWf/0ObWkxprFwIEcM8cqff1nWBjrUdNU8
DKWBG2pIcBPMbF4vefErjCe1I05IRQgBLSOEntRLAbcgv3Nn7+z98C2NpKd1X8/RjMI41y4qkajr
5Un53nmOT1+if063pk7EK3F10SZp8Gm3XajWubELOlM+DsbbYHNdRD2nLabSxrLktN9EnqJU9Be5
mKIt7lXI3yYyppGcPVVh7worHEFmgziwmQ9+g26w7EsDlW/JEjmkGRN54UZzKC3mJoSDMEDXZGAO
gsVBIKCmqUuSfIsT1Z1weZHASQqCIYggLvRX8IPaBqZNDXMC+r8XDPUyBPu/bAJkC0CikI9GRYAn
N0r/bfwlQeaPE4vlkuSEMhjVdAhdfzLMJjfx6CKp4EEkQ0Gk8NSjx0oJQsypYRbiZFnVB/XWduNM
yt23cXTwjDx8bidR7wcrSZchVbexBomsOhNHkzPhOyoRmjL1hp1ByxEAkEJsSZD7Mqbr1wSsbWhd
rJU3yEvR4IIDE3iT2te2rbRHMBIvUDDkuStusZdcZU9aJTtMbsO4/hF19pZMA0xXrmWFj0Ov209Z
Kw4JGGXcVHqPcIgybzRuUCGzOCqi7pwrPlJvktxYxKSaegE10bnF1cU0N8cUYBqs9ClkltTb3g6v
zjJ2aWCXIc0W21X5VtalJGzdxD6UO8PJIGjx9PuW3j2MmXkga5mk9sj3T1rUrCXOr6sFyDUrAD0Z
okb6mqKmhNuEzR5dGrJeDXm6/uhNg/+gliSgn3J78FdtFb9pg1PvYjpfIwhH4ttp1NWT4khLp2ZL
/BktPSe6BoRcLaq47LdOjC2etzVovsfNimorizFc3YvEGuOVLFBujUx6USN8UbWm7Tsy+JZTI2H+
jPqhr7Dre6UGAa1ZN7BWdvVM/AXrG0Ak7+ILcI6Y8o5nr40xQ34MMCmvQz6nZV6woJ2ExV+TLrMu
qK9oISokVHDhegNj3+hg4oFghi9ac1Hn9j9jsCJHOTSXrE8BNLg+ApBOLe1JdA/mwNHD15tuKRx9
aDGGVqJdBJE4FYpc2V8Q2Rm3vo3fG4P4DxfKGGGU9oPK1YJrhoas0L6Ztf+ljsPphlRpYxbEtlCp
gyZmCmQINK8IXk03VtF8mDSf96OD96ruXfmM4h9lmJyOfG3wBdziwMRY2xmWESznTmAkUM3HJVYW
maTlMVX2reRU2eGVac/livWPv/Xy8OQW3U9Xg0/p1U0MbY8AIt02mg2yHpiiKmouaY2mIOvqvau5
2VEnY4FyBlk9PtdbryKge2qG7OyXzbmLqC1Kk1KZg+l+VeoCQxUfy45adXVTHQCHG5bYS2bZO3G0
pOhmNZ0JhJH0BTkcpr2D7+YypL+KlBNsTMm30WQ1K3fOPlOuImjGszIQcnSWaa8inZoO3jZBzmsC
bVwY9rG1+2471LM2IanrazgFzdVMUX5PBr37GArtEQ8AXW3LRPGLOnl05fhq8irKsTKnNCDct1Hw
+ftpR7e0XWDnkje8YvKmJjXc4r2Vg9ePWnbSnRLSZdAEMq9EbRNGwaXsYfsWpnXKQvtb5yfR2nKm
XdSO9hWxMlbTogHIbAmL8OWJfrNjlGu99n4oqvL4U9+JqBbbPm4wSsEKmfvVjVyDsJoOBqy8jRe2
P502Hi/evHFKicTDpSjE2s45+iGBGv2YfiAVC25TO6BQ0v1bgcZA0Hp+JuXyjDoqOEe2gVrYq/ud
Ftav4Br0JzvQjyHB05dIbh1qD0jbcTMKDtvv0TR9kDThbIsJRLLWev1pKjVMUYyUmlaPx9J6CUvW
QgkiM9pi2sL0Jud2n8sEcXRtRhFdfKe+BERi74Iy86H4OPmCUgbzux5jIQOBvQ6bns68g5zG9p1b
V4zvFVC5lODwJzNBd2HZcwdx+mKFyKOzyvEWGjLxVdU7xfNgXsHTLBi+NOARGNS7Mt41ugVDMmz8
jZP0K8MGydvaNi/raVGHvfgZtpqx72qUC4gcFo1HP1XT9BcRTug8XSDwKrIQZnW0aA5/ucnqnfvb
UYeax2q2OvQzapJlUfn7ro5w477OrQ5uDMLBBfB7VwJZOL3l+i42+n1fhsjLo2Y2SyE5qvCw/t4A
l8Tw1jibUbBbO2SRf9nU3kFGpbV3cpPjY2SUXaO3/QAyVR9Mg3kR7UVcIpajDtG8cYJJkQePbNvW
+12FRPeu3wDB00NrzvZxINQ6U/233w+D9YKknGzLOQWgnjd37mcH8ZmKCWGIaZU1h4zmvsOSHjA/
8F/YuV2DoZ3Nb82FRHjRpuEPOxvI2klJF8aBBhEYL81myNMXtJ8vtU0QgdvT3IPvlK5j18gPqUIM
bpAhsDJ6LTo6OSfLBDlvAVvzCa2Jtsp0QqUEDcRutAhXQuB6103cN3/cnQZyxCYBSdnxmpiGKubq
vslfMWHmTA7Qgdw3kwNY7/NurYS5Q2mN/ZZAKjFvuBaDx/vfW8EAtgd3Ij+JQUMDcaZ362A2H7Wn
GFP3Xsxh5CRuie3AYI+MCox3qHurjhzsbWEXzxpUTgSwXbPqE3WTETFXAjJGjY1z7Wg/abCfMevF
C0OSwlU7PV5U1x4WbTVVSzOo/NVo2uTcVINcpeSpuUNcXFLvuQV6uwloLq+Fnn4bvGYLIMdCyI48
tusTiERDuYF5KhZhSTJZiICkUaCrMO/li6GCL+pQrzggkfslPPHNI/wuEvRog5AVbkJaQB3TZ26D
HbR3E6kkinCmOCeSR/L97KF1K679KRK6XZR/A/WwgbbcrVrQZUwjAmRmtJr0Mb2v1WfvhniyrShB
hYFYoQ5K4Jia0y+V0RwpDe2IIuGAyAbSmemscKrNGy5fey+om+39oXhOxLg/737r/tjnc3+/9v/7
4893sEKKg21PUMufvzNrGFIXn7+mrGS09dR4/Mt7J/fn6FWfbrXcOZQKqdnvv/j+OuLtycAOq591
A9wHETCfomB4Qp6MbcXHvbX7/Vs+//rP3/f7wwSlzpwfY3ygyJirYzL18nETk0JypJk4k6tZILlF
+4F/YCvGGS+IZHGle+jMYQbSjr9vJh2VZRdLY2nFLQO+0ja6AqSRay4STA+dp0uG1TK2HHmUNujF
xOtZcZg6xbBS/xHGkb2PZGiR1lhZh2SwkJLlBMBuRBs+IWfkTL7/+L7pWAchAPQSennlnOphROby
/hOughYY4fhYQznb3p93f+i+ud/NrBxcB9Fazfwm98et1P3PrTJF9gWsHHLS/Eb3FzCTT5G10XnI
SuXuLBKIYle0+ywhscaquXiSfNLoy3Qi9iObAKF9CQZSKzLLhUI2i+QDi+Cu+00yQKHYNHex2P2B
+2awZSnX8SzwKuCxLrrK8IAXcwW4byBW/ufWZzAKkiMO3c/nuP/77M/H7q/7jFH5fJsxaGCyNy5j
zCCB3XaOThFBn0+JxDTcaZ6zP5OAEm10egBMgCDxHD43QLvsvz6oLEwGnz/+4+79B20T5X95SqBC
Vy3/+SVMB8ia0JB/hh21jt/PzjJyuH7fnIyRv+LzlzVRQkwalxzL7BjldX/nu9H/++M/n/b5S0WE
Tvnz7v3WH8+7d8M+H/vLB7//5I+XDB79azBinlHeAIBScPy958bOMTTgvfNuQvLetE9yvulnSZbt
7numTPo8202SrJLMsXb37+zzG73f9VqdBVhWpGx/374//PnU+637lx9Bzp4osswv6HsNu1qOmn5r
oELspc68f5i8cg1ra1WxEO/mYa5WgwVxdz4CxkmPmy80wPnC7oOPXbM60ma47NjMERxIypOZyJsj
4/29qRuX2IzP+74VgJBrwjnO0ka8P1msMOa3nt+UqOPiYOlaQF3CP6YiQ9IkahhoGPvve/X+vdRM
fDd6VTyjfun3GBKIyp6/4Kl9SaN2fd+Bf+z++2N/+YrK+2H6e69/3vSTksMm6rp3twt+OCKii2VF
xVEVeLlJ18SzUzn5Qzf6x9EXAAUma3wskgQVVsmKS+LhFhi5o5ikDGygHYJQephmMiRrB7HMusSk
i6ycILiCqeQi1qf6TAviPFZ69WbdhO0bJzd/8DUr2JMKtw8gCAJSBXvYhdr3acbBVoV8tiAC7PX2
0iWyPnqZ+VC5tb6j0PI92kSNpS6mk6RrkyGYax5doqaq14VewYjqwmcIWnMop/kcDxXBYpX7vWCw
WnQp0qdowM0vIq71Y+S9E+igXYpucBCuGf5eKnFEDkdpzJbvXugi2Nfjade62lfoihPpYihT9Ewg
rGoRJU04CbscHpP0RywpLOiFqb5F0/ieQzpFmUQFSkoWT3SYdOYGnr2pm4QVPt7fBUS+ce9p4w9U
eOCuM+Ft/aAJbrJZh5gOcpPwtEC9WnaBtzh3PnI/UxucGh50DFzLjvQeqzyIHsGCVduyj1/6zCR2
JHOxBivAn4YqUItng/VN7ymYGdoUbJsg2g+cDNegoFoVwezZEFN69mL5ZiksZ1ruQzDIRlTesr7k
ygXRUec/RC7zc1+ORKnk8Y466I0BqTqaE8FTaUQSNzK4PfHDD6Yns+euDwymReb3UVfytU53CFuL
YyEcZ+MJWSDZU9vOxofeTj1iLzeASZlwKYwr79AY1Az4Pn5MjnHBN4y8C8N7jsBvQ3foFygIuswS
9K5scm1pVXiuDxl9IHz1bv5K4vxSGOR61+63NMDhF+ik1WhFkALdX5bt2J0Sm0HB0prqpjeKvNBG
wxmpeaeKNHK3FSPzbH+C+NGDSCew1NFG9RiF9c4iHFg4eBMQmVJCMRQ9ysxNjsFsf3XSmIUeFzrh
OpfJxBqBdQt9bg6LOky3XftA6m6y6nrTPaV9+QqXT9ubcA2r3ieWV1FDlBaQwtoHuOf2eFPGQbx3
uzQxHwiH805pmHXoUsP+GGnfBXbZpehpJ6gmwPkz4YH07craAzDaejdiXCfdBSmP99mjiL32QcF9
ZF4QXWJPe6V/wwyWFfpGQ9fI2V1cxooDC8b20sjq/KjVwMnKGVXwbaLl/Np633W4KSrK/QctMt+N
yhzhkfqEsSt1poWXXSwnZhDzZL+vC8KSVNG81mNtPelVck71Oj41cvwBigQyURfaZ9hcw6ob6CN5
UJsmmuvPrkjXg4xHTNYQJfOmeB0Mt9yzPt0jipDbyBhPdy2RE/X7kr4JhND62GvkIt5x2IodTJqP
KXapml7iMq2fk3ER+/p4S4xNYAfNA0F5y7qwD2TOp5SK6YpqULKJ19OX8ADGbY19cUvTZlwy2Qxg
AATo4UO72BYp/YMqV8ERN+MS7gjYJq6rddJaK1wO5rGdvLexh4GDbhEXkt7BVJqoESoi31eGbxpH
5lHjMs/0eEc0LwAEB3py3mFsinFO8pez2ifnrG6/iGIgYBHo5hnzyU/00V/C0tnwlHxj6D5Ht+zK
YzV23SPSgye91qkncHdF4pVBt0UAwXK+zwGCsG7cSxdCZVGO+Eooa3kB8kZoKrrN0rCjQ5JOGbQi
94cuC6zfzXMbKHcTlM6usCbg7+WXQtQX26rHrfTptXrjV9kmGsioRK1jr/ahawFDN37KeD+QRvhN
+6L7+XQWoVjX9b4EIvAcqffIMYx90Zvvg97ZO7wcjy1kBQvO8A6zJ7rOgmpuFq561rLPDR3qBZ2G
ep+pRzeq5LofbRtDXT49DT0VRoDQy9yw0Rqzak3tWLxoutw5ZKClsf4cGu7McqtPVgXZm86Ds8yE
wFTggvdQgdwXYb1B2P82mSDzAUG0F6snoKMo4CV7zhMJATVqvZZCfziS1tS7ZHOzAlTCCbYx9aiF
PSJNj4aZvSPOVrcipKd80huXkpYBJbsbspUbad2JZL5iUPWDS7mu04cnpnL2eqB7MELH+2I0CRnf
6akx4vCJiONwDl2tDlVTl6D/h/BFGH7/4IDMiCYP+c9kY5lUPyIdbbVobMziFc6SNuGgpRqZs4yG
Oeg4o1rWPQLnoEzKB9VyTXNTMhO6udHHCTHj+R76lmjK+yO+EdRHY8x/YglPd7bZwXYpbMAa+ck1
LbGbGuZQ+hSFq8bnhCmLGJAJv8eM+/IcxCNUQWvgvIBZQWk4iV9UC2YT/etSuVl8bf2u5rDO6Hh4
NZsxv47Qfg91lNZrjollY+vHruHCAAoVI2GrPmyrvSiCGxaBir4JWTv7IJ+H7YxaNDnRnN9MKpl6
1d4mbWEJdwrRQ9fuJuZQN8dutwdDFtZ+dMWsXa9aLr2meEoTCPCm+SsHu/ZaWvEhgbSHUCSNHhsk
veBEgq0s4ukWesm3OWf23PQ5YDz61If2QTg0Ae3KJGEIgQxtF5bypgOqJQf7CuCZmNBjq9v7vrCH
F0orHL6inRY1IVOFAUrZte15rjR8ozgvt2nMEt7FFHXGT4R4aNJJU07GSz08BGCRDWPaD+yFjdKm
L6Fd48mReCgTgRmCmj/WcJOSqc+ewdrsvLSgepbEzNXYASC6Qjl5w4rg09EDcxsOegNSQ1Gaw8W8
Kf0QAEYTkuCqp19MM33pZ0uSDojZ86t2paLBZj4wPidWriMuIxB5GILrWFP9RDJaLmNhOEuirHaD
odwtZWGKKwiipf2N5p12kWB02ZEGYRtfjbzRcNgEPwMiHOFM6ObDSB6KV7VE1Xm3ERcoDjA06QGH
ch+RaNxoDP9MYTgq1HSFEBIfPNbKQ+s010kjecIOxlcgwQkV5Cl69u3uHKCBX1aWmraT8vDhmzsj
9j6iakRc3XO6tgiI1rHTgOBp69WojHXcmM6bNH8xqyOqVx+cVW7lHC4dmMfRxHeqyw9DRBSSPfuN
q1e5Jo16pZnoqkoIEeGUTd/CADpWF085xwdm3hEuzpGAFcKl9EpsPUcjjxiYx76B7l0a8lVW+Xen
LNdeRLqCH5FRqcxJUGbzu9MUhN6pBAKv2Q7zetQj6yjtIiASrDRARXUnluJgU5wH0cwzLz/dEa2S
bAkKeJiqvMYZRblEThFdNq0sZpcoweojwPgAW1oDrHMRZgMCiDhhoYzw96sXpO8u1sSFldrVadD6
1TCMwVG2KiTjYJA7SH7E8wbGzc0z92blw9Z3qGCkQ3SkJbijlE1dxZy+Vh5Wn4rBoKEds9I6ynAF
aWFYz1r/AC71MUYzs8Tc3+4qQRhoYSfpnmYVrx5p2KVM9sOUVF3p6SdECdSLTfxT8UvpgKptJeLz
1pEIkTz3Vo6eOiS6/ErcfblKNS4oDk1VcG6kOTCnb7jw7Upn/Kgs7TqqTTnYjNWZ4x8rQm1QgV51
jWKLVuX7ZHKSJTzeFRGxzg3e0NdSS45RV4qt1HQyvCcHjBbdt21D5OOCaVWMJqLt96GWPcZK9HvP
7fB5C/cXEx7jKGpQmsD5J/B2w97m2naFormvq4FZBUGclHDHb3ZDA8YUXfRiyeSaEa08jj7TJtiH
m6gmnz5pHapLhsVJb7YI3e1LHhKS5ibvVqmcn8DWv5nF18iQ46Mdy2vaGV8LpKVXxyvf4BkQqqab
2VovG8V8c/DpAlrWTmjdsUiAx4Wgr2ChaBmcGlbAXFiQW/bZBS3WIZzfM7PadKkv7crTnvu0xFnj
Z3TaJheXnUXrS7qPCeNvqmA2pQV6/BjEF6uVKtvKste3mjm6eCemX9TGH8MwZ2cVYFAd6Ad2aavd
FGhfi8E/Mz1qDq5hb3H5TRcZoTaox1ufnEBpf63MQbvpoUcUZlWVK6sopuvIN7Eojdpfu4I6vtEt
ChxkW1+1N9USa05S1KEwn2xMqGetbck4DLTiDEj2IcXAmhR2dPZ8gu1KVFObVMMp7OHbd1w3JNAQ
eWZAauPaFGG6YXxdUi9paHLMhIQROBkYOIC582Q8EePlew//jP4wUYQOl9EsJL9ISudCSOsPDXMy
6HP71LvDDiAtVmxSwJbsBUULmPwBA4rK/RhHJrtKggy6XTT8Qoa4DbWK1yYm3X6aNYtRp10djcwp
pXmsyDxGpT+tkOFgkqZ1fLBRj9p+pj3iMH8NXXGiS1NcSOkSJUJNlyLkDUE0cJmK6/19kyB2PVeZ
ehsSp9sx88sAyFm7zK1Yn0HLwGCJEil122VoqgxquvXcAJ9tky9NbSKV9IDz+Xbpg70BQTgMrEHu
badC7w/x4Bvn2K9e/1MaSIWxDxJxLHgQNxbP6zcKuelkld4pZz2yiFk4rxIuNrvEcz/o+AOHtbsj
AX8PVZJoxyC2yeSO1VEZRAf4EkyACYdz6VfQ/rVRPJqD+sn6utnBFf6uj8D9Y5GHuyEsYKgKFu6W
9YUGn7t3k9BDkCs/ignoojPlYoOJsTl2XQgy0INMDzecjhicJroq/krqLSpdE6NnblIXKqjBmzX4
D3MAuZECBydbROl7fMYJtX1wI0ahwKE7mNEKE2JXkxek5dL4gMvOtSDj5FpStkmPOWaftcqmmz2z
RGehDZkgzSGHhbIAFYIYieDT0Vk3xBTSiDDerOIDCuXaUcUAUBP0NvPwN46Z5tgYjy1VjYck8S5k
PpQMkxKrbijHmyLyu21De8lhCrUomAmPnjhSX8D6EuegOMm6CTJjZ0vYTCwJw81UEksd+uDVdCqv
Bz3GANmnDfN5ZF0bDCtzGFX0RvxqciZ92F9aQdvOBS7CmkLH24YK7Bw6zGErcLgtS1S/R95MkRGy
dFSldnZjo3arMRuJuUCSts1HGfX+eSyDmx4QUTFnl42thkQ5l9qR6267iEt4zhGrRYkw8JCbGlNS
HOY7D6Hg2nBSdHJWR3hyUl2ytKi2bULmPGEm2VoY8bgqgH2KVn80VfyzGOixQh8Yt4lvdScvS7yd
RaNsmbfaL9FI4+zMeRpdXV2HYWhWdhQdJo7S5QgZapfbtM8JT2uuoZ8C8ct2SVOEp5KWF0JI4pXo
D40HiBbDLZzig019RoSw+Rr7pSzF2SYZdGM6YDA7T+4Rd6hzG3vmos1mtFKQXkVVQ/SeFyQBsV2X
bOrepi7cOMAhPobegSbgkVJhdvoLaQYUO+3oua/xtpm9c6kavXr3sn5Tm+kPXfcC1uP6U2WJaAf+
Q26JLYzIEuyyh85mRtISH+cLcloLjzBmsBywSNL8hvzSINmCsyHF/8pkjNDi1ibfgtrDErVOvEJL
OS8ZBvhatDwbHQGd0wMuqBBFFfra8W1/V5dk3RmMaSi+84kjUrFanycl8QywC0rWCLQv6bSX9a4K
EV9OEWJHbHfPBnhBerOtQcPA19djjBejBUg0k4p0312ZekcWD95rOhhYGJrWjOjfSbB12Iyqmn2c
lF96QkMPnaXHj5pBMwQ6H+Tv5d2S4LosXoCqEK5bkmTVB8F3wAQ9bcbHgOHiEor8VzaTAw2W5G6C
+b+BE0aaIirYpssZ96dUkskVwWyNY7Hp0+gQxHDInXyIT67CswS1nbBHyPqhNm3d5kXEubdO3Ejs
acEbqJkmh8AIvYVRQM++yUznkLSKaRoBypu2iDQaTuaGM5pkB/J38aitWl9cdWzrSU/kXRDL7igT
F78r6qb0FrRjuC/nYXZQJh5DJyy3RV89QYh2EYGfDVr4O3TeGQ1fc/O7viabx9hjRl2XnrqqieUC
7IMYlK//psoanJbuBgszLZurMdy4GkUnQmC+3EswqTOYoM50bZd8NYpUo4eLIKhYtpxukznSROzl
qgmSbosbNKotqE7RYN5ysP5WRvRO6g/rJpYo9dPBWpLB82Q1uVhWhYVsoiK+3C68hx4M4T4pgdcF
xuhTJS1/8bEfjCp6yfJAX5El4EHRg/GNl4zJUU8VBc4/8D5fvrdaHK/cIJHIbtuMNJORYyckFFLv
5CFS5gYyYLQtEXHDds6njQj9aqc7BeU/ckUWhlGmj7qWvrh99OiNZGkEQTSuzZ4JCMy7bCO9gtyl
zLqMjdNB7V7mkuQZXx2s0vjZIbE4aZm1wsAIXsBDPQHricPNs8HzZmJcBPBbUKa45ARG0JmrTkuW
eHWYYPRoHJvSOsP5zY5x4l+HXG7cOQNmKM/6FLonI6OOlMW4T6x4+khEDc1QQqtp6wkEbRRBWeqK
n3cxvD+633Ng428LalWEgliuv5V8yDWpRs3VHoAL6i/wH4Zfk1EswfswmzbMftdr35lwRdd20qn7
1WN6Ntzi1tsRxcYiNTZxgTw14WwGBTpA0+jqczG4JwvE4yN1W2y5ke2smE29tDHhGbSbUQ9ElntC
cPTVLMv6WAV4JDqHfL869fVF3KQgQqoGxYM70vqo7ZPt20uF4/pCh/3o952ks+3R2/eC8FnRkkCq
O2fPA4uOK9taoSrudo3UTlNammcfWfSIU8VUTyoNSxIY6mBDWQn751x6jAOynAiU15ORKr1QCQLQ
+EvFYvgU2+K1J+tt66L5PAZJeW2iWbzokTJn0PTMBy04DN5j6cTO8b5Jhckx1wCvcHx8xon5M2SN
inAY9dxiINBPxRdmycUpx5X8lkQOulMyzbUQewP4p+fS9J5SToRj0Hhru/HmszqhGDemlLiSsL2i
hGuuEOe3ni9Txvi1BGxHoddYO176q/J6SUTaxIWsKc9GkskjTZZ2ryYyFcMiJM8Uzb+WiFOVdinJ
UXHyUH/XAbvlUZG8cHXWTvls9q6rrSn0+EmirF9nmqJlo5nq7JHOROJzsx2b1EXEURMoONcWtPqR
JYrYyaGEaRyhMAzpf0i3jnbyYwxFeKx6RvvEEE95yz29s0gT17yzypK9KCIHyX1dHTDAvUdVBzee
OKpN4UIzHFyqvGSJLgYmtY6Zjzs8DtSwQh1mOmxuCjbRTsVZwRCk+TsUIjPDBRCpylxiqkkAWbEY
sVdE8DzJxhi3gxZu2tBwHnNHbQ3gRUbhapcsT97baVbQ9GXzmCfkpAxDgey0i48lUJ19nFMo1KKi
PWJo3xajLq9hXryyC2D5TUzBlaHdjJCPn9OhXCJuz8hPje0lJB8iwZgRb9HoAuShwhJiRvb+h70z
Wa4bybbsrzyrOdLQN4Oa3L5vyMtGnMBISoEeDkfnAL6+FhhRlS9HZTWviUwZiowIiZeA+zl7ryVd
8zTm2pemehdRKaI1D8XLpkpecYEPuziEFtCWQIbJZuAgQ7QW5X17yn0MB+HQFZc6+woEimXfLD5T
nqbQBFHCKD86V1mr1qVppRuEODyN3ESsnIESh6YM693pGQ5n7RsWjBB2rPawqra6NBHPLc82gKPQ
c4+HYLrXlOpv4fBXyVJ+3cfcLhj5jDcUGul1gAsKl/691qvmIKiMEc0DAtUnE/jBsMSbWFbwBB3u
DyYSBFgYZ0pHztkNsu8ikvleIGe7sux/pi0P3CcI6sug4H2jFWAY9Mw7JwAxVnjHBqhSE+cLjZbm
rg+emHtnz5r2F+BYsWVn2C9BLBhPqspO1M/JTgJKXyL44dMGtunkZtY1tYW4BoZXXPLm5e//YfZ8
LohkL7WEwJ5rl95RswisaqWy14k969O5nD0SU/EhMaL+ZLVOu+g7sAoKYdnup3BhKk5QZsONklWR
2Po68UbwHCfZs7IyI02c1Ji+dYpJnm7oN8HCqgE/uc4HibenMmomUebu56bIb4HUb6rhSWj5+sKq
PvpOS8DW9UBsTN3S02FCxgnDuyEdbk7EjTMK73VsDFf+CzihQ8/NlQl2MhTDmszvVvDFWnKmMVak
Q+fOu/ycCvhVQ0eEQ0YGjNI6+xXNzxPPC8ulBAsUNcAk9H4cduQYtRXHSG8HwnHNpfrvIj17Aw1W
E6ZVOa8dATgYO7APTWCj60LXeCWp2O2IxKSLquPlwLDLn0V8waJsM46ljTjqwM3wjxSs1BsyWTgd
IUsepQPuuqmIzfU9fTN+T2QSWzjSHQO5aDBee8G1TKpvBpjZDpdxvAlV4S+NqvYWdjLrWs3WOlXK
OFb6lF65J1dcBRJnCZGLXURZgRguIgaurWM8GOj3TLqZse4cT40PO7XTO4pVBsrA83RvfFaNw9+h
Jz65MtyQ1Xw8S4x1OJknhgsUjVLcgqMY/VVYAyGpqNCMqK0eIM7ISafnwjap11iMeZVf/XGtzN5r
nIsvpaqWDOJWmZa4HxYdRQ94lddZLQ+mzj8a88Oz8PRup/N1m/GmNXJlDn9GtqrTpN6ZwmN+Vxx7
0ny0aGOHjPRcn0wYEbLEOohIpreeecbSHRj1Nm2KKYu4BTtN91L5kBQnLlyn2jUp1X8Mkdu+8sWC
ausr9hUzEsvqSBe4aDwMPbY3sW2+9Jb4sk2pLqG/NQtUGbnDBagKA84fbvEE2pY9Z70tna76ZXra
Gi7Bc2EiO9Q6t71NAgqKTJfCifPlz2Yuy/lWrwzl71oDjqhtJhEvHNO4mHZ69MZHZxNAn7GaPCDz
8SrigYCWq37N0KNTGoQrU1g7jZvSKbe/NOK426jDEQ24hNdmhxg5gO075m58bIXOk8PIwtcibtd+
THukxHu5QC4IBKxOmIZEJJjzCQVMM1rVtiwYwbbqCFpQ3R4RYaWjY0OvTV85OskVYeaUF3Ktrzt3
2vmhxapkdvwhunohKj0cA3tQx5FN0dA4FgSeTJ5rAivbwJ++PCsqj7ppFcefnwmnKo8qM14jWVeb
0BLTIbL54ednw4TCb9BGZkl5cwaguHZBs29bh5xAbYTj0jSJjflJRHK6E0+K+hCb5B++bkwsMQ30
hfDKmeEyGY+xjpDmetTY68i3F0MZD+ea9f1Pvaxkvfo8pd8Esa7SDt1fDfeVODB+VRDAnyxY5kdP
ScrvCneNq4FHzeZSQcIwsBHT2YRPcbfSD2KJznNrI5yDDk/ArMO+MoPUoEYLE4xP+5dIiveYk/+W
9QNTXdLrvJQnb8PZ9sDKjPNXkRySaHi39YLHHMiOVeBbXCKL9PMnHzFEI+NprMvnyUbEQVKadLkq
GWT6Pv7dGEVYkMKtxm6xZgz12fEfkpLVW5Cm+MtoHVAtDt/Gte7OeZX22Nv2a4H3nnhesIKD+Z0m
U7E1Qm0FCd84OJNztkNfrJqW9m4A4SVNRi6GPtBJ1kVH2JenqsN6qSpqvLbg1G21HXWNQBzYGb9E
9N4PHJPcVcuWm+kpb4fWmxZ/R2Rr85JUo7VJ5uByqfkV60CAq3kHK7iiR7cm3+1vmoLpSaIsDZ95
zC65enS5L9do3XigAnVdkgpIlmmJbyEDzL1oBgbmdWAwVlRtSC09Q+RVdD2rPeHck8TNyac6+/RM
BjJ8sRpsgg5P+2XgkkgBMMxstBw/iYbLne4cIk1zz4yyOPab2jppdPPFz70/hSQXxXtzW7B5KTpY
eXBTYUqnzHQnB38fHL0dwSqAa0QQypjBs+yxtun6Tiu+KLqIbY/qOWYgu6BZ0uyaxl03rtpmXep9
q10j6rWaVPckzPrqx6pe1Y6Ww0Rk/glYwsVD0sMMywKDk7ZpXGXfnlOb2nIh3gtGagvqRB7PF4Au
ZuW1MO655XmEJsYA8eEuyFt6L643bAbYiST6ivw8lN33kBrMJcNsb43eizRYkUgv0xaDndIWh9a6
biuHgSrrSk7SQNP8wDhzQbnXOD8PlVP/iiwdQ19T3FrH3FiJis6Nb9wgbuOw1vMQ7VAxHuKIQr1e
6uzD2D9x/5szj+qi2Z6+r6fm6adP0NrGg4Cn2LdoSC+2nT6n4E13U+m+AkHKuVp7Iy0V7bejeFMU
cSbX2hgE1G0UNT22Tks3R+xXtu1nVMv2mPTjHCB1/i4+/38iyv+NiOICyPlvFcbVZ/v5X3/Klv7M
5bP48z//x9ufpv2v16SOkjL5/A8oyt//z3+gKJ73L890LMMPdN/9IZD8HyiKb/7LdSzboHZnuyZ/
A7XW/01G0f/lWpwXPVK7rgVWgzr6P2QUy/uXEfjQCJl26LYZuMH/CxmFhxpUlv9WnnUgLrmgV2yH
6jLrS3iC/1mejUZbkeOK4r3SnHTjm+JP0ctmaSraJF5bHxXhhHU+Q8xk1322nV8w4DxlHGUuDPXp
9exVB62+jFAYAHQo8b+vHLvQFo2axWceD/bw2s3IdU4cIUZyEM2ZrEL234T1VRSeE5eBygTCl9mz
xf4WiLO27Mw6WxPZflOfVCEqxrPSW3W8kLtKYVytdiwzOTlRQ9noLrPz1lpNUu5rH4i8PePk+xks
b0KY92bUPERQVte0Ng0o9P2Mo1cwlNkB8lqI5bWYkfUG79Ychn08K4RmqH0Qg7cv4dxrAuA9WQd3
bZjP8FyTlZV1PXuEnruINd0GlzZBMSIGkTRr5hMZPdAR1DPXrmA9WGCmSegUWxubNeQFTV/nSdax
Jx6esw5MP1CaGhzvYiwlsOgOFXluc+Kly8VbnsfujPuvADt24P/dsTrXagBBknB8dyX3WCxu6YJt
v2TdIwFld9QBki7dxHEFWRa4Xkyk6WH1/lMBM7oRudgjdQa04DRYfmHy7YrKfFSzukDHYWDgMhjb
5tWN1d0BctHjOpA4D1zUI2UNgDZ5m8xkkdBPk7p2VFVwdTkm9F3wonvVp83ruoefuMjgTZNLoXDR
+vv5V62cxESLhyHCx6BmMYMzKxraWdagG/alnQ+nYDwbxs2COArYzGSWPGgxg0esD2rWP2CEPkTC
yY++zgi6198T0WSnaTS5jw2GIHsDKEey6U7QdTEYwOsYsFbbpv1UrSyfnE5oEA9JbQDBfUyIuGHT
JviAL1rwHEtdes6xS3L5TjWbTs6xZcXMBy4iH8ztb1UZkwKEUiwx5kXYDAGh+MM30/wHSLVqY8yj
WxVlZ7OOU/ZW1lOFZ4O9w93Mg6vIkI9J9WFHubeuDUZQVVxf61xfDAkqJRay+PI4ZDgJe9Rujrpo
2LyS2uAIiJfxxIUFbl4SU+wxthT3J/4k5aGZZSE21hDUD+OKGiMUSov9UxeF66Lr3hD/ITqi4Lru
Zv8IHhJzFpLoQH4XVR2ewhp6uYm0xMNeEoNSQ4yxNRqk0MK2yGxgOsln5YmRII1ubCJ9E8euFrC8
rLxLaxcScSIm7LZVL/GDfjWDoie/MGGD2SWClWr6nbYAiFgV/HZ8eQnDcRPMUhbDbgoid4ha6AVB
ZZvlLWhrZ2HJLZy1LsEseOln1UuL84XFJt8272n6JB2MHJ2qVr1nJmv4PRevTuUmiVDVj2+4Cf+w
oEcZ1DsX6Q77zqgJ3GKOYcozbqbMEEw/+ts4xvmq4w697H3sO9zxVqnqdkQ+kCCE0b1u402A46bp
r+GP8iaI+SfkF68U7GUzoIhmZVKttMkl9QSjV5GwimXALXcRJ/pObz4ZtztLo/kcGOasPN1bseb5
1AnKrsEB0+iDheiF3dZDQMtqoYmQW5Q967X6m/wJYM/Ctrd5Pe2lSTYiVziKdCuEqhiEL3EBNCl/
LmJMCi0dIM4gKB24jB6aEthNLeI/FTUKI1DWNVGYknLLAwUf9ochVq9eYBWH2H4FxivJsYGzVv7s
8PBxSA1Q23EaDT0uID+oET6RD2bTxz1UVe2p8J0/bvpXghWJsifrpRFRkoMxCaD1QhXsTEaXG7bm
6A+ktM1aNd9RYqkLsV/ESzneThbY5BeBvwe0wyHWkjXz41XALCtmB2RRsAaMypNJimk7cMgkqm1H
dxeWBnPnVhuLZZWQN4/rpNiGSNHctkYoR41qYYMkyTxuufikhlksxVB7Wcf2SzErpxjdYRhPmZSy
wAmxj4JgwHSttcQBDICUgLI3MQww3fI6NuXRi0Ti4rMU7NV2qKApsdWZNaHpJqxD814EOvkXMlOS
kcahgZOxMpy1M3dpNFZ2PV6tSDElcrKhWnPCBgaIe4nO+HOds5rKgyjdTlnw4cLE3hV/cWZ9T32b
rRImr2ZWehm7YRZ80fm65mwbcpek1DBvhqqOPi3b1Lol48imIV/oUb213Aov3CwRS7CJyVkrljNw
SR3Su3nyyrsAqkOGgsybZWQ9VrK+5rVGeuNmzcIyEF4kJEuahwz9hllq5s63/gnPWTcLz7DcilOC
A63ZkbqEvosZDd19f/FwpdE304+AEZ+TBo2amIVqWqfzQ45kTUvdXYx1zcG+ZrTd8+TJFxo7D8DR
KBOyt1iUmJp99QZeDoEbsjesYCOWAEn81rVAd+MrVVawBy87URiEi2txI9FAAhHp8UFT3YleVcpf
ksOqL4Finygm1uI4OAnlTwH0V9ROljbew05S3Ryn3x00i0UySH/Dt9oHW6enrh01slp8/gOJ6L3i
g8mZQ+0AgbdLEneHGKCy6JiTFuidFT4skVWrrgzQ5CkuInb1hyA1mkBMenJW6rmS0ZGRYByCz71J
HGBhbE0OZP7LQ9/Ev4rBetSdn224pT5FHECSHFJpFwTdOkbiEHQCgBeOP1IuJ7wNXNF4HSW1Nq6Q
1jEicPuz178nZrILIUytCsk1GIOgM6ASpGfAKBG5oPRmzeAsHCQFGfPHEr/0s4xwxEoYYyek/cIL
ngrmrC10Z4GhKYuHkXlvTjcgUhuW7gG0V7izKiNeSwbzOzdou80U8QUln8mwMfl0tEkxJ46+AZjT
L/SzrWVaR1cqLn4+f2K6RgnaMoOXnpKil/juyQQHOtMsDAi9Aa8xx3wtZnWji8MxbZmy5rBwvVnv
6MyiR03rn4qxfc27floJCepYkG30WICNUdCeooHaK+XSFxmgJplSnlyN0rKzSAlPed5UncVgNwti
wBgo9VlFaeGkdIiJrgYWJIdppMCWxPfEoGOQVc5n1Sf12qine6JV3OZhxOK8RKbLE1F+uLX2gBDG
yD9GdGdTVGNaryGJ9OJzg/uPONt0zxOHPKyVOvASjL+Kgikh1XeurJPPJdDksaS8dF818Tr357xC
+AZ+K9jUZrrx+DrvOa3kJx/QvVPyrEtUWG+K2f3ZNgS5/AgfKFfkcSNH1l51fY5CUGuT95VmlVrg
damwUi/yzGRtNPSk0Im+aKb+BTXkwzYFJlKyjSyhkqNRBAwxp4q2yrXUeUSXCrWSNpZPoZRX/KkC
IG/6lE4UceI7AoJiTQSBI+VsRS1nP6oxYUqtUKZ6TGxEY0NdgOupdzULRt2i46I/CdYMF0DtSy/m
iD6bWNkixQvHnB/uqS23ELPCFTF2XRnLQdR3BlknH7FrOBteRT/Qfpitr8Dk04U9m2ADByfsMPTa
jidSt55mY2xhyzeOvJztiNAsrZ5VYVk1NwKJbAYNnLPQ2PfVbKHN2taHKp52Z0ABPfFNbLUxkX1/
9tdW/H+YGrCWRG07eEbPsRzbbfLjvW0x4PazC9e2rEU223Hb2ZMbzsbcXGOtikHXJQb94cxOXbAi
Vvda681GS3Hu0u+89BEWXmbR+HhnMy+z7f3Y4+odAvbCWLlCiidU6WejbzW7fZsRy2+redk1nc2/
nJPkh6wGZ1FaFdry2RBsza5gd7YG9+iDbTTCk1eeR49Ws2Co8R5W6XfvcxpNs+HaxP2fzmqsZWq7
QPkL56Zz2Tg5KItr1MUDmoSFFbrMSeZf4vMnADDvGUx+NVZ/1H0+o0RcNQzf5lecnzQKpFQ4RLKJ
lXwbnfEPNY8ndv2oYVFdLLrBPDVnW3O2pSzPpUFwWzQNPtmUbWXD4sDT4y+CA9OCk8gHeLy9T05w
mG5Mwg9NV31yi7oDwX5VtOJ0DbqbCToylx+thtOBzQczrSl4Kvpo64Q4Dch0xTrc74lN2nJ6cqvg
yRmiTyIg/AnX69ohY0THYVVHn6HW7QNYww4zp4jrjWfPdKacKIrRrQIACbQLD3ru7ZOCbanJCo8x
8Yos084N46/AeBmmaT1xe+vBXla02A03eLG9IVk0a+Jcj3AMvjl9/vJ6niGwCJcao3PjHNiM+TEZ
pbxafD3nblDCj+Dx54W3iWRhGcMw11hMaIAD/eZmBxFyvNx7Yvu/yuMJhzcAZ7SD8GOGFEsL980I
AQj/qDQv7pXdrnrXOhiw6lfEaYqFqQ1XxyWxpOpbOpnvJeTflCKD01NYDHlCa+E6J3qvk2IXThOz
foIfwnNh4E+Tj6MrmaKZd6Ebr5asd5TOMbJnzhegh1CIMxQPenQyewQ2GcCqvlIxuZmIkhv3F56n
tZaJ06ze8BoNPr29nqoqOb3XCdI7w9IfcYnXK+WpbOxDYbo8vG2C5vaHFNWD0fyZCj61v7WpaRwK
Zyk4UdjA4bwnnS8sf4iwMHdn8cAG0mbAJ90NaTSCXvGywq6UyYFXAQcBavmSo52bQhk1uzU18O/A
Ge55iBA8RMunm97NYY6LpO2RJOZSFgwN5i9NmZRLJyg2Rb0LYi7vbK80Uz6ngqmwoXCoDNAxICcv
K604DMI8tIG1o/9Bwdt88ycWLSnPdsUbaf4zR234qIW9nUMNYXXuVfXp0WcqTahbvesuhOOtiLDf
qInQCwOf2vRrfPEI1HFp2s4Lx4pXphc5xyhuz4RYbpnbbyB/IC3tbef5qUKyeyxJ/K6HNgOaWWS3
DCbI3oJ4Jpi4nHEy6KfEaag5TEiaex4aFQYrNXGPAo+/8Pky5bqLGDdYpG5TcVHW5NLy+y3vfmDz
VntOIv06dEwAeHGlhFeIEyvtOREmqRrWV1pI8qfFrcgNkPAs7Qyy8+GxjIbTlHk8d8lW1UL+QdDM
SW4kbsv30DR4+bWR3htptn4nuEXELgrLoWvmhStCk0mbLjQmFljFdmYHWVbX48+aY13Sq0WYi2Kt
G+yqomrL5IpjXGRdnDjtNt4F4VctORakscllPj5zdvwiXslWft/UHONSxdvCJd+95NODjZRw8cAV
jTxGspsq8UVU0d8XdtWjCzPU0ijUJg6aWxXJeNlq4s110+PA7HkRNvpXrbFq1JOr9MOIMkUplmHr
POzIP/Pqu/VWqi1cHebTqD1c2OqdpV7NhhGMaJhW6VWw0RLz6jlUzjoxfdD3nrNJ7Oha5H6h6HZ8
Ljdmrc9FmIC9Y5mdqQr7lyQyjlloxtgG4nVNT+egZaCyqfcuBeiKdc7njp5jt40r8wMEC4fo6tvu
2R8MtbtKRU5fUPewi1n6UmTiU4QgzVTL1sw7ZcGMQI2S9lEm2T4M0nUc1+0xZ+K5cvT4ECHgVbG/
SHrsd14zcxAyvLhWxR4uDLaEqbi3G/ifU/pHkDpwmgNioPWvLwxGnesiA5ulemM9zJRGhyuHGJ7T
uGfLUoTLokS64JvpouVgo3LwqrY27h06DksyC0e0YsG67cJ3dnwLsoAIhTP0O0FDSaa2jJ1Rqwvx
uoT7KMPJZBIVN4q/ip5v0M6T3CSd/h05EvcF9ZxTHVqSTOgWiaDC2ATcSlTuWcegntwN2Lg79cBy
xd9NoGouy9Ac2A5Wm+1MM+R2Nzk73qneIvcJrfTswa8cxYGX8LJVHkiPzHF24+Ae6jiHpYRTw7ZD
2HUN4w3iN/3T0P0WlqIexXaEN7diWmWdZWf7ewNQ9SqwG0rNHeeCYji1FYNKsnqkpeqbN4itwSh2
oYZ+WEttkxny2wkZBaZu+nsaXI+qBcITTqLfXuj8KTyj3KgcOEnne+mxr/TnOmh2OhisFeasW6tH
dyvR2AX3fKoDj2w45e2KWw5nwaFbGiBdF1mU3qrc/k4aAqJ+2p/oQ50nI9xkZj1/i1rFqvbmnXDF
PpMw+L40H+FUridyqyFdtCVp0EuuzzGctL3nwnp0mmA4MGr0pU1rxYb80Pbs2onREIzRMQdBDya+
SjkeKJabcG7TrWzrFL2+9LZ12L6KJmIeG7nrKkiLtZ2RGzGthqolk1EShIeOMjXAqt8aWy53llu7
aQRFyemnLQPVHc6GHRWXYqEl+MW8esCYTs+rYm/IgQywPV3pNbVhfxn3AezcvcRXCHib3eF3rWE/
gWGg5ivTPchH8+DNP0Rs4Q5xmjsbvGk3i5DzLkkNwjkpZwvhegcVN//8jA3uRK6eZGwQatqBbxRu
hNx1Vo7P7PPnhyLOMbjbpnswR8kH8OcvtkHCrtjiW73hmXnooqTbWAys9qllykPUGRcGMihNJSyh
qtRjpGowZtykEgfUMtDMoojsDdlgcRjLgZ9aeLmBetRcNlJjZ4/JuGWcLA/V1O9UUZCWmb1L1kzq
+fmZajnU+OM+r3iBsZLfd+JeGDJhL4keNVQBV5Gff3tMM/RQgTNySxHkK2byPjFO/r0//zE/P2Mk
Lviy/8df4xTKursyd5BtoNKxm1yowCMhWk/+ktwiunBdIyPumv/8EJdcW9msvFkzB2SY8RLxDyrj
56feDwhDzgwOf4ZeJC3vH8RxJ5kgrCV86xzZXaZbvvOqQwu2jvZWHxIM6+ylUfKH+PNDx3fNWpn6
57//kun4B065uNvNjpHav3+BJfA//6+fv5aOhUE0jkf7v39BCRYYluQwJyoebzN2h6ukOPz7h6C2
6Lf//O8E5oOsTbJrAd8F/oxOK0ws1l6nHQC0titgmtnKL+QzPtniLDDwTb3G21QxwJZFeCzIDQCO
TbB19tPa6BCkE3K1VjWVHtbTPptXgNegV1j9LmEJQ24INI0HT0Y7KkruRcmLH5qc/pSHNUtuzkgp
71JaK5PJ+1QlJ49iDwJ0hrwArkg19e6fydTaXVX2e+4Ezqkbk23d+sW6YiqlDc9mREez4HTLFJK0
Prx09s/AC2gMwAYrXsa0oVExgjrgQ3lMbWtuwPb4WJlAZGP6MMK8OmlVxoDei9c8ow9jNMwvAVoQ
jqnMtQi7m52TbNGneG0IpNRVWW4mQEq8b6x0x9KXt6qHvg2/9ZLHnFhOfUcns9OHZYEHttRHVIBh
/0tqxYs+EFpLmQeB4qDoe+eeaC1jp/L2edhxXaKVyUPSYh+0hZbLD4JDnBl9cffNb5VmJFjT84Cl
DeFBW63qsvotTXFt9EtkmztpcVWxxm3uMfcsnNfMwH+a1dafQnOfay7VtPuO5GZyFtmC0acdzjY+
asTmC6W9kRDEosj8PT3emuUJXKqoHx7N6B3S7NGbpPMjS13DzkaQRwMpSKlgjfSIxSvDeO77mDy4
SpYvI7hiizrXsu/6j7gIbvO/tvIhfFCcw6tDqz1OsOoK7OxM8FnEje8hIVYi71Qf9eKZVf6bTd6O
X1YI3vT3suPJKqb6t6qt95bfoZMyGJnhe1Bym1/xyAxbmM91exJdggwrMsgOjc3b/Ltb2owbzpnr
Tphc2k+vj26BxuFcgGVitAu8B2Bef0kjn5sbPmzdeVQh55+Jb4+8mnmxlf4i22Hbm0AK46T73aiW
4xX3XCbgvCvBYM+hj6Z9mCmeMUcvcFDl/t4k0pyYZLVjFjWunEGKSfEnozfLxgTlKJDJNAHuGiPR
DrlVoOdCgGIZ46Myg283cqZjUzGDMojhLEHcthQGQIwFSnLua8HVanHNxGHrdIzp6Ss71Cj8npJE
4mK15wiNbGuhs8vIBYrjosYiWU78Fko2e/MfHYsi61NSxO8t7eNSCG6pVEqDhdc575qrVlHrPhtd
umVLaZ9NVnBp32LLNpl5hwYD35AAk0vMcf561CIpN3Vc0/EXDSxt/62v9U+eldaqFNavXiA2s0N+
z7LuZ/Xzd1aTl6SwG5k1PVuVE5MJ64drZwwQRpeDjXWNyoouqkIWxbwG2kzqgEhn5u16AtVlm36N
JSE/s7knbvOXlzEInSZYRoXAhu5At0D2TQ6ORYTOV3FlDdGCUuTHRNJtIQIfxF5wmgL5FHbWb1X0
1CdgF3OgxrjbAo+zZwgkv5QkHtzTrPltNgSnfPvVTfgmDZOeb0fxWnvGNSAQtqEYAniNhHcuX7lk
0Thgd08u14Y8oOp0H4SwdzOulEXhPNio23xIGf4G0BRXE0xuz5PYyInOJk3P0Rmhj/yld5NcOUXI
WzXhS+LXR8cTb5S1LzZq5xVjBLCkb00v96atrq0RbZJ27jqYvo1YuSNViFMRyfsjjR258d16Pqay
vPM1extF1CdaTfLgTOezO7etwNyOjctghN7Mwt8xzX7XYovqj8/L/JiR/65r90NyBGuc0uJdmuE4
9p9k4H75HpsbPjal1f0xxXSv5M0zxXq0GQPSpmPixy+kTsYiWIbv8weedui6S4K1BozPsrXD0BCx
jTubbpq30sb0E4XsLnBxqQAIW3UuszjQvrcxZBLDYcFcYQZ/QUFAlzTTnoosP1X9lxaF9cLvW7JG
+n6UqY3WPbIW4O4uIRwxq+lwn2OjJCSfL8BTrkJL22XueGFOdXc992bl7R1x3KIs3RUFhuvPv3ds
cxLNGTFrFy9b7YmnuNHFwiSVYCD8Wth6wqcTpOOCAxInomzEypm/eCSl2bpGDWkCOodBuxU+Uu6B
mcpicBiyOSYq0O6p8fheIlhKH7Quz0EZPrkkOq1R1dvC/sShQN7Ycb5RXN7UyNa2li8pQKKmjo8O
0HEr6A9JzFNxCG4+0ySLpB3furTt2cJ+NghdtdH7aH3/Lz//0gXgO3ZnD5DjNGtg+ZaeQc+VrXut
73i4KobCTFgHfTep+oMx7hxSTblGttuSB61Wys80QnJbqWsdOBhcbcBGJM1ol9Lt4QxyivXogLDm
4ej2WwXIwS34DXC23Cejl6+IG3+MEWkG4pszMXJRsYZZaIxPOZOv2b4eUgfIRcG6s2Nk3OXVS9oP
4DufdKf91iPOOCb9a9UArYBx2nfbHAGHzsvAiFnZ2OO+Ij7O14W5pA+CeCmpaOQ1/I4U+eGiSs1t
TTkSugxw9SRZj7r9Lid93l6FRwGUsySd0HloQSOHXYpO60hWv9Kuf2uyVl8iMrlaMdphmNV31Za/
YXOwere7dz+X66ZtvuRofxSyfC1zjgUUtqXb/4IyBUOsBIGcV+WG+6PHCwDjYq6yz5heZcB2gqoe
i4ay/nL4eoY+rYaYhf4gjDXi+2znj89RqrX3VOinaliZukSNXQ3WNQ8NqtcyKVfc26alw7eSsFaJ
x1e06gZQOCrhk4BViz0lbTezWhFM0ll4tewljeyzlSQCQl4UrMWsjdvKM8ozeED8wRAnSGFgKva3
ZvSrIZutj/JYtpx8bJ83JRGSI5PXm6PpMa2LfTrYn6rPcIiOD380PhmagZBU/VYLyDRYRfk9f3+H
xJDp4rlLRmzVsjCB+g22+4A7v+/jnqePyxZOWePJ8di0+bVbLFzTG3mUdrvIa51r02VcQE3tW0j+
KY72Ws6Fg0bSK4aBDADHfiMasLNLt55tLeM+ZmT8c9z32t+my3yqjWAlBZoxv5qvZR9yUJE8MsGq
GVn7rdHeYsRsfDU0pibgZVNAfBJvLj5ADOK1ExDrMPY0s6addgDW+pIBH9pEIoPj6d9QIybHjk2J
Vcxrs4mNjGBBKsJHkLjvesxeIAphJBM8bvX+6DZ+tjYkbqIupj9ZVn9GWfLIMKd7CXsRsSlkziI7
Cq5DTBVYhbS+xMCckmrCutwk0yLznJVHRJFBUrqGI74raQzYbPiXQKtcWuS+idTRUluhOW9AXxSg
M8QnKV7ppZe8SXO6dhwit6FvQl8wsztHIDIKo/dO8GZXY3KBRhnXAMpAPAiLHXc3E6YJTObdZWS4
2ndy4JFBZpxxBT1+nit8ce1NqcVPUkZyjYg4xFCwgZFPZLt5N6fUWKvBmlYawaQmmJsg4DYMC0w/
25MDCIj2wPaGGvD0m2XQsWq4VYjGuRhh720tf3jho0ChDwCXoxSNRgFkJX1ROoxJ4jvRMil5keH/
WaeDEiviYfT3QLxxauZ3ziNqX5IdCkfmPk2T863C9wqdkoxDnqcRmHIDyDRpKXdVtJ8gtC4iLoS6
JNzfk6fmvGgr5gTuLRgJhghaODlzqy07Z33bG9kT5b6vKsooITv7ILvUXLLvnTEdhziy9qzMWh1o
S9QWnGx4YdG8oE4Ia3pvVxPpd91ZTFVKVoppXtUVnCNjfQEv+6VlLKRMqnMUuyWUerLU9WvbiGJl
Oe9B9e1CTFhpTRIudDN5KpLpqbQY09XsLIF8qacwu/si+l/sncdy7ci2XX9F8fq4ASATTqGnxt7A
9vSHx7CDOBbeJkwCX68Bviup6lREVYTaalxeklXF7YDMXGvNOeZ1pSfiGbTFIHxf3bGcD0A3f/Ur
gScbwYVlGSMY9vyz44y/7KBCBB8vhFebr9J4g4Tz05Trfq7t+ipqlDNiym6AR9YoSGyH47uIsrm+
t9fy42aXj+ugZYKBnmBVIVi5+mC4qXsY2+Q0q+F+srQZysWmOTgMhzi1soh+tL+zC5x3qzBZE5c6
TAV7CJ8aZ5v8rKC70xTFxlXGMP+Co6tB0Ta1d/T1R9oz9AjRoh9wiHyrbcYyVRu/zNr7bNngX8bu
dayxuqOF6Y9G5d4j76UXvfywejqyJWSOuGdqk5Rutq/GuGOZOK+tOR4Lf5wxKyUO+Hs2EqNUj6AG
oKPgzAqBVx8GMDBdQK8+8fOvmAt39lh9nkmJJSD7DWPwoR565vJt3HGgmu8YiBM7xeTA7BL3idms
J+qfbj35e/LNIf+O+Bxmys9krU5qJQMmAzlXrXCGwfhZJ3e1H0g/4KBFq9MRh1Rlx2kGB95q6xtI
Y0TfJV7KJD+x9yXHxnodA1ntGRMjPikrQGBGiiG4esxJwuV0Nj0Ftf0yeT9UXuFEBRvOaf1bO4yf
3ZxU4766K52csw3/W5Es7QKvLI9xvN6EOVLm2jAta1teGHefisyNhmCll65M4kosLIBE5VKI9Tpy
m+o1y1BJV4KQYNmLMDBXHQ7pPh7rX10NByEYE8JUM/ebXDQG+grs+JRZz6k0h7Oea5bmxf08fvMb
Oz0VHdMkWoyjBzfG2Vzi+UDJVbfA4Slpi/nVd7q71Hazo++7u2GFMeN0r1mMqzGo1hfXNopLxv3L
ga/Mo8EmR3Xc7ON9OdoRKpmjPQxM1uqTJYZ5z3zrZU2woTrJg9PTWbfi7Kvr29l5sqcHZThM57eA
3lJX+T7NNAHTCKuDevLIPCaSwDVvEJBmyIxcuYrE27HpYSNqqLtWeWKYg8N+mQkjMU52O41PRcIz
s/MJhd7EDDfBtWTqH+/q4/8v1P5HofZ7LMnfRFdm6ju0/ezPyZWQtkhn+rdI23f/RTMGbTTZ5aSJ
vSux559q+M//QKj1L9+3XDtgeuljPHD+INL2/mUSVyt9i39ie94W1fVvkba0/4WUGugm0bvoyAMe
63/+j+/6vyc/m38HQqrffv5v9VgRjM1c7D//w/o9VyoIHM8RRGUK/pzlit8k2oSlpMiEU4z0Gx4J
5LxGfPXsWGCfnE4vBx8h673DUBh1iTjXSQte0FyizGMbG5lqv19pf3p6f3o6v0e3bU/Hs10O/1tU
j2vxuv+YdFvwpqB7rJwrGeM4LlqCJnL7+7R47YNZfw22pouDeGNnTO3D1vy9/P3j/x5K8/7w0uXd
JZrR5yzz54cPcuaGge3Ja6/jL40/jS+Ojk+ohrFamcydZxdp84RSEbXsP+bAbW/1H2OKeHAuFa4V
x2FOZ8rfXnufzmkyFpa8FhUsVQAApIUuAhHk6Id5n9kfjJyNmQStxltB8eU/XHSaRZPj7VdyOHLO
63cw3lNM9Gr9hyjAv6Q7bU/O2tJXfd8kT/R3KT+AmmkxjV5CrVU9iLPui7NhwLouthAPQUAdFQUW
gQCMAGpCPNBPlmPClHyyX8qGsRoH1m7W/uHvP7D3eNXf3jTuBiuwHdfyXX+78/54weimBOSsM3lN
p5iORUe0CxZYM4Qv+4t6PHmVZo5irER/i+0rVOUEgBxpyqXZgiiLk8rpiQo1EW/QQQRaBu9gmMCG
Zy/JH0zrEgRTKPXYv4ims3cLQWE4xzLrOrv6B/Nw92lsvrid8k4IwU/ZyhmS+JDmjZkvoA5bPhtF
+8hNVuB9r0OT/vKTa+aHMrHbyxgsT+iof6nNChs3BpFSyiduPfe+kPHwybTr4Pb375ZF8O5vl5hr
clu5pm95rkcq9p/frdwCxUOimbxmTWOCmEEt4zrwYzBzK/ID6CKtmrla1rh0C+v+ewPxHv3C/9sT
sbboPSwqWwzvbzdakmNpSpdFXhkzMVcy07uKvMznddTH1h5eQIgcnXZRVxlLXEzVxmbVH/7+zdhe
65+vHBfhP+4UKBzceL/HLmbAYgy3GeV1itNfhn1CmkqZiTZUBsGjzCDw2O0/LW9/XW15TNe24HSY
FlvCb1erOeXSG+xSXomEOOkerbehbPiEKGTjyjjgyFivFaQee0AIA0buDrTMru8s8bHvnX+4dey/
rjeuKWzPsl0h+SB+j3vEfmphTbEEADd64sUsboKEHh9APcnxwbPpL98dsN1hVXsZ6vh5OqxTfWfp
hnPbWuNTSVvrbhwYz6vFcS4z44cocMtnYXLMbRbyDbq+iM+oiG7YDZZDwYCckQpaUzR0/5A+Z/91
5XZNyT4Ge5xv7N+vbDrOUGvdQl5nSRB4vbbxQ7/19RyNN0bnOIw2v3Fr4NlH4Q+MTIF4ihdM1E3b
PYPT3c2tSWE1FvXBhwm9F3NfhE2bMlOaxXVybAP7fxLFJqkmbkVwFc2nBTFjgqEaQ+5ucOlcOi1n
7DxQ/5TE+mcjFbGPXC9SigA7F5er93uCXQEpUldFy3VTON1JG6ixTZOnO9cjfMTp85jo5h/Cfi18
YH+5P1wcYti6OIbYv98fuvX7him7uGZOAL6PZvAj8XiPVgucLHBgowbkQB3BK/rX9y++DT/3R9HV
1T9syr/tPWz0EnW36QWSEwoJjL8/kzYdmhJcn3EZ4sJAcGy+MGyDtO0yYU8R2SLLyc1Dux3fkXOL
OyoNdkLVi5Nvo0sJyiRMkj55qa2p/4fwVufPK+r23Dyf05ggcWi7ALcz3B/3nxYRqe1aXnABVbl3
CbCLLGcge3gihsVNAvTUY44UxPfvTM9WVyTqIdgm/2HbVxKcYEiiidtKGK9cZ4eq3NXZyZkSccAx
huzGCRibcBnXteOd9OxHAaeyXbbhXbTNf5gvDlROJFDaGp2b7soExjrQQYqj7gS+MCBjJn4yE3/X
Jn4Q1cq5DD2zHZX75lGnOCbe4T4FvjP8uPrQ9aidOB4VwIAz5q15E1nGFJwgWpiP6NWtprn+/TLM
R/jnK41BHTps4XHjBqZg5OH+thnUvs6lroS8JAmNSuW4r8xR10OTucbBrasHkE0zm/ZowuEbFJot
n2kE0qg9J7S02sV9MV/ynH2kAyocZT4+W7MhULYSS3HOgTqWA3KJbKC7xLHrrZLVec2LmWsH7gOc
PUGOCbLGwHOfGGNnR6z4gHuxHYSWpkgubO9S0zY/zu583yVk+VUJ/kAaCOQkyWQBPxLn+3WVBYN5
3beXvKqXdS+DrMVwwM8amkSoArKyzF6wybTAIdFy9HuxtunZQCaM+wW2AC16hG8ZyVCzPsXjvIB7
WA8xU/OrPSf1frDd4cDxgEtoLq5DpwXeAQYvImAyMQjIGqBpd1n9qSTm4rym9TO5MqBNzPS0HYv6
cnpbIE9BMVIvqd21u4lEoIgsDb1vXTeGkY072qzk48Aa+jAbQxOSIppGhKbQP4M+1uWpulXKR5Pt
JF5UiE3LsqjgNiT0u5uADDvl2PoCryjed2tJhLxuOfZg/bgItdGV7M+eWW4X8FjSFNJfFZsw4qi3
vM4/C+cETzxDMzAw/SRL8aYkEJ11Nj/h1EmwWjlfR4aSEYJYCBoG4+mGruFRAZoLtWcajI4ncTk0
NdgY2Wby7Ez32SjcO2RExxW7z7Xu1b4cAu9lTtZg17gxkJ1hYOYbo31Zl9d8Y24DBD3ZqM/O4P9/
1hrkDq0ZGpmbXp1gR5B7TDxDLx2Sx2lCo2PC0hWlSt+KenmQfn1iGjc9e+iM1Cw4yA/js1sAII3L
GvWBE9dRl5cex3gMbUXnkd4d94AkOHhUVY9ayB3Omd+VNOHLX8pVybMxxb9i046j2WHeMaUlyjcM
caFyyvWuTj4WLdoX4lrCbKzT+yGulp29+v7nue23pvRdl89bqpyk+whhjOaRN4OkxwQPrqQnRWGM
mNUfRyNGi6kW7HXpkRwofW8QWyVgbaGrNWGVcVmfLRAW+8EzGDm093aH5sosnfXEtSYAtoNlMiw+
GxHQiErt2udWKucQq0X7X1d4X5N3VcVcqZj0aGnHv4KsV9dmbX4ECXtwEKzN4+xvSQGlHbbpGhwT
Jp6kn5ow/Ed8XUp9M7g1XmPxJa/n56DI7Ns6c7IQVNLHNgUBMtfTnTGSDt8t3YsSyTGRc/w4YMjI
F8UAOEciE7g/s9ofIqfq+4PCBLoPiqk5Q3i5Koh0wMfz9OCuefK05N1XCfLt1CuAniopv9JCJ5Ld
De7x1nSPvMAGo0HvnWMbgm4QL9ehan7Ro57vEEiZSCsFPT0+1R3+zewDdv2brhGgW9nyUcYvvY0Y
IRlH78dwc9YpBVvAELklMmgvPdE/qLoIV0LvLqVZC3w/vwL8BnTaFHO7oXuQHrbNcf2WmPWWprao
yClEcyyy/nNmnkE1e5+Q/L1lVhwqECq4aUGdJTGyncUPirs4mffz7IkL4myCShr0eKDYgHBt3GdS
8e5H2S9HxPFmZFYBrU4zNQm5MfJb0xkfe8rhozPjUeyZ+LIQNN8rjhS7QtGHtKz2sS0SdZ784lY1
WQwzl0AYe61fTJ3GBzfAJWasb6mzMbM7SC6W4ZXnbpLbmOqtTwG5VorWmPKIHNv1CeBOOqej5d4y
3zotKr7LiRN4ErRNGUswl0JrK8nV4rZrVNQrcrKNxrY+1N4pGbzkw2iJaeeU1Wsvc317x7p0Uv5M
TE3s1roUlNE8E2xE4qls0dxW7hx8hIvd3IuYFSn3yimsUzrvbNb1KfNAofTlurPi7pPmhIZIPOlP
PV3ZWzUFH9IFaUenpqPQlnwwUjd6x7h3WumdqJ3lQ3LT5sTpWtLA9hLzPmuC4m1i8DVbeYLZl5q6
IhxPqc44T4P12MWdH3ZEn8ZK+XfGChkG4/l7cVZTGR9oQ/KW9X0K3NjPmiOBMd5+psfOefFlVTiJ
tJaQSFidngro102tIwvH5XUpVkTVGIJ7G4JxVWFPMnP1gTaXd00qcj0AXL/Flds8V8Sb7/OB+DgX
mumGaRWfJolKqiVQA09GFQnobjdavT9XpglhPYvpXMcx01uqod3sdGNUN8eZmiFMU7lg2y80F4n9
lBhkt7kOtURgx3iQO0JHsFDJqK3LD56hy5tQt2XqjVPQdGOIMjxZruPaUi22+lH5GBYl0bGkRDq3
1jZeMV/IXWxMmkFe4hz12FLGFz17PmHPzKRYU1xa7drYlPWmJx7sGdN8gZ/N7ubgc6eWz6A4+xMj
qvFoB90XA/f7Z4AGYIKtyo1MCFoIVfCuFSus23eYkS9n9WPJbVznXmZeC5jgO9KNyqiTQECVSEPf
cMStS72nAanPg69QyQRDqw/VCFlzGvonzuErDxckKPOdQ9kyvy+VxHvP6OFiOIfWQzgKSloizkJE
tDKNbVKDRChBQ9oXqAbTAmjCoqkuxRDKwJiOoFDNg0bCacAi2ZEqQ8AJrFEEmHnP5zgSGq0bqn+5
Dcg7v791ZLoAcmzhftjlvl+n+cI6bNaUxIG3eNTj2LfdBgW3FbgPfcOYedpEzblMQQW6lnklV+Q+
GHtkZ4JgjmQ7gDFT31J1tZIMxfLxXsVuhlu+CCKE9vd5J2j0oYg/6loM2JRoedn0Utn8Ma0Nuu5D
xE3bObnwT3FT6c0oOUe+siEABBLoo6jiQyWy/A7HkWXvus5wovdHJI4Zdh7cXYKJvwCLm+FcBeae
Th7KRRu9ULpOOI2r3r7J8iKqAeRpvThnEON+FI9ucafZwXHAKgApPcLyviTUl24UkJngJ5PWX2kz
Iff35dtUuz/aNqfclWZUx/A6rcD8hqsgoyQhemQ2psepGhxSejXXv03Se48aD0XXzRSwvVwwVLAs
v9hGcB70lRjX9lhZ7U/pWG8isLm7bNfBD5gfLZ2xd8jvTTunkESrzyP2/9NUZCzTJJsoy33WlcZj
6Ttu2NXpm+tet2aYTkV69BrNbNb5pesVgZ9docwZPzmqILbXPbiZDkIcdwmHOIc0+Y2ttaoXzS0b
KZLAyZR5U35bHCttEVNVManu9HDGcRwjrajDfgHPzIzuTnY9BKFc3Rm2r09mfahHazj4HyYIirte
i48+/79YfGzEdL85unAPxEKcGcbgJ3eGhc+6+WpWy9fRyk/jYn13ogm4PiO+8mVaZqAVPtod2cpT
1X80Rnw1sJfJlHKQxPfOD7vEe49GmERSizHhWBY7zYfRSMURO8CE1LQ2Wg/t3C8TmPW5I8VhKUlQ
Fy0CrDo3+Fg6RpgEayK+q58ms9tviomIKQ88OyCkPoEZ5gLrEpscfnF0+1536zTcKSIQmBfOSR/W
ZcfpF53QlgFXmlKFc9bcNzn5WcN08GyE9r0eXsYWUVrZMU5lrgZ01ZSBtVcWwhoAKgB5J/wWqz5Z
m+xhBSa3R/gXpU5LsTOo02ITvoOmkqa4U0QtokzKYAD9a6vkzsrR3XYwby2MuhFFXzNkpDF5Zbop
fAecBQ9dcW+I4gsBaG84k/yDdLW7H6DSCad+MDyiT2Jz2E8BCzqVWsgZkZxplY2hL4kf7rKfVLxI
KSCk9TKGgdzLj2wMeCPTH2DKG9Ykdu7Ea0POnXMoIRH7BnxFW8mD6BGdgX98LmurhoqOXqCAGs4J
fYfH6FwBPWAJZZXzGBMa3c/FocQQTXFk2fxEYji5f7SSHFFxrEwMC/6J/WKmrBZVhUhx9ZqrzAFv
VKJApThcVuwP8E2ZfPJEj3UiMPg37ikY2yzESoEaWCXBroTpdIyLH5D/fs4aKC35Bd5BLflx0d6H
LO6WqOhSNoIcBkaVitBNkptpYQcXA+qIyZ82C038VLUEePvzc8shmPWDkEJpBN83h+du6mnTM/ZJ
DjjhXN/YzGWhmJwXMcsVA2v8is7qh2hJvxAjjfMKWVTfZVPY2QcdAK+xXIu5dsPJsWH7QSoDaWX8
JrD7lVCc58BwwgJHm+Hu57XeYoRFE1aTwzy/+VYagEqHOlEnMOBIErEUNpOzK1FCegZCjKVWt8ZH
1DVYXybb6TdJ2y3hIMhUeDrVXkAKH2pkVlqdfoLg2ql7P3amfTzD1C2lerKBQkZGjEaMJ3ImxpOY
OxOL7YTU3eDPrciqZdvfV25JtQ6YekohowsHJapVXhz3i9Nvs1rZ6IdlOuF/xeCdO7jcptTYzR7v
MZeuz/tf3OPyxfFlUY5LmlUoWkjCoZpgqfiWvTUap6vU+itYE7Z61BzVBuPwRxHsHAjtinO+wxjW
7Amy9FFcZXXyLF0EQm2BUysmyCBSiXvLe3bXynKOILDR/feYuY5T0lsnu8YC7k5fe+dzaQ8/jKDg
eILzkS3M1ssYJkrC08/KPVWOIHfbumX9CA/fHIbQGIuLnNOTVyUfa7P9ZSUszyPj7HwOKIcd7At+
eZ+wy2G0TPdF4D4aw9IeRFnsV9rTJ49B+t42g2fUW2Gp6ulGC3R+SQL0YNQWhEwGdInESl6h49cN
uw80N8ssT8LC+7XfaEhxIN/oeJqXPhbTgXFBHKbTWJ6sxMfWM2nzMBo1nj2icPddBzTMmzMbbkb3
0wl86851m9vEMnyxMg7aIDcO5gSa2jYbF0S6zu/5O/n9+3elrvP7NKkexZKueI7+9+8VKhnyUIAR
SrfJqKhMzJY298X7j+9fKEpak7eZHbcViBdHicBAq2k4TmWX3rdCFCan2Wm5dPF8Hrbf9e+/W4b0
Rwr0/NToPrmfbeOUmMq8eFj879+/OP/nO1fgoQUQ2O904r+K2f0sSzGdRlfTdCrVHJzTxLgx8+FH
b+5u+Pi5hEgJIgfjkHSZHbVZ2b6Vh6YdW4RhZXWqN/Pgki+YEj0UG6NBZKBdmW9UxTr0IP0c3sPm
UYuZVhJlVftD1fkWx5IPe0Uqlz+fAhwh7NZEJLU4JAhj4QyTEmKwkMEN/9C78JKmWh1GRLN4RNVd
7+AfnAbCvRkesnBWMvRcMG9Ojz8c6ViR0B/DGY9dbHzJ8+RhRDh/xLp+4M8+0JRBFLVSzQVWUO52
TGkLIqXsAMjE8kF14uuSKTekPPk1IjxCDtlxA209xlRw+sdNVGFKK/a0RGmk915/VnJNn31ruilb
pI+IaAo4P3ezrI86oyMqlDvdtpVyxhnJzg0aXdRb3k0Cyd1HGnJGMY1qn+Rp0g0D/wp3Zbj5qiMz
Z6wfFJT/+zYpG7IhCI8juW9D32bGszNiLcKXEVJE22dlahJlqvXHIpr0henFnWcTEOX7AKf7FtG4
XmIoUyMhyKp/wjQWnHqOFruVGOsXy2EziRMSjIy0qK7KqR6U47BZJ+V8yivCTIpiCVix0f574Dp2
C3p0kXboWzMrP+uG4AgDaKYaVmSSKs2OvT01jyatsp1GzuvBQ73F+Rp59vypIgowZLzh3FRdv7gw
ElBXFrdms7N3HmHiLXgmHz0KRDTbP7JvzmSOPtam8qB6+NaTkz4XG+BxjrPk06Sqe+St6bemRZur
abq5gLLbzhGhYcOv5W750hhleapKgsT+Cyq8lP2p8V5zb2B5nzUhe7xUmEaHXrMPJGPWv5T5ubRl
c3XS5nvf9epBlg1m1smHVrSwu9qOfgsm7yMx1fiie6u68tLTY1uBwtI6AfghLhxUi2Pvg07d+HVX
jVnGo7gt8KPfzcujvRIBppM5iRhJBjsoxihglBXvmQgSm+D0y3PL8X5Ixu7aJM0nu6lMJDKlc/I8
2OR+V78EcNgDo9kU7ez/w1BWt6aif5JMFD46SD4RKfHVQJZzcRv/edny+BBcvFqlY13xqIMMoEeH
K814RdDYPFtkC1Ju+/BBINm8F5920yVn8nju6BQlj9grwLzWWMMLkXTHiv7hXWtO5l0pc+tOmWVD
uIUMDkqZCJrff/n+78y1M935LzVBX4Z01RMSJkK45wKuCjNgGlYcAfYzkWoLTkNiDORwZivE86YJ
JgEwJZ1bE2tMnq6A6lLJetqhiXRuUHjpjgDO8/wPVmvApSFbHr/NguWKwKCO8uc0z+6HDV566vpq
CT1U6i5t0WM7dwEwE2bgPHXmWvZsntuc8hm4PjYkTJVcx8/pan029WfSecYQyqvaS1HclGlOfAYp
DPVWA8cGTh+KmqMnC5ZJHRoRsCAy7kaeLYscMT0J5AkEYNlpzgldq5r0R4ZVnCsptGW9GfSREGdO
fahkEI79Q0BBhhN1KSuUxel3QSZGtBrGciHUfD+mbnDCY25fSPVwz2byEYHUcnn/wn30vMr8uzR8
VlJfdyy7tFpWnx79ONOjf/8Okgs9fATgKiKckd7pkMAuoOiHIBUjX/XchXO5w7tS+rQ007WZL1OJ
eM21LgQKZ9dp2oZy1P3zgJ21ATDmWztnngDcJRprCCGQFBj0T3xxcwnLuposzWZi6EOQWmd4z95u
CMoS8zhFiL24L8vsflcJtp3cfV9frQ9zp53jZLVPc4+/XbNcR9rRD1me0JOadmlMJl4voCbicqop
J1m/lIAabYw5QVyKM54Y8KqOcFilPntSXQHsMKviqB66lXMuCrrRXdL8cnpSllj9T3ThWjxUcjkV
/jFrKfkWF6VwPfblhZyX1xaM01OGtcEnim+UHVCfhWesHSOPpoHVkZJsZ5Z9cme5NTraCrVnboAx
bGvcr6iexYkqNim9bNexcu7ajOyLtNOSsqq8o9FUROZAmJxJKwKPRfBRTIZ9nUvjRW9+NRcHrYEx
N/Bo7vsJmUp6Dh7MggZVUPZvE7XkGfT1cbYQXHoTFzcyf1hIMhq1A4NKmcVhLCveb3SPC8hlRC20
wRZ7uVB2onLP10dhYZTRm6EgPSauJLEB37OzjoBT4fquI8a2AaPKmKOIB36SHiuDOYaDVDDnTELY
MyJ3b6WxaYgvGUmiR6MENyb76lxqK2R4S0hXWx4ZKWAABg8V2fo7rTkod5ROwLZZCPFcJRsKfu1+
mDSJqpJcgKXbWj66GqIU2ENhp/epflpxup3Wwny0Eng1KGcUY2Js/JUkH9UG7zwaIw6sedw3Tb+h
DfKoxWAV0QyZYHhXIah+IjHckde2sdO8mv2mdX92sgJ5EBRPgjqbwifflxuhgI3hkODC8y1JXnT8
BXTZHHVWQJop5BS8gusWzQh6bm0JddIeEYnU1fwxhikkMIRO2zxNRRwfrBY1PcApN5hPTRrE9F+f
8feX4WDHP3rX+Okk0EIn/N07Dn5vGXqenRFwuJYlo7TOow7KUg8FdisPLBCvqVW9mOTORIkbf5kr
l4izya8PmrCA/QyjiI4SNOmeoINwqLwTsM0oqMXHOEm+4IcFuiGWlvAD6C7LQohOQ7RiVFOtplnD
nhgzTBVxiDsKl2ytkbRTtysl7HtvyT8OUDqiueif8378vuqBS/HXnHFa6Bg72dnconluPVaKg5/T
FMmgDJmf1z6jhZ/h3S0L7LgtsnFgiFlkNC5uAvT9FPCunr8H7dbiYCINr6DY5z0JeQbgzxCUs5ub
RybC7HilRpxlLTeLFsUBGRnRLOSYzar86Lg9Bg9OVjvc6UxVWijOWQWdvCjdp9WQb4s5uawHPjT4
rI4WVyK4tQXafqXmcIkli4XYLm/jl5MvZtj3XRm5CypWmtO0PKwrHHDAamJhjV+6H0jEuD1IhjZj
ZZPRBLx9yNM2tEcLmABNoJl6HM+1iSeWRga57+QavhpV8xSs5JQY5nBSw2xeunbqohbF7yM4uHw7
SNL8AnaQZcxI6WoziAPuckys/EVTwl/R9Au0c+HC0fsigpwzKfERe5Q10OFnl8xB4lYvTgYiUnbr
Fw8/wSuRD86Dm04P4xQkT7aKT4EzFx/Kvc9gtY+JkplL1gRIAfnRNpgnz2Zb7yu5TNeZsx0s1eaw
qfEtt72hH64D57X2/a8uqFDsOd6pKwbvoW3GXUCf/rCSQXYg4Pc2Vzblk6XKBwIwrtUo9EvFyJDI
suHDmhjxNZW1f5NjyvlKbrS6+LiOMji2HgeltlI5LSdBHWxTHYFb5Vrsoka5jPMXUITMDbj+RuuV
qCQd4fIO66K9GJNMXpw1+zkaglZOs9Z3VaPvndGfjwvxNJHZVt9rvN0nmnjqBMbqK5ItLAmtMD/a
yRrvB2KZ7bpQpzbL9mPhdwzc9WPNgetCtslVyuBTsw07YlBxQjefCF62dgzXkhOn0u92w6tpcP/u
/apiZLSu6jjkxDk0wyAYzVqPZkKSLVwEQO4tx5WsNQ7WBCyyyIBwSOCFCZ6ZmqCxgFYTbsvGZBTM
lOg94dlJ6h+NN36XHcieIbbunIZoDZFNpwI1ybn3wbw0otyXaSOOpDPNkXDYoZkh+aFKyc0eCfQ6
YU83IT765LmNCagN01f0rEbriC7mG/PoYc948AmqucRwUub7xe2gx6ge/WE95CAyFhLkoIMVwACi
nu5l5rRMuLR8Sqzq6AoqUbJOES/0oZOxuo2Sw88SV5y2ZIewP8C43i7WERfk89g7JrRv7M8JnoAI
YepeddVd7czJkQDEC1qdJJoMD39qPTKWZB4OFxiTecKmG6eLB1Tc/hJPfHIp4ojS1viadXE2WTn3
fsZQlIZuQUrneZ242uNdKnVPF5IzNB1B4JbqFBNecxEQbdnOmWfmuks/tuPmVeEo0jC52ZvoUqNp
LegXeNPCVkO6ASBe62CbyNjBrWYM2932itsLt+hwrqf+c+9V9XHaZoPShNrgxPkvuBAQDGbxTTu4
40d/vchyoULvkiQc1HLEMFTe+gIol6+lB644TYhOLIyXuDv6hRP2mcfEUKIdcUHs7uuf+Cf3iW7l
rRm0GyJRkbvaQP/pOvaJSNuaT4nsEY6qomfzRj2zlym4odHLmJ7hbkvnIIIHs4Oo0u1Tt+UKTfGc
0gbFVwZ7INYWWrOO8lqRVycackPxnNJPoyxKbEbiBjqlPb1xCgQvzQ5ZRfGZeDICRR1cfBrGj4io
oFJB9msy+74ERYM9hRNcbnfx0eoIOv5sa0xb9Gc25HTBX8y/UGX77K6BCTbU+dX5tRXB+USGkp2q
rEqYgGTbtqFQUgfzhQ30fiqHo6QsfXAU/FDDUje77yEzuAkS2rG9TW5/N2GKOgjyqOXUEBK1WtSf
q+XROXhPzeW96xc9he6kcZklYAZXc7HCeOpevYVbxTfKV+wwm8Fipl9uquuqUhvzfc1uPznr/cg7
h55muEiPh24VvmoSeNcwXhKGathA0cWcEns4iaCzqXANa09Domf0QO0K3I00QczNXNjIrjbVPMAy
JijEVOxzC6DwknvL4+yYHDpj5Uf+2N1QLQxRLddHSH8qElRhe9tuETaQBrUPlCQOqbWW47S47a63
Pdwm+UAJKvz4Ukwf872rTNBJDQA+HUPcA8z1AhnU241jR0gNiX/RopnktBMzE7+anhOkgi+EK16L
nvets/L4Epsgu/UYKWP6lPH27U3M+/io+jBPguusg1coQt+sMT1xLgQGkeV//PL+u+nP/+D9d0Zp
wlkVgug+szAi2TKMVkNDEobdXHKP0BTENnz7/sv3L53n53syE+b92Nf9sUGiGXeqv+R23l+M1YKD
/f7z//2lZ5j9pWPvKjlp8+37v6n+F3fn1tu2kQXgv2L0PQTJGd4eWmCRIHHSTbrbZFvsk8FIrK3q
QkeU7dq/fr+5yOJQtjfr44fBDgIjsuSjmcNzn3M5g84uaHb4Zl1V+N83SAumP2/pJWWgrTd3P5/1
qMll2rMH+80Xdjv2v+l6s35P7QEKhH4vhx/frk3R7+F1dYsduij/nL36k2Yp3zjeB+q2f91S5fxW
057h3avcdMHgvcMH0m9n1PHkNNUduJJxu6X2bKAvnjmi/XFh/lddXf/9ml4ymPXl7sM6/4sfBu03
sP+KHnen1d0ZwzhU+vnbUq3fFuYVI9V+acqSUKh5ZX91U6v+7XCuP+s1rYGWDFeih92yp5i54SbY
VGe965nUeXp9xjUrvX/b8q6Y2z9fmidzqWtaYm++DJohbMy9vHv9qiHlwWbZ/d+U8PiDmFEIuNZ0
n//nVUcYpxuumNi6r2cx79pCli/98z70NCA/g+HL7SUzGGaMHdyZHZwv+qC8Jzd1GUFJkN2S3e9T
EFYtx7qaA1o1CcLHZJ2TLEpfDdqb2d+/apqERnKk2tam/oRF+jjfNMLNY6d/+mAOjU9/Jth6O1+j
WRbDbruY7cYDKKqqmU6ueOT0ExCH0+ssoeIoK5QqSFFmkVE7RkKVJ5Wq8zrLi9hOr1TqN+UKmu7p
8fjhP3p8VSRUdFHyVZLUbRb4HB+/LhOlIQGT8WwXybJx0UCWmmqN7+GAR5FQ6iTTZC0UzeGQYyRQ
GZHkkJpK42OBXJGEIzy/0gmp7JQtMb/ZLhg9OH9aJllaK9ocwh2xPf7UiSUBD8DiZalzLpAePD48
UGtSwfMURrErNiSQpX40wud/FYSqTsBBQXGFPyVFH2MiqBnUA41ABNk9liIjBapR5JzAoHDKdTKq
qsyaICHLsgRSKRqqYy0W4uMHTZ2oFAtNwpVqUzVe7zdUNwWkUCZgiOLQxutMZ4JEZBhkjamMESkF
hCIqsU4ZqeJIYaIZKZemkiGjOrZ2/BCdfUDgPv1O4/BR1aiY3EVota6rR6SCSjSVYFRMeixEZyMW
PD4pKVQJFhAlVeRH7rl+zA/07kU2VpgIZMLZZb8wIn7IsfHEarJIilppXXqmn1rKTYUfgY2UYpXH
iYXK9hOQSYU6QSgUdAKDucyauAtZCpZMDV4ZHSNgKZZSoUi3h4bUXqpzJ4qxKhJskFRTnumePe/H
ZR3UtZKeHk85TeuqzJVXCRO9CBLwo0oNehwS4lMJGSXWQmmY10nRFAVpb5PjM+VRM2aIvDyEgFnx
sUBGsr3w+Np4xIy3pGjMnXIiARqcSeMqYkXGxgKZsk1dRALQqjrDBHuFPzk+BlFS0EGBYZ7RWYXI
rczJpec7izpNMnyghg4F7vHzlMe2QKWTsmLgRerlYBMdFjJdZVJbQOtE1dTA59ofc2IcZxloKExf
IB0dF5iifalFqGmIRMSQzjPaUQEIHVNBlmIRElEyvSyikwK6FgcLDBfw7On+4F3EyfOvGyJqNTny
9UFTxmUO4OMzT1jmIprYMQ1LVIU0tGsiCwig1xlMYtxIu+KzB3RjLDmRRsAmTCu8goq2GHZNeKFR
+AUpbUsJ1NrFNUNktKALuWWssIxrrD9V3ns/gUTI04RQQZZ5KzQi5xC3IBebxjW2n4bUTTcYsyZm
QVOjMLhN4qIpUv8gI84hvUhQuMB5RaO8cioPCyJmoAbv2R0/Oq3A9Zc3WAW2kUYS0FiQKfChOuQS
jUZytKThDsGu+ARhg9ciFIQqTSgzwkOcHr/JCCXSsjjfX6RG9/RzPHepHuACoTHUX0zcwqpMqpRL
BdMuyi6H55gEIF0rpayvC9xCczUwEnBj+V82CWmWGT3BPRbiowFaXDpj/fkSgHAx9Y40Ft2bfRNa
wC7EBYXach8+i88WSAstFQRYRESDFR2kkHNjIqi4PUoxhnAdHCugJiIzhYhlu2fyfCLAOayZBN9w
lXh/yjEW6oKUipTrJXPJZFZ8RKDKTGwREQdRpo8YR7UL+TrGQoWLVDNwtcIositCRxkHVqoTsfvK
iisy/XC4xNyiUVhuPEWHpfhogcF5YuWQJjQQLogbeut4Yh8ROaWJHTgwrTjtik4uENB0Rtvz5QLh
cxoSkmef+fjwxEfIshLtANMQXLYc4VgwIkMBDW/alorcZYOFXFUw/cETGssFm2JQYSzmZXy8YMS2
8PxaJSVtXjLI3cm9CS+gI2kpShvyfTZOfHKRdBtnvT2fFwgg4gsqEqq8RzQxlGAA7pJMKkq0EsHk
TElpAXsor3N6eXuxN3GbDS3QCDg1GTd2Rec60Oc7F5uLKe4h2QXeDjiKnVRVUtP93YRWHBaisxoV
92puUwKOIAkRs0vD/O6UE3vJcASaGO3hyS4mvcD5pTaCIoCY4iPnmbeUJnKR/Lu6Ic0G/eDwE512
UJCB2EbIEHu0xuSYTjtMbARC6opMTHjB5yPFxwsFoyuEctHEEYmYME7j4ZB6Ra4m7X/J6jlgKS4/
EltWSz0ooyOJl5OS+ohEsCF1E7b1zkV89qKbvSKyF/GmS2wEqGqfjRn6kYRUiDhjMzexZl1wI5KL
rUYSjwgU0Lv8EDkJrOYUlilMFn/q0WRZ8Lt0xHd86L7mhxlIq7mt9ll0w0NFQY99YF/ucvy+L3V5
P//xB1PME3zQFP+47+5sGZJ5/VOQrGnLcUZv7stz7Pf4P/cHPP7q4Lv2p9r/8nTRbdvt7OLWvnHr
t/mpXVMz9LdV+7Vdt+NaHCQRGuuwkx9/CPY5koj/BfCwnMA1sVkx3O3irt+EgG26uBzwst3Q3Hi/
RfMYXfaxFPJr+sD9wSi2RbBrl84qht2v+m0778e7dtmRcsibTTfbLWZXuwC4rdSSAn/TrdqbdtuN
Ibu8PjFkX1120v9x8rqnhf3XEO0mZrH/VleR9xzqfgvWF/PgeWLnmIw86f7fdT3j3UPILv1bCvkU
jC8W+x1a8nZpZFLA7+ftRUCAPjFJDHe1WjCHPeRIl/MiBr2ZL9qJFHH1FmLI/U348FxihhTsz8ey
yV32iwED4Gq2vA3owt2gS0GbeffDEZrd/awU9sd2sQmkB6maL6FePrbb21W7mY/R4e9U5VsehpYx
w0O32wU0zWwhc1Mlhr+YMQKsDYuK3S2QHDS6YOh3AWXnLgdXDnsYFvy7vAxkU+4uMV8Cen+1nYI2
1yFi0P1mN5EhPiNRCvlT93XbTqwnn+YmB33dhnqLUIy5EJADvjk5bdeXw8UiVOvAN6Hml4D/odsO
XSCpfCLwSwD/2P21mAVqDOAvodE/dTcn/6aX5h4H1j9wJRzifTNM8OLkdbvt0ZQhc7qLz5f5gjft
csr7LnIuBf8LPc0CtLgrOjHY5QqLJPRqfOGUGPS2O5/2bbA5h1LA/+g2m+F2dd1O3AQfl5aC//Wi
n3cn74cj3eaC/1Lwn+mG8zAhmojyCxjc7guOCdEHrKX7/wL2u2HoApPCt2WQw2bc1JjKfXhVCvdf
u/YiAOvuNKVgf+u2azRbANmlFIohL/BsJuStXJBVCvr3Fr2zOWe2TLhvG7sUA++G3clvD23eVeuL
4T817fk+WvS8MMzvtz0tV84DrLgo3tO7fijSdN8x5jj+tO8E89CfhcE184nZqmu3P/0HAAD//w==
</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9FAB8119-8010-42E5-A82F-2EB4D6EBF234}">
          <cx:dataId val="0"/>
          <cx:layoutPr>
            <cx:geography cultureLanguage="en-US" cultureRegion="US" attribution="Powered by Bing">
              <cx:geoCache provider="{E9337A44-BEBE-4D9F-B70C-5C5E7DAFC167}">
                <cx:binary>1H3rc5u6Fu+/0unnSzZCAklnzj4zG/A7dtKkSdp+Ydw05Y0A8f7r7wI7scN2T3Nm584duxkVEMJL
+mktrZfwvx+bfz1GT9v8QxNHifzXY/PnR68o0n/98Yd89J7irbyI/cdcSPGzuHgU8R/i50//8emP
H/m29hP3D01F5I9Hb5sXT83H//wbnuY+iUvxuC18kXwqn/L25kmWUSH/S93Jqg/bH7Gf2L4scv+x
QH9+/Cvaft/G248fnpLCL9rPbfr058dXN3388Mf4UX/72g8RUFaUP6At1i6oYRDNULk6fPDHD5FI
3H21wowLRlSMNVXju8/zd2+2MbR/A0EDOdsfP/InKaFDw/9HDV9RD9cvP354FGVS9IPmwvj9+fEu
8YunHx9ui23xJD9+8KWwdjdYou/C3e3Q5z9eD/t//j26AKMwunKEzHjIflf1N2AskSRPj4X/WBbP
A/TPwSHoQqc60jHWd+Cg1+BQAA8zjSFNf/7SHSpvpOY0Mq8aj9CxPp8lOn/lfieS92QbcqFxrMHQ
kx1X0NfIIIQugK10bujGAB0gt2PZPdv8nqDT4Lz0ZATMX9/OEpjN0/d8K8N3RKbnGY0iTOlu4FXt
NTKcXzCkUpBmbMdTI9Z5C0WnoTm0HGGzmZwlNiDa3xUZg1wgQkCc8f1SM0IG6dqFRjnDKodF6BW3
/JaS04g892CEx1+r88QjD7eJ3MIK+G6LP7lgPR/gHpP+w0a8ol0QzJGu66d55a83UPQLZF5ajrG5
OUtsrG3k/xR54r+jJMP0QtOJYXC05xdYQ45VM4T4hYEosIy6X4SeZ8ZeCXgTTafxOe7PCCHrr7NA
6L/rkMcc9OrO/1V95he6inWq6sZrcGCZURHDGnDOjrVGIm2k0/6antP4jJq/6sJ5KMw3HijvHxYy
2iY/nuftu2jMhsY0roNcGz4jiUZBO0CMqb1qNnxGsLyVqtOovG494pubxVnwzSuqweK0RCTy7Q/x
fhhhdgErja6rRDtp1SBVv9AJZdgYgfMWUk4Dc2j5qnvQu6uzBMV+irb1Nn96R1BAXqmMGhreMwZ/
Lc+ofkEMZhCM9pw1UpvfQtFpbA4tR9jY56k2f35q3lVHQzDwmBGG0ElugYUGg3uG096k6T8g8Y51
59+ScxqVfbMRJJ+/nCW7TEGE+T/eUTXT2IXOdR1peMQmDDRmRjHRwIoZPiMR9gZKTuPx0nCEyPQ8
3WX3fu76760tAx5cZZy8jPyxtkzZhcFBvhHtwEfHfPIWik5Dc2g5wub+PDTlV1TDij97EgDOO3IL
+JgNAm5K9iyiRs4yhi8IIZgSdW9mjpjmDQSdRual4asuQg/PE5hbURbeB2ubi8h/V2cmvuAq5sAZ
e9aA8T9mHaaCmwDAAafmbokBW+eYdd5O12mYxu1HaN1aZ7noLJIf/vZdYeIX4ArgYO7vUODjtce4
AH802DZ8Hy0gr2F6A0Gn8XlpOAJmsTlLYOagOvv+89j8c5tzcMP0uvOz+EKv2Qf8Z71LmnADjxD5
PSWnAXluN8JjvjhLPBY/tt47mpeEXGDGwcNP9tJq5AJAiFwYOscU7M/nSbBzmP2WkNNo7JuNwFjY
5wlGBGuL8OXzyPxz9iDqBQIsCBj8O7k1woNxCAswA+vsYHkery6LN1D0C2BeWo6xOU+leSHqd9TK
iHahUmLolJxWmDkG16aqGkjd149W/d9R8wtMhj6M8ThPfWz13uEYBsYjASWZ0p0JM1pIOAPJBl5l
cDjvOAn06GNO+T09pzF5bjdCZXV7lhLsoRWQM+M+D807CDAN/JXc0IxfRMkgmnwBvgAIbap7Cff8
3btl5Q0EncblpeEImIevZwnMCuZq+Ri2z6Pzz5GBCBkoVlgDz+RrlYvpoAoDFxFi7DhlpHi9hZTT
mBxajkBZnScod8XWe0dAwBmpYQpm/EFCHVuSQ1oMZZqmGaPV5Hd0nEZj12qExN3ns2SPS1H68p0t
RvWCQ7KLyvSRRc8RWPQIcHiOTo744020nIbkqOkIl8vzXOU3Iv9/43UBqxCDGaJDvsvwGXnFKOjF
TCeIwoI/fEbWytvpOg3UuP0Irc15el02T/WHryIP30+mgZ7MMdcg8DUGSL8wIIJJmL43NEfq2FtI
+QU0L50Yg3Kei8x66yfvGKsk+gWGvBiiH+nBx6uMwS80ZCAC5s3J1f+35JxGZd9sBMn6PKOUa//R
891t8o58AslklFBO2Wm/C+hkFEQd5b0Ts/+MNIC3UPQLYF76MsZmcZaawHqbt++bFtOnXPSass5f
68nUuKAqRM3A+b/DBPSEY4vyLZT8ApOXPowxOU+/WC/M59s4lZ7/nmkXBF8YTDcQf87wHylqfb4S
ZDJDXPOQM3sM0JvJOo3SqPkIqs38PNlHJMW7Bl4IvYAdMLDKQ4Ry+IxAQiokYkJis/Y3B//696Sc
Bual4QiS9XnaNuutlNtHr5RPRSGfRcw/t/9BNYP8V6zrBmQjHWsAwDaGCu4YQG0n18A/cMw2b6bn
F+i87s4YozO1c56q7XvmyGDwBegGIRztU2FG3kyEDIjDgAkEvrOBq6D+GKPNb+k5Dc5zuxEqm/vz
FGY+7CuTotg+D847cI0B6jNHkNm/NyxHwHDYp9HvwoDtTc9funNkrt9Cy2lQjpqOcFmfZxD5Kn9y
xXtqz5CDgRlkWOK9x3KkqSFNBSczpGDgEZv8npDTiDy3G8FxdZ77L9a+lP1fmvrPc/afM0q/N1aD
wP5LYHKECUQuYXufBnHkfSLz3yyaNxF1Gp9XPRqBtL49S1m28zjZ2/B9xRmF7DEDQ3oS3q31I5Rg
cYEM2n6z5t7uhPpX68zg3/s9Vadhet2nEU6b87R1+qknyvw9OQkilwaFvTBkn2EGK8uxvsYhbZZS
SPh/3rdxgpN+R9FpfA59GWGzPs/M/95iWz7l8ql9nsX/XM71GRoYLEwdn0aHQsIMCEF4y8GewUbR
grfRdBqf47YjhDbL85RygND6qfEf3zGnCZMLyM7EFJH9pua/WaDGBVIZgMhG6kE/vr+n5tfYPLcd
Y7M+S2yuPP8dUQG+IZDcB8r0Pl9jhApsBqCwl1lnv1h5fkfNaVR2rUZ4XJ2nq+YqjCD3713fZwJR
NYZBIdjnwKpj4wZSBoBRVJWCI3r4PMvRnY3zFop+gctLX8bYnOd28+unJJFtVG3fdZsG8AzjsKd5
b3qqY3wovWCYsT4FagfPyHPzVqpOY/S69Qin67/OUqbtsud/r7/+b+8FgixagiGGBt7nHQ6j4Gev
VWsYNp4jY6QNvJWe0wi9bj1C6PY89enPwEnw7qOndwyBYh1eywQb/iDz6YVNjhVqeG0TJrD7nPwi
bvAmkk4jdNR0BM/n83TlPGwhqJO4xbu6c8AoBV+NTtkv2Gdw58CuqGeLaKS2vY2m0wAdtx0h9HCe
Iu7+KY8hkvK8Ur+DxUMg91nX4N9IZYM3ahmQ6ckN0KWHDwQWjp0Fb6DkNCgvDUeI3H8+y0Xn4UkW
Hw4bH3dD9M9xgTg1vIsOuAZi0sNntOrATjQDzCCwc/aWKsB3DM+byToN0qj5CKqH84wgPPjyUSTS
f09nNTgEgD90DG8N3H1eu3PAMQpZuRDY4ad3Qb+JpF9AdOjNGJ7F/x9O+vVLBV/eu2hvi+1keGHj
0XsF/3vt0Ht4i+So6X62n+S0HSMsfvz5ERQzDILr5UWQ/UNe8clzjOxvTZ62svjzo9LvkYLgqUFB
A4Q9IioHHa8Glu+rNPXjh6T3mf75sd9CAsaUwSH3HRR6YNuPH8Bz2FeBggJJwAZcBT1FgxQ54+XF
mNciaiF28tL//fmHpIyvhZ8U8s+PCN7/8fFDurux75EO+1BonwgBuSoYcvFp/76d9HF7Awt3f///
8QrSVEme4rXnVmZQ5fqE5jgwXS4q0/XKyPKVOrGCWDVTb1uWXWAVoadf5llNzU7L7xyRJWalu83U
UJxZUmj5hARmquRiWhios4o8c02h5dJUULNFXjX1nFpOylIiqyad2alSLCqlm0clSqaioXd57LQT
HjiqxVFy7UihzxBb5qEr11VrmJrQqd3laWslnR8QU+2WEntsngfFLS6b7DLXyWeGXTTLSqeYolx1
LbWu6CTQqoVaKOoSpbqYorKR94Wbf9ZxeZ9HqnjAvJ7ipNlw5sgFL+vcxlXdWKoSiCUj2ZVHNcds
9Tya6C56pAp3J46TOJZfU7RyNLKMVEBCYbFJkVfbXCvZqjSy2FSD6JNCQrMI49xONPWhpHQaoG7F
9WguHDf9KoS89tV23aWeZ9dVhkwtqZfM0wITNvzLSaN2n8L6q+74pQlTQk6yrpZm3aEb7la1ObQw
3MI1mcE7S2OJb1O95LbhRbFFZQDf3RiRlQdVZTnhtd756awQsZzgKar9GYojbSoyAoOd/ixLtMyF
WlpeIVMT3jYw7XDiTDn5YSipb0nmWJGHjVUdcmfjC8tAq66V+lWtFvEkCa9IVpRmlrSNTXj9k8r6
a6PH2Vxx3Ikb+NTmSW37ZUPtIPA9Ow8iz/STSC46h0z1UM1MPckTi9KwM3VRWV6tESsiJbeEWlCT
FNNEhhOtYNWyKuNg5lM3M3GhenbQ4dKuFHSd5nW4xm0eTFjO10bUqqZCQzyJXK5bVbV0rt1A8ddR
WOV2PzaiC5TPhWOnEcJmJ+J0GtUV8AFryxkwXJjaVIui6zRTV44uikt6y7TQnbtSxJZR/tTzylln
SHxPfBLOpJpUUy3ghhkxr146qfrgEslNl9UEhsdZdSoXi7Ruham4xKyqCm+wlFYdu/kK48wWXY0f
wpRNfZfO/VwPVw3KzIhyvApwEFuJQzobkaQ1ie/ecaOuLJ5hmLaFmtpOrG40r5EzT2rxxEFNtc4B
xdov+czztdyqlLCxjQxHcxVHC6PWVdORObsGqufM0IDn60iftJUbmlGYPAg/kJdMiMSS+DOOvPJr
Via3kZvcqapS2aKK9Dn3G2l3zaqpaneVIyVdtF5Op7XvMKtFdXdv+H5u6m6ubBXsr1EtaztSuZyk
CGQIc6o5UpRFSLC6yf2ynjmdQqfMjx80Got1rDFhp6KqTEoDfRY5Ht6wmF16RIvnvbhKMivG+cR1
O+WrGqF1obLyKStTcUlV57JjopqGQaSbHnK8lVRhDFrNE7aqFGLtK0ydeY74qumps3Izv5nUjXQt
XYbZ0mEFNo3WIHanNNGVw0M5N6jvLPyURGschbVZJhWz3FxWtl4o1USXUrO9SpSTzPA028kTOlGq
pjJVpKNZXnHHDuLatajj3BcFCT6XMbySN2OGVWk+scLYYEuhKjPpyu4a+lm0GEZCa1vTr7TOFEF8
6UW6sSuiIFgnurOQlAC7AeSKgaSJ6qK44rh5AsVFvw1dn9hxUEzctK1WZdLYul6ky0w1vrVKSmbM
jVcg+4UVECe3FMQVGyWxXA4F7o9KT9aReTgfjhJsVJHpsPK5vm15DuMF50P94XR353CR5hyeNFQd
HQ5VjW60U9mg6+ERwy3D9dETSxyKJQ61O7bVmJ8uS9SIJe86PzK91Hg+VAQcDufD0XDTUBzahBRm
hDlUM+lD80PVoc3h2tB6qKBRREyn1B2rpVHZWcPF0xQoA13DDbuvG55ydLhrNnzL7hDzYAXsHs0O
xB89+kDYyb7u7hz1c2jT5I6wGprn1uG5h/tkXt22uptMx1+16+Ch64cmw9H49uHiUe+Grz6i9NB8
1/Lo8cMQUFcW3RGFaVppti4jYeaaAiM9tB8KYmRSnQzPPyJiqDqMUcrJIo30fAYi8KurV9quwe6u
hhhm6FRmXODQNsIi6eBLHH0diARZwnWJxTy/nGZN+ilWkFjS1hHLII1kZzUJg+kyXD1UFbkWzQxH
WY6uD6d633h4wqF29xTp5vCsoyc6XmYGKZbLJguzVa1OAjXIl37F0sgcDpWszfbnra/ArE98Zh9d
TJywWoTiYddkqBjaOV6Lpo1aXzmhz0EOKEa2dGMu0CRpOxD9XmhHjK+yUE2XrYyy5XCUE5YucYml
RYoosLV4GYpu43OnmR1YNB1EQapttELTgCPFKucdLFchYAY6cLJgkltSVk9UPoEkJ2aStN8iJXVC
E1GcLLu+aEW1L4zSFSdPD/cNzQCN1AyrxEopLedNk64aKemCpInpq833xOP5NM9lHJm887BFcP3V
iY1b4cAy7xsyN1MNZIfhp2JZVPCVw2nWFBYximTe1jMMKs6SRaWxVLliLDkNpOU0ZWmVrlsvh0L2
R0yEbmzGceXOiXBhYMoKbo6qpdofDadp0aFZxcRCaQxvNRS1CLnltrCaiwopwoQVOFnJyBAmqG7M
JhFLlkNBO2xqtUPnVdsly+alKH3lZ4r0epKKVAiTO9ifGY1xndfSX7W406xWaTKrSZltRI4yj5rQ
VPQuWUBeIe2sRNGxWRoitKsOlM0CB7mdQaB0SanES8VVcjOuA9X2sJYtg1yLQYNGuWlU2VeUGusc
NBJYzmDcguYmRqRdeKkXaRMcEt00ssKxas9wFiqe6G2Hllzx0BKRFSV1CroxA9VPB0keuBoU/VFt
6HaOsZh7/VmjVZ4ZIVVMErBblrFbarBiKfsjbnigZAl9XaW4Wg4YwMzOirlbZpEFCkBrDeNPexDq
gqFFFt2wDphQpVW6pEoVwtIV4bmayXo20NDKQixDqnuRWfeHw3nUJaAagJpXKlmy1HpE9Mxh8Rzx
vLN8H7tWAWvsksdNfFS4rcdaC8dkUysJmlKdcBj5fn7rLfM7S9Xaah543CL93DtMwOFodK0tysj2
GrczWS8NORUB6IxTCVpgZOKKpEut79LRuUE9fwL2mW8mfi9cjL7fu+70gx0NI94XPK0DM+5qxx7m
1NC9YcLFXQusucOhn23MWRCPqgtV1+Pl0OHh6FAM14pQ0SY1w18cFCdLL3BgSPo+K4XGQpO9XGzy
tDKrQmb2wHXDFBqODsUwBsMprCagrgZkrnNY7HFfuBms7UNxOG0j9WvtupGVtOp14dd6ZzEdJNfu
EJOGmxXsB7Rav8yWWq7AhB5mdV+MToUk0xi7zqzI9ByEWX1ctIoH6k5/zdVYNoNpsWQ1biIzrLWn
Qm3zSYKdYjkUnifTSeMAXjLLnDkhycyV5c/UD8lE9vNpGL+qnz/D0XDtcFpEyVJqOVo48B7jWakb
0ypMYBp1WLPbmuYrozQ0s0mD1A5qLYtMV0dy1sKaN3SIAEvrAkm7VitpJhKMQBO5WmRrSqsBZ+XN
UlPINCC5XanaFXMosbWKGku/JZrZtVpph54arRocXLp+8LmuC3/iyjSaoJzk5kBsGTK3s5xeoDPN
mA+92LGCotpVUqVm1MnCrjPXXZW0MXO3VebD7ChwHE4bL/ocMhD9O6T7o8NkoBkOluQ2aZLEyh1X
tZveNiLRtkECL3me6CvaFwoYg0pWhJYuZL4shlWN1/4ySq3E5XxpgGo991VvWnnlfZlyZermkWtn
EXbMrPLy2NSQfumXUTPrvDpYFSQpZ1Smn7JQyS3SUQX4PFJMXSfCbrOytHNVjSyFgQSpqEgmstPC
uaf6c5TKBQ60EgyCmlthLywKAqKMOKoSmsM5coRu8hCWWm6UzjJJ1MoiiGUWZ6A2q72u3fRaNOTl
g6VaKvc48MFZUG2imFQTKvk1C3LgpTz/XBszDGavtXs6gV2bsN46zB6+p+4EtjL1Mk6o7dI8M+PG
s1BRgKZjCDuWqmvm/Tov6zxdekgoU79Alyn4hTtruDbUdoHXWLksPnslyJquc+8cJ3KmQeGKlSTf
O6K0S026aBUHJvXhcU0S1ks/q+50RWqmGyeOCT/cEphq2MnJQFjCAjkrQ+1ScHGVg19gonYUtPCf
noSHeln1BUm3nbC6mDhurU0rZnhmwzNwQYCkHIpEUdzIlOoTkcCLLK+sTqq3zMn8eb4MRFEso74Y
jso2LJYOR8XSIKWxoNUVZU0wCTyvtBKQJZMkjwpzdwNw7yI0trTKy2kR1LpZqY5dFT6bq46sd33z
0opaalMzMzN6odsXVZxAAU4WOypBzLTdg2jze1cpOjC2O2R1FMHwGOF94RnRpA2dxMLUb9dBkTAb
p9RiBawOw+jEbS93ia8Rs1MEt+IaxUswNuPlcMSYT0NYk58v8r5Gke0qVlRvNlzXeik7HB2K4Tbj
0HY4H54a+ok3SxEA2D/z6L7hUNWMcKIbxs9d2+FaHNQLP1FDK9EfQzUuJyKKMrsWhWuTlii21IPb
JA67Ne9QeNPmTjcP6psg58oEa4lm5rR3oSntFDtYmq7amHrLv7t1fN+lrTbpoprZZVMZZtpVCky5
zLAaI31wy2QWMzQBlwWZ5F4ZmnniamaGK8d282ZVx1H+6DSyM+uUfxOxw0zRgk/JqTJqEVnWJjhS
84mihs2yrjrlptO8RxTMGsh2+SbhvTBm4dbOFfXcfO0gBVlJ6LdbmvuXXSOMOw18X3NwMZVTVOnV
t1BZDfU1juqJgepoWTm5c5uh8s5oumZLPOlZfuzQTeamcpPIMhlcLltPEzeJ5qiXbiRcM5W+vii6
Wp/0/pitVE3UlOFW8jCalp2RLgKXJne5122Gp8KowVT3dbLmvqivdPALm0NFwZSvXkDi2zrNtaVO
nHASt2lpqiXo9UINTb/h3dcMNXSaJHo5zyTv7uvUWwydaItasYT08WUqM3QN1g8wBOjr18zIQcy3
iW86au58op2PVmXjteBdA2o78Cl03Ai/xErezWhToBmKSu+L7oDDsR+EsvUa2wsMbVXTiH3SQ+bv
yCWuV5h+4ePrym3RZYJbd/fIlpJ51ejafZsExVy0gk9DWdRfYy/dtfQECyaFxHgpdRrellXzbfgq
NfJ1M3ad5kprY7zujKK2SE8D8sSGRWp2B55BsZBNHk+RYrhbvd4BTDKYTn4ujUVVq+VnP+xuhgfW
qR5blc6KjdemxkYI5u0A1Flyp6meBLMwjCayLMMl0oNmB6AqV9zT6m+dwYppqGFnrkGc9K7Tosvh
qZ1HkTVMsdIxnKth2g1jSTL1EbzR2g1RW3/lsZDbA/kJAvVSo+LeF4aFYrWZtllKFh4V/FPggoOV
tzh5TEqyJIGnPTSsy6ZgKLtLN8ibT26jNLs7SjdZ6IYSfFF8EkxJm2fLFATSJ6noCHgwFo9+Q2aO
7rdfSj/hEw9nHehv4B1FwpjDzgpYs/pvitty2pDI+wraljYJXMyWiDvyui0YuDb75+i+mAS1Un2N
dPCEKVSPQX9IvOsc3olqDXe4sbBdtXK+Sk7TSZjG9QoMA3QFbuLYGr4lb6QlRVt8c1sN4HY0WOhZ
nF2pjpfvnmHQDsx2nX3rMsrtJkXBZSLADx15XbW7o6xcs+o6uWVSx3YQkeIybn11ozsSAgp9XxqQ
ATxg20iwxk4aBV9Kw0s3VOb67hG8mhsSR5fDDWpaSpvC74iti4LyNSwRzu4uWptp0NLvVWnEsKZT
uQ5Z0cEURAG48GX0GO0JEsizG1LjNSa1WEfwXXaY1+g7+DV39GQqs0pF8TaOkjuXPvyEmJ1hEn2P
ldUwcKhLsZXA0rZJq1y9LB1PtZ0u0rYVeRhukG3TWrmakU2B2vSSyNiwC7dQN6IEeKoK3NRKmv8A
lRxckXWh3lDXS2Ft6+Q87pLqpmNKbVbIyH7IiJuRUZJthmPFinx4Rgbzc5UAjZMq8JV7pXBvdk/j
3m3KhH7vKJEygWhWuKJIIRuYTBzmOnO2DMAabg1x0Zpx6Wc3uiDVXIRONMdC6DfCgIDGcEsiGisB
5+yW0Dqw0zDLNxoi9SrUJZ5oVZo9qFF2PdwK3PO5VPPiHlwr4bQAllhmHfOuasEJaD6J/I69wCR9
jzEYtaZRGMon1LbaHJQnZdYZOLilLrikE9Dyf8QwK1VeKd8ChSS2a0eKdDcebciqcFkz8WNgL9KR
zTA88BsJ95Wa+/dEFtm0cRu01Pwkv2qkoloaSXvN6GG4sysdYpYVQp8ap+Lzui3CSVHlq6bMytua
ZmI33q0bTQTh7TclSKVdlYW+rlXXu2xKFWJkDvW+dGW4HvrCU/5FrUp8Rz2lmnYJK5Yh7P+7QlSp
LR/cNo+oWg8DlIElZ7pdl3+qZB0ufK9qZ0Xo6rd+1YFN2A+MY7hTBuGqb44Kshp++KFeU00Rlw5B
yUT3ZfEFxWg13Aqeuq3vJbBOxrVYUSeKZ0hpxMJIOPtkdHELzldMHss4n2g8V76GJXbsuhDyMtGR
t9GD0LdBiSy+x+xTW8Y68F8EiyKnyhWOVW2ZZsSbOqIqH/K6XQ/P8gr1pxK4wWeIL9CZbMpmXnaw
dFO3FLC2wTMqn8+b1kFfuN5Vk87wmlXQJe5VLIUKXkSgZyiG09LlygYShuoV6kXT0KxvP9yBXciW
h4DvPhr9Ksb6KNI292HN2oVcX07/81nE8De0OVzsf77wcAZvZdj97uF/vQtetNynz8rxTT01L8+C
b99T18ejX538LTj+i/D37mcUf1H5Kjb+uPuFwN1PCD4niQyxcQKx7F9Hxkc/rHIUIO/b7cPjhnEB
Kd8Y3mVBuAZ+IIi176LjsBv5gnB4CQZsdtG4xg3Ya7SPlcOWZAxRbdjjsv+9vn2gHMGrGSBRD7ZW
IPjZMg4/5/O/BMoxAqqO4uSQDwi5MyqHLBmNwqYneOv26zh5hII8QXWoP2VYrPVExXdNFml26nV8
hipDu6tJptlxl/PZUKsyBe1qtTzBu9ooCve1p9oOjxpuPtUW8a3vCs92QRauhoKB/g0B2pdz3rTZ
ivbF6FrgdunzjYq8NJKimbukyy8PRZTy41OfwNojwjnPOH5w0yi+hGQF11L606xN1Elde3SmGRmB
IF3xI0yK+sptOhN53kTQPJiGXd1+09PMSgrEHyrIDtB5UBSOqdKO2JHTOau2zZzVcGSk3Fkljmvk
5uE8dMAdWVWBGbaqOyHUac0CEhNcm0HYe9VEiGZTeP8pWg3nnlFeKcJRv6ehH8zbgCSXQeeJy6gv
PKehVqSm4AN6XTGcDoXh5+IyTENFmsNhOuduHV4OdVHTKBPXA+PRddtq2uCObQKIm0zd1GEbrz/q
mgZcHFyHSCWaCYnlPVcz5bqIRDgLFU+Ar6YSm6ovHCWEgmatqadJbRZF7ZapSWJQItLM5TNcFBvk
Ft3GTRVyi+CVsrD8Oe40b3L91nPTeg2GxV0Wx46teqpe3YRhAK4Dz6KGLm9KNSpuoB/VPPF9f3dt
qOh5xeR+4C6GU6PT3Jv/1mh4UKRXc5wLsagbLCAw75ftqmbhcTFcSzUKhthLxXAN3JN3e8wZ3rRB
NSdgLl3l2PduHUfRZ5IYyMqJ4d02skVmVcvGDrS6mGVhgVcIaSWoqjVEpVHmb/QmMCYJ68SNBoab
pSuh9xBGNDHrBgIaKagnttCayApqGdwPR9HLkawVf3ftcARpVtocUg+MCYpy30I00Wfcc0pwlfTn
dVL9X8q+bDtSnOn2iViLSQhuydk52enyUL7R6hoaIRBiRvD0/0ZZ7XS5a319zo1aMYDdZZAUEXsH
ZIMKSbLtnRGgggmVGasZ+CPVWbGd6r7aJtoOL2XT13FvSfGD62HVVly+tWx0ltzHCZq0LjskyIkv
WTuyteqQHJclS5wY6C4S46FX6zJ3FSINBCs2rdVpnIeKIgOho7pcG0MdjtzBewOLxVsSh1X5nXb6
WLH8zUU5mS/KqLLuZrEo+p4vFJ0s1G3UG15P/A+9i3Xh1w/NtHO8Se4n0npV7Ge+sxdFniXLFuzS
lTdM9VV5tYvG+RaUkm+pJOlKcStYdEjJhhtifbdaqY8ZZd5J6mgRCppPz32OEq9dpUlYxGHSonBM
yhHZyWy8jyair0OBkrSO0o+aRCNqrxBNMh+uOtcL7bvjJscx7UEx5cbuWMvv6ZBstej0C2nqEy2q
TTavI2bAqsf2ZF5HjCjNYnKT8Qc8swnxLK0RMbS9I4+89ukS2830miAqDxo3+IGczaM/kfRFhhGy
U4SJg5pqeUzRPP7q2hfTAeG2evmwFf4JhuUAX/nb7gKWoOtHaOswcziw0cy7zwcUFnVk2vGAhz+z
IM13aTTXp905423Nhe02c+d69Tz9LH92/SD/a/r52macsoXVan/le5P91FXJpSKjPss0FU9qWDDZ
SKR4R7bK5z+zGZwAZ2FmyexQ5O1VL13FPQBU4BLOV2hEMSvjd7vs/YqbnrhT4sXmiv/+GVVRH6ti
KB7HENnOplfDA9As9YEFXCxJ0JZ/JVl/l2gveZaRle78kElke8Pyr37fpglSK1I1a3xWOtwGedY8
W5bcSUB/hql9RIGluLeCllwk747JSLvXkRC+ndAqbeXQtnsteqC4ZN3wsyRNsq0TRPNO7cg4qkf+
1rNmXEjb1oe+CMdHmVX3dNY3oeYrW05sV6WkeJk6e2H0XSToemyFu2Ey429Oex5GTV/ZWFjbvqv9
lVEnvb9rRZk+JVHYIjU9ZUs2JOmb54rlfzx9IVjCvz994AjP7V49oLPRlzqa7R+evkl4YRPYQfpD
OJmXpQtsXQKJ2zffnoLFMLo4M5TMu3RTiK1cjW92HgULK2mbw9SM3oUn1suIFxZYMiWWY86yQ+3Z
2UGW9a+Z0QEZd58VU7L9pDe+ugt0Exu/m1kE1X3t1fgX/8PtjM5uxKbk3QPqbGqF8uxwsFtJDlmN
dJFUU/LaBuJM55ebMHJfBb79Ylxd7v9y7SekGt5dFc3pD2V596KUzkvARrVySsTvNW8Tn8eWb01l
cR92ww6v5HoQvkjieWbnfpbEScd/zX63fvazdLrWGSrH5tqbVYUNAsq6AwChiOyDNU4fh6h0dsIL
6t0n/c03A9rsYMSAqEOrJdumGWrQqCr/+3ZGR1Rxdodcb82l5sZG//kyGdkXK3OHpVbZGrmH8Qs2
T7FwQqd+DcY2RVYvHL4lZXucsoQnsciQ6EutLo1lWsYtieqLk0pAjEjx5Agtzi633ad3aYoS7ylN
qye3l+LszNJsM5KLnerm+f903TT/hPe73H5egp9gpHfb7efNtpv0/puRIqe7rESaQjgpP4Yl0CFI
VKKSQv3kaHRmdhsyY0hyH8hI/cvvT85cMwb26XtI9Yd9hP4O5vURO3keev5HM8MM7QDppxdZ89Ry
ee1ZP1JhP7ZTHT6EFDCxBmiXhXmjcST43hVe+ICjT3qs3vUh9M27vp/SAbg0d5yPEN81TaMP/kbv
JfR7zv5K6+gStfnUxXi5nQN7f8yus1lnT021EmngxxFvbDjOD7Uxm8E8bWZmHLE7+jHageGORnm9
eeigclJNSHtZCofiKs/KuOijYl/Nh2KpPFTqbS9dGtEuwvyhRRLOSGr28ICxRSpcqn1K3qY2X4Rs
JPu8apvz4A7lok0z+b0ifCFYoN8kjsmrm0dAfjBy16ActaOeByStE+CQdZNL7z9OAwZyrQx2ew6k
zV9xDnZdl9guGgZ9/iuW3ago1qDwB6pdSFnExKnclQkMlbPJO9f6YoQs2w6ktL6UaaAeUbPoJd2z
RiTHIKhxKnwXS2bjFxYDu1qjlNYPUTIubew3ZKrcA3KNybYpbfdA5pk368zM6G5WVTJgE9/9zGxI
h4sDIPZhoBFiEN/V67aqm3M2Jb8GY1BdpBEU/qMzLhM22YUxlCTXJK7n68AL/3Ub420co2yM4v/9
pgT/flMogkN8PSsCxN5FTP/7lgdIWGrZmns/SNEmC4AAnUP3PgRNiifVyIBp4nRYJiuvTVH+n12M
qirwh8nT3lvNdZmThcr+KWuA0/J4c/THzj+582D0qfDzVTQ6/uKTwVh1lCOydYHb6CKr3akppfnJ
Vr1Ypq58rXTq7IgizRlpsObszbNZr/xg3F59M+EDdd1l+97vXdQcVHRPabqvh9J78rIxvJ9tyN9+
sDWz5PvDF4XncqVcq9o1Qyn2ZiaG8dcsf5/drLdZMlCxz9ym3vzvv43jzf/4v78AaA4UgGuONtrz
B7TAjPh4HuGUs1yMdv1jxuY1/oqW0brmo3XMw+q+tHS/M9JVRR0G/F7RjUtUJaJFfpVnb2NH+nG8
A2ZiNxahdfQkJz2QEurDbYzB+Kb4zN2yVQPKYGUtFkJN1lfiFhdV1g7K5odkbCn+m3j32i2qt4GV
ySJvC/vR5pNeFcoCDry0xQ454WqH8rV3zLBprpxB1I+eLMRibHjyNt+RZ3QuxB98lmSX0OP1Bjle
L26HSn5Hs8RNpYfxNe0lWwEMPdw5ecDujUdeB8MJ0F8Rt+ZxnR9P7Xf2gZpndqjGMiZegjLiu+Xm
qFwAirwEsLli8JqHSKs4rzR/9Cvk8t2hc5dpFDZro3v3aIFGXDqaXao5fiQTL9YuY+mymUWjS3Mq
11WEsx81EWfyLheI1B6Mo9FZkRDLyRHNgzHc7iVN4Fqg+O00VnvnV3xVtWFx6hKNeHieUVeqU0mA
+nCqZPVJbzyMcb7SuN4uIvOV9Xzl+22Nh9EbNzfV19sa1afLf79tE6n/2LPDfz3sxAVfFT3IAvS8
AnHy057dBqktxqxg+MJDsXQcChBgN1WI0G2E6YETyr0RK8KA6qnFBIIAAkHwZmD+5ChCTuni6m6c
wBv5daObu7mlEc0tw5Kcc9eT61S04yn1vdKNW5Z3p3JvNGAjjCeA86GmpWDrZEDlHtieyo1vdmRt
O+Dz82wzOel4upp/3cVBFimua0lWKlmVddi1yJh09cERqpIo/2JqhsbK2V4mKKhCYw9+ffjgfHMb
ZwvH5yr3Vr5C3zLczqiuU9al2ICox9YM2OFjA7TpusSZHb97r45GZwaCzIIG8wE+4UAPJeBbu4C3
/Jfu5sij9tcdjC4qSXQtGCBDD5rZHw5taBD4ebkj+NI8wi/E/1ihADn4fblLokmQqGytbxmYLS1y
F15s1WG1dFSnl2aPuO0lYR/pU/hmFGlRwtXsKSh+V8tsmn75G525ckonfeq/YyWZ7zrvUtd7/X7/
6w9NBf2b4iHItGweAGtsHnp64bZf3V/PDPPBASH4TZOEMrsvxcHv3IXG3+Uha3PyGFl9smx85W8S
FpHHYgrEPqjcKjZW7WjyOF/gM6wDRoWMKy4YpjhvmmJjzjZWlHXgKoRqa8REVt3SzR21tedkOmf/
WE3m/WY1mXdjBRD0X9c6mV08KTnI3VTqv9noyntu8+I6WEn/YyozZ2dUxtiFeb8Tbv23dJriHoXv
aanR0B7/J2BVd2vhAb0wnxxF32QglYzkXI12t6cNKUEFYclbAwRZDcLK6zQBrJJUagMIMV9ic+GP
feXxRyfTqyhprbNR6VQrHGRLUMCIwB7XDe4qartiza20XxBHRefKj8IznWclSZIY2ZR8dzPoLPKP
lTUtjNtNb27StUX/wYBc4RR7toXDRgpG0b6vK2Q3MpzmRKnubSv43o5Uv469KtbUIeMmKMvxlXXq
HHThcMk4/4+FkKKG89uuD14/Pixjo+EvRdnGm/tffNz1u4GFqGFP+puukem3Y5TmizjwNTninPag
iGTlgrb+317Po/0k7P4Radtmm1E5LIxohr78EhRTdTGCm+K5QYc0tjYidwpyTAR5MFLHiv6xT9nf
WV51e7e3yhNyq/41zzWO1koNg7U3OaxrrgoYeb7mfZ4tbn6eyWJFHVtVEVlawAPNhzAZ4aSclbm9
NOcuIBQ+itEYyWVLyzXKXuTo5erRJPfNUGbyPunr8mQkhj/BKvdoAALPXA0QdXDzV87oLXqcRoEB
0d7SzGSgwy/VWB+GOU9j9P6Y+XdRy8IvbVh+1nuAiG5GkdaLwbEBfP2PkxyZq2IfT3JoRgueq4dv
Z4a+5yO/+fvfNKzcph2bQH1rRsC7CsbqXSu7k9BjNoL6wPUxUbU+mpnKimYX1M0J8VxD7ozzLMqB
iTGOvEtu5/QYqVRuyyjiAHwO8kjFFKxoIfUjdpYortNU/kWl3mdd2eCAhUI47TP3Bx1HERc2ObnI
CR6RxC+Q4QpH1JVwIqkmOwxj8ASL+wIoOwDkN51kbsx7N0t/ukXaLouRy8U0bz23IeBpcwBTBFmw
d0NflCB76STG18icVYTjXXtRfbArWL2VrvZePAHu2Vj6ZEdyy3tpg/DA3Ki8dPkIsFzL9lgCs+eS
nimdsgN+lexgZmYIp3psQNJt96rJna3R1VGPCpGb2Jtr2IzC05e8bNjmFmib2PwmsjlKN3H3u69R
GQ+U/FeM9O2uKZNxfxumvgTYMJdbKVt363lJWcU361WmHI9owKYdEYN/noJh2RWyOnqzZFQtdp29
3eqjkbDG/NL3yk7Xo7AHkG3/0RkX1HDenG5sNgNyvPU34dnFagCVdecVAcKvcky+Sq/wFshdjns1
yuLFqcVVrxhTICIKsUJmjn/1gHOLJRrGn31ZBA+O3z4Fs54gQbLOIg3qskULFJFGPg0xq7Qz7ns9
BI+Fp9KnVq1N4slvHCOY/JHPQz5bjJDPbgmYn3Ney7gl6boSEV/971fKs1EE//RKYW2kLjoHuhRM
8PkTXR+XSe0NRRkVk/dNcrwvaK0eHsxghZNYVyNArTedz9uxj10kwq8+RZ7bB7x55P0q4/tJNP7E
Hos4l/hfolX7yK1pvBN9hMToPIzEXoBJok83VZACxThWbrGtXOVf3cChydaB3YQLo/OGzFmSKqrW
dhTqRakbuXN0FX2pAsteBV6Jiu4slpNfb7M25Ag7IIqxQD1QlS1AkhC7kDjn3vaPRsr4pL4k5Hqh
0cig3zIh6H0Spd+FLYu9DJB07nzNYlMCG+cA5JPOnnXZ7343nUVQub7W2j5d13nhuCeDmwG1m3zt
Mpk9N31vrRyXY0sZE3YMJrtf5iA2f7WnZGc7XfDjd9eMYvfxZ1dS9f0y1XrYhDWnqLz0/AT6Kj9V
NtK5ts0XPM35KSAV2PjGauQh1CcEe/7OAg/Njo0u6gk/1VbWLjw+FqsP11WWSzd5CBxAxXl+9qb2
bcKnkZ9FgGOaL5EcM2JdDv6GZrxYGbFx83TlhQPbXJ1Bw124OfBMRkys6hX0me4cJLXzzLNmEXrk
Z8c6FBOJR0AwrNJjGTivZhczKtTm9ohv0zPgW/SQZP7FHxXqnCYgc+SEdgMOckm3SO0WlhmrWyGh
9Cles5itdtpJQ5BCGVafthvFXZUCNqltGQs3RMl9bPbePCT4JAUKhphNKgNAtIyWN5WZGTfjYUQz
gIHe7BkD2QJV9zQWSRduXEa9lVJp+hooBabuNE7HbEjYczQC79ynrzYjYH2zolgY0Y2kv8RHjyXQ
nLCqttj3hcOAlBZfWRP8lTkjkPsB03cRWvw9tTzf13k/vhl9Outd3/6jnmLtuUstb4pNOVQHUbYy
oqmJmmqoMdzKpjddN7XbcrJ3VmN7R4DC1BqbH3jzs3gboneR2UTGpPLTjbEmyH2MV++6csVxSnes
rLyjiES1SrRfrLzJC48aYTgY5kP1FYkDsKjAEtv3yEw+lR3Dy55WX/3M8jfCzdt1M9nl18r1jyl2
9sfQ59H18ml2+3S57Cww0KHHUckHfk0c0iq0PsAfPFWKWEgKhtsMk8BJwDk3k4O/A6SxoO2CTDgl
hl2SnWn3lGpGwxhROYIDFBuXOrVqwB9RwDI6fHgEFQz6FHXqN7eCvGYDIh8g4qzowR8vE5J7auFE
hbUEKjhdo9cEf7Sjis3GasY+sD5AQ93/VQRwyJwx+Hjowhc10QswCmw0ysIXmT+39KDSKqqZgvNW
Mr9fSJy/9nYPmGLspQ7G6zxghOx7WgK3yAN/QYzp6mBM16Em5UYMYJKh+FltwHfIr4lofM+l2oR4
Nlcm5GIqKDfKasAQmqFQQa9+WUUv1UOEV9XgFwyewcy6pnuqaZfubvobFGL4x2j8DSbi5hbZw5OY
motyi3gCjP0pAwib9nJ6dZ0c71QqLaS46vE1GiaAoJHjPWUgBRk3a6L9UWrLXZgDD04X9poRJ73W
x4zudhL6VNG4OX86Tn0Sb3fGPgUA/XzYut3U1f0BbMvwHOkWiGPUJWU6PDhWNrz4NanQOiVvD5GV
RQcLTMKVZQn52nj1CV84HNF9ZU4Qo+NacmHYS2OnbKuzT3D2HVz7Drv2+Oo1RG6bsUa9YBaNmwso
Ewg+fRErNlZIa2t5f3uWk1E+9aW2764PsxeUeutJxLjGxQzt/ODzQD11g7Lvbvqbr7nn9aWxiLre
T6gR3UImILcRpGYXZKKdpW5ItCojIi5mcGX6Nkl/3BuJDU54z7JXI5hrOGXuzmujBmAZXPOn+4B3
ZP/HEQvdyv71AqHLEj61CZARvh3wr6gl01kjGVflW8tn1vNY8GPuR8lRN6NcZAg+wEwnRbM0yj+Z
jaEtydem8cu9CTTb6NwFSX8xQgZu8tJlId8Y0dKdc7SZvlyD3Cyzf1aKJoe+Dsl2dEgK6rEmw1JE
XbL0qlIth3oMtpXoXlKEPiuVcgB4pik6E39wKPKH3ktY+OLO6II5XSBGC7U4Vm2MNI1+N2PtgG0a
+hIrIBrQgMnHIv8h5BOAx4iMpYvMg50FfGWiZaY6/oBS9SJQyfBoPGoQAhYKwPSdESuK9hXDnOgx
ogPCTlxl6bDJ/ak4lL5etjgtnYJyHE9T1SKh6HB7WCWd1S542BXB0pgApX6LytDfjhEYhkmScBBC
in6ZaO1cOEWvjQnJnUuSjf1SzzMx6xQL3aNlju00cyLskSlK6Tm/J9xF2WQemrm+ZPQI+u6NNKX2
CnXsaB8GGb2fwF4wS0ejkmndlxaQzjV6mnStCHa8YA9trpujgay1bpHtQDJnKFZiSTeDJdlDltHm
aKSbh4G8mave72E80kSPsYc3Pr6ti2axc52GH1v245PaiLR3+RGpKiPclkyzPhob637cFkszq/xj
34Q1yCzYrMpQZAcPtbo7xI0AwwgyHG1HASwT5hr5Pp7iH5WI5477c4OESv1VyfY+yn32d9B+64sR
pDzLKVcKCMIfTeu8FUFUfE2yIFkUKHjclS4Catfy6BEUDnoUtKXHlKDFU+FkD2FWeNOSzzpjKMLH
gOMM2NvWHIDrRCyK3k02t9ScLvK1ivojnoKHMOH+9/dJnoirBjjxm6l16NnifbYP7Dw8grHbgRdW
I7XYEatGKAJl5ADBuQRJvVwXA00fUkHIXWnrNOZdC3pn45NkCbpYtDaHA6w+9YMYz7kVbiqA2A63
9Y/iX2ON855cXJe+vrm0PLRWYP0luyHN8i/wf3WY333r0kAC8Y9iDwjhzR21S29V1aghUYmeLbOH
6px02dZ1dpRdR08B88tFVlF3Z4UKm24YkX2JyHVfz4MRb0Nd2Rsw0vjupuqCDE0MAF+fnp266TZI
eK+QfOMnF9XIe41K9n1oiQAh1UQ3PfUtFoNiheZcVWAvjNmfHVPNBSKPBIXMSmzCFPQQr/eijcjr
6Q6Ew+KQZ62z7sApfuh93180hNGXigLlP5HiZ5l5MY0A44unZNxaVa2/ZRawFG7XsOWIpHgc9qp+
VBaPI3zb+CFvwupRiS5d2V2WrY3RS1t6Zla0NkajSpzCilskJHdGtOx82JOEIMAfsrZEniZ/yoWX
H6eqLJYlGCRgbTW2BJkD5RCeo7hi4zuYOKbNU6M0QzabrzPbJSouCxRfbj5GxHIbbEJfW3cZ4y6N
tV+ndzwVr1rp6MwqGZ37eVa5qbWws3JcGcOQKb1ldWLFiF7oImMplpVQj6+ui8qZpi8g+KMBkS4b
0NibuJK+mJ7RgcDGg+uKixkS66ljFbu3kHS+tKTQe2es3252r/bD1VBqd2l0rg0OlNICBwUKgNkm
H1NUSpLyr5aAHoRecOqQDjY9Oc44LPCkyO9/8CgT21kPpf/qITy7JMh/enOCw0iCJB+k2YaTBkrO
s6dyLLBB/pFm2xgE2U+JJO4+V52474CZu75vVY6kv0Ym9HpcN8Djoun3zAdgj5XyNLaO9UzCZlHX
U/+FWU1/sZ1il+fKevYLog+ghjrxMHuJcqAbUfFyZay54M0SVHygi0tACMytXdBW7522+xAc9EOv
NjUTv34DsNvkpk0ykPdBUT/oyb10kk5zg4E0X/UBSr3OEDYXM6BeetKlImCrNWdigCt1gwoZT1sk
7+fD31WZj0RtehelVJYIbGGBhdjMzYp7dLEoAIW1hrPgO6O5qW+u3CHy3hhy6ejZ1UYDug16YBB/
mypw8pAjb2KgS3N0flqDKM9+UgnepRO07RPJI0D2nW46gDHn7KkV626BQ6K1vIJ58vQuCqb+yU5o
fdcn4Qe9jyYARzWpbzKR3gWbD1pseNEXk2lRaAUXpUN5MZJg9NXpGbvmZVwkQRd9V6k7Y+yTNlqi
EJdvjJh6QbtBMzh3ae4WjPUI4rtFY4Lee+veUQIpzQi1YlaTg+2jslJTJ4gH1vJvePceeidLnnwP
G1jpSm9tp6o6jnOFC9H0pqmt9AfNPRljCe4e2ZRYm46P4xYopP6ST2GHfitwERmyLUCBvOWgLS6n
ngO85sr+P3Lg/h8Ok9Sm1AGfGBuGh4aNv+XrPOA6Eycq87c0zeYOKt2941nNJWvd7K5En7EYOKX2
YnQlRVPErMq7jRGNYfLo56u05WxBkW2tRxL0cYF+FzqSII93twmwFfLBsxN3hWwUIAHUa5u9GZgk
1VoR+6/Jspp9kVBdxi51m709D8bFiH7R4jozvV384RpzHz3WX/8jejXgDvUB/eRS7ENg/wAHPX9e
6PO/V1PbDR+kN3x1+0KuZQIKvTefJ5x5MDP0msG2ntrtpU6p2BldOh8qhorAgDpAs6EWmlgaZZel
IbrIefSQ9RQhkEoQjAbO+dOsd3P3qtPvs/9/v8Gt1y1Jpo2pUxIAgmPuI7FmwmIjJr7I9u5cxTRi
5mvxQTTWm/Pt2lb1YfzJ+SYmaCCE3cxi6FDg0LlhnzqHY7aVM7rDDMjXewuJJqAbJGD5Yz5FxTmg
6Izk2tW3OhutGBjl9gE8DXdbZggieeiDxa88LxYg5f/IWNzgr/0jyDorlrkWd6WDJTko0V0w1Hnx
CkK3tbK4djZGLDT9YilaPBQuinFA553wzXb5muaq2XKrA9XAiGICRXRg43EQ/fjsFT8FCKmvQ14U
e88P5ycbtwbTIF2q0G7ujBXNBhYRL2oARm2NcAK/gbmZLdNkbX6Dq+hHX1TYFw9dVFSXpicnmXCy
IkSkuw7AumWtKUFJo2T3qZgxslmVfsPL8TUNlffo2cLbBanD1+hrUL+F9JvVUv7t04Wsc17+9/Pv
BnO1/+PzjxSV6cOKLtq264M3+/t6MXlYNa0okM+BxlnkGT1C/HUDNv24TvJl13dsbwUe2/O+euDo
VYa2f5CMHpU1Wsc3GWwaZN4BA9sOgy93Y4BuqQX30bWSup0TU/B/d15P9KWqgvJeBd0C/VHGi1GB
j9uve6to0QQVHsbgu9FjUHcADM4qCnLOoeHTk5HMoJlTgtyFrEoPyC8aroK3RKeGblTHppUWgEri
kMlBVW7zAwEY4UWnQCWEcnwCki7ZVYKKBe970s5wKDQy9Wm4NC/x9ZU3r3Laqo3v1/uks92YYFva
iGhqzj6KXtehzNDFxs9J/sHAZxdzBZ2vMM5FGXxzPBaAP1OCH9ejgdTejtB5rX2f1cZiZBR6w3AR
hvS7LiMAvmdHS9un1g7uP+UBjHjTpSO6WTT+wWgUtqPjLWXQukmFKhu4wjws+B0YINZzItibj7X/
bKSuPee+Cp+ky+SDTfkZZSfr2e3AeLVtP13UBL1iQFJC/y+kWpsB6NQLCDjFBWu1eGjwB+GZTR4t
gaHiA3qFlaLaG50so41q5bhhouz3FrO6vaXGfh/lbljGN9nMbj7h7G1EhH0njiSz2zt6ew3iOJIX
d5yVTwZGYYATZubzroq1ioA0H0sEewlSyTc/osAAaywx4Xjg+GcnJWQR1DhBebNoBrtNyLnwy4cZ
0Xs31iSlcdtn7Ijuq/EnN1GBb35lx9loK7vPmpqfzVDoOjuF470RkA1E2hmZ5WfVudOumAbpx8ZC
07n45DtI286XRniY9mErjlhxxEU3NM7VkN8bqQwyifpFOq9G4mIGmaPENYFfhePFPzq/5DjLl+FC
Zj0/FvX4o2G995QFZWikMhXek7CmDxJqblepka77lKHDz82zBylqidSrXCZlMN0RLuw7M2sHPV1n
RgcephfbQw6Afoe+fnRujOUph6HcRrsCXcTM3PHBU5QiL2KKmvcurMZxp2WXH9yQgY9njezUDXJa
oUFockF/3HTpF7x9KkhFYzagbqH79KdAPPmdFA4eZ41OxCIFB79PEXQ0dR1TdMlLQO/oDrKywm8B
b/5mQRu+FpGKYr905JMCS2zJQpCR/veC+i/mbugBUYXgEYsqFlOYP8GrsoDxYqga+sRbZsdm6x3K
rlrkg8jvTPpaW2W1KNHb6c5svcYq0+aX1XbyX9bbtcbqEr3rXFU+/Ol6cztzAXeBMCZ17Y5oo6CB
a2l5EX9iBAQdIPcIhns3viaxQhENB99NmwXi5eGprNGfNYmC4clH0N4B7GpZ7tlHs7SXCW3l7jQF
792IyBTaqzDxRiySsAYJBZS+aqvj1DrqhRC1QBPJHE3F2miVoC/RFtyfakN6N3jqJnIxgeDYTjwO
AXh+FAMh2yaxq03SCvpk9d4lBVVqmxDubz1d3aF7d/GVWIDmo6O4c/S9wt3zyCWrSAX9s2yCZ5Pl
fneVTfHLlfbMubqGkX5RQ2mhia5Lj34IWvLSycGdEqrbtxHHma4bk/DoogR79Noh/OZKtGvBS/nN
9qqflOvgq1dKNEWRbHoBaw2UyCDonzQFCUNGbveYi2JcVh2SFLbV9quw4v65KNBGAcBgtN2oS3uj
O3QKCQafbl1LR3dRSOWdZym9o8Ng78OqUtsxABkQHXjSTadLeioFsVZBiE47LmDBKAEO3aX4P9Ku
a0lSXNt+ERHCo9f03lWW6xeiTRUIYYQV4uvvQlnTWafmzJyZuA9NIEtWdgLS3sskRTpLWNBc68rC
Xh4y3hAZH8UWs958YT5EO2shjW/+MLzgL6l+YgGw9yFm8ubKbOG0RbyJkLRZlRJ/Tufk6VEVqjzn
ovzRJ7b5akYOmUF3q9zwGkRIM5UTXZ/1jb+sgG2DKIVPXuPIXcXQn77K9tjj5l4PVCUrAao0mFI1
myKpxX86ZTuJS96+qTKIoAbZikcWptHCcg1725R5tA8iN5tDRCd65tJ7knRo3wyeLNrWdRZekVgr
hT3NtLB5e8mK0F7YLem2PtCseCBGYtFWsXioswSPy9jOfrjlsDBF1Wx5wdKpD4nrLRL//u2gix6y
cViDuPFMN5g+1PYgt4U+BOpT41MEY26ndDy1myHfcvZpGt05YFAB8kmRri2D1rNekuoQEgZ5Ui+3
FhFQi1cAHnO8cJz8zY5f5RAPP3O8mKd9lZOzVQ75CrqDwcoxIutkxAFuvdIvf9RRNdVj8iB4by1S
PIrM4YsWP72ta4OZbZgQXTNNKGoUYUXwWkyyDZ6GD0yvPsaDPa5SdH3VDg9Afn5U3euRlXzQJRla
IEWkrL7N8Zd1ehJ9hb5LXzIbMAGPBe4MZKHo2nZlfWiy4GQZSXzVVZ7bbGokk48Qto+vAa0yECgZ
WerGxA0ywMmQDNBFainE47yl4xPon9Z9Nwe97mCnQ3P0GqN5aGK2jVKOMJbZpavSdO15N0a1QJ1O
Jp1F62Np2+2D1UafurUKSMuMPtvcVyuBMF1GJVC8VhlUu94Fdk0fdDHjCv9/rpvPED6yT6FZRKeE
bUDNRbxSVxnS/WYT2nzUDR5udMAAyrluxSpDwEXu79KriDP85wI9AGEkAMoTqVXcnKZJvgBwSuhi
D0WSQ4a6iZGMWeBZKzZyCJYe4m7ncnyRD5QuQdv8KI1t99LYpns242u9/4+efx6ne9bjnL+v8Hsc
g0zhUlaQLw67EOmUsJVIr9AdqTtgJgNPHXSNPiiApZZGAj3lLw21B+39W6A4CDIyg7ziJuYumAxj
yg03eHFwq3ClS/rgQLtsiQdFNTXdWEKiswnaaUcDtYwhnzx4fgAOYEuPvmLhhtnJmeUJPeoqfWYw
pGtaqLXjjfFHA6Jb1SLPInVIoAvvZIN1isZVq8pKAYVmowTsBHLmsZmQLdYPfKIy60eFOO+VmcHb
0FjxY2V2cqHyEEqzIXcPjmPHQAxH9VoUks4RjQJ7q3EvvsjEAxf5EmLrxbOXy2TntogN6mIPvCKe
Wm6zqPpcPKvBYhBF33iFaA8QrclmiElZwN8XHm5z6RaHqJoPZg3IaA0FeywlmnmXgQS7VMPw3bUK
OVG8g/i6y4LHVlgXG8nWnxkEA7ESBiUE0CBvldrIpP+XHohuFrMmNK0liDzmYhANkhpWlu2xBxbz
TJDsCe+yXyCKhG+W9do2bX1KwSx2VqFfRdg6CRfRm9Q9ybQwoeHL/DlIF+4LEcYihiPDT9OAKL7u
gU9PNiPpbO6PMla1cOppnHEswUfIL0Lq7TStsFe2BEAuwJxCNV9ubxC5MG6jHVP9ricRfD5qZFEa
owYftE5cKHdI6z0yIYVLfP6jAi940gEK+xyIMoegcMqvqmMmPAsEOaWMwtkB0PG9G2dq1TeAsijW
xduwd4tVERTBHuHGdJFATuyM/zGIMthIKKso8+oF1uDD3i4VuBFWYa8jYqgX3uMdIHqKmHlY7Xvw
D6BThnonrIeZHffoNj64+rL/1I3w0p004xPMUDlma9yPbpyD4s3pO17t/NnBVwgRheo1gtzBPPWC
eNckEKxKTQ5tMBD0fphQHomI95MRUkyHhlMgo6i1qSEjhg9rlc+8yA6Zx72fWZq+5Yasrn5Ziv+1
9HW/MAvwqKKm7VgmwmnEdUB3+89YQtNz00/bQj0CrUMvlfMU2C0evJDL2LgdBWMg5eVrxhKo7BlN
e+xkaZ97y4S0Bur5wOedkrMYPIypLXq+1hsRXWS1+7moW72i2ZZMnOkQpLvQZHIRV724pBWvpj2i
Ha92NpyZxuXSYC1cv3yvPfHdVmnwbIDiqTUv10j+vDdNTbYGqZG8aYX6Fvv5pYZi0EM11scA488i
x1bful2ZhAWMRxB61zv6gg9kAQHUaKr3+zougARXv2eWcNde6jvN0i1IPildO1lCIBorSxDHkasM
8uojmO5Lcwa0dLfzkzzCAgmSnztdDqNC7qLehURo2CdfG3QXT3gYojs2tOrnWdA/No530khCjT0E
yz3djVUGSAPnWPgpJCYCOQOpkuwDvynnPhk3Q4QISICw/lfDwFy1IvfdD8pLEgbGCwQF3ClPKvME
+VQfz38Tsbjfw1kIzJgejm/uNtxzI+e9YpB5s1V0bJ1QrnzW58catIJJEXn5S1WxZhH4XrY0qjp/
iX3vFfJl8sTKgT1Q0GZ1taJ5sIJ4AiR+xkG5wu7PsaBY58SkeWbFyrHD7IUWwtsiSwwB3bHYG+oB
/JtjMgoC5VV4gIlHeY1kk26laXcwbUF9BOUugOrKq92oWQ790AlJxcJpGizBsZLfATz++XCvI34j
5xDAtaFWiS73Bl0EUhQC6chLzHJZq1lvZemZllA5xHKD4EXJuiVLsnIXlapYcywLNxmQC1sbN+jK
TtoWGiGZuSBRFwC+PGRzlSX9JU1pOBVBXj/ypggnvWm2L5CFhDhrouzvVjjmgEXxVol6AcHXMJ4M
7jJwgUWd2AqauHDkiCakQBIm9JufbcQe7G7Ik/cOYIq1zpj1NfICYcvPZMyfFQGDhwwUG3UbMjq3
Nnskxf9u0zm5P4+jvIpnncytG3uAOswDqJTGK43ABDfW3hQiBjlr5Eg3kW8sHJkKQF3xi2wfKInW
WMZH72AqruGRwl4RC4GantHzQ0pTe0MgbbPIEst/CCpksRmkWd4Sb4q73/9VmSWZDFZuXAJzKJYN
FgObPoJcUlRivVlaqXotymjLaNrsa8LtJfQisQcpjegdkNMsd+x3QzSvBZLLz34LB54yaIej7Qu1
ggi2WNth6yy4kcZbKKWwRRrX5tauTLYnTZnOAfriz7ZMn6AD0L4B5bJouRN/Vxy6HcJT8QnEiGyd
lHm8iqrOPvsxj7EtttwfvvyGJTPoBmluyz3TNAWvF3I75iflyFfQDUAEfZw5puqhb1AME6Jc79TJ
5rUStH/pAqUWfu4g1jgCsRrTmZHWoFeVynIHXhObksZhL22RAK6Gn8dKF+lQ7ds6kpcqbJozXAIe
rLEXLeDXkzUKojRjEcE7RD6N+GfuyvaAfAK+CgEy0h0kNTDlI9PMEMv/DbaCH8HMgOTUUVf5uQ/R
5DReIldgb1Peg3AR+XTpiBpPBpJCz9ds2yuHqcCEVJ381kTinODXAfFaY845L+JJngh4DXTRDxgc
gNgfMeeRDIfbwsDgP/Ggfgobx34WjTms2iyP57pIaddODQN32q0Vf5bMIw8mqH+3Tvf+9O7zbBsB
YgsIfpOSPzG8YTwEirRXGldJcxPYJtueqnLojkRmfFPLCmrWQVxcw2LUXbYy/5cALjBqcBPf+yrw
GteKH7AsQHcm8qso4RIgCtu7d89g5XabOgXBdXPrO07tjmySOmys6Y2onQ8tIPVpum0Q8X2rGnPT
twX/1tSdM2VNkp8cXlmrAvuOVVSYySkCaxTKnUX0LQMjO8KiXA/qpM8RBQVOYwBuwhqfBMLN2NWP
kok1ZudjCF5duUTyd3yC6LbfJcWHr23jOKBc/P8hKwPI3NeNEhgnNjQMiGfjHxDo/7n6QPgmdAAn
9K82UrszDkVu8Zy64QQQM74EUKzeBkSCm6lPqxbpyGY83FpyR9GprpRpjUzkoOC0lLlAknrDXuNc
NBxGn33BxHwpSukqqEc0nrMCWQraQC1kUHvk0x5808KiM+jarWmU/q7hXjevIa3xCKmSaDLugt4y
sYMYg/tLD8oMhkF+0i6IjT2/HlTzCLdlHECXMxVY6qdHyxLxr1bKeWDVuEvKCB5pCmAYsPu++403
vECUvJ6Cy+JeiOKgxXLm7ZvEMVbgH5I1Jzzeu4ALLJxBGhsaO08xlHDn8MerdgjR0S3wocnCgHvD
NQcnDu9Kqd5CwJsbBz8Q4PGA9+iSR8mpO2e0+hiEQDi7DcK2tfw9SGmkQAWpriq12G1QMl5p3Dbd
rhRahryS0EOKBACgZedQ+LwB2Mmehib6brqBuZM2TzaDSCgWu4gy1iHWsnXfwxNljEGWNikmbqno
LQYJeanJCEx6hEEPLAqA3zQM03sR3Xs94tybtukXFeIpq8BN/LEadgDFKXL4S+ZnIeTRwNWF0dYz
ZAzDg67SB12kWbpA4D3Zfal3asuatpmESYO6QKFUbeNRABEZEJCJx7P7QdfxqBMrnu/whAo67NvI
Q85HwHEaujtzTN76HvC0VpB7O2tEPOtW1RIYI9IHyJLXayvjsHEb6AJJOu+B9H58rmL5kI4ksMKp
6crMuDczBsueGy30gApR5SuJ+PtM37VmoPIVVUF7K+rWDMLgoamWrmje3XFr1gOov0AYx0MVikZi
7kvgPy9h8ctWvrGrqfL3eoEbmwvmk3J/W/NagdcMiM5b3QzBaSxnONTdJEmgnlbHQFdjSYZdZjSD
XEG8E0mcPbhD8rl+wK6vz93sYezvthl9daxdqoDwzxpwbHkbzx39iVgm1lj6BzNpd2TlDS7+A7J4
1HBugj2MSopH6AnP9T5T5a1YZ4gPTyW32gfVx2IpAjtZ6ERhyDN7knGH7ji+suc8OQliqiegz643
EAywXvZssA0Ct7fK32Rha+yDrsH2MmnKF7fhp2iMdXaJ2HhZ7r5K3icAilN2LEN4ulGjrpcsos4l
zVNrEgCr8quxFg6v33NwHV7z4oJgMAw9fp8Yxteaz01wbsjh1vKpT142/isBuU+nHIB9GXNEPsKt
488pr5EyspgZLXRrB5pkWagfgT/JFfbqIf47p6ASNIcUPgC71i0YtNdq/3VU3a3TxvyZFS2ZUJMP
5xSLJAABvWCRMkkfs6a76h5VxrBhZeljI1LYlwQ5W5tpW17aMfime/gQnhBup/YCz7RZM+qNVONB
EpBpSJyZs8CMFfb1XoJK37Onaesnj1nPDrYFdWb98ilQwgBx0j/jse1eauzoU+n3uDDED/Hv3/6U
+H9+/49wG2R+YLpq/lkLyYYRhQGXAXUd6KYyTNmuWQZMErzfu1lXJN5WEyP0WdSG2AA54DjNkjo0
gCXrwkWbQ/YH5BTw8BGb2JZOHyB7Tq7c53Tu4VG1VE6TLLwwR1R4hBZrkHEyatw0BfSJShDWGESN
th6erE++Q5/ygFtHXSJRP7Hz5MoZojaml4cbPLerWZT77isY1798AOXOgtbGgQ9dP8nAMDsoasDp
kPfnuOlqkP/aXy6Ual8rRNaAXejUc2K3bMqq9MRVJA9FAhY6C4LiUFE/XCWwXVxX2J3CIMGYq7bs
HnqLDLuUtd/MweoeVJlb0wR2LAuPIqsg8K77Rb16YuO7W3EzMVZl2PyArYN9yZxM4PuI7Jk0afXd
xN2eW8J/hg1EuAQdOF96pWjPsSf2KaC8r2lmz3ReiTTQJVKyiE9+Up6lESfrvmfeNszBRdEHvD6B
UCxKyK2NPKGRV9W9wwyEQOIJ/B76EhchhDZtUm0DXzVHpMTwKm2ZmttuDwl8HjrHCk+nqQzLYBFI
IAomYG1Dtanl/iUIydEGDO67CcDMBM5Z+ST0hcCGRy0KEjzHbt79gNVGMSllVc+ToU2WXkXMKZ4A
8pl6HptUTtz9jECHr6JSxpPWvna5Q9/dzjhjU7xqkJ2fKR+MBcWtadPAUUFmcbDkTkO3RV/3Ky8w
NuEA8xhTgcWe1lBkB7r6ecjbftEBF7cowhY78Lw5WgL4vRqgwx8tl6cAydY3pJwQs/HhHRbGwQJs
EDieABaj2X7o8ActEK5uHWgL6a6P4uSsD2VJzK3BAeEbq7gBgxuWBe4c4u7mXvoK/AMpXvpAnEov
F1egcq9mRdMjRJTIY2GYT0Vk+gcrEfVeudUJRABA+rMkwRbuLSFtviMsulDwuteRnzEHROzC2RkI
QNP5EHvZq/QQNRaQbV/ooqG8YyCwPYTlqDy0XtNPIiPPXx0DrjcVaeOtRds9YJoB8M9QEdMMmpji
rIRmExdxtMyU/KjXjRxBTIRrxi66DLWxbwZMemZdqB6RGcmPZZo8YnVSH1Sf4E4apLmRsu6eSIAn
NaDh2RJBkl9478pzFnT2vu/9lZs6MZtCUAsBPQcQ9LGRqFCeu973N2LgP5BjRA8JhYQ1ZdAlu5UZ
FHEnCqzJSdjn3VwgsvyEZUw7B/Qer7Wx6NkenRJqtmD0DGLBKByNZVPDDa717Hx7O/WdFtskrLiC
qRxreYQXVGAZsMU9CBnTTV6rU6kS9xhkzRK7z7lD7V+FhGMsSZof0nG709BkYmoVARzx2OtQAeib
YKej2qR+l86DDHz5WPOY7spwAHe4TEGr4C1IJAke6ZDwC1dEsgzuz3imZ0YrTvl45jvmKcNDHwY0
qNKNXVFnSylhjKaLADdlB8OsfnCkhIvad69wFurWsvYqmI6g6LNoQOSNf0+M3LtCW1hesraYpmNJ
FGBssqhrYX3cG7thPABN9nGWcrtbdrH3/V5173bvS8EoRmoDV/890vfqLVC872UoAtgs1sk6aEMK
SmifrZhjRnvJGMxzK5sfkEqEV42wy+MQVP6cZpD2kDI6UbyZV0VWZFvoETebGLf/qmVFsLOhlLqw
FBmOfdkU8xDgj0s7cEhPO5JcRXquKheog2DIztC1TladU1UweqHNEdZk8HqiafVqhfmelLjTeQps
gZnX35KqtadA6mUnG2nXFYBUZNWJlk/LwgLdDlHUtelhNuka4ytDltPAt83vHjYWFqm8t0BkDybW
EDDWIOQkbWMOcRHx7oBUFuNZ+Bp1+IQy5sXJzVm7qlRzCHArLbkVyGXvAitD/ACxBRjaPhO3/mF5
WfKee3ugNCGwgJv55CH3/OrHtpiWnVlfIPcC78y0KXZBX21pgpxgGBn1CQwjOC/VyASU8HqIiyp9
IzG2WTTHmsQLnHwBemGxHQbb3VvAkcxiKs0XB54AiIEESFRSE4/sRU28En4E7gC/OQKTXkf6l7yW
b+BW4EGJrD12xLV3zuo22dosgpJf1qlDRsfti+v+SEwRgZbRqJUZN+3Si7BEgmTRuQVK9ycFTG70
ulUXlTkSCPOKLKoczgQITyBBgh5sXDgHZZGdLVkXwAHUK+JH6dqHIc7aHJJih/9LvlSk8Y7UKemM
wQFt3vYJXSmLqV0uAMfv4aF5dR2nPvmwYuNgpkpbTuwS6d6ob9I9gwDfEhnkZq7BXRG+y5knWQkn
PkC/WgibAykSNBC1AvSrboNJC03TKyFdfiHw+7NF427dqkunttPJNfy8o/kQmPkriBhvyLr0p5KC
2lHY8S82PnNdTieiM8SUWYjDKkrgicNgGdHDdO4SWZIiXtnWPz0KU0jWmm8GUhYlYf5jSZxhbpr8
NVCVmBW5TU/ZeADBXk6sBD/U0DMsA87LtTkbKpi+xGFF4TOEPpR6sB9OHDq510HZDfwWFw+WsYfu
lrowtQxuc98mSz1zGQHV0MnhWRlRPA8Kke+NCAFA8AOxfu7g3EIT+g2O33TPbOyv4/phsG02tQYL
grUULPcq3Pg0MPcCBJXpAH1tQE8gik/T2lrnXaqOYjywVa6yfIHNMVsJ7BRmjtdaz5A7/W5Xff+O
/Bxs4xC2jLDbrgyY7NUNLeYSsW88LtNo2MAYZRo7hnvu8RxZEWUks7T0zEcP9k6rkBuwwchy3K9m
+gLMTDobghoLLiLUbgiBHslsFz7xnt1DD4gXi4Aof1eUbdtBSal9cAs/W+m6+8Gsgz+61IGFuJoP
+BdWI1AkrOvnoIZpfO477KmDqPusy1z7xGmMLSqwEMBzLxN7AEUAhATgeyAECWtBORlYs5eVjS0g
IlQPGfJME5Cy+7WuMzPbg9tOA1KxEZwSuNK9IRcFF4RpE0bBJbKxSmYW+U4MQ22APB02jgGmyQRG
gBOmxtBEaUgsBPmLUbP0VZIYgHXAgUbgcoAAeLwBKh2GtYPtTXkfVHMPGHo3ZkhIRhnbEdHnazbk
uB8EMWalP1hI7dHwonx5ibxoD250FEMcyECAhbcwA66KM+JpoCTDhBE8tga0cQ+rJlBqq0evUMm+
R1wDoZCmeuSiCA6UO1f8frzroMDmAR38D4a4P6rF3KlgJXZxs7JDAlgTxHVDUtbhoRE/dcGLYzIv
fMlnvl8NJw5prIltNj2YCfZwutVB7WNppQGwF2MX3YDdAjRSDGjAoAaenXxK3BwL4FEjrad+uWvb
9OMstQWfQzbShcwXbEyRh0Wf2ymeRPhdpaRbQDIfuoguJCcNAmp3BhOnvT7gZ0DXLZhWNrRF9m7l
4QWQJeemhH8hKfBYxArWP5tDD3EUfDNrt3L9s65rgmJj8XpYFUlgQWAKzK429ZCF76EGR3JoqpTq
gKyTfSJKuVM7jKNzjE+9VL5KVwa2lqUVDWCjqTGEcASCdda5xMFrGshNKixwcRLntQOpbx93v5Rd
INHaKrGgAQK3cNT0N3VYYy02npkc8jm3Sl3Wh8Y/IMurFl3LmjnCpkhRCDAhpZG+hvBj/AYzgVER
xWie8Lw3p00SRg/AorC5k1Th0SP4UTD+HZsrJODbCuD91sWrZSzqg6QWULUuRXQAvDY0WT2sNHM5
M2Rqnez6wpwaxEbiQXolxBcMSQQoJxNapevQsyT4G6bBpmJAPMDhbjpjg2Gf9aGMQQnEagvecxH5
qKuatkXCxirXfVo5t37SNA9I6Hk7Xrh0IZIRJ+6bDhxQEWmh0LC+mrFXX2QtJwQiuFfH7+aUE+M8
LtTDtjafbSBWdwgQhLeiK7JsmiiZLDJLJDBK6uCAISD/v4QEU4pcbPEzCJMCzgFSbnCvMeyYnf7s
Qkljqmg6LF0aBlteGU9xUvCLBEPSaav6GilVwTgnAOmpMQ8iMqortaU77aBRjScsinBhCZdmh9AM
nJoPbgFQFahb4SFPvF/mMCTPUZZUa3h6IiNEI/7sgS0zd2B6vNKtYERAuzN2BNAraIXNBFRuufFA
Aodc8P4AjAXVvd+BtxgXHryK42brGwMAg51rr1y7TmdQEfHAmOLwxgKAaQYeuPeYIZQA/4qAzBDX
R6si5lIUeL0b3HcRYomh3wmY6FyPtWgXwVpRtPPb2BagM7ztEecbO2OFVy+KAch43co7xP4cBfs2
XQRMCy8s1ZOF7pxL2Aw6vQM5w/G6JOL5vGoRGLuN7ftw5iOhvdSd7a6xZhWMt26tqVe30LfIytVt
LJNIvHVICek/gQ+xMUWGlS9hxrNyfdod4cnnLzI2iF3At0CfsKtRTzuTyKth+t01q/onsKjovnDy
flV2IG8adi+PbQMJOtZRcIcM5t3qGvN7OUBP7VbVQazg4CDZHBIBndsEO2YAzeNNIAN51HPkMCuG
5knOlkHeTzM/l1jiMX8G+HS6jWCzBZfp/meO4NR3IWLYQRS2e8xCN1mxPtg0zZCdWpc/toRHz+Aj
Wxv4WkDxmvbRc8WbZoFYu1roVoAH6ilyhHSjWwuneoBJVHeKWGA/td/rMotWVlyQmZBuBcUQr5rB
77Za1gmSnPC0gAwSFXAHmSeu/8dpOp46ZlZa008dPp06mSkWXCF8ELmXECTMJw9/3gN1AOPtafRk
49d2DlO4O4wlw5XOMYnURZdgawUJ1Fz+1KUKfzTo26xEurWMn4YK2kFBjxydnjVpBnsRApkySzzD
PqqQfBwcY+0bMjreq7HgF5s0jB51p3t96rTmPFbIFH9pKKKETMoQbIF7Z90F8QjsdaBjJn9fLuyw
YXQr03wEH37BZKNeg8ELZ0MDULMyc7InFsJdwE7PAmi9gP9ewTVzdEHRB/gqfZylthvg9s7xDvfh
f6Jbzd9naZHRed+BUPKlQXfWrbI1ok+tIPvAfsWTNaISiL3eZq3rYJLWA4B7LUjFCLCMvteQC/s4
JFgqbNLxoM/uDfd+94Yv/f5Bl/v0MK8Esk3Pfx+ni/c+9yv9gy5fprqP/ctP+ZdXu3+Ce5cv09fR
CMz70vzlSvdp7h/myzT3Lv/u+/jLaf7+SnqY/pRmp8pFG7PL/U/Q9ffiX17iL7vcG758Ef9+qvuf
8WWq+xf2r6725RP8q7F//7385VR//0kh71BhdWgXUwiEYGnHxttQH/6m/KkJqSiMykfvbT3qVm5H
G+5P5duAT8P+6xV0pZ7qNsv/6n+/qh6pDwR552F+b/k80/+a739dH5sZbL2lk2B1fr/ibdav38Pn
2v/vdW9X/PyX6Ks34EC4pewW97/2/qm+1N2LXz/oXw7RDZ8++n0K3ZKO/+Vf6nTDP6j7B13+/VTA
1LczBYefiZOo+gDnZH9eARE/1cW4GyUDnLwGcgetwGi5U1IG4cwI6sJapjVM/eqKYkU5NuuOvYqA
iQN4ZQeSerWxCng2zXRz1M0dJ6V7YH7BoNNV3UDTbUmxChSWsJaWsn0YdHe4rRD1RpoB0MvRru1m
5qZ93bRzGzh7kPTUp24/cGN693Oz/I+B96q7FVwY2glUjuv0e8hqY+1A8nmaZxlfIieFeBSsgS9A
Za6cMm8OEFvKLwaiLzuXNifdpnuVuHMX1Kv6GWjh+UV3szisxGIEWza6C6yzsUTKsTTFrLpDKgpg
uJzEnNwn+odXt4Lu5LtWiCDqf7kyVVBessIfUW4jApcHcj8AiaUmHrQ/9roMs8l42qf0o/ne4Pzu
4jkGuhQ9uhTyY5geqw+6H/09i1vyeFE4IO+aAowWu0qQBdCn+oAoIURK7+VPnXgQ7IG+VMtPY4A8
/aP7p1qIK6bBtLeJhEwfNPxh/ebB1Jb5B32Wwrui6/J2/6UeCyI2w/oUv6EvA/om3nU8glrDH3Po
HvogsL2FCpTXLe91+ixO/W4FGuTbl3o9iaiDbSUGb6MbdZWfykVGlFyXpoQZ9KhZByMnF1+RP829
it7qdaOu12f3A+B13lYXBy2Ap08DJFPCKvkYq4fVDgtnzK4aeJ5l/QIQgG7KksGiE+jr1adJCTdc
ClMjA79aQKgRtvP6RUKL5iQj0pwqU/gbvwuuuupeD/mtq5s1AfYa6KoPGeDIC8+JuqkaR+q62zX0
TPdKfZ3Aj9TtOrqBiOElK6p6qWm6+gw6UOcPvu4X6i5E+KiY3Npu55qzq9m7kIUF2qGZUehyxsjh
bkhj2yl0zcus3hil4eE8NEj1H+eNaVcw1x27h03V9dvGtLxJVHfZrE7sD+40N1oaILoBdvT9YIsa
Yp2I5uuqT12+Mq91e5QEoGN/6mobodTDNREb8gUTBp1/GKchZu3YIErXaeBt4xEUAYdI8i0roA40
Omnce8SeaUI0GEbj1voL6IdnAJ8vdKU/uoWC/+oiADIrfmODoGm0zb0ImaMxAog75cKQRYVwJWTx
9AGC7Bl85ZruJpontJ702K9BNuzWD1ALOYfqSQ3pOFGfR4WCBWuqZBZD6j2eAimYAw6SwTo8pNVZ
SFWddZ051rUgdcNyCDHahS7r5i/z9CQ51m0YrTuvlruOuN2OSmSIJ7qcQIV+G1gwBC/6fHZrQPAJ
eIDeb3/EMLdB4t7qoL8cidl9hjZPPub6UheP84XW4Uu1R5ixNKz+3P42A/30XvlwEa3CYYoYgvnp
DXN77SAFuL310eVPI28vGRkyMo0AepqC4Qd9XAMZ0yxlzxK8sGU+ms3pQ/r7TGlTuXtZN3eS30Z8
qddF7KC7JZD/L7Vsg2GCwCdYUxQk5sxhxv5+yMP6o+hEzaQFTGSnG3X9bWwHNs40Gqphfh+GqHo4
60RpTm9qtw4Ih6BBSYgBOjZjAAGb5dzw61dbtVm0aXJf7vIkx8aU1eU6GdJyze00IBfpInZA+iCf
6j7V2JFrqoKiQEa3yLohDnnQVUFsFVMsRiXkQWqTZFNqedAr7v1hhdeceQSZ1Trqsww+oNbA2v29
3oJ12y6zXGgXoSslANVOzF64Sx8fGxQ/VN4PCOvhLwHqe8YMiFjfmplDIVX5+2q6dz1esi8MpGRw
tfsHiKu83nW1c7vap/o8LYGOgS+eHKz1kLJyiTg1eaBtBqFKI/R+WbDziNtM/giaXE4rkPr/j7Yz
W24bWbr1EyEC83DLUZRISZRsy+0bhN3uxjzPePrzIakWZbX3/v8Tcc4NApWZVaBlEkBlrlzr0X+L
jQxn/hA7OF9rLpNW8CkHGiWAroEcLfUa0kl5cGPA1zRc3JUdkZEE6fBqK2isKsYKhZ1lxmWyrDOE
S1KvCt1Vs3hqeMy0jaxoj+GNhHycsqxNa20E6zszxFtY1SbVHWe0H8Cs51u3gWiY/zr7px3SJ6Il
1ffQjuH1sJr0oaoTtH8RM9xZ9Ll8kliha/k1Vu1nizIN0AdFr5WVo/FIkp6BBtUDmmEShguMWDXg
VROvdBuI13EBOohX5hYddUjVM0yvXvusszapk6/qRU+KfD0Z+Ar81HUo3mpRohJvVqAqU5sAmhoN
ll+vW5l+2jxAVEIHz3J2dVxt4eIFwaHt7ZhuBYmTwwAb88VB78bPmQrfPAwUUa8T5BIfVpJLTLCd
wAjNwhJ8vXa6fCjQV82pAtZkOGa5tSfgeJE9xn/QB4UcjPpHwB+AYmEE1fDQaX9UlgbIqpyep2Kg
P09JUirhgfaHk6sOxU/VPwXprCKAyBd2mS6r5m1eH0byvf+7Vf1RhxtDUdD34eXxYA2utdf8ns5s
8Fkr+MP6Y6RHwUtYzoegItvfuvH8qaiK9bgQo9E/V9zrHbJRwRJF0yLvzjYaM+L1Er3in8KS4pUl
6cobjuKNTPXdkvmUUyhmDbctflJSSKkweAUIeqd7UiEcP3RuaO8Qu7K/KHN0L8/ha0QK8PNQRo61
CxsL0mUTdqphVc9WtZf35DmOjDvTydcf3pVpquQNfFZV486KX72vNvFETf3OM408flaXV3UKPjdG
0Twni3yjkaaw6JjNbasOynD/NqQoGpzkMOfOgebo8mQr6NmxUHHTaG70JAcPgEeZgMWTEdwW+qky
2zujNxGAyaZs3Gfd0HOTZcLM7//JydJ2vehv7Quo6BCJadXbsu2ck4RMuj/c2+68v07Q7Tm54Q5K
V71MoJXZWrfQp19iLtedk4eyKMLLIgb0jg/hROFTPoUDDB/Zdt9aSawcQE2nG7BNw85clp8Vt1yP
qCI8K+lGjdFRKbpmeJ6CWl9HA8K3YhtB3B5BRf30Fr5XMVWFCVVQpp6cxTSATt8ltc1b5DIs2fQ9
GdZX8Um4GdNH6mW07LSqb95Omf8H3CHDnRcEw93kj6DQ5VQO3N4VBV2Lt4CPUdWbR2Jk6BdtUK1k
DNVZtNWtub+seY3Jinjy19fZsq5VT6+f47KEjMvM+aQOdbD/EGI3Kk/UwPscWjVKKp1n3rq9EoEd
nFVO5XAdi18ixe1AlfUaKWP7GnlxSSgFiWmtBfCMSJCsIWfXS6JNoBjr315NItmjhrAOgkxU9WZ8
cCAY3MSjlmxl2Hshtt4YH3p3dlYDHBS7Dw5/SH+G1FsOH+3FeBuWmXZX53VqI6fCIqP7rE/lcB/o
QQs4KXN2HjvLM6T29cqv5+EgQzkknfukmn18lFEVx9q5s8ZNjoDQQ7GMPDMIzjRmXqdUsHCcus66
8admjtZe18Iy4GXfNdq/ozUcLzM/ER2yP5m+XHg0w2HXRBk4papeA+8ZzrWjhs80AoCr9J/lYMR2
C4LI8m/TxeY2AFXnWUHcZRlSre8e8kC/rUzvdYLeA2GwEBIUE61o2daZe2hjl3iwt/mxL5y/r/G0
BgLvslG3WwKqvprWQR9ONzKc27IDjGZHaxkqbmo85eWXLElfrwYrUkX60nYORtomoG4Kg6SNu+iW
wSUa8y+Lgw0U6yiWLbaosAARX8fmwaBRDq5+AvwlQKJkKAcjsmNwNEWw+eC4DtFuMXehZYMR/GJo
Ljo5kxEgleJSbBrhsbcAPm7aoZl3VOGhrnej8KxG7iqeyuxfXplrIskjsanhBs8yn+b+j/MlIoSc
9hJxvcLb9cV5XQNQMFy+gNA9qP53VgiHV1Ijobeyad45uUq7pTMjgEjAGv6s2zi4jReM9UqiOzty
1lNojI9yaGFNPZV+A619Oz3mNk0eWexne/lMUEwjyWDVx8vIpYzWKNa4SuTP8eaVT5f9xpuSEns3
t1vmDsufLlcT64ZadUCHU0rrTVLWt8AF46cRAOzTGK7TaCn4L5ZCjb1be8z/FtclqPa7bVq50fY6
JxiKdDX1wes64oDM+P/jOtdrj//z5+n6WV0bFgxlVWoZx6LR932sW4fWN3jfSvveOE4Vy/DqlRrH
1Dbi25EWYGQhjaOYBvFeYiS8oilnq7UevSTLFImUtWWojKhHbKoAwqc2qaatGMV9uaKEjzQhbWm+
qleRGyWvd+lyAuezKk1jukETY4v6XWSuSWqYt1GVWUC3uee3AY88JCYYe3J/Fz+5nMndllXb3ry+
1/hjdCDLp9zzAwke3C51d2PRGnAd/2NTFwf6d3Tm1PrFnsO8g1jyEoIs+ddet8qDzBeTTND4+mz4
pkCLsswXx9Bn7tHWJ2UXZyP9HEN5BCtRHWfNKo+/G4pDQiZYre16prX2f46VldIo+O7YMKLV9nOp
GMpazkxAK5ezfLGVqYL435v3v8ehB6uACiaZ6abbD9xYMtSB8Sp5BGB2eY8TkxzqsA/eyXCnQAtS
34C2LQtOmhPQfEZ92TQzMM6jaQBgjp+NxexnXXI7sZdey9CqaL2HI0kBwDwXL7pGEp4sEISjSzBv
9Jc1Zt5pHmMnfA5oVnrhkPCzNXmPQeHCztB72xel89T4NmqS1yHNIYc+gNBkrzTexRtAVnaObdM6
QhE+Ps7QpFiT0d1BgjY9+iaHJlJgwa4ifeP0JTevMbaT4+y+TpBZcnCN9DJVRjJ/tJJ46wCl2ZRu
lZLr7KZ9oUXGuaTRatuV5MlMy0JSb7H5itmuy8JuLiHimFhgBTNbflvq019dYGm3pIaNM6Smt2oc
qieta91oXbxM9Iqd28U1da1y0uzxpjUcL0JIO5tuE0X/+xJp0qwFOt0s1nLN64dJA7i+Y2AxJRj2
O7GnrdeuKyQ+9pelrh9G3PIBYye9fJDrcsWL5iXOIY/1AMIENnbGsp90I6W/AepP35bCln51NWrT
DO5W9osSDuabSEjrLzHXJa6Oq+26DGo/8Wrmd4rW/fiFFNoLDZXKp7aYrH3RmeVNm9XpJ2WGswzg
45+/BowRghd1QFpGqIAmlT4ZAyIvIQNUQ9vY2FX2fmguQwkWrwRfh+L9MLewgae3YKzXQ2cZpywB
DzT67lfwrZp/G2jQpdPEA8tXXSoTaZrYPJHbNU4S3YztJqmN4a5o/04Ly7wNoXi6o5OU/6pKQaeS
ztCihkQMKzrm4x0pIfFOS4icyaFuaJK6eD6O7ag1bu3+TyTNbPqilzhZTsYkkTpaoavbeAqgaw+S
PqMNmoMxa6FyM1Yk7GeeI+veqnL37zQ1szvQwCWpzyjL7hoQUevE8bW1TGrc1NtGXRfxbpU7inlC
q5mu9WGiA3BRSF+GsEZND17od4iQe69eS+3r84w0wIkGvBd2ncXXLovnlVZE/kvXAUfS+mJ68avI
Wnltk7/4DrKDRRF4qCg0ykqx6NntDDqaKBt4txrqtJc+bTOO/ctQE6oH2GreDa9e6av7385N0yBa
OwNb8nbp/jQ64DFGHWm8K3jOyV7YTiifgWKfqBneDUG1FdsI5HLeXNzLlKwvtG29rGDS0LX1NL3e
urVS3kCf4m4T2nb/0JP4S0OLwVntK/1hyKp0JfY8681NpgIj9xZQL+3PvJppX/25am/5AzQolWTJ
H3S3Nasm8Px7sIDzU6m0Z7EHelbtUt+0SIxxkahpd50JnKiFZ/Ml+maE8fhzmAPkCritnfuynW9Q
P6luVDMLntgOgqG3c/tn9E1v4T+RSOjNprMdQwvz+mYN3ySdT2g6bqCwSOmBepOfFyOtBul2mpz0
BBrPecgrRVkrgcXT7O0syEmVii16O7t6L2fxWJy6HHKsKLDPIW+vB76Lxr0caGI3763YR7UR5cDV
B4cMp9g/l2XmHiT2GgHPO5kwC8xpnwZPkPvlz1qdxltfBfZfNDSOxUpZrq3eSf9sx3g9m9P4LUBd
bDvXyfuIZimR/NcI4YlK42idRSFqooFCw0cO1eYedpuMX5Gihg/+suFoQs/ZWCqcYBcR5VA2J86y
DRG/H9DfoETWnQdnaLfxFod4vdTlR5PWp0kpa5pClj3Nu2nL2tSAx7umPrWL1K7ek/A1Kq98mgAm
HgZX0XfjXCpfyGBdIgyaflbZBPGQHdMSlVMf1ha+dVTAv1N61u5g1m2f4FGc7uE+vzFyPvZaLaZi
Z036sJFYORhq+h0KO+1ORlUXzfRU9jfwuTePbC7X/VxTlvQRcxOh3LYhD1cYZEfmpp0+O3q+kRZo
6FHZDiOnspEuZ1d3tJVr2+qJBsV1Gmq98hz507SFdb+w6ZSBFlcOoa2qt4q1HMCaZ9xFOAVba+q0
FHQ/Mu6NVAoWj4QvPe3/6TQPEIGsaYel77WaxnO03K8h+7Ko4aQW23oaF/K/Zr/Nd1dJzxncLep+
FVqBk3Mj9o+qnxKSx8Z4l06huZph4dhIoDiuS8lZkDT7+G2pD2GJ+6B4WtZEeyhX9HjTZtambe38
0SpTNppmEu9rvU03jR6x01RTGuc7FZ1Rs/4xlJm303t1RooAfWrRrhZb6/XzelTG5iyO/2hTl7l0
+NGaeo2RKWndDOtuGrWNFB6vBNGXsuW7OmaIetHOH4bPUrW8uC/c0f8+v5Q3TQNJugvndFd09q4v
us9utIH8cmXpY3oapr4Pt4lCq6eT/2uYLF3G+UCGLu3bvYzeQtulF7leDm92WVFGYpeIt3ixm4tA
0lu8XFJCvW92BQFTubBWy6EofXvb9PW8utrkbOHPPOmFB42txFguvIT067/Oa92BpiCJHJIKKa0h
cbZFlbyPua7YQry2pxr1E70E+7aqrPvL30OGsF7RFs0f4Povosp2CROTmztUAd6mXobi+WAj4/vd
D+pqpemDum1a7mzCLlA2xk8A9f1DALQYDKu2Eg6CJqiyo2nCEypRMskJetgXFirzf09qm+T0WirR
Ig2lbzOn3a1MJjSkkGdeJaU9nmQcII+z6ydKiWJTlpj3gXRdb7lbOZfZ4iYnrFFZJP8G9tqAeCj+
y6TydlDyyXiUw9z2zsYZmmB7tdW011FCVINVlqsm22Kk2odFOEwOZKvhW63JeeejD4PjIhwW2omB
GPU3CXhn7nptB51tthbbdQ1ycuCeGse5rCEOO9e8kx7wqrlcqnu7HiigdDfP5vDRwTvHn5Re+8N1
8crjZ1CaHV8+T7+BQQlKmEW0FVLD+mzoBX3WjvnQ5KjQIw5Zn5cAMUmAHGLnvUlCl4mAla3LxF/X
ui7/61pT0X71oli7dfVw5dhW8ySHWCtQvNf87lXXpi0gRdJnzzx0ato+9X3mPfZZuOSo0JIZAvRV
fZXoy5jEFbX4XHuNdmjHeSzYynyMvl5PZqjL+mKbzNF7HFlfRl2pvURZ+DImkXMeB173qsQIDzKU
1h1vdu7oQmtO0sOTxV5wjrU7GUhQCDM9vYzmp2jp+xE70f4+6UFN1RbNYOsO6byN1vDLkRkSQwfy
66WuSy2XckjiIrvNh9HaIjz7NX1+yxoqnVfHgctk3lLZUv18F6ghIAtw+o9h1t/XczrdiUkOJaxO
e0SxdcgcCSPzCJd8TJxqAR5IFKe6rUYzdlASRnb7RrYSiTzi5FQOcDj6m1bTtJVsU8Qm2xI5u9qu
Mz7YZAGTqt9KdYtuG9IACmQIvrB3pGE0izqHWk1RZljoxGh3fSUMK6Z6a1k6FJk94oI7hf7JXb0U
SOekzHa0GSS7aqmmXr1ToP85aiBoKOlFa/qUnO0HmLwMxVtScrx4rzB5gdNTpQ0vcz84Lkst3mTm
m4y2IdktuojQNPoylzB1+RqM/m6vWV/8Tv+GIFP+IM6u1VeQ5Omfqqz2niY93Is5zBDiMwb6cEc9
sr+MhdoccrVMNuK1gkbZBl5MHW25gI/28eUClyVH58MFKCa+u0DkNu4OKlNQr7S5tEcrTNYMSbvI
MLMA9E2avk6T/hYCT/fY+VO0aawo+lHRyDHr8J8iBGfuBr2wIbUoks+jUp8lAAClA9lFYDxcZyIP
GP6oNDbBnm9+TefM2iHuwtfKgrU+HTP4YRbMSr+AXa4HseUIr0Bvm++vdi+qh10FUJI8F+JgH6bK
UBEw5TKXPl30ot4Wnp7iiC+T1QV1ueoWfQo52EVHokpO6xgIVrscrm6xTXMQbuaBRJA4Pi5xWaes
KRSThd4Yeg2P4tth6Prmti+BLr2ZAtBIR2OEaG/zzykth/3cvIsp2mjcJ633ow/G4h6uZP1UKzsZ
QA2NzLPN6/jFXmV7sYtFztplzpA0+ol3m6s5QFASTjuKrL8s+m69q/2XRQMEsfq8iVxnrdM5tewp
ZANi+a69H8fk22WLIoWT5fBh/0Gj8FdEv8DTLk7wZfouikeyxb/GOstqVRh9u+yAxHvZz/TVsAHQ
5N7FRlaR0snr5yalgU9VZppRssqBR7hyPk02nekQ1vyNhJ37WeP+SQ5P849zXNd3ugEQEv0i45m/
+bAKlVb9qbQPovO1zLEq/XWOryn+sQkipLmTYtpqw7SesoJdMRntby3351UPictD3fTQeagBu68w
m781DtwP8EVO67SBy9EZpmJDRSV+AHo8Hmx3Uva60xRnV/Mqdj70YRkedMsLedgUDY9j3+hfP0zS
2lqBbdUszm0N74E76c7BHLwpQ3WCF0j6g2pnl1i58SWpx/t0ctM/EyOhk5K3tyf4NWt6TIkIFdX4
Ug/9veTPfhfxtsZ/jKCJzV3ndAFv3C75DC9F9ihAh26rUt36Yk1NTQNY+EkAFUWo2rcjHFsXmENW
GkA9UcPYGSPsVR18u/vSyPt1UZiobS9IiDiPLovK/HYji06gJWVRwVDQ2OlcFu20qdvGiJYALeY1
RXWGx0Ct8iPaBuxAECe7DEWkXnhjNUzkTmBYWV53xL6Y6ljNj7LE2zpiQtBz7cSKxp8Z+n4b0CON
V5B8BMfZ1pOHZhHS68Iw/7MLQUy1nvdtmlV/k7LRukRYrdqvQkA6Hki7nd3ENFC95VOhA2geijLV
cCAjN0n+9Gq04MFG5lJh6yKzKdpUKx3Oh+WBHNibYpxJr01Z9pCVcImKrnlXxSOAqn87althL7E4
AjJqlxlJ7/EtXhxBXJpH3YCH+DSSqsqKRm2eX/M7g+Fku5ECtejdbfx+Ur+3yQtKodmfZPrUdeRN
870GvulIAzsUYa8BeR9t61QBz6fE7n5qu52lts6dPfmWsyFdkuxyiBRBGaExL+5I0Z27iH8P9EPo
Vaa03h1SnSZ2+ZcBs94aoP9fuhGmj6sdbpytmSbhy2/i7cWuR14BsrGBi6yA3iNNan6lS05Sxqob
1CvKxhaCduQuvFIbV6adtUjGVsZLQ+WlbklCkhy4D+uuXAnLJjwrUFop8B3K0LTN/z6p0kzAefl0
IklVQH+7HBR4KoEXop/Rzv/YFkeMTBmKMAOwJ9XeTrAbl5pbHeNmms7hcshHa9uUBezuy0gOAP7N
qOGlc7F4Wac+dNSKZQSlI3wcIPuQRA7urqZ4rLO7oVf/EJMc7M4rDq6qt5eZTVSHh7y2/kKip7uD
+xMZo25MesRBi24NEbpFjWkoybcvRvFIpJxdwmVsBtlfeaqq4GWS8ciWSdtWcz+sBGupDXTf8F6O
R8YSI2dygCUN3oLkeDVD3wuAs+y61wl1g8R2NasPie4gZaS0nsM9WdH5y3W1v52qwN3EiTF9avqQ
PKrlnXUVLFc4lrCH2ppyJ855UFUaKhFaF68L/dMNotX+Wrwuj5qTPTnf6SyePllwQT8jB1DUdd2t
i1p5qAa4xSSysOjOrqZcPcg6es1Pp7GGaStevemGW41+V9gw+UTgOOLHWC9vZVmJAAkJYZ9SPcko
yiGiZMtZHWU1clYdJPbVBI2Wjd6oiR6epfVsw+ZQ/+zTzErBI4ImCiXSm4Ev8sGARvdEVza35joo
P1WQY6zUAWW2gj+aT8InQC6o2ahBPN50QQ7gYsmpsp3W1lEUVrDiMcz0IjRWoBmSEw8l+FpKk2Yb
xXQ2cRtr69TPfgkMHUQA/CrbqXmFCvBSglOWEpy/lOZSckBeP7b3YhKn3UBgo3rmsJMIcdgdRE4y
X2zXRTSrA6ObdfdiVxtlQJIGzSz69bVj3VX5TRn6Z39WTKi/hNIqyHSIrDQ4Umc//jPjWQ65yuIJ
G49TtGCSnY128EqMcDcTLqeXUKgr823XUZZCnnrjeS9h0U4P1xTApJi0BfiRciOJA3FEjTkihN3U
G26wxqM4Ur2h5l1oLxBkpLdOUeTc+Dx9b2add1+26BpkVoSggj/Pa7V24pd2cIuVM2f+98qt7oeB
hPxqnL+VbPj4qxYtHSR99VdiZl+sIcm/dQr/tfQvT5/ZD2SbME+bc9cXJARMSzu54TjfTIHT3Vaq
N6DKq//rysVovr+ytVxZCcv7cirIsxTpN4r276/cd8mXuMzUdZyb/cMc5TtIzGDjnk1lbxaT8t0Y
+J57XaJDhl27Wyj+vSM9//0tdXRtbwyx+phAaLZ2mqr8ajXdywLaZv7fUBtR6ZyT74qmqC9B7yQb
nR/9Y5D6yp7+7fg2SuLmNLbxvLW8ufjkhD6E0aGp/UBI4/VjaHwMxQ+CH51BEvDDx5hm718fIzLd
4pePUfNiczJ4T153I7/nakC+giJE9gkq2OJstNxWlpHpqRzA8uXOlN+LibetZuM1RreXoUwPZ7BK
MmyN8TKdvm6nWS9TaQygxxxSZGc2o01vhNazX2jZma0WwITWekZPwHrugyUJgwjSndjqIFhQvwvX
FSTHzyCMsrPtv05HEox6YmSRTTA79di15uuhWc4S4O+20oMuXUZ21M/kVlKDxOnigZwH1R5NPaiw
VG5E18HUyC5QApmPsMGiqaf+KWbURZGKWaJEp0ai8nmajmWlnnlv8ddRWcKHOQ1mfewXBhU56G3f
834MGXQE/ePh6kAagWj1LXoa623R+jfIdXZrg/zZQYp3aQL3FQwTLmSo4KzFC+e1d5DCX6bPyPG6
0Mvavr+9AAfmIQxXvj+4+yLSamMjeu/aYkRTwd2LsLuIxcuZeHVY3Fbt4q1asDPd0KK6DknYwxwa
n3RhqV1Gk61+Egpb8S2jq2+JVN8if52HwPAlsjRqg0YyYGH+YE3bpIVDSV4BL2+DYhyjEp2Q5WVR
SuVyuESbrUGXL6X568GblGk7lbz9DqF9E5uKAUghmr4B7NqUqZe8TFFd0uqHXbhpk8iDyaJKL3Z3
WhjGXH/6ttiv8Zpu/sXr28A9jNzLuDC2y6FNdLpFhi4i3Ybt6g2WuMxpZ8AOslvM0yy8DzQeXG07
0GkxOeNXz/ODzWhk+q1Ud5zicZ6n5uVD1ODES23xNmUHf1b4T+sMm8KFGznmxs1DCpyLMOtgNOO5
mvgvlbJGr7Nnk/LaaCjOOTVV4xmWna3C8wbNFKs7Kin7NVGq0VON1zk9pIlo0bFB9iUHmh42d+Jt
U+t2grbiKQhCU9YQc4+06DHMWEOWNMiDgUdKslUWFgkKVl34XE5VBf0OQKXKiMLnAuJ+yFrc9TzC
PruujB5NQ993dpVpv3oTttUyVUy/m79EiNOhwW5roUlD70DttOXyT2kuBOZOYVZH/inNhbNctcL6
KN55qYyLl+o4wSH85lev/JpkGDr6+7m/C5bfGne15Djc5ZEzrnPbUz4pwfSvs2nUX23D29mHOCVG
y31s6nHf5IlxF44upDvLlxYcxNNUjtOz1bfGXdlNKaqGfDlr6L4Ndi/v7PJl9v+JH2K4QOe+GGx1
W9oOCSJITO7mJtTvJr21N0jCGyuxXR2/G5JL0KuVzLu6jXy2N22IQvYHh7asn/LE3bSugcSXooUP
csiK9BP9qw6Ix39Mcgavm7eGUz7dFqKXKcYybqBNsV0o0H6NjkLA7qn942o2piC6XiFzitcrOBbY
rYU1zlvrQZhuZcY12Fay52DIDooCyybdS/GqysZ416LyiZacqx/aWa3u1aXSq4SZd6d2QAyWSi9P
2uapIeeEzEKFbusSIY6sMQ8aPWSXSbQXd5sGcbNJm/175EjblZJ65R9tSTnS0rPwLvP78gU9sou9
nlApQpDI3FZJXf1R8q6qaUXxZOQ+bEXZBNJ4sffLdDqgguv0CsnV58DuviByUWzQ3kueB5V0i5yJ
bVhs02KTs/83cUpBeiFX4Zoex1Bbe8YM3f5yR7P2cz+1X009nO4mFcyyWJM009bjwB2lDA30K7bd
DAm2hwiPAkHerm5ibS9CF7Nj3FtaoT4l2Zg8Ro3+U8wS5Uauus9Nc/q6RKmeszcy8DCFYj7zrpnf
aRY3Aerx1rPYijDcjDQ5ng3LsJ5jhJo3DqjrvUTIBHMi3bkIwD6LbZnQ27C3XvIArh5EgPiSLazd
4Qtw6frg97W+DZfUl4Pdaq339oJt0bcl/nf2YU5Rn638VTiG3X2SD+4u0ftiW+Rh9hkaQ+MGXUpv
Hfpt9nkIa5qWncBZKR7DePZJSpTQY0qwZsDn02fDvTiTMp6fEkjIAl6dBnS2NllQ6J/0bojOg9MO
N31iuyppOLu9LXlYpqtBC/yDaew1q2n6n+JQCuiu7jJ9bG8v4cj2oTeDCBXoqQoWlrkc782o6F7a
jT2aw4uqNC2CU2O6kmFQdgvDpIIM7OJFlbREXIFWFhlmIwpmgTU8U5n2zm5nn8TMXxeGogCQe5nU
LOmigpYhBHMjXkebvvnm1O6SlP3d9XFLdiSdVhEZErQA3j2G5Wl7ffj643Zp6n0XIL5QFFhwzsi8
XJ7VMlEnBx1BhnQ0YXdnD6kNu36psmXd2D5Fs79ruzB4EFOnuugdh/VP8YnpOulq+3VSO87VndYN
PyX+/3ZS1IEWg+2Bj9Y1LnlSZ3zw4gCoR9kMRvVjqoM7JeZt8zn32+JTnvh/a8tbV+XU0crlZfIE
naBxGdq/DsV7DSZj1ZyuwyGh40xLg2rjKQffXDqLR8OdHxkF0mfc/3ZkOHm+GlK7egISoq+tLNTP
rq5NO2Sl6yNEcP3t0CCW4zlu80B+2dgoACY+zxVCGlNR1T/cKjw0GnjbVQGcG34ChEIz4wfKO+FX
W3f0dUK57bJkryy0j07+uuQwA1jqBut1SVrKjwHf3ahthq9KofdQM3I20YO3Qudg+Jo3XFPOhsX2
27jCmKGJ9SAsXY9tFu5EG8wnrXKyHSguKoiTtzKsuxqhcBQ5RSlMNMPKTHdOb3aRFrNJYPAwTmLe
BU9ujmzwihPT5/mzQqrjcvLe9V9iVAA/t/0cGbugM7pNODv+IfK86auDnHU3FOWXRiviUwpD9GpE
1+OrhEVRohzgCEZn03RWpd57N3Gi+/uQZsUNjcnmNhpK/q/LdO42RpGi+yHjqTU7aEVMczsiKoQu
qD1vDdXZg2X66VtTcBDeekBX7YOcvdmvJrHPlnaJF4p7MVkLYGTEzlM1OIhdTOL8H+0f1uc7/u7z
/Lq+fE5PEB1vaw+6tfPoattpim3yhfzn0ENkO+ndQ5cn8L5Xg0vpIo9/1IbjJ1uw7eR/6g6SkWXC
JcaYY4ReYgdVmJi79L+XulrelrtMj6H0tccMhfBFDcEsrOVb1JRrT3PTndhEO6GD+fR+SNWV0evw
YvMoNcxAO1AaVS+4scFNzZXVuN3JgWX+c1QZrw/guHwNu8DIljCvLboTrCH25+SfsLkd/7Xar2Ey
vfAD/ottvv3GzMYYBaaHtrTQpDcq5xw1kXkG7TnQP8wXvVCPaQuzhUQ2ptHe2LbhwpWosylZ4us5
guowrOG6lZhJsexV3YCm06mxXGKWK8C+bL27grq5hKeDPx+hjXiUaFl29LhvGZfikNqMt6MDasX0
lewmRQfzi1pSkvAdPzjJEKq/fZ210bOCIt1zNhmbaelxTVJDp+upKVYynGfNuIGMWb140zEECDPm
+Y14ZckQwY2TDJclpxROPlkyh14n7YL2ZAU+tCiKR7IiXOuSN1kOTZ0BE0cO7ii5lC4oZzTxomAn
Qy0JhztdRbOor8L8U0Dd6NlML6kUCagrKJ+v05umUtee02211kClMIi981jRqqYvaqHl0EM74bQA
jbse9od/Rwxue1ePPOo/RICcIi2+lDx+s4bD/n0zRgb68LyzZPoWJA4pFdswOc4L7X4fKzsh0r/Y
Ln5I9SHZr2pYYK1c0fZWZVKV0GE1pQ5WHR0ZUjK5DAVhI5iacLAupium5m2SoHUk6s0kIwl9m6jT
jnAMA1qpY7146NLkDvlB5xlosPPs6PoX2rjqEySxDpLllbslvz1uxdk6ineaSFm1i1NMeZ7eF06q
w0rL7CSy4i0t9fVOprtqo7ETrX9cZi+TkNLYA++PHsWkuj0vVRA/7+UTjL3b3YXoAa/EK2vo1OBy
Ve/PYhpKhQ6iwUlu5COgrl3dWrqtAgD55xNB+oPql/IkllbNUH2af/hx1B8kAddAkLufq668JPCG
yGjvedCexSlfMqqxiL7H4Vm+YGHS0vbx6/QmK8tNaOvQN+eJe4h4DoDddQ+tV2WfLD3OP2W8Jxlj
Mj4ElcF33NLNtaWHzY04QUjPNwZECWuZ8Dad+1UGievkbF27iO8N41lAEzoPoQ2Q3hn2Hfjuk4qi
cj2M0Q9ocL/bHfo+EI14hyxEjdFJU+0bE8UvE6dScTdWDGgm3yhqrB+sBYKvKdV0Q1lcW6AXzZm6
sLXyyzrdubAWDMggfe2SyIDtNKWCkS5KUouUy2IHWau/s/8aT83wpHt12B1oXR6BsCYgFZbM34cc
YOlE5dqIKGhcHe+ShbVkAp0BVs084h7e9wVcGoN/RsXLP9saVRZej719j4ztGY4Acv42rV+D6x0l
Qvdj7XHsvs//h7XvWo5cV5b9IkbQm9dmeyszkkZ6YYyltyAIkF9/EkUtUWv27HPiRtwXBFEogC3T
JFCVlTk6ThYWQeIq+vBfkSfcLHQUO3CnliRfWoOWdNoOmn3qDu1gInjLod4dDSh6Uyc7PJdcyPjF
/YG6namvE7DCPqU4eWDb8p9u9KoYHChoB2X/V7dWrUZA5g83dY6ZVyM73VTjNltuSqvxAYzKQy4A
nIAw2a6f8vwEXbDiVBqavRuBQrglogaMvTb8Rx4hdN2aTv1qpslrmojmV5tB7y73ZLKyJCDQXVL/
4kH7OmpJ9Vq2VQZpnNx7HE18mRstKW4QqHi/S2vIz3dx7TTbIA/Wgf74rbX0d9YYKE2LEzBbxBHz
yQxtyJlW5m82mqQoOPzYgMRG4G8KxN4eIRJTHx2kbCDM49iPZIvZ117Yw4Mw8DoIHMgOdxO4sBZ/
SF8B0sh07FI7o7ufm5ehnyBaWtt3zijdo6U2qy6wG1sjHzOksSd2Q7JdAu36b+MsHk9GS3lmG/so
me//rHP9rIPlZLnwXGO2BP9c/MunzoLxOe3bN9oj026ZNsrjALF5FukHsovAvyWWD+xDMb3yGLID
S3iXwsDKbpsQO7fdeEuVB6N4bmIoVUAqwlinyDNCci6brlbE9JAcnOA571s7TCoUq3csLkI26fF2
Sh37qgFxOzdGYCbngNmboYwQ3qIBchGQWworfMm2ZBtQ/7fWnTSGMB1nt0GALqR3crmtK4bfX1tr
CECy8YhN4/gV7LkeJCod7chV1zS3bSC9lwbkNSfHh3pforSjjXLyQs5A4T95WgUmrOZXM1ram7rw
8+b9wgA/bs4gCOIYyC5WRmE8t37frxPO7JswoC2Qd2l5RMIAjA7RFGwaE6oImRFVYdGAfCdW8nSV
uuI+0N4A8qCvG0j6ZVI3Nv/dhxypyTKwnSTKe1mMrpLyW1X1AY5b1pmOnEOdTHemNp1JhizPzPFO
jdEJk8Y6E/8t6nD6Mfa/zQMfCljupf3WQZZhBeKj5DGxIn87+sDYCNAYXswsSDe8ZcZzrfFvZS2h
Zp6CBw+7uh+ge7ZWUk3SzH8mAXwrLyjoycCsqenPk5TzJMiqzpO6GgEtwE20aMhPaetoYTGJLETM
KT/FkQRJO430UTa+X9LQlOsIoDjldLQkEmiVKqusNRSCpwaE16EFlp6DCAwaWsm6B83OmrBuWPI2
luLmOaj1Wg3i28D8/hdKpn4nvuM/e4UFHmZf2rfc03PoPrHkiN9sc8lHy9ww2/cezYy9pFG8m1T+
iBpRjwGwNQnqxqlfWEgX5448GpSB+uTzMZz4yXikXq9Dcb4fg2lHkKBaQqd86BDRmxFCCj4ESpa/
25gLBgoSpSZn8pMfcwl1ROuR339dz+mwR/fz/gz+DZSn6J62XiIsg61/AUs6MDcqSFPZAAXWjguq
MoWOVg1NiqDttFlsUxZcDe2txbH7mPpBg1Oyrkn8DuP13JWidG+jKDNU7qYBwgUgTkpVQwNgsotW
llMlu0/e2C2vu7EYLouz4yli77x5/OQGIfd0I52yAxf4CwhiggurG8da9YgHHAIremlMM7qODOeW
NeD3W9cCA9nsgpqraZWlkYany1iugSeCqMHyfJJm0YDMekMPpp7s9sjta1X05VooZxqJCmTgVjoD
QDBjs/MfDz9avTQtA2SLKEtXbIeuokeMzQp1mXSpE/HhMkRGYWQ2UH3AZqgppIH3yS8ZjDpZk6OT
GigPshrPOpi2mG3zCtbY7DvItNnJqmxKyE0Yhn2X5lO7d9K+OFSWM94mCEFCIy5rXyXkHj0t1n75
ot27tem99V4pQ5pUulm7F4UB5pGAjzcLS86TSt290BPBrvo9YkTuPCkCru0uyMaNCYW+VakqFVxV
qUBNI9sQQavgYtnCAK5GHe3BtZGA/gqlByBkfPfDqQnMJaxpgTdHyGf1MVmvU7GDPhrkjZHOuQEz
LG9lLtqL6UKhnpmlC/EdUKDoaTce60C/p56rTHQF3pJiz11VnqCm0iI0UGlxvtUbwO+8qKveVwmK
ol+bHJHU1PCjdFPZOGjK3AQh4XIr5JbwaYCg2dNqcsz2UZaxKwOpwsb3Rbqhb1StvlZ6Wj1Cyc08
U6+Lgv5StRy8fxijJmh1sXGBuNhkdfBuQ+XqfVRr/vxdRFVtdWkm60b+9FUEeTzbxIloN8tCImJ3
FmSLL7QOgsOg3xi9DEEmUKo0iv/KyNPfTGTenTNAvJtFYK0nO3MdLzQ6wzx1cSWfzCzZ9aNvvBbC
gJJ11Y07csuRQi8MHOy7aTCP/23ZydSalStAw0XLlpGojhbBAjuNW3tUDUab0pn6LbGQUTdDbP1T
N1FdoizTuzbaLKORQFBCr37HeC08DdAUOrIcPyV17QTR8tr1UYigRjNHcUQmDXCJqqtnwB4yRdNP
XaQM0kve9PncjUehX+JG+zWvhIzHNYurb9SLmeNch15/9qZpeuor1t806IjRWGJYyV1XBFcak0Au
3nWjBc4A3BGMGu09Nlj7CAQrT6k2acAUjVsaKwfTeHBBGEjzuMO7x7FPQxprpjj94pa/G/zn7UQG
rDuPquFRlFUOWq5iOLmK3AmwYWufmXYDLR3wRc0uqKZpLce5p15WFSYwgKmxpe5gAMNd5cGVejSp
wgZ9hQDBcKIuLen5/N7Lsy+joj0phi5/0FTUtmoSe4cNxgC5m6Q5SNTuX8kFSZnkCg2KwzKhL5m+
QyEAEBRqEWp4mbJ5kbhsh4MF6PIKDBMBUtmNu8raAGjmxra1lak5CUS2WLC2+RTdNUUd3aFastin
kDda6eTTmiizqxp+pVFqyHk8VkHs3s1OeYeHS4f/gXndPABTku7k8X6ZtNyrUrcxMlDYBnnlrFFw
BQxJEOvmycEv52MvUIoUaG3qf3r7y3QsNtxDELzp9V3Gi2HvolroMU6cn0k2lT8qPUDmwKufStCl
/c0h77ynYKyb2QEv3mHfjDh0qRUKHJYePPDIrFIXmvaVETcXr9CsF5Ntp6hMX5pWtleZxsBpKzOv
RLLLARzfIhllvSyT3rvYrWeIZE1TfZrfjNIM8B1JkxrlfZBH+tTwCIC3ZBih8ouBTr1b6Qoy794V
B57UksGaLIFpYp+T1/UuKiqo4Tl2AFnXgm0cZmZPrMRWMO3j/meNWJVm2vZvhjRW443Zq9MjqFEA
n42TNsfxENvvo9F0KLZT0yOI3czTJ1/vnpDyGDZZgd1+p7AQrsJHsM7G69LjV+p5OtgUpj5noTEa
wHeoUe6L99E4Rrl869RATKmpH/MDX1ZbPQCDaQoKa8QCUAg/qBqVwgKtCr4gj8jb++CKwllg8Ez9
jYsvNB6B221tWsF0oomFmthTccskv7RFOh49VVbR9n51ddQVdWM3wvc0Gs7GBK1tsHCAn7GtxZnc
yGPS4nrXc5DFHgA+4qHvlC0ynqM21wZERVavUkMXd8bgN1dgXzSgWZE6dUVT4/+zUeKk/8yw4jy4
ByEgOMwL+4fHfHailxPv0uAKGbRdn+BNH3ZmPGzBpNetl62emuCKoj+RSYCmb6v7FkDSCI+yzJVv
UdEcQLyj/TIc4wzh0umVgVkg9FDvfwNvlrZ3uD7sUV4K1Kaa5DmoW8z09jDJpL5NkV2t8rFKLoWq
Ss1TwKMFJIHm3ofdYU7F1qUoj5UFLsWFZAawUOj6aNwDu6peHWmgwL/Xpi5s5PjNCEquXB8vLRjS
XvjvRhj8JTZlDI5csKIFbWC9MPB/bTNDyC05gbX1fY7ptvaL8cOOi71oq/Set1byaJYWgPGFDvqq
LksfC1Z3ZzxxXmlwSpLmAorqSyXd4myNebGGMi4EFlU34HgDruiSmkjL8AhTI6PMMeJBuFMJ9bgb
Mg7Od0Diint79NprAfzoqh8C/WvSSW1dt2Z1oG6OjAXUMcVTbqgjGHC2qwTMMF+jrJXAVuj+wUv8
7ISqUzfEdmjFc8aepzJOLro2BiDQBQwAQrL9Wqv9+FirrnJjyk2P2+SCeCU00eIOyTCgsNagskmO
1P1wM9RqAIuBG41ABVP3HZUdYNhq6m+Bi5i6iphneieAtOL+VQZVfUZFnLv+8EBKAiUAmRChqzyi
HpTy5AFNovpb3L6vQR4aFOfARQSOZDyQ9IceybTN1KIGRNat8YBSeuOhYMG2Q5TyRh5lmllAHARy
hegUeHa9zJ1WeNqMB3K2LdRks7ED5gpTaUan1kQ4stvYtZjKsHG1rRycVxOaWoccdEyrXjHDOFPU
nKgLkRrryeHsvRvLMd2mKFVey5a5+6aCYBid1V381HtWi3RNB3kapS6d1hdnuxfRCUGdbEVZrd7u
QRWcVcM27XwNIOWSH5lt+ScdqK05O5ZHoOSSyLDSBLJT6qwbZbobgQGaV1om/LkmIkVQJVznCbY9
ZgGgW1IO+V2Q440mJ+++jSqYgCE4SdN/W0xD5kISwS5FGPcFz0IvKdk60/p8O/ebeFKc5al1mPtG
hJdvW1dXWqIu3fxulBznQzUZeLt5/QIltiCpk8ciPZWxyM/Y7bw3k58B7PNnP6mb4VR2J7LTjD4K
LNCo6kQ1Y109BTafhgiCwR5qKa1IM1dkc9QA/vx1WAEUtVloQOgKYXSkUYG0S9LycXJG54tkgMmM
6Y0zzflCFkubDqCP4HdMmQZLb1dZw70TeVTISKw7BiW0Tutc7KhQKslacEjR1ARSskcUYwUr6qIk
1rj+H3fyrJbfpYC4dMjCB7xwUCk9teWpV00qLfT5mJTADE3lia5ouLa5BDmxJcHb+DEnJncaJ89m
asDn8+cljWvd0G4gpZXu7CLO19YI1qRDqarDGvyfrM1OFxcOAP7FKYp8XeimdZJu/YtFOT8bgr83
cWbzM9lcH/x6jl2caHBSHhxsDYijfbjQiEQFHSidwatWavdLmmoavOSkj+0r+6gst5FmIBOlqajR
elBUKi/qkStNnJJ+njhntP5Za1n+32uR/eOOy1rmP3eklc2qsk6oxcbjEw+jNkflLSF4/Y8ujjvm
U9bjsbKMYjvxuUujSIgnhdldbEcTF2my6IBX27E3MyB2yDZf+gCoHDLDOJKNmsptUM+sGpQZgKT0
JelxggBvF/PGJw3wez/TXpq+rb9Xlv/i4x/hO6ig5wvgSeeLfw3pkfSeIZVxVMOVmvl/LPH/3QcS
YKjyAn/3xuGOc26la6+I6KFMimTbQad2ZoewPCi7NI3uXHv8yM+m/yWdTOvlb5Mi3+xmdoj/nCSz
xnqJLTs9iwrFl7zU5B01feoV0MoMF8uEQNydm6oNeZ4o0VddsVlWjbEzUpxRXWGMn6YWPNSito7m
JQcDXB26VEEJdQcV07tro8TY5RGIYMlmI0O56nqvAjVo1WwG1NQfIo8Vz6M27arWBKhV2XUrDxa7
iOt3uwfGtkMLfN2zU+MM+WFf/P9tr1vUr1H2ak58qewVKC+hyTzOybIWtLVnHnRflvxZMZjtbnB8
GS75M4EUJqKwqb9dkmLcjl+L2JYnMs32JKwjVJRRzm3SovycWM2X5dYcD5xd2yZjuCzTRcPnpWlg
NIp5aVpIB5XzHXfNcDJQIcjcCYHBApCUa9G4bqh1rEQdgIyu8wieUOMBdS1PpbKRX2dGUFAEgmRH
K8xzaYGPVQTYfVDQpBb9aLA9nVdaTMuabZrv8L7xTjQIHNhD5hT8PKCMfy1LDztutZGZdx548TWj
jdSsMvngmd7XxQiqLtWl7YpTxci1iSg/kc31QXAAUPiNBmc3ta6LVPh2sVXm72VZbfQ/L0uTAg3B
rEywHOcobINo2QGM1jRITf+xbMRwVBgb7KpkrzmHpsfOjvYzfgwcBHVpP0Nd1x8ECpGQmli6NIpa
Nnxf8rMf49QzoIJ4F8npW9DjSBR7+nAGoTj2eNT3lJGuqEmjChKxebejqRFY1vHaUFOov6wQ1SD4
t4bu4Q/7vPKnm4xFkK48vxJbhDiGg/TiR9Me9DcPQqxB5KQ/Sp4NYScz/wrB3/4MGg+UE4518M1o
L+TgQJU4rD1wyreyaS4VdETWNODuLGhMfYeyc7t2W5FegiQur8kE7AFSW+kP1/wyNMb0zUJR+ho6
tpXaNkc7pIgRe2AQ7sQ7d3wrdZut0tyK76rKta80gCMAaivUgIYSu3mg0cC/HJmoo5Dt0TMSUCs6
CgIlmXggm+gdoOzGYXxoERncWrEmblGRmDej0++Z2tRmSCVRT/RastXAmA9FYIg8xp5nHhFVOVBR
y1LoQl2oOztHkJ/Pg+RPdmpGpJaOTuru/7SrZcEOrR1ro99/8ld2ukE+ackJBTnz4B/TUb2L/LEu
5o+31NuQGyCR1Wlqit2yrAlM/SXzRdhqTF5cFwkdCUz+bYjwukahWfrA8gCw3xqKDbILqtCwjebF
Yx3K+ERXvPk+UABCVD+CHORJlct/c7ta53npQT/0AcmgDKeUgoVNYEW/kToDjLvIv8v0J2r02ieb
83GT4NF4bvWqPhnIrm4n38amEuQDq7j0+x+WGYfaVJS/wcH9zJ3Rfgk0ieA+Iu9XV9P1Q22jdN/D
mew+q/whFL1uvI32cBCuUfzWvenIx6B9A2gTAl1gP/Q4WyVimB51s8p2kd3mx9Zj+c32k3htBIN4
A5J+NzZ58Usfk6+8yMbnQcgRp0+jOgcGt8/4Ztcbb/DqF48jHKhcrX46pJ6fnNoudcImzjgosB12
Sn1jeuyZ8QieDucNGs1Qc4rs/gz9sOYBNG3fyY4fBlGZoRWXCrR19x1LAKRO/bUWoLgOBJjxVSur
9NIaCQ77ljV875yNm6XVD4BrIJOlHEzmjjvUUCabzMyrOxS/VHd1hAIvBBwaxOud8s6A9pq/akp8
4qm4kQk1XBoy0yKwkpXU6n2s9dlWKNAH/tTavekX6QphY3G01HtvHohQLTBF9R31EjeqL6WZXJZJ
RY23/pikIPH8WKhCwniNL1O21Qgigg31+8Lk4yUGW5V+94PI3ibFx9nkfDz15apyFOXbTPw2t+RD
zad+I+PpxIB15YZ/hITNynHB4lEX1nXGLEyQxkBwINsSxiGuTHZBgcYzDZLJTYyLaQ3v/gwId6TJ
Yuekdb4TEh2FXXdf69Q2HkwEzc5/sQ9t9dmemf1Xp2Dv/i0AQCGxV+D/5msQZeaDjFFNNUeyqmhg
7/yuSIKcPRfcoIRJoFK1EvwLfdeDeyKy7/CLqZ8GSDLte5Rwb/vRMr5OePDG3Eu+4xUG+hSWa+eR
O9MNKtU+iDJQkKxmIqdbP0k1k9UIDMVuM88kBydCERjNtICouPEMouPePzPpnroHiCLNdBJf/8oA
PiIH7PRQexFvyrizH4AQz7b4YwRnkafgG4Z49d5iVoO8QGJBLZzr0KO2QK9qmfkPSBdtx8abYtQk
JhtwdBk/MhuVhUDMZs/OpIt1YArzVotY2w3T0B/dth/PyLNDfNyr24cWj3mU5w3VK7YRX6Ic4N5V
8jDxDoxhjdcoVRH7lWl6Ff7ts03c+o/PFjf6p8+WahpEdlXtF5VuJZKVIbOS/jgXZ6kuUPP9kcq+
mKk9oI6EHRqR52KFyCoo5Chc53deu7FSMAbMRhdp240vE22FNHaFU2vvbSXEzMJERvitk5HVKd7R
sXOelIqXVE3FdW/LYoide43cWdKrjhogIRfhcnmhK2p4VoOhLHLd9TLQttH3lOnRquw8ubWy2Dr4
XpM8+KMqaVOHViBPzijxbF7IY7QtE/lN6wnVPyKEHnt8lHiUWEta/1OMf74kpwlOlALwstTZCpng
2A82uhHBXcfzUYMSFZtWwYqZxfqV0QMZOAAW9MV1AJG28+kruUU6aE6dpkEEbsBZI037/tortyFG
LZ+a/jc3iW/+rgIUETJWHn/qynKHUm7k9fDN25pOMu1K1RVFE2bQDXnJq1Y/5qYL2XFt0l91R/4a
s8C/Q6JZ3sCmjYp15W8ZgRsy7iFzpZYtebUj/zHz3petETfeTyUq20GtDYbdrQ/MWIjsYnqgoy11
Gz3LDvPBV42iYiP91EUsMz1krY5MdIvqUp+Aq3HqDCvDGJxNUAX62SG0K14Sg7tFecbd+x2hTnOK
e8RpisnszygyAb1ECaLqMwQ6I3MbNygqrz0ptjROjeal3zK3MXeyMjlqWNCkVTxcatbWKOUvHDDI
+K5ckTGt2buP5XIeNowh+6u8aYB7sQT/JZQW8gbJW2it8wsXEcCE0JcK+xoSjSIHmh+pe1xi59Vv
wfjWr3yEJuWKjJ0aoSsfSJlD3Xq3xd4YJqg/5lFurY0GQEOJnYGD1/iJ0RcNX6Hk0uc2vnN0mfiP
jVVkUDhD3Jwa5KgKgZDuP/0e/EIVeP3J8mkm9ac8NaBZHtJayxwICSEUrxqz9KyNLQu3uIIerN/q
4AK/NkZkXXT+ZCi4FzVkpqspEVboZmO1SbFT8XAGifzzFJchueRkG4Oqg35PYm+WFbpUf8LpJAFN
n8+rlQZVsmOgGrqKc6evwKTgwojzXLAhaz91NuC7ysvxbCids3FPPmSynfqf2bTk0icf6tZ16djh
MuIaXr02XAhKdgIJI1Gl702GaGSHenn0C+m3IByKf822gkbI3em8ejuU2m+KQH4KUuZpCpWfBOTp
PdDsZ5wdP0cz/whu0mTfiZ+0VHsGCtq6mBr4AYWVjFCKH7NLOxYVuJe4do8iNDNs+8REjKeIV2CM
rH7KON8ApFgB+5FCuMaJkl88a7/Xsdt/7Ubk7TU30R+w4fHBPcl0/B3r/ICX1gAWnA7V/F6+cfFy
xffBqfC7yMR4ni81i2tHo8OeqspbVBKpEWpcAWTWCFo8idNgn5oo2gMdxiuAl/cQ6+we/akJzigW
7EKyaxzki3WXtLc8sqa7wJHYv6gJCbgCkDGqnZON+uIvfg05XaFXT3E9dSsJRr4zNaPQyrOumsVG
XS44C53C3NYTAOGiYhfmxvVTABTsA/OjUDe7BLiWdedWxZMj+/oJkVfAGxv+QI5xXVyBkvJv1Ouy
7qes2nFeBHp1oFUtEnwP1Zq1OtDiQSQO1C0mZ1oDC2TvqNv7DdKDCHBvqTumEcNprPPXlropuELT
A7IbVkijyMRrx7YGvQWN+u6QXvoeO1Qa1aXZ3RAyuKdBbF3TVeOM+r7UNGsC23LeoSCjO/bYHCCU
VObRBf9b0YWuNNF8BV+22JtG7Uwrs40GBOBHMMEbJQ6GJZSZ1RU1MVQBjlGKZun+zW+ZRjPIhaYt
3f/3pZZb/rHUH59guccffjTgMcEPg/EYJRBZ1qASUq/ocmlA/OGsa6uRKwglFKdlwEtBSd/W5T9T
qL8M+2rFpUtXf96g6JGRNDywHP7vyyTtxweju9AnmY3LXcnodq1dr1zbuJ94irOb+hDLFOrOLnRJ
U5ome4HyZnvQrLS+6yEN6SAVdK4UYyc1zegABaJFTTia1rtN0FWWbzWIGl1G9Q0ANpqzbcdz1Ep8
zKUZdQa0nPTMy2KfdNRuTwWeRHTXZWAEvY5wRX6t/AQ7c54M7iZv0iCc7/ixMKJUKNwGh7egexe8
wim5NbL1vBRNTvhr4YnkNi9VcKPZJKnWzi6BFlwtkBDtwDDBjy7X+XG+8orh/eovNnKRvu0V+GJj
HjXVx9Vic9Uyy6o0sNhasISGmY1vPOjdgodm8MBNlYBJnbqRkwcP3ISEtsjNW6I8Wsir7ZPeGUIa
bG0/eKgRbylboV/mSYJDKRBFPIh8ASJacVbdfMu6gial/dlMzlVz9eanzb1r4uGigsWPMnb20gLc
TIEeHbxOPhEgnWDoscKiIxIw2xcTeZC9bKcbqsxX+ogDQeFkdyDQs++zNPOueCBtqEeNNoHNubD6
n8MY58j09UDkNUHLQt+NwGLglfGpK2x1nm/d1/7jKs+MdxtdDYXtvibJWKz0uvRe59F4pxvBY855
fu84Tn4P3mv3zPrpRCaIQ+T3PYD4twjPMqjmyTgkt2G4T0DGdEde1PQd2+dWLS7Uk2mW33dV/VJ7
FZg01MpkkgycFa5mxofFNtRWF/qZnu/IhQYKXqLookYRD9lozaSFnGjc2/l6uWvscWuXSzBQL+vF
VmEePEMCr2X4+MBZPfkn2+3vaRr9SMBFtFAqbT6tbrSg4c3mj7D8CDlOlALsX9fFVEXdnQy85Lx8
Mu5F6coATSJqUvELI1/mdtFK01zv00/VmhFgpCboqsiFmmACBwgzmDH/VLSoNwQQ3StLHi631fvK
32stcOvLTzp0g3bUffF1+cUhQAref14clk8nKye41fErrTX/DQPZqKjreJu7U2MfwbAhVDGNOHgm
RBK0upTfMtZ/MYsy/5JBsvHo6ToQusoOPTtLq/vrhH04wJ8+2/agMjr4ZWM/cRDdkZPumkbYu3p3
SS1HW2tOXa44BPgeB2k8i36sLkL13CaYtsCKgDm5DYzHzpXdnQ/Sq97PjUcyDQaoveIyTk9kk0Pc
7Mu01sN5gmPGj9LYRpwbYOIERA/76iE70OLgxM2PiIoYK+rShAD/LJpryHsyDRNCiYUcuh0tjmqT
8pxZ1S8apI+rpcYJKdz4Nt+9twTQZqm7ocV8LxdX3W6u5E9NkGXf6twzztST2B7uIs8cQCeCH2jS
ZHwPpMqaBslUQyJzZXeRPFI3nxpr76UI1pELfQSByjh9eiSD5kHjJWgnfU8fALQe+jHmEkdJnKlE
+qKn1nA/2R6/aybxMxJB8BXS7uMGioDjPpboJlxbg3QLGM0sCM5NV0KBDxXUX8FTaIMSt+xPzZAC
umbez+YBCny8bcEXghhN+H7iBoXafsbpLdj8HKmP01A1q09APStjEBM3rAcNH7uJoxfKX8d69Z0z
Xn9pkGTbcwaJH0Rpgy/KgVLb2AN+t9mbhiDn98wBADIX9u/cKm59MZqvPOtH6IGa1b1rpcPOb015
jFo3R5wi18EaaMsv+Qhl3AoCnT/UdGiU2r9TTPdKBIPxLxptI6vAv0ahoyRB1ZGnvgZmCyNH8VmR
yGdoVIDLGfbFTajq8yLwkEZEQG12c1F7T26ojnhfbVRuy2pp9iMiogNIHo+g+UZ5h7Yqx5+llwBd
GpgvkB1uAUo0yj2Tff7cDvbZa4zkO+p5irABPPrKPVO/1MaI1Jo1pt8/ZooCYhQ0s3ZjwLYtS19r
WYYEUVwVz3RVxW4+X4m/2P7mF+uGjudmU3zKs2muNZ7ADLb/lNWbc2zO+Kg5k3ug9No86iFLtnG0
FmUmHzk6cqZVipbtyS6zYlVNSOxem6Fpdi7oB17Mspn5rNzCNza55XcHoJAgzlvUM58V9tKwZz0I
tM1Ae1b+PuJkqFIDTMEZa/Aom40wNwo7HyZuAB7sNsn/S1+EGV9FKY9OQQ7ZEUBl8vpaTg4SLoZY
0wDyhPU1hYagtc4muQaGKjotbtHoJNsxLrxQ2qjmFABqnHg5DF8SYVYbsJTJ7dydQMRmux0+kukN
X7gwJhC4FmcapEZ4IAxDUdc99Wg1mRvvq9mGeF8ttrR4O/CqR8TLN/MVcWZBfugsfKO7Uo/pBdtn
QdmF1KUGQV4Qc8bsarcBAJvKg4FALLSVlAjZ/rLG7KEm/HuNv93FaqH92gzgnkxGu3nUcuNE3AwR
1En3OWqtNlJ9KaDRl6pYtLi1EO1+tMV00iH+usHD0TslLE7C3p/sM8tr61kHXfpMW8er+ggWymYd
AzX3ldyiorXPhh7vfLMeUFTvfqdvDGMQrmgRs7jvdb0/9fHgr/U4T7/z8lK3VvA25KBdnfopPepl
UT2qiTTe5TU0dEzAhaw0dw95gXVcZro/YwR8kqQX35EtFeFgB8ld7hsGxFwnsIxa9QQR5fzd14Ei
C4ccY7U2kDwdwNAL7g9bX0u6snBUFRX3ES7A1Tyqrqzkm9NLqLj7KBNSDUgxebxjAPTunN5GUpbj
SdRjGwF+f2/aBXjO3LceUuuKL23+YyT9uGYugq70tyySIbuHspzS4LpzAt15K8C1CzFF8WZOUg95
nglo6cVi37uDtteR6bwJlISHyMtNr62UZ+LQDiqwd6a1eNPbAnKQqL/QRFZ+qVB6j9JtXMVdA9lQ
PJK/aBl/ty2jdFXpOtuIqgMzkI0HJUo0yiN95MgtirPbdt/mT6x+FLcB2Rd5lAnfQ7EgewrK5lzX
WvAlA+HTEU8U9S0U45uyFzreFmaS2EfXA1XKv+0TEhmr2mDtHo8/ecGGX14mxxXQh7brXW426arV
JUQIaMRL0mnVt06yq8UIXTMNOgh+oIJaqrvYvLwY98C2dfeDahiI9ZG9gI26NLDYauaxbRuZQ0go
N8K74Qx879ludCB822LXvGza6cAOrwqiaV2UrQKru0dujW0qjqdHrBnmrcodbZOqq9gd36/I9rdR
AEtBnwOs5C7Df8/RR+pgyyaveeq66qeFKOPPtGVbBOLEm1FG+Rr4qfH6P4x92XLcuLblr5w4z81o
gARJ8EbffshkzoNSKcmy/MKQ7TLBCZzHr+/Fnaoj2a5b1RUVjMTINJUkgb3X0EqJyB7P67VOXWdp
6slYBDLjR0mKCBQoprKNiBzWOeGequjgzlFk+oQ0BbxciwlGtACvrmO3BVt5JtwRiIvqIAAA/xvL
OSGQk5+9+fGrW/PFnBq2jYWNR3JhDMlOMANviTKBB3pXhwJmOjz+HuCukKZjvxaein1u29nZS5g8
qCmvV0OrW3C9wReHm+d3UWc/xrxrHqWKmk0Q5NkuzGw4pc2TUY/JguN6VNuvCO3HfuBO2neZHLeQ
ECSMOh08rctV4Nrmioo9yHtX562DsOyNk2WAi4/Nw6QDUPuTKNshpwGCIRwe7uEM8lZXuicjiHda
Oau/8qwILLxq58ZpTsW7WjEfkMXeeEB0DVehj8LCJ+5/gtTVFrleE68wuDxBSLG6VwjG3OqoSA1A
tzdba2m4EEDoRGc+gQbe7YVZzNrUEuHDCtYQ70UHAoq4rtYptkIgpKXjLZNZYRxWrZ+cugofXLtJ
j92YBEtS9Hb+rG9zKz3m1mzPhAj8Clq+KUwJiwVuW/4VehstMP9menFbZ4TWC/4QqR11D0xWEBya
H7WjeuvbKSgaW2arropDvLoNkMjC3nD6IhiceYZ2fIZdzFs9ATGgkXmrp/6TjoNVaEzgGDRNshV9
pNZIciCvJyc8F5Erh7oNSCFJmm55kjWfqYdqIrGJYc63wGIrW96k5xuDDZu/LJPwPPJlYMnY0tua
DqThlFPD/YwuaVt9LFIrIv79jq5/GfW/tf4y9r1zN09VSqPdTOG070ckXWGFXh4GRADWuuLWgwYk
DDbHevqeB3fF0Ad/WFP5w7KlfGpTjp1lOARHoMCr25g2K4yVHsFUovuNjaLaxIbKEXua10DtvODp
50PqTdaSsdd3zvQ7r7qAmMQuK2HuI8C87p2shkHx2L4xsd/7wZMBa/MuexKsZvid9hW0aTJrndoA
F0dJWZxAgtcrwJ7KT5XLvxG10XC+4bGVfH8fw6JJ+UZgv7QO/pjEWgPCuFy/F716KNewR1br1A3D
oz2CemUPz4R+z/MO1nQqGM9SyP5ottjIRGXAX+vk1sEaHtjAF8gWlECI4JbIscJEWFgUR7Khyeai
PRep1erA7aRW7BXNJ2r9q7GJo5C5yDQEVA19xjIB60oY0JrlIA9ly7DUnOv7yoFgwNi8lK3MrR9t
4sor/Gh9KNyG2b0KZwJDGx2h1G2LbxocYh+yGuLOKOD6Nxpu8hSmebWCk9R0AuUr3TtF4mymIrcu
VlzYy8521Etn6muW5uIHiP3AN3rtd1X+OdxVLeAbXWJCyB/vCugjeAjFeNnRbroA6IHhE93+VG8K
7Wzcorq5D3mjmV3A7T5oDWOkd0OirFDNxm4VxHAnGBK9N/BCwPDDuEDBBkpUBVD7CK4sSjvqD1Rs
xvytSNRDvB0+to4/F6k1ZqCH/Y9j8wkYnVJnPqRtj3bt6p03L7CARoQjmywzdaIyHeYuQT7pXZy4
0ZFj8Ul6BnHb/xHYubo4/SCubErOJIZg6d7aADYar6nXmE1/gKUXXrC2vfWianO00GtI0Wteuf5n
LuhX3HrpunDWraytFSKUAAgPFXuOLGjD4b4O7rWqoceNh/8JHBnkoIJOIejSW6cJUHGYI9bWtcnr
ZplzPXyOPeu189zkD7NsMHzOQ9lpia0SS747HoxWh9BmMGQLcU+HNbRR+hFpko5Hp4Abr6kRiNuC
skt4dsxj9UrLNNogSLBcF9Lqkj0t1jyB3yDI8MWK1LxI16sdgvRkVHhVzMpfVN8MLagdc73o5fK9
K9XDpjPFi8ErFxDsnTYgzWTPLuzFNZfqaxaABu1Ci+0cp6o/SxCoATVo1NcY1gA2g/aG6UbB5ueR
CY+mi86sZ42VzQkSTPqEVa8+YQcSb+3B+CStKDpYcbQOzax8SNO4uziJC0BLD2fQATGXZRUwtqVW
o7ObYxjKL7dWNjrfa5A/DlgcYdfiCAOWl4iQUV86QLhubffauKNSVHqO/+9//e//+3++Df8V/pFf
ACMNc/0v3WaXPNJN/d//dti//1Xcqnff//vfwpOWtG0BDQvbg/qI40i0f3u9IgmO3vx/qQZ6Y3Aj
Mh9EndcPjenDgCD7HusgBDctLBG69cTW8mZVBTDpr00ygobbtu53pM6RPtffOsO/7WPDXiUHMFY2
Ca2wetvutoCa2enZmVS2kaQrB7tUsVBjGW1uLoNJ1PxUBo/4rACEeV9mxIkd+8jGZDAIgTIRHcIk
+FhHncss9Rl+43vYEwM9Ox9snQ0naz4McVOtczz0oMj0Z2tatZ8hpp9t7Y5hxW5nTgU8kuxuXWgs
daYJ4KbAFn9/6YX5+6V3HOHgl2XbyEE74udLD3m83Ohr13lo+mjcIgkcAjXFp1UmjPKlSpA0mZcT
/QQedClFdaEeDjhPoGozwMT+ulelA2OfKflhnp7NMhvW0MKs2Njbdq1e0qgy/dhK+pMLS8xDWUAn
Y0Ru6tME0WdcXuf73BX608B4z11ZAKeRMB2PdJvxarxrVWzthTDxzAWlwf2H36Vn/XpxBEPUF1dH
ABri2I7988XpZVJKQOf1w22R7hQ2ePm5+IQMRX4PR9nuHlT9J3ocRrU21vTIo+LcC3AtfT8W8Co2
lfeKGHC7cuxMQzUNDyala5g12Hbz2WyrkzuvEfFSvOqY5c+2UcAyqOjRdczFoXYvysirC4D2ayTs
7Yd8VtMvoW0LuYMkOFAdJMOSTVNA/5FaaUAVDWt71uVH1AyutVUkwNuzsiWCU/FucjVU+wMNyuMQ
QDPD6pNqWQdgEarmAd719sMvfQW/1I65k3Du+GVpTw5zZmt7+7mR7OemLgQ7qUfQA8tfduQi+qPq
veyxmQ+IFBaVHUMADIUscrpFB+rhPvMK/Wi2vFobfMpX1Eqj+z69jc4h3nt3izeKwmQrUzTJB3H5
rnHnpzJv1tRQmkz9wy9CeD/9ImzGJMf/NhyzXdCQXWu+nT48qfBkMUdIyYQPNl5RsI9jw7nnkFcm
nmFUfuJebb7SIkwY3XAM7WA4G8rDEs2oYAUZJydylb25xJJ57M0elj5WXlEUi2Z2e4sAAoT3ThnD
XCYpDzSIGqj4P9bdJgtZEmzqWgJlM1oy3br9xA9MSH6gT2JIrHKhoxFoKySK2FbIePfe/FufW4Wo
2s0/PHt+fuzPFxMCUI5gjvRMCNF5zs8XM1EV42nGgqs71CNSsZm34OAvXMzI8AD6zviqSz39kjN7
RWtd6lFVCiy9XvRQuIXwLNKIhQT3uCu2NfIM83O2mp+uHw4gGZ26Fl5u6EDV8PhA0IkrhNPCSS+r
hEPe1WTZPfeSaEHBFmpgmfHWgOxMhCgBZN0N0eplXBTQsgm89N4BzuXvr4rn/vYTs4TLbJebkNxl
wvrlqmBFJULdpM6VwS73ZM2GGZA2SQBhm11uSRM1dOLYH4r7yJlS/4P0cg5DA5JLpjro54EYKyEl
T9LKgTsCBzc4jV9XsQEt7qxeEhQwtyHPASvk8GDPiME43Lht4T6/96odoNNcBuvGfg4NFUEMUYzI
CLdUbOe6XoKhpEbrtzrqV8yhplvnuR/VjbXEUlsYL9Us771ww0k84DEMXxEzjKHU5ZQ7aolKeGwF
FWy4qPVDb0/UNQxyhXdUrTn/BMYv+DkV69isp622AVSZ61k+OHhGIKgI1RTs+CHYLwHGt+Wiq73h
wZwJJAWIyEjdYqc0l+a2foSDUtogLAeLMBVqyDv3PNjB3Ls4t00EmfmpCQ4ycz+num2uVJXj1eWn
yGGsqUgNPAWFivHXv/+NmPZvt44Hvw2Pw1zAswV24XP7h+fQ6DG87karvCrF56izfo7rKvqqe4AO
g8FhF2R+IsDzAACGvp76WkARA/n94KVAWmkN31SoZLhO9PjzSK/qGDYw49HLjAgcV2ixOH1cISYF
uVoqymhaqaKdHjrlQlUk1OtodsQrciM/QSYWUNO5iB1Gs5XurHIzF7MK4qOltIctFUE0epuSirBC
XkWAmq2khV85MYKiwKxX0eQ0H6jXYItjZVRVN+IQAlXTLhWgut2o13YGIQk4gfEb9Rpuc/ldYNkf
qNdFONSrts/a2ynoPCOIOcB9m4n7Yppue++YXniXdOC/DiDxvFitCadwxrIjEAruIw/LXaAK/gJV
kWaNZ2qwoW5xDP3zArmuvpHAO3XYQVC9I5rX92mtcEIEeB5O0xZtHiIUXxzrVkzAjcK6cSw79QjN
dQF8DqJ1lVvvxhoZAdAK3CXUL6LvWD7pRTaVwVPSTaYfGEN6p4EN3bZ5Z+5oJrtBBvB9pp5l4dUr
BpCT4ZPVBcPShGkcgtPgJsv5QPV21Yyr2rbaJXemtzpqoH4DRlmMWbc5ZLSBiVV9J0NEULRosy8Q
gN+TM2QTNwd7mLwXgBidZeyOCvwJ2Ke6TcW3Q4SAPTctC99AZl9kVO/rQD+BzJDcMTwO70dsjOB5
AYNrO+8ekecKYWcX5o95NtWwCSi6DRWdMm13dQfgOBVhwmxd6pqt49bK7xFh537OUvdqlnl6x0p3
w8fBvVLVEAWNH5jBtLbmOlOUNZw7bt2DPtVns9A7CtbCNAjqhqmzo4CRogzZXNcMLrDRHQMhHIsl
Cem2F0Pz+6iyEdTL650VVOWPzkxerXiS4LzWwRLbdHEpuVVvRFobwANNkGsAi3NdRG1+/at50mQ3
ZEW5QcCiW5UdLPF0VFyLmY0CGCRckmciijZymDbWqcYthTo62DAOoL7OhKeUjErk5Ifxs8xzfxrz
8SlOQNCQpcORa8GOHatbAYJGjhfpLG5op4UPYtGw76umQgau7/rkVMd5uaw58+6hT6o2liwiOM7k
4zExEZ0HJNF9cEwkCpxcya/gVK3SLBQ/wtY7dA0yMjQccADvXoQq2gDQNK3//klo/fq2xKpBMIvh
xeBwzvFM+flBiDBU2ZiD0cEwniPE2gdILxFlAHJTF0+1fAupMEREqK6Dd5RqusepcUoY3kAl33EL
fh93GuuBvsy+5fhVAlwmnt97AMMfIlEdRFt3llghnZUWIqvY/3TeikRV2tnAlj7BwhHGuMuwrrPb
OsIC+njZijE5t6oxL9TAkAG5/P1l4L+uS+fLYDOsG+b/HId22B/eB+4wAOctWXt+w7S73swkxS3P
4HwMES+EASxzgl7m+02fhpYvBqv89WFAI4oUIH+6+1UBPTtkyuLl339lwX9Z57hccinxl5N4eIjf
dp5gmnIYDUbx+bagnwK3ghJ6GH1BTDidg/JQ20k2pRewzZ/V9I6vOKBUv1eH0G28VTOrjb7AauO9
dx03rm9HpYZG04rCnJnrRU+mDS2XPF2NqoZwMFIevk64uhph+fYJRgjC71vQPHTIhT/On977aVjk
/cN2nPYP75EQG+90bIMFNhaW4wmG8s8/536chqia7GQ7BqB62UsLpizdBKttFwtNBJDcaz/1MNSd
CSd9m1wAeqs+vfcIDDEhP2QOiz4M4NpogsoQDQOsnBQEplO8c8ACzdWDzbJy38+tVKRDiETw6Azh
UQkGr6r/jNe9nYAnzPlX1h/+/jdgztGFn/+5uHmlC5UQYbouOFk//3NBtchGZLLC7Y3DZRXLW0QG
sX3vZIYaiUtoqFTzIZnCGjrgqO9GDU4bBKoXiQMVx7DtIMzHXIStQ9PajNByVtgvgLr7ofzeTpww
Wf3Drxl/JGuOBnz4x9jMxL/E8ywTER4h5a9RLAZX39yNVL1J20TsW9iFL4EUAoKtt8PPUeZBAg/A
c+lWYEqKIVpQPRBA7hpajEhAR1p99liewuzIds4cOYenDHlR6qZzWx9ChbALFXMbstR13DOIOkZY
LQ9NsUfG7CvAVvGPrDhj0Yg3kg4tZKQC+TJLDS8RGWyvIkibdcbK8tiknbtHErnfNJWYLuBmhz4e
5ebzPE/XBNGPaXqbxzSg9OggmVgUZx4qvECgINmdAbQ/yTDJ9ybubj6Hh1ooUIXtaTKeKuhunKkX
VVNxbMtpC/bzK9VTFTXSYezKwOdY9i9vZ6DKep6y5kO3aLUON1T34WTSbTbtGNeHD3VZp7Njw0rf
7kv4TdIQOpUN8tfGTKvsYx31Mewqnz3QOgQsfv/WsKLGnlAyb4OVVrkLGVQQUzDH4OLIwc+UqfbB
9jPtY1yYCNcnPIBMXmt0ByrnMg+XTcgjrG7HVRrUDlzVpmRcQkAZbxSnyR7cVrmnSQR3jlAozVVt
GvBF3TAbXiF2hvxNKA6GyH689+ht9gMi2C4e7SLBehEjkYhzd40Lm2Waw5sngnA6RAta+0Q9RFom
W8TGEYCeG6nOSsQKoSt1uZ0p88Z1No6Tf5sjwoo3nuI7t9pEdQKluHmcWUu94h53V7cZ8qC8t+Bv
+T6py6fIB9Gz2NCsYiqCc5SGe2kzO1+CDghHiiIYtym7nacJA3GEdcszdad5BqT1Fw2ENPdUDJQU
M2sHuM75K9ChDKGnkTrmkUaFMjS2VYG/CX0rqrNM0BGQ6z5T/0hEEOcIuPLp2oxD8MXK6+gooQ2H
Z0y3NpUQVwg9iqs1QQoLfhLeqnFspZeDkSzg2JLdUxdgDCxQ2OBGGplmvjJj0Wy8DmrCdfqa9mm6
HiYR7YRhFp/SKcACxE1fgYCsfafJzQNcR4er0XVfeRkkr8BFYSmhG36WoZfcYXXqLKhBO8OPrnSN
+yjIk+NUN6lPJ0Bk/CBnOGPejWdI9UHGfsCfgk6SBo954VlQXx3STVr03qYWRvEZ1tvLkVXB2kxr
UEs9pHGM5tDHJXIPLYKBSzxd4h1PXAaONS4ZIo9sUQwRK5cBHmIBD/U9tXIn6nwHO/8NFZXhAc8E
49XbVBV+wyViNGfptewBhhjROjARyKNiqSt2B0rj9ta3GcDPhlVAvg5q6xvN5hausYHJrr3ELpw/
mMYgrpl1oLZbjQYTIgPi7fZVpdHoPfYssFqZv7mVYn8FERHQhmq8NBGPffvOc0w0RrJuQ9+jzZk4
WkK/fefekXeAE+vbd55/DmtoG+QrOmtqA8E+uS4y6fMJ5gN9b8Sb+9v3+rvvTIOG2vjtO4dJBcF+
5N3uGj2seyOxN23l7Qrk5sBBawsAO4wOSwv6OKZtBdgqciJF5Npbj1qkkYOtqFPYut16NiB1xLYM
4do240LmOXogqtdBJJ8TS8FImuoY5EXVkT7eaovOZAtA7QJtJL6K8AKwkoe4LsHnqKDyhiVI+gDe
ZfpQZnCk7L176gDQgLVioFKtqFiwxLxiMHWkIXAAk36ver2muloiWdxGS1ihjru8S5dvwzBvrRrg
ctoSuttmlz6w0G7uRu5s3ntk5djin9nmW5qrnRrvhCuiu2VZFAfqR0OrcIAdGxvqHdXpgfXHUcQv
Uzm1O2mVqY/IbrwRzWDvWaKzUzhUWKkPfqCLnUxy2FsxnS1SVYx/qGmdarf+MabTN+ygzU8yR3Ih
rgINTDiE76ZaYGNpNuH9EEBHRndm9sXkErliDAJgFjudxnyNbQtC/M2UXenMw5jb+zgenB2kATeF
dCAvZE7uoYnVH1ZvlkiTGhC3dKR9ivDWWIsi5GDTwTJ7TEpvyQJgHox6VQoIc6RAWbzKkJ0hoT2n
PxG1kQMucgyggIrM/LvRht9KOLt+dgaWLEU/Bg819Cl92DAw0D6mt3ODxV/sfzlv1IbyHnwI0OaU
6j8BJQyCMwei4KfzwaIbfL68LtbeWEDBHOrn6woaIH6QwkJHdxwL7rHjryDmLYLOrF+8GlR7BdW4
LUMs45MnnH2ZzbNWHl/KCUZH1tDxOx0lyOXQSMQiA1WOD4HHi70LM+kVDcj0ZjJj+QXUkhQGOX29
A0xfPk6ec6H2yYkR0+Vlf1YFwvNgN8LvfD5T5oUQ+hLuI267ZjcwlaxLswq+BNX6NtCS3cpsp3zP
GSJcMPn7fPsiQM0uDI0Ll2BDcDKRv1nm84QALu3zqNWfJqnGrQkq+Dpr2vYlKcYFdTAs8PPg3Zcd
IL5UXj0J8yk6VW2DvF1j1XAJgYE4OlDA9KnBsOu1h6fmcystsZGQKt2oZDCec4G//HxOSNyV/qRk
ihQuED/wSC5vlyuHsfoCeJfw6hhwqAlmE2EaUcVA/CCQ9NJMTrgZpqLawoVk/DTl8FmZL3SSQVcB
ApjZyZkMDxC82FxMeCU9IVn1VI5w8IiAJ9jmYQLbsFviG9lvG9oJiGc5SF3OQjDUwEP3wRhgzjm/
TSsjtq/FfJAp1nalFRsren1GXocG+U05Q317oRZZNG1y6P4saRD16oDeHbGcPFHJGVoPrhs9XsN5
bm6wzOV7MKgWLlAxT6kwjPskLA486MLnwc1xcUD2vMUiq4oD5sSyYUWtThamvoHU3Y6Cj0CS/kgL
yc5Ummc0gaJ40vOMkKeDsDril3aJ8/5JFk8V/CZBCjkCeyqPrd1hddqVg7nt3fbOnBvAdQOJ7EOz
MRRbPPSd3VTE8LADLkseA9v88+OoHLjsTMP3kH/pRQix77bLEATzrGSpXNUsJd6Rm9JiIlnCjnFj
dtI61+CbXKeKqZOVsbu3ztpAwm9oM/9WNhEvBEOzbOB0M09Wa/iQsvg+jbz0itQ4Av7K+6N1UrSZ
rcxWZlPjZ0YnqkX+rS0avgISna2Ad7agxOXEz2loOKvM8HIY26BY9pBkD1RSHKk4WOYWGDSsovLA
ftBTscpHnTyHqkImYzb1wkI6eYZbgtxULHhrjdMh8aHYNO6otWPuq8hVdUdDjXA1WQyMhbQsLgi+
PNF5Mi3KPX2pbJ4flPG//lLUmiH6SF/KgMInFgtJuQnGiR0J5XnDe85FjQT4IsBO5iYWQF1uMgIf
kKGhESDAPndySUzgfaJbJ5ozmjvZWTb5ZROusKVfApYUPwAHMj1ZQLsnDdjBVGJ9jiUa1NipJLm1
syaW3EppMR6tMO8v1BY03h30uuQdlcyQPZSQlryVgKp8bgeXn6lNh9lXruzophrO4DCP3IjoT7dT
sCpd4N4IjqQNDoHVaqG9EYCQ+csFbQ7NAp7KA7VqvOcXPBPI01Ar/N9xT6VA2rYhe3JcL11m7NQ4
VbJDaix/nBw33iQG4z4Vw5Q1J1kFn13mRPgVw6c0HKE2Ro2swalyq/b2ujbyxyHp8rWOEaKn1j6w
smM94ol2G9tAJ0Wmj9Q105AqR6AeC/f5pKrtuxUcH1Jk3zGRBwWGPdD/adXX59SCtUCaZNxHfr0+
2yV8fgHKwcdYAWMxwrFhfasslYemsuaXOOvEDqGHEZZw8xwMQJDMyj5XvdoNEzDqEEfUD9zrs3MZ
qTMzuJEDLDphw8Yt2AnNrXZUN4dgBOIsyMr8gepgdPXFzkwAseaqyOthGj9vhEaaYORgLZh5jacv
xg8c0KlAwdyRijTCLNYq6diVarjCWm+002RNbWpM+gvCILfu1KMfYHjdFogkUVEi7Anh/u46ucMX
SOU0R6puDMAa8QPt9lQM61KAaQS6ABXp0Ffmo9Wk6YnO5E2gV0R4e4GyhC9KB2b78N7w8UNJL70Y
2MpibbfCk6Zc6yZ3fRrY5dy49n/c/rV16U3+CLI5YHmYZYot8y5J442pRv1A3W2NxKzJJvPt68tQ
YA9kP3sJ/KaW4IuCjx8u4ewEZW/Xsi6JOyOzDbl/r6JPyeCugeQbTlS6VcFwA2nDYdiAUPs2HDr/
FqDjY7eE0sFOFYO7SgV4DiNQsJcultntENRyNlwI9l6bQ2YmqyF3Nwz6rZ/ltf26dWHs56ki8vsk
5Cfks5sTkICZnwyp+hbsKMz83s5E97ftNB6v5gybvzRfI8vl+iVSRIe2ATef3NHfiySi814EdQjy
M3Nn0BTRGcvvp/dWGlsDlulXHht2Ehmsu9riPygl7EgFibaqcjaUEsaq7TTCiODaYBVKvYLYfRp7
6BWHWe+tbx5KJn/q2qi594RX3qdW+omQMEUcyrVbFN66xasTKdnF6IBWCZJxvnnX2UqNKjsqbFuS
JFIFUEB/diGNrWRQpQ8pnGE19nkyLlxPX6B7GO8IIHWrI5iUMzS1fzN3g+c3ACLFAAV0h0lcNAgp
q0kAsqtBnIHun/VErbAYg8ExfB3SpA/XQ4g4XWH0UNPkZs5OKvFWHNmxizUfRqhfXMKs+DqaVbKn
EtXL1nwbSnV0YI4x+CM2bXe2Ba3jCOLUh9Gtu0c7aetVU6p63c9FYXB358RhtKTWXMTeXVmJPTVS
VdF1vmcxfk8l+OVAnnfM8gM82D/Oxvg6CivnHk7ZzdVITq2p+3s+25/3GVLoXtCwBbVRnRMasLGK
egSE5v5U5yWnpmrNYxdn5/eBzjiwBRV/GWhpG2lxDAIfrEeYYno7Ew2IMx1sc1PK9KyxToDoAkcI
K3S3hqHNgw5657dPWOGvuRsA/dUgeoRIGqIUMwsB8IC+7OwjldrBsA8wxnilEh0A+R+XMZzON1bW
Q6i7k+G1Qzx1HkzTBFFjzHd35Hd1AtXtecZG2fax7w11dRRAUqmGB+T0yaR/UgxZa18oR0ICFZeP
DnFVHVLLMk5UGnvwaIeef6JS5fbdscrltEmROTtGoYKj5HxI/vPJjrx20yTlC/VIefnWg4pjmi5t
UcSwJRQNJGhBAppgWbvwoJZ97svUu2NzQzY35AJgVgjCgqaf994dyMZvI8B2/TEVJug6drrrZoiC
xSdxL6B+OZn1NZthCi4e7du6QBiFOlBdP4sBGcDC3gbVuSHuXW+t3ZNjD0snMSOApbU406H3Btiw
wUN33cFQCRt6NCg5A53HuUWAvzhYCKlRP2oFuPCxgyvblpS1tOfAEsWRBxLW8jg09hfUQOW51QjC
b8B8gn+v4CWkvd58eP8UGqPyi7nOCNEqEu9j63u/IbePMLv5qvq+fEFwFukQ/PnPyLua1xLZSKqv
4EGPsFldbNkQlS8K26RsKJxPXYsFDyQ4seWe69+Ha7jUHCpAsy+NCcWaCT5Oz9hIQAB9/lTNdfSJ
6qiV+vVdpX5tlV7/Njavgmrp9crcGJMFklyjIJIEJf49ACgrqnqvp0+504SnVop649nJ9CjS4GTA
pOP7/AGQyZ4+wBT+VuNWcPK9WZEH+Eu0cav2RsUvaYA9RER/OfpYexPMeuTYI0CCv6kzH6jBmky1
9/4cIfEvPd+oQC6MW4DxsCbfzIdm08uSP+JPaWz6NNQ+FdMaSGMbYZsFFeshwTYNK4Wwisx2aRnm
uu/jGNghDPWAcFyUuPMORmPxR5q4iksEVueicjCxpxFrDxDhhU7wKC8QGFsVyhzO3kwOSgZYhDI7
9DuwnpDKDhphPUMxDJKGSVYsuZeKZ8PRiNYaugTPrbSeq6J+GW0rvYSIfz7+xSCDj8zXuemcNGy1
DSNOsFbywxCoS9wxfkQf+snHG8vZOpZjrzPD1JsRGG/Ex/HypaJVC+ys5pcvFRv4qS6nTJX345iK
vZl6xhIyUONnBtGkZdfa2REhl+4ZmDQt4JlAvVQhDNDNvOGzJyHaC8Gn7Gh1BvWiwX/VyzLABdHc
UYiGJN2zME40Q9G0b6el4i+nRa867fN1afTcR/4wO78fYgt6cAU7vddkHO/xBTBZy6qyiyM1wF1E
n0F+b48Mwr6fdYZ7Ge+ZJ7iEOdtsLO11gszn566q/XTGLMUuTAzCopHHGEqwd0MHy/MbmAkjgypO
ntKyeRvJg+w2kjqk/xlZmpl1G0loJ1hM3o95s43gVfFa680AwaofFZwoF2XROU82VDpWeddHp6o0
kkNlDObas538AZEW5LbcTnxrp3ZBo5J8fGnVFD03CMb7QJWpsxJIrXIb8TuQYJNrXAdqGWZp+TXq
JVQekDlLArxRjaL+PEVeCc2WWt1BLrLbySp/waI/88tBIBYF4yXoPY3yCxacwNS20Y/Z6CQB6+1F
Z9xdBrkdXXgTmFspE2ebWxxJIuDvYdPbDy/CyWFjg3crN4KXFi+EltveOSh5/tiBQrAs4BGy5V6e
PzKkqkD39KZlIVTx2I89u2vgloj7Ln+kHvYgt+E0pheqciqvXsZSqh31n8LO3pQZT31qRRC/OUMe
7Z5ORVVSDT6sdtp7KjXK8sA3go8JzR1FlbF24KkMaVh8GSe0coBgiy/Ud8iz6pxFNhjfkWHBTCfK
HhG6Onepzr9YETDSApI++0pKYGsnkDpqnn8ZgxFqnq3AjwJeHp8L9pW6GxzYpEFiYU9F6DK4edO/
5FZbbuGsV6+pGj6mfiPiDFyKzNzlpipXNGln2PscN+OjoxtQ8iyxA4YsuSa5gG+PALi7djv4U+Vd
gFdhiXc1osnXogHKSI0dSF66T5ZOWLVbqHgZSJDO5f/Pwbep5rP95QQ8hAto3ORQX5kVGxow+6Fn
8RRziJG1vLAXVK/5MPlF2Fu3bpUePnRrZPqxm4PF0o5hnXwaI7IERxLxe5Q03qJ2OfwSmkk8Mzjv
auhBf2LMU3fO/6PsvHYjN7p2fUUEmMMpO3dLrayR5oSY8YxZzKGYr34/LNluw/jwA/uEYAWyIyus
9Qa3EeGyDqKsD4ZDADdjp4pu45CHJ1Bwp4qR9TbEbvcurNa+TkWckcbkZoPrQCbukThMh9Al5/8H
bPatbpYEJwA2XVIjCL7bFm5yWCfqz4i1DPsp67RLFDT9BXK3v7eSWntKZwTfBBzv787QX011/ZIh
AzUm7a+6xKJi8roRhVa8h+soKK9ePfcnZKznYxrJ7qGYNVSFsSJ5J0H0u0gH8WesHx3T4n00hvnm
5/6EGw3PnraSzNK0MQ4wA/pzJxbcWofS2SVof77q60DB7n36qbkSLWtiYvhFDsfM0qPjrLXxtpOm
9VYmnX+sG4IQqjgDKTtmWpZ+FTE5tY5mILOv4hjzlBZYn231KrXfcn0iW26VJfMrxc5JJ4pu9dXZ
I119bDBS/Gp127g7ekSEvq4Vlcc6LxdYDa7X1i7ZEzkb2D+u7wp6T4FtnDZ8tRYORNLe11GhXFuD
oE6OsaHNX615EGmHeDD0r9YlT6MDKXbIGOudW49ECJbg1lerY+D07JgIjqtbiUS3DnqHjqoqMrcZ
h6WXyBas15bTuBxMJ8I0ZX1dYzCnA/ZtULVmeZJ+3R2juXzDe2iaQliW8l4d+Hn/OkutB08u091/
e6huAsprSCIvP6iirDEZLoWDadJqH1nYpn8fLB04ozp6YPK1PMRR3GTfxIifqkrVTx3iKv3pJSBL
VUk1uhr6k30x7tP1+lvXNCcWlafkwm516qwz9VezxNL0dm+JM+vFF85ZJhEznuoWpXBuG7RyturG
RsHgEyawxwtY1pfbi0UV9iONVj1mbMj/9fpQOCQiR2W6U31vL+aZ2cnxZX13q+9jrTijXf2uXvl2
76Q0/Q2BMePrHt5L5BlQRVe7FXXQEpxWRIBL9ryyyv6uznPhdKEqm1hl/HPqkEpDvwXJAUsrtjoA
i7uvU9W1q3MtFB1+fKrl/7hdlycHM4pJLawvOa/3ceOeXZEq27PmIzESmDsj9VmboYMbjEZwamL+
5aroOpnHvklU97oTxO8tHm6q3ph869S0OstYwFcfhoQK5krgzqCc7beCaICqz4pgOi1ighyobo4t
DzkScIXEQFjQGqQC1KHu0uCuXQ+q2HVOs9cjiOKqbmwaktTk+OtQN3WbyFTq3ade591nudz2gbVc
mIRtYmNrgxt5w47AF/NKVrLOVh1Vi5Fg27j2Fuu1t3p1FkTGX5ep4te1beyc7QrN1Z9NLg/zbGp3
QBpy3y7u1WG2EwSr1oM6U3UJCaMtOOh2858GpMYhIK7Xqs6pNhxmva7O/6lXPdSlpMmjfcty+esV
/9eLqWuNNvhJAHGNzBH6zcdo3uurPeK8HsB1/XWolYFiDq3k5Mb6rlXFW5/RivWNHmjjwZReGjqG
k2Ao3cYnry7ywyji/D2JsidFKVlklPK36P7dIwCM/n/3iLSm285LhzxsgIJo0HcEr7q4vDN1b2db
eO3eqrw8RRzhVr5d0ZpZf7Sq5h56THGn6r86e7PubYcCRzun77tHtOZhttg4dkzETgLSfa13xJaq
CpvZ6R6/KutSHgD0rUKu1FXrQbZ5smOPrW/Vbb4aDA//mAw17UVfbZxWb6dJm/VNnkf95laX+sLz
vsqV8m66NRkGcqqhulJV/qtdlaVEC+M/t/ufHaf1HagWdVB3dA3/r7pbkaeOiV318csGR5h9BgFt
G5BxmcI6nuv7CTdGMjtVo18auCm6JSiqlj6SZr+NuxZuJb/yXlW6rbuagsxWus1atE+tUT43ic5Y
YibeyQ8ywiVjmz2Z/odqUzUgTtOjR+Rxc6tzHXw8khI2nZE57bMAK/BcPavu6pBbAct23fe+XkPV
2UJPEQ0R8mhW/ng0Ch0MTFHk9wTj8ntJ7OMoUIFoosoY+e/6HFWL6gOWswOPPaDjvPZWDXAnjX01
WEiGFbl5rpxskK9RgeGv02CFF/jxS+Ek06dRgFlvnaIjD91gSpfHACRKOZ/nBlI9C8f4ESFNDBo1
GJgZW+dwLOz5F0T7DSSUMQ7zfgRrZAVglmwEBfKkf9UikniD1SLd4SG9redZetLWdRfcpWpnTfP0
WkvA5ImLsr7hZ6evO2F0SnAlQvCx5/HLi/IaLQUiql19sRyTPK435zXZob/L6kwdZCKroy0txJ7i
+N7950BoDe77xLBWJL550H35qRpv9f/pu0yNWLFt//Met0tF5g9nPPl26t63enV2q1tqP7lLkM1e
38F/XulWp95MtiC97ONC+E9Xv7STQ+OWCG3FjrxHGBajei+29pNfyF2bLuD3i6fAg8ipVZ3/Wpfm
Y4390oNOIvVV9sYSLl6XX4axCF6XqJdb4i4e3wGtthzdvcXyf2euxWD10l00IDjqTunQGvjGiB+q
0UEq6DnicWHNfddmTo0NW8yjjvc6x2iVsyUDBZZBldUpMunjGUTryvuYgrciwuc7n8arKkHlfClK
fXz4KgmbwJY/PX6VXO9YLJX+pEpBRoTERTegtLxv4M+hDY/d8qAOJkDYXRlZOhAF6srG/quhBVGJ
5Yrv7zrd6V0Y/msLoiphzAh1vN2hQSfgIY3FocwTzOj/uTPk+GBXWqAvA0w4oTsV9g7tMfexA3Tz
aFdeepxtD2bZUAMtWQ8WUZH7Aut5M2I3wqqUut6KD1a7TCxPKam+aWKbYesm0NWx93nsMU1KtelO
T+ZxWxDZ+okKT2O4P1uU9rZ6Vph3llZ713kgraYaGtjm+Hbqn8PowOFcut8QsvzDLLvqXGDWgAjg
7TQFnn0mrSuXTRqb1bkzXLy7Ji06YelAzBlCpeu09asYgIEzw7cngnv1a8EC59Bihb1VrQXkwvt2
LN4JRufdph+X0O8T+VyvSVVUZpbQ8XBxHOIAUwAYUtiK9KV+lka0fB2ycvx38ae2uAVCv1p8ISoE
L2U9i5ZK/KuoGv5Tl6/9ar/EglZdYizdjrHFObbAgSYhyHjMhdh5Qm9hxSbpk+G0MGEa2fyUg/sa
TLr1mvWTfcw8O9rn9RB906ARTEBpfjYLkqPlMHfXVC+s+4ls56Zpp/JhSoQuD3EME60E5YUexhid
DJnhFSnN6NFcD+yamuu4EtlSwv07MLAs0uWIawyNqhtT9G/C1+lZ3UMdhJsAAo/30FLBpQl7wdsc
KUPbmr9bdY3SJol0XKH69JAMIMKjwRHXFB2Ha9UINF9l5BKJoHhrEGuxsDugTxYmTLcGzXWaew3g
pteUKOeW0vuw4gitZdF6Fxdi8bex/+mu1REeUKd+DQ6SJWhCEMzx0YDrigLWqOGO6mp3kIft3RgX
JH7WBlWnWh2DbS5i7fQBDtts0CAMtWLxHoIOhLjv2clPfc6fZdNorzXQrqNcbHOfN6X2UTraRnWY
cdje9k1m36kroxKojrJewWbkuTB08rt/WUF0Ts5sl1kPqeuYD0Qkx31caDiI/FOnztpUNJs1nLGf
g3mAQ8jOaJgnnz8m16qD0+bmNaheVcGqGCDCAtDfaaq8X14799mOdXe+s2HwbW9XNev1sVUPoZwj
76Aa1FuJwD5g4RMjMr+6YntQ8bVeivcZz/eHoTbikIQ+Aed2mQ9eI72d6uZHpAhcO2DeXVv/v69y
hqR56zFf0ixzeEScaHiEjYDUh4VPMpmku1t9n5QkipfFZztIN9WQ5bp+R4j1pC5S9XxeRB+6cQ1x
edYD2W4i7KPvftMd/UOJ6qTBAd0B77cWS+T7Db9+96TmbocAfJ0Vi+4kcYw6gsyyHpxa/nU13+gH
6OE/rbj/ze3i+y+dP6UA6K3SNMLBxSmJMPS8SQOqhm6YHso807dmbgAGlv79bKCqphSp0sE8xHri
36uSql+rVK9gEdHhK/FrlhWAP9sVL/VsRk9a8QxIGMrLeliwZNqmzZTsVRG46Gqj3MyHJl0QtvT7
O2l084OzFAhZknXfQKlaTqox8aZ5jwtzuVOt+N1Ol6LEh0e1tgWKXjM4LtWoqmBaALW15wdVciJi
DJG8i9jelOZ29ZvOVzuNAUDpNgeQvlHFm1/1l9GNKk9rH9lo3UZ5WuueP8GNNuYX30e209QwMmXJ
u7xosHrYTExv81pSVbppviMTm9+r/pK/7AGbeGadtYcPjOhpEDYBfG4WQKZAZAOkmImNjplcscdi
CTgx+tT506y7rB7t5J68lL7lDY1PyNqZLGxDxs2nqR1qwJVmtpmLGb89bcAloP+IOyd4zM4ug82T
B7c7n2eyrXnhHWyi63vfC9y9XeUfdVprgPRdbSNITx5Jx54QAk6egojB3YCj+N0n0G13KDQbpm2h
cWFPV3WmOcCNmhoBR9PlZ021scC+vV5Fj4MN8SdmaUKxRM6Ykkc9wu1YRvbWr0yiuNmKJD9609Mc
rCuiAGnfmNdHAmOuzpbZLps3M4HljXzGmed/CoGx/VEhsfdc61Z8iv3iMxjiHyKNg0OUGMExizRi
W2yHmSUT/kXLm5PM+cFd0Qy+nE5pW/NZ0c/xE2yKbSeckZN6rGEi7gWyB1kE+rwxXnvL+B4Yph/q
IMK2dh8R7dS8sLVIEOkzwJ8x7jfDyNNDlKDEc6rDtgvNEP0xCHTkz8kThuYiIACRiNgBevYgntaT
3JLp2I1jz7ys5+llArYYiqq77wnHx0Tsf2VOicRsY3W7uDKafd1pRTjaAEzNfNigKwnQKfk03H75
0TX9Af/Ck1ycB6tu9UsgwbYyOQ27IGnL0EjmP6P+R1uivsze9zdS2HwX8hOVwUMalN+GAjCJWfdQ
catnE7RaOLaYy5vat7jMNk7bMK00HfZjwv6Rlx/ofu0tvpkywDRv8uRvnWXC1rHfYQM0ZyDH7E4w
ewntdCBkoGnjxlzKHICV891MzAXAN2vKIKnEhg6fkEl3dckEOxeYTTV1dk1ckNVLTN7OyfAomKr+
AFr0hzaW5Wsf/dkgoXuAhPamER1lnbBc64kAUpGsglNTzuSxeFvdMK/gMfkkS4MqE+EFIJLj7zyN
26sxW5ih5a/9MBhvlnceQFButEi8GvBCthXKBtuJMYCIp33CXvxqL9O5EjpOXFlxHTs8nwwoMrsl
48cg0TscEvCk5yQ+BU2380zME6OqxSLHHp96I2lZfHbNIXERHRyG/hHox9Zu5xEUsn02Kl8L9SQp
QNr1L95SkbCcq2XbR2V7Ful4anuwuUgtkZoFvq71+nEc4ZhVdgnwFVwXsvVk+xMPC5WaNFHX4xY3
4MqQRO7V94A545oj+sY9dH2Cdmaib1wQkALpheOywGOwsQAKjag0zmzL/c3Yayzdo/ZEDDu0m24G
xaGf00DAD2+axNw1cyPPfYZw+oM6beC95eG/2hZTp6Ks3OEg9f5U1QS6QEdylbqLoZq/bhDjEZRG
ZlhMy3iA7FHCdrbbEKv3CR2NRZ5FkJh7p9cfdLNuzgDJF56wxMcuhf3xVs6ATHpz/s1c5UKTWYIn
KVY1eVYGIbNffHZNxBXKeBPVHh5Uuf/rGT+nz9RnAzd7TRKW5k/T9V5E1IcmOb1TDFd156XDH7Xk
5xHB8ljbLgK+NdrNZOCrchXJHoKHNs8S9IMxXnXFa5kszS7vASK3/e/CQ7MEoK6HbGpd7xYt8R+G
NjoVi6+9RAj8RnNyMaz+rXS6ao9yyWdX5trOiyQ/HsKOqP8M97orBlL4JKoNWb3IZPget3aHkmHi
HjKXhEo99vtoaMsN7ze7FMV0CBK+kKJGs8UsnOG+qfiyjFy8FiN5fbNh6xKJQ5YW+4WA8tEV8q4o
KqR9suptrPWNWL1h8KnEJgrPNDKa2b6roru2RlUi42HUjeGxjoyPxPQI1cj2orPf2PTLMOxgLjpn
zdQEMfvMPuUCkYu2a/4URlWFeFJbevsnKj1pONkp1uQyxzA1fupKyzii0NvGvbNFAbny5Iuei/fG
1pMwsCa2vn5xTTw33rfWiL5wDDa1DYqTabBIyPzso2uDJewzf9548q7u8tB3ZzcUQYnhe1H7+4p0
z7UHstjGsruWTk80FzkSxNTgYXVCR5NS9m/E9NNQDM6HVcUwsgg5PQg9OI45mie+PFfa/Dvw0L9y
gk9nLLD/tMZTSeYpTATpYibnaTM7wPkqM/A3hKGnIzuvnOwaajZ50VzSsWMM9id7j3mGGfar06eV
G+8Quiewq+2dPfvBNq0HvDMyyKliTC/qMAgnvZAdveRF60IddgtgvMOLn0GwILIUFq4W9l37Z2o5
7844/9GaHTmwxL4DjH2pYSF6M3FE2/WbLToI3yRmozuvzF+RFXeuE9N92LV5e6xjWTwWMzg8Lemf
RL+Edl/ku4JF3daEmIUoVorDlzGCpS3cTW/grNyYwkIQyM+ObeHHd9jSRKj9WMllCQrnFLFSO4sk
M87paMHQTMrlUqXZeCwRQb4DGm4dDCHm+yEpYhaz0FqBxzT7YcQYkVyTsavTzHssujjZxe1900Pr
sYVLMhUDSLQzWBKXDT6HCeK/mxUFuekynby5DSTeEcJ5da0Au8BFNG9SHgfNxW+gTP23jqT9pvWc
HrX9BI3hHhiQNWPJhES+/m1p2DkZzVB9aA050SDrplPt2M4WyqsMO4bLj8mB6ZPAa/mAVtwBTgb7
AE4V179eWB9MYDgrQtX6mNy+x8NX6HhrOvhnEBf5iBFECRnWxw/i6WzYsmb4MIJoCAtQUh+BgxSS
s/jtR1wxRKBj2HxAIZsQ1UbiLdasM4aD5hX9yYCAhBdtVTEVi3ktNVhEU/KxdFm9gZdkg+mOu31j
T0yytn1OXPbEUWwP1w4R16vks14mv90DOGOvzAS0rYMCqmXuOfestYkoBY/a0mqvXcZXNtqbweVd
IjGUIeU9jWgkIwrTx9YaBUXNB2gUsN8YBz13so2NC2R8r+uaxDhF/vCHnBQz2iBw/KsXcjrzfkBP
ZAtSyN3ghmWFg2HlD40zeuEsMmuXEQIOLWc4mFUW4Emejvulvg5ZMx97mUbXhc+ipe4dmMW3PInE
I4HUPkSTiimr1fQHpNBR9CuXR9eembCrdt4QSABdh3I3iSl2svqQ9hvIDN3eWk1Q+zLdwIjPHtyx
r07BgtMq0o54sNTL96qv8BmplkODK99uroN3wMHbvh1TiC88/9EC4ndufMFHccGGYDjcLaC1PXcX
ZUkcRjmBVtmigyM43acplCERofFljPmjq2VXcx2645zAlVv07bZHO1RDh42JW0B8ICCAFmvkbPqg
8EK9qEhEMj10aeQ+j3VAUN0p9rK36nCsCGpUQexvMwzgQklmeSeT2t3OfjucEepw71NhpPzpFnAL
knCZYTOgliyhH7wqvSutBpCudTcjTbcbnDm9wO1oDiz8Hd7ZA7ppzdFAMUNoMrp0PKqIQ9V/2N7S
Y8QmnOOAFE2SpISQZ8/YdV1UHapY5Bs7fZOu0TzG82SGRNS+M3qTYR7FfC6dcJiHOkxkrD24teyv
kztpYUm6/l6KUWzQbOaD68E5wXqjrAjzZF37SLQbcEMP8KdqUaAsHQy0PcNAmR7NyxBRWl83siv0
xj1/ienaSbKN2CgG5zjycUwt/HuE3A9DrOXh4OsPNgGdneXOc2h02rkLqjchXO+u7LTf7cQPNTmG
dW/XTbmTc/ZLWuB3WkTFcc55rPo2vcuHcQq1dPbCCZeBjnkfVQimFd0tzhh5R7s5wj1IDDCl+yjC
dA3pDuFpv+3JHi92BHxrqpNN0k/ORgr+J31tFmdNDFBALQKj81Sd/HnAGcSvmjs0x656y5bKAipi
YYloYrkBWJYVmSjcSzsFOLpMLJ6MdpAHSLa7ZNKgrDViORZOLoFW1q+drJ40HcAbAtvy4En5aYjc
3FitYfOE5Tx8gf2w9BMsuSU++TGuRWtMtB+SbIccNCv42Ji3OruPOkjEGY6STvZq+S6lBVaOZcGW
hwIOBT7rm2WacB/qg888Ku2w8wZiHcg0TTna0NJ9IFU6XSdAhmgWyX3ux+8eYjW7KTBxMxX5bpli
l83wwBc0DGLvxpG+E17+jiHQtG0Ime2QXNV3eQKasNJihFbM+q6c0MOSEVNU4dpW6CEJt9fSwdt0
RdptRJQciMHl5wzpXVc33Qtr/DvMLjtkzNNHyzC0Q82DFEbzYw6AYyxS8STZz8YOiWbLJ28i4JV0
jWTHqrcmK312drUVT4eido1tCsAmFD5ysulDLCaH5Y0cNgUIya3jZU9JIC6u47e7Dolc8taFvh+g
4x0XTw9g/CJywhgOlWbIin2P8PvSuxVyXileDOip76NZ30nPb0Poyvk+ChxGkkjEO1SePg10d3ZN
L8cXoyAsVMC+aUwTq68gwLPUQviridJpi/njCz+VT4zF/0H4M98LDaeL2dp6ORiZmKAcaH2vxdGk
RdDOjApgPpN4T4jPwHPdaGADAbV37WZgSbFvHBTMG5QgQIdX3XOTQ+GySAQG5PzbCQR9PtlzqLOS
tnuswRh/fiKzMF5Emj9pUbNsBt2I7oW0Pl2bPPwy1Oe0z8SpnBmubQ04V0U2o/YuHrtMqKcXvHe3
Bi50m6YxUESqIqhzETilTJ47swTkNeVoOsZNGCGwetA19ixD47RfB2cBBWFXBdZIrvMUBdmyh6OJ
GUYGIbVfNHbqU5ECBAiaE5aX/XkaxXBWZ7dD7Nr9uUiBTsGpYab2CLeDbz/MZe4f+HHrs5Xr9dkl
3rXvluo6I/Z7RhJpOacFm7YAXtJG3c3vSAb0+XRoSDAiQ3MheuGHhPqvwgjac9aU761fEEAp7bE9
LknBFjmA1eznM7LE/XwerR4tc0/ihesaRRE6DuosZmmfBm01xKsP07yUZ2aRkk3QFO2cvnp3E1AB
3RBX3J9Qi8Rnt7CrjZZUCXspPzqrA8tX1qFJdnUIu+8jTW/PS9+ilzU6h5bh8NzqGdjFhGVp2LTV
a5p1f8iu7L++K3WmvqZkcdA+n6PFR/mlF4dodaNU+wx15q/F1ZqP33vb1uXEm+bgTtF4duM3SE01
A93OQOqf3QVZ2cBL360yLo2N1Jvs1HULCfdla4zZk6EFKW72fDCSbw4ylChBsIKXMoo2DFLrG2ge
hkpeM43hAgndTZLNUREmehQdlrw5jrJBWKHEFTFNTmMHL1FjsQYMdrLO6h0g5kFe2FveSNvV+FVY
/rJRp9JIara/kRUmHSBKpEKgf79WZcDWarSJ12BIdQboYJ4FHPNN7cFja376S/6TuIvPNxuhITeY
js/umDIeWNigJuKkfqvanKpzux5UUR1sxDz4m68/5f9qjjCi/1fv0Qvkfh4FwcXyYNTjBrPlTzYn
/UbaqMLtXM1GYKTMjkNTBCR16BDX+H9XfopY+hy2QQs+U3gNkDsOA4i//fxL4ClBBnAytO4uyvvk
lGsFcu4PPTaB+z4ZnsqovssYB86oZOOQVhc/kJOLCZRLaFo9HrOL+SDRhiccrvk7L2u1EGA06YQ4
XZ6jpigZu5dib4zxk0dWLCpe8F1/a3XfOgxrmEB3nOI8xchEtq15mQ2sbQ4QEbyXvuUZDgYfvGRR
vQaKBon9QBlDpBzGk1a5GY+OP1/FjCCb42mSVRNxxgDxhmbIz5Eu0OXuNJZVkLEufDUntGA0J1zI
OofaBEjLt8wwC2L7BcWjsq6zc1Atv/ix8acBtHqyxxJvTTPttgkpMnPsgusoFutAULmGNbZJ2UJs
nVZWD3oBqXFgG7UReZ2GfR5XD05KxhkhK0T7ywNE+2VLFiagF4LP1oSyLR43pr9kH6D+20tUpvYG
S+RyK7WlucsQzrCMSnuvGWb33tT6pxxfoie8M8lJO0v3x5SJg7d0eM939ovnierAI1AeI+Lo71UZ
oZiQaj/6yK43yNMOIEZFftV09j0yGHZ1nogfcZ28EUna4MBtfw6xeEIQ1ftdCOJpzAtmqbkPecTy
pYzTJmx1bNts6f4kMu8TC2CM8vSuPxIseSY1CMelbyBaES3ZVrHMTiaK81uvsJcjKqbLYSF1sAWl
aW0XrZM7lo/bqh7Tg96s8Y6AiFRJpLUTvXsF6I9doRieS/gkVloln5FWuzDBSSaYL1mtVyt5Jdnp
lrs8y1H/7KTxUY5dgzo5hEmy/eRh8GpJ/TRAB2gst2guZ08izQrIrdnMILXr5iK/NEU9Xpw1ejcD
9R2ttjkGQ6u9YX29E4FFSBXG3jbq890Up/EbSMGfAqOpe7s1tVdLdzTsM/Rx5/cFyEanSvZ5O/mf
LfHrNvDB1stovhD4jLe5jZzSQAb5iCL/1kfJ/YcMRmvjZZ7xwA7AOrV1Ig8S7tlLYnew3smE/26R
D3aC9FeLITHracN6Cqq8Xr1H7GNgDeLJaiJCG5oo/8jr38gKJORIkzpcWjd4AW0c7ePEgzDcLHhs
LdnyQIjh12x2p2UW3csoO/+pR9giKcEzYzTdHlACZzhS+e+cN3tWOe+MXFoe3spfzaqnqlRldVDd
b1ff6v7nLVSzu0RqnEesTDvFRD5hf6ymxl+n1YjdsSqrMzXfDIlOJ1X+1+mt/dZd1anDf+rUfVTd
bHTl1tLrKWRvl6P9VpY1k+p6qnssYQin/l1rDTYLgrU914Ds7vBj+6v8denXUcykATVH28eZaM7q
UK/T7GhXiI+psi3nv8uoV7OKHNK7ajbjZ8fQeRz8wtoAIoqfVV1duIzuqT0eVJ066HDT9WSM7r6q
Cjd7jBnGbhd1ODeebNT8v+pUQymXlvzOqnW83vyrLtVkaBiDfrrVsePcIGZvPVR2buwSv44PTo3U
eKU1zlWvbf0aFUHC1Dd1P1rfeC8AIr+Yujadl0gUOxcDoqdqXtg+xXOIxFv1mYC4OKQYQB5JjMBa
hp2Iyd7WMINhO7Q5sZSovHerQd7ZaX7wmWMvOHmyRFqy/ARz7JCx5b+USLYeEHd5K9vcu0I/1Hca
2y6Gldi9H7spZYWv32dTd0YMpbjg3iuw1AHIDYpq2VmB4WJ6UqAfVy0/hIfsJF908EJA/77sWv0T
vbVyK0a33OmL8Ui6uWeL2SPTWGXTRqJueLDbikyPjiCTYUKUY+m9zYZBf2u8EcBol61sCiJJOf5Q
WFDF1kda/7JkL9kpA2jsY+d9Ge16W8Cde84TRArqqfpJLH++qKo2NvtrkBcnVVIHiMLxXkL93qr+
qq7rzbfAGdo7VRqSaiHDNN133RyAU+vEtiqy8bkUUQkNNhl3WjyOz6ouqVjsAo66qlKAK+claYrf
yND81WGZkKomKgkGZb2HOhTmn8noiCd1m6BekpOOdWF46zD02D3YWpufVF3Dc3vXadE1kOTw52qL
XmL8aCyFjolnNu89P17DEwzbqi52kqeiJIOqqpxqAHWbV3+ocV1VJeMyb/TaMA+qmM6yep6Jin/d
ocQC2wSopDCvCuQKHPQxrVPvmErGVyRb/gbdfnWRC+tzI/p2q/9vP0L8JXBIy9yr+906DkbyMpGN
Y2dTjBsUnKp7JAPtkzWt+jlNMoWqTh2GSq/uu/UQpxpwTnNeVs0nqDn/NNw6G9niHWtTf7xVqbM5
j6r7W52fFr/1oGX10yZB6Lcyva9MUsYCs96vs1udq3WACNrgrHpoZJi+upVxkx81EzBMZ6I6ntY2
Zih60b3FBIJ2EWuGvSoaoipwQ+jhXXuOfBNRtIJ81ljh2jkZRXFMhQBUvRZH0dc4BoMzQaqJvZdw
36wgB99W2USY16JNUv1oSpD73di7b1PZjkehsWJTrfkks2PX1vM2tuHKD53rnaOWRYmbEZ3TNUMg
kpa7r95QsgULxLsqOYWRvax5AlVK/Mh9tWwHlaSueFJVVR+zmijq5U4VQUzZGzwcPxt0Hrbm1ASv
TjJoSIIl2s4JAv/VYGl01EsWdapYIfWC/hqLHNXZYrh4hMFwUY0RiI7XbyZ/62EzzhbPVV0/6utN
s47lbhcE5Z3qiC0xa7q5xxkJ48JQ1Y3MPDshUaEK2N8HST1AomHKm9TEpuYm3/Qiwp1rGqcboIts
LNdcjl4u98IbcrCfcXIoUQt5jcenum6LfaBhDJ2Pq+7l6L4QJHBI/hr9rgKV9aZlA9GpXP/Wxxmz
+1wWb44xzazzGeUwjclZi1veZUmgO6Mjmr8N2kSyJYjekYPGgmNC/Dno7YMqNfXYvnrWidEx2bl4
WXqggs6eaQbQtzKkqMtIvMmJSFbekJKCRvP/GDuvJUlxaF0/ERF4c5s+s7zt6b4h2uK95+n3x8rZ
Q0WdmRP7RoGEoLIwQlrrN/pJywNnG5ITWKJ8zrYH6bKPUrM7EMZaYmMu0/nsZeqMfGvqWXDy9B3i
o+6jvfjBSKGnJ8NUHoy8/tLpClY8bjU98KOR4ShG4tUpaxfFgBYZkzzeBnYJ1VBHQxDVrOJ7m/eP
vl+przgZCuJmU5ue/5IR10oq5uqqUnF9Jg100VLIVrjMMezCvAvyIL02aaMfXRSjf46b9Gdpu8ap
wcbiPrTQh5uY4t5kVfYXc+/mp2uG9/2Yab+x2TgkXmOxWHpopnnDhDwnh922wCWsZOMhrvwlWPDX
YV5vArwx3sy4OUcAeX9qGcJwymOKjcmzbhc3KPPmh0IjTpsrcb53h7gk6R19YdJXHXsXIkPYeiH6
9En7aPZFTSDAjn7W4Xc1mO2j12gLOj93d5NKjDCPwwLjbJegrQoy1p71pzke8tehixd2YRpepJpW
6I0CmriFeW8/+t1EHqobKrgaxvgY1ebCL4ubA6jg+NRUaIRYSn7C7gkTh9SuTwT96r250MpZmRvP
TP358zM5SBIUO0BQ+1gh0U9SK93EehsRvLE3pv6E6+BzMDMCGQy1h8DXC9y+c1Bfila+6U6LZm2W
P1ms1t762dWe2kY/yD6kT72bDg/tzWj/6hic38zQ8V6yEnl+LDLeesuYcNHGhHnZNyIER6wZV9Ol
pqK3+Fz1RO6XWk+y+DnHiVdq6AGXz42XHEK/tN7aosJsN8+Osq/zLPXJ8evTtVaa1VM7zGdTTVRk
LfRTUqXzfbYUrTrczHGrE66hVnZNf+hdxUbLSLfvR11zWPNO2YaIDpoB0mgse2KLb8w0ZTeZXtv3
6qCx15/aeW9GUY9g7VKXXVKQwMTmqb+XyvVUWdVYJFULwqjZEJ6GPiMs2YQYprlWHUIYQjlMqsXy
B0gC2By9wJ7JWgAnojq2Or1nV53PXTi9XquyR6vL/hJZyX2W9n+ZRVycMyJe931f/V2ggOns8ZWr
tp92DKo33un8lLVvaziasWlGrdoAIEdaZDlL1BIMGvUYwQDTDx6MxB0PYQ+ZUkvV4IE3CZKA3c/T
7eJhJG3Sz8Ua6EGqbmU+wrgjyrAcv7bPVYN8UW0r6DIGNVM5X9uFkx/COKXI4zYHYAzFckhLkshL
W2QyeiIEFADnsNvXzMrfSr8K76XmeZO/QCtxJF92Dm2sHJXBjllI592rauf6nY3vB4iRFtALPSpg
qSyOX6QS1uSY0Kufb6WqtUA5IOOlR6mWUx6f/cEDObwciYxn9jAP0fUPS5NtTduoToNnqVnZQIh1
QBNFqhHe73vbXALRy+GhbZUXuBj2Rqqp7liPNRRcqcnvawP9lNpZ/Si/PVtwXqMVK/hpLr97ARZN
ulbupVpiLs+jmeN2I7/NzpBBihGCWmpytsjvH9OSEC+JZVJrlparW6Vq6otNsoBA8lQxVptFc1Jt
MkMB5p9vzlhMmzgInO8AiG9qtvCk431qrPkPcYv3iUjo17KDLkJSPnzB55tPPVPDDR6d5T0IjvRU
FrZ/aY05vPF9JTqRh8xPBSKeD3oWv6fIs/1qJ+fZnPBrd9zyV54VNpbLyXjRSkyN3Rj0DbGf6NeZ
RHxDBJ+FgRa48X065jFInCC4IUV6jMf51Z5zY4McJ/CNMrXv2rkr5k1WaTzevKl9mj1Iodh2+kA0
FIls/7uDwuO2T2Cgu0NFPi2oegBXQM/h0KlobHawWLx2vAEsP5/rpvqBbaZytrRserW6isdufNTw
g3/Hd+1nPrtbEvQod5f+IbTD31WXJQ9RHKFbmzrKAZq++l5ascaktT1orm6/hfaRlFj6xZjn4WAo
Ubx3lfQmULyfTNfVi1lHv82o+NGNoUl6p3JOGohRsmwuxlkIjY11nKLABPnBC43k20CSKJ0sFyhS
RbLS4cVOqtHb6SHppQogwHNRHInIx6T8MD1v8xjzF9SJyRJoX6o58E6WR+YT4Hu6r0LkMU0HsNIA
Fr5pev/W+ubC+r4fcu3ZUJsLRPRqQxYqOKgFETELuUsCLyPxXpW5ee0YD+P4TcfxxHgqWts9TVmH
/OEIQLneEmdUTppCXg1OU3WAO68jD+Ibl59APdT7lAjYDn0le5fb+eIjO5/5PCKxaQdfq8ytX2ad
jzZN+oND4h5wtxMSMaVQzDG8Hb3455RjujgOaOditfhnhgZTtrqHG2DQbK0+bJ9I3mpHq7LCS2Dl
ROWj0t0FuWq8g/z8MVhx+cdEBZNc0O+o6yrI3yHB+qJEHGJou42KSN0Z577hWS206LECpSI1KSqr
1Q4Q5wmOLT2k8EsdpMvo3fiQVZ6RUdGA/cUnsBH7GC+Gh14z1ZeJ1Ore08l1S9VCSPE+i9GCX3b2
oAtfBgMy9mj3t9JkwD44OpFd7Ro30V683mhBeQIgWmrSpBkWgm9tmlzkgOXrczb4MjN3iU6F5i9q
n2X3MvlAWs2ofJIanlTBPnV9LHSWnSMrG/LV7UVqnq51L5GSghBwkKSXNh2PkHPv5TYsGg6QgknJ
gVcDe9HlgMBVpn1SJSpoBHowq44fO53sw7JTWYpxIPCnQBo4Sw9C3cPFL1CBWk8ZuOkF8dXk+puz
aCi2kTe9TDHhjsnS9JfGxxotr8NLmoV86Yo2/mO3NrrSzJ2endB+TodfJZ64r8Q0t5NhjViT5MZr
OZY/wwShCdlHiFbdIk7pnUCMmq+2hp+h0nvDXvrmhh5cKmxqtrJ3UMn0YL9uHX3zke99CRimnrKL
FzKDgIoWPUuBOEqxrxK/2Cf/tOlTlG2CykO829aj5ykYQXn5Htrf5jENI+PFLTrjJZkVBn0wLWep
xorXnbUZeIh00QbbeOEDNjlZdO2fN6SRR1RaT/ZyeBXUB+DuPoLocNsqpXOepUjihtGuGcazE8TO
c4s2+v0YK9DMdQBohRnAjsaR5iidiQiGT2jJsabx23wL6rfZc4HGPcDmv89Xd3+KTPH3MPsBRmGb
8gyXTsfirumuVWlrzXpXa3zPpIaJaXGcKwB216ruc9ScHX2AGw/SNBoz6bwuVrH1qIIXaZtm/6Ll
vBhSq1ulP7VWXdCDPypFb08PJeCQu2sTLEgcrQZvYzh59Oi4vOYt2ln2pJsbcrtkio0heJbCU8Oj
WhjzvdRG323uo9o9FnoaJdu5WaLAdeVsZG8R8ZVPLZ3QWZPEh7XN8JLfnqry0evL5kmLYJX9dvAW
HRv1WQqeIxQ8erLVa5tvDm91pI63KPqoz33gx7e1Zv+1dkhYp6C80TTHtc3Frqwdrydt+gHBCmSE
ttZoT7d6FD+2o5fd8w3M7kmhX3pIEBepYZRpqxvZ9NLwWWvN9vyhTQ6zmuJH3frBTiurDJBP7jxJ
4dZECR0IATDUaStVBZAuuZh62CVwVF/q2C9f/KQkvObF0VHasignVhkDMQ/zotxOla9uePb9s3Q2
DTxaC1SKDRP4T6lih5UyzO6DLqpf6rl8bgkU3qH3Wr8UCSK3Zqj4WxU6KF4Pw43TmT0XgJ0h8Kkd
iVSQUppdv6hTHT80sXuWndKEz5hG8L7xzto0lPeTOd7YddhzPwfjrTGH8uKNdQcqaAqyuzoo93m5
V9Sh3DWNU+80K5gBHvnNwVQM565PoGjEvZ8s9mN7fNy+NIZfwIfvb/2yv7P6AMX2kJwUvIQffhcf
rBDBg8RipVMwA/BKrTqNkf1rdnMQbPVZ7QOYE0oIplvt9V3LHGTbMPvIPfyF9GwzgxLejpECkdTn
ay7ZPvAxsOtNMOiqMlxATLxptRMdAz4IBLhVIOmAlPtev1FntOZaTTFILsBOcpVjOurvrLsYbEAv
7EpDvc+69IwZtXJbdSX02H5wz1kPAc4w3uJmiFn+uayTQXtmfei+zJmlXSYy2sQ7WoKJRrHJ8qmF
M7VRR5x0UScmfTvhBuCVfbJpZ76RLIbv1P5JCxvvcRHhmyAx2FNlwnsMjFuzidWDgjHKpoje53l+
JSO0i1qtPBR26970GW4wBALYXItpQAHeNqobRMu+gLAYcaFr+0PphPi46rp/3+e/OE14QW7F2KD7
PGwd0yBzWyjabcZcNbNG9clIOfNQZfONheBsEAISyRQsFxMdTt6UnBptqC9159d77COHXeM4wW3q
1vNObfUvwYh/AIipbh/MUDTUuXyygH88Vbr5psRRdcpQa7xFJhFcCd+Ufdo47W1ZFERJ9AH+1uxv
g2rqbwESnLoaQca2TrZ5XR69bPTOuTFVu5R5A0srM9wYuGlt6747WdWCCAw6bW8OdnIAIPwDqabv
i5noySRLvuVq9VvgcN0WdTYieDw3dqMA10va9kajRCcBuBZaEqzYO4OvvWHDtlF/VIk+wasz65sB
oMFZWQIeRvMkM2ptmVYzReEx6siDpCHCLHmCZEQ0tOqbnn3vbeU+TeH5Io6yTeMn0Mt/ZteoLuTf
VL6ESY3mmnqZikp7NmF4mDz2pHvtekjA3zjV1sjD6LbLq+ASjMwwMo33dwrx5Um7Erm9YXl6y4yQ
ldOjSeFEbxj1MsFMiKHaVV0fQ3v64Zqqezu6SbslFNiGhEKvYAe81cgt2c456EMcIQLINFqOaVlR
L5GSLxAB8u0QR7+arMQlOzJPfMv7BMQK8lb1gQv6p06xiBkJw5N9wJSjraxHAiP6JgZdtvPj5sVz
GzhmboP7m2oU57BmHIwVczsPfbMtO2ICdf6Ipql620eRdtsuhWNiWOlAwkzzTagH/t7sQOqFms4K
RXE6xl6r2QdJ4m4BZR2iIvilkHlAiSFCUYhQxs/eGsr3FllzPtqnLsfGznHhNOkBORB1hJ7qMT2+
CxqAPPMTK5J2S96zKs17bM2zDW4Ab2mshvx5x1og1LsJcvHD6BFgr/VuIiscPCOswuezrUAo+WoH
Dt+Mb0eQlxtss5hVsCjsEhUOj9kSvJ7T4GB7i/ps1f8KXD9DoMwA3ujqKSAGMwd46B/DGatGHcL8
ptOgMrW/B0iDEbDffeMB56tth6izszHzVt0iNF3s1aIDodwpGLBoqoJ8JHoxQeCTWCjdl6mansfQ
bm4JNWbbuZsQRcvaB9jLz0Sam42FnvzZm3RQoLpvnR3bvSh+712UxHcv1oLTqeLue+N6t2XEMGs2
CsNYWlWnGYUlLFS/DQBRj1XXfcP7wIATbAd7pUymuwGvoluH4HGxEIiDVH9JHfcG/MPELHv0uYLD
t5FVO9GNAPhSHO91o/M3TQGJIosrAhVtYJJ1K61T5VbFxkrs9gh0vQAU51mAbvgYHCAzX5ycpJRe
oLmFdOxLaXUuUZ5C2yVxfCyn1jz2deX9lXqvcJk6tfV/zna9g/POt9RbIDLKz8jot7mVBRd9DPBH
rNRmx0rdO/UAz44WOFBwJ6SkFJ/FWwfh3rEKgh6quWPOeOeN1vCYDmgUOdQQk0n2rRm85pli36xF
NRTOtWoz8z/bNRQxbL7uLZ+5ozdY4BjdDKBn5XkHP/C9beihvqYx9G1ZMm90NeBV9E3jZq5j0qbM
Pn6lub7Pg2S6qDPyTQhFPWlx8NtaHKKg6tyiWywPI6szPsRLsYjnmPmo3apm3T4NfTvdt/EyclPz
yqB9qiOmulWdHsvAUcNt6nAbwYSdlZb1R9enzDys6D1JdXQOzeLRMkb7MOYR6++l8N272evgobVa
vG+6p9RpkkvI8uCS+k60MwoIALCxoxvLNp/0wIC94Y08Udg9DiCuiO/F+0Gpn2YMKgnssTjrFoEz
LTsJBsxeMtJQhYElmtbidQUC859C6cgX9WibFh52GUaIpJZfgtQYM68lzIJfg4Ps+ZIIUGZ9r/vY
umK4BUcCM1APjnXQg8aagmFixelzLKGRWwSlzzyoxU1jTo9qOI9QO3x7N6JKs52WKjIF07Y3uVlm
6gI0c8IUXkmH9OSsgS7yzOIGRMZpmGCkAFe678zuSWnxf8rNONnpmGjOW8HMhQuB3wJ/tneGKYdT
MLv3Y6ppTAW77MEjNXeJm+p9Bm70htcGaMPiezhE6Zua4xLjtb/cwufhliiBs4QK6llnpZPyQDme
q91JMfEJA2DlKTtfeqMBjr1aKaUC2NMHKTDVuXmR0+Ba+RrVQX7O4pIhe+ycHYbdwENIKQCCK+Zt
gWJa5BQ274W9NRny7gYNSm8NUAD/teGQNPw9JEf8u5gA6ymZw/cQKTjERw8T1nI7xxkhuC94IwDa
u0Tj7qL/myrbtK//sK5pb9ohO9ZjzWcSVGDiYGmtJpCEWnicdX12wq9FXhpfkJBHkXN81pPAOqWD
8jwTBFjoreqxMhfjgfib2hmn2BtDsvU7L569cxhZ9zGptG2qI6vUqjnCfwaIcfvGNfXpVkvj11Fl
lRpWATKKIZThxaSp8tG1SRr+HlCg96sCRJDV3cEm4Q2Wq7SvwhHp9KcbHO0F2K6LNLYysRAwGae1
BVefp32zK1Lbe4QF4Dyo0+sMgu/RAIxg50FzqOLkS8nEAPnKCGhlSTJVqnOqZ8z5ygyApqIck84N
mT8ZKfAXa5cHnbGtyqI/wY4oXjuzbk4jbJGtVPXEacAb1xZ+oUpzx3SZ/6ft7J1eBr8mW5mORZzO
Nwh/PPYzYG/TtZOHACmXh6DRajLDSGE6vZPurdqujiU0cCOAnaEkSMxl/LyFqeEOSAU7IUnGItg4
85jtWUU/GMQ5GMV3WfbQhYDFvuf2K6Zl7TlbMDPlgqsLQVicTechWnCjtTGpZ4AR4YIklWLSo3dF
Mfx9/E+TtEv3bHnt6ksZcF29FjrdJitSSgF6NjrIaa2ugp1/mHCEPFnha9yAFPBfxiZIDwF0Xrs1
4BYN4wtC5agb4nl31dUQjJDghjKTBYMbOyh5L4IbsqPzU0iS44/JbYILuCxr3jNZ5ZfIprzRVgWX
7CSbyUwECRYW/95QF6B93VZHQahUjtMCKWQum12KHrh10OD14G8SRVviCLQGYLH2ZFW+Okq+S9QA
h9xfZj+AYl4uXLOcUbZWfKKtJeq8F6iiNI5zNmUn6Rk5LVcGWcTg7+Pb5STSSwvVaWM7WbqTX5mg
NU0CFuGzxdXvGDTqURRGHG8LyX04g+H82S33bzQj55SjRi05YCkSuf6yGbNEJqWF8Z1Us6w6hqWi
4z+z/KYc3GeAd8ZJ/qT8DJyXw6gaECfpq71Xlr/kuHQM4Jgvt/F6h6VR8FK5T9bFWkija9tY6t0R
qRU8mQB9XLG/8jRAuyVDPU7puFf1+rvggaUYgFF3Nfw64qlIjmTVYGNGVDkpY7zb7CXpfcV5hWrw
rYe5uPeakDtqIyF6aJPmRe69nbgPA3Gfw1wbDOvWEKG3x9Sd9FZxSR2Wf22IZtt608AO60Com2An
t0vuhmyVeHwmG9mUp8AKdZ+8crfxij6/4OvogT6TzaWAiMCzoRwrvN4ZW4ZkBogAzBmrYYxAP2zK
0Q6OFCCRXSO/XDfntAcNZUcn+Xtj0xCjbnZxm3yZR/0iV+56laCWbgornXZyreWqJG3B+r/VEF9Z
MAByT+QI2ZK26+MgdSmMFMeQpguBaCL6OHTPcuOvj6ZcmvVpkD01kc9NBYZ9J5dCfqTe11yfNij0
LRF0ZrlW9aNdbEOQu7xeXzN3+hnglXHImA3w1L1oVd7CtA0P+QzRudWnZ30ZOuSzncW2c5yDGSQw
dnwbFTonSrgNekJWkhf/zx/+8BtkE9sryO56qF97Xu8eajI4lPaGvpMhQL7vHXLjJxtA1vicwuW9
XtwrnOLDW/MBVPH5Chqk8YoI1uTcHIww1+Z97IbflC5T9+sVZhC86I4LpXsdXNT+McPE8iC/pfer
h9Se1QMajf28bbLwth10BZjHMg4tr7UcKVv/2eZ15YxwQJjs5Eno4/TAFIaly/Ig6CPSTiYc6/Xx
WTrY1UwHU98OSLCd5AkeO2s4TbnFsqTa586A8ZG7gCv/8+/aRXr2Q7DCXm4AV1gAKeuzN8d3rr4A
GI3Crhd5G4a3ZViWJ0mqa1tB9GcZkSx9dva+Uw1gVtJHJ1AYI6W/FOvb+uERvW7K/rnyhpPXmFt5
Eq6HYCtwVN7bhgSBjIUs2JsjCt3n9Q1fn2Vpk2qwPIVq3x8aQHrH0IkOss+Uh116rMd/fgSlLndN
tq7HSP26+Wm/VD+1XR/bsrLtv4cebOVI8KfmOYArt0mBxxQpILfeBuG8fDh0D6JpoLNQnfQDPhTk
6ZkXyB0fbB1jUOchn9snh7kB68NbnYjFrBZ4bCdPOaCUoe5urAWrOo/lUz643cE0Z6YSja7u1KAg
dtMjMLMhwXsQ3sGUL3aR5jzUuyAqHxzMi9cbL39VqtfXaa1L4/qYfDqkGNL21GM/KA+jFPUyXMuW
nkBfMmM4T3L15SQFeMYJzAqPXe9Dq9/KWwKrnVbZ/NA6uMZfuYWIkqxbJlyD95DqvtrCpQi5YF2s
pGfi4FBD4gXfMCb6W9QDd0fGZC/XWAq57fEyPUEolzXylP7IJ/3ixUZ2UOfxJjFLBMq87iSDjMao
3cLZLVHP3YVFcP0CGO0vSPnZWU4od162GOnbhQ1jR8OvefAeMYtzr5hlP7FffDzPDrk8EetgoGqq
c+a49ffp7ajt+gni/XoVy8xhJE2Wz0zmZtbOt6ALCakEXsBf4JINZuIe8qPShdwalBMDXZRRs/ZX
HTOZbIHXrY6T65wngDnkc4/QI9EojuxthmPYdXZ1XUVFWlCQc9O16yAMl/q+NhLjIOeX3+Xb0Xhu
9YfZyNuDahpPclfXWytbedf9jI0p2oxFgdI/FPK/F2jrwKHIt1/q14kdy9MSRxqWD2D891pm57Dz
23y4Q5DdPAFNqy7C2hmirrrwLPwpwyy73l+5E+sYs94YPtC/U+iZ5uTVOwuCNLIYjoHDScFL4DKC
71AI3JdcMrkz8lgHKrFHC3iwX+Ab8s9gLh3WEX29k9cHehnv14uw7pUt6fL/PxVztRH20t061MuP
kep1Lr7WZevaOEfYfjChRZhBJrpKZ59UPBali/zZ65RLNnHY5FW7bpLX/htWf/1Qyu/8MMu4Hlvm
7hZYwC0JQewx+NDL/JXkCKFreU3mAjmYbTCZ39BaIZ4c9smpaMJQ3Uv366a/fEEjwCBdkF7ncfKk
yoxuLda2ac5IOWgoRWrAxJZJmPw7a3FFSUr9w1z2+uvLeYSJczcW6Lr1bDfA0w82Wap5i15vQRLq
hys/xKwvuqurZ5mWyaROtqS4nnqZFkqVRBCa1wEEkLWzdFmrsrUW621c29a/8enYKH/rEOpgDGPM
lIGzAwiQn6Qubx5XPGEZv+y//vi51IpNpAzqh2mk3MLrkzd/DyDan+VxjVDSBTS93IOw65DckCfl
3zfl6OtQBSinOblluvtMBQlgiqxLuE+cECF4yN51x7oGlB1SrP2kOvg/B63Oz9dfvzzJV7LH+s5c
5zPXh1laPT3vyJ/8897J1rWXbH6uy0HXs37o9fkPfD5K0UhstParNiM1K+PKOnuQY/+tbe0ie6/z
bNlcC7kfa1W25Lj/POuH5Yz0lo6f/tS/tX0666e/FCwDPkZzdRfC6FtecTycyVVU83WtKi+8FIRS
IGdCI2LxvoTZ1mJtmzM8QaHf0adqDTavnWS4lZOvXT/skU3fDEAIkYK/PtHyssh7sr4s60v1n23r
YfLeSb9/a/u/nsqf84XcX8Sg/cadi0Mb09plLiwfrrW4rmTX+odYxb91/9R2XU8sp73+BTnPpz7X
vzAk3q2mDH/Uzgu3MjTIGlS21m+0jCFrVbbWCdna+VPbp6r083sEA/qfWo0kQlLYEPl4Ocm9M72V
R/i6Ka1Snwlls6zOquyge8XLOrwDpoI2vtaVeaGRS11GfuZCARElK7Pca+jID6x23srwQPQfSdYG
ZeC/6WrXQcNWiSHI6FKUMyRMxN92/zbcro+CI4v+tc/6GKxtnx4XqcreMWhSQhYuTK9Bnc1d5+jp
vJX1bwLAgHBRMr4G7RAdrm+8XJS1uA6ra10u139WZcf66ko1IJDy9/At9U9nkLY5S8BOaAmv0TrY
XyfW1/1yf9YjG7xKWLxlZ4vAiLFESD6sHNducqwUMjFYq7L1qZ8Momvbh39c9nw6ZPAqZT8bd6AC
H2uoFLgGSA8i5YYGkmP5cJU44rUvMnT5WZJlJ7kyZdLn2WlWnU2TOdZJXvb1jl7f/Q/BzA9ThbWr
bMntjYqeiN610zXIlTuInhhxhEyKjlb2MHsl6RjUXLTpXl7Ra5xSnoBx1uPmL3mR/45q1Wqwxzqb
1ElDcjDPs3OCRDAscUhrUtQN2crNWvetQEH/LLQ25aI77MwWBmQMyGvkw9K14Gjq/o1wti0SAJGK
do1cVbkvdQaVSa+K1zKGZyJ8cn25wXOL6E57jWd+uvxyUT/couvS9XrVZc0im9fXPCI5OXvmtJer
LH92LeQHrFW5sJ/arqs62fOZzLn2lN3rv6SHob61sdbbYGOIVVyQ++9dEY9HAyHAvQ5jlirUMwRI
izM+k+y1dHJnhoNMz7LX84B56kmCd1MdvERadtSWc6hJnd2VQd1upNfcZeNJmUtzp/YZIL1hKDZN
xKsuhZe55tb2AHhqYIpu08Q9qFFo5XskgzBcZmW/JyoJanhyzo0eNA9wssg1IxoL8TxzcC+K1dvU
H18XRPtzgAzsM/ybeodq3IgqB1VpyxA8yhLSE/WICkRsV+lz7DkoC5rd3RSjheAAWzjo5PaPnuXP
j2nV/ITveOpNrXwfcxNXrdT/lpdMyWt84C9+oIIUz5rX3put7x7RejK7fkDCQWtRxxmGTdDU9Zd6
BtPLkrx809XU3qKoA7wqQrZLLRZbAJNQ8pxbFfpNqrqrkAhGGaoEx40RY3U/LnsIJWEmMOAoECba
sSns8n6ekupetqTIisJB9yzPERYmCG8VcbArK+SH/Gn4apI8O7bqIuWXqZWBHQlKHLslALxxfVZu
cRGjeq1C+DR8jERVFAx3bVaACfLagfVwU7gXkBqk1zyC7S2qX1M/RY/DUkB0iR59NfmGrKZylqYy
w6Qb3UVUuQqEzwyLbI0TPDaoYT+qZEIfU0XTttM4Bqwg2BHbHtCq1OZa5liK4iG7mYahu9eSznuY
l6LOgO3ZPFuwq+mx7gj1LN1qpYMr2kB2xpwwmxtHHV0Y//eURPP9tQaaA+Vfh2duPb6KLO8BlZlo
W4XtBt1TY+9olrmbpiZH4w0wfWFo5sV2gDoDa9V2uq0n7QYreGQwcAAvvbC8raDa3TZLsVZ5Po9J
QQx1QNrIhptW6pd8NlNjq5mGdpGimIL/bSz6StlOHix3L0wJNiNq8Nr7AEZde+y/JkP+l0EqHVw4
dH/eLRM+M8hE0ApFhUpMP/8m3fklzBP969QkoBUQxHkNxgzYNTpYD7NGLtmaEuumcvP+ovdxe0rT
uLjnFmhQ/lv1uRkVHq4sNe9Uo3+tUQ26c6PkYbCrBuqrUj/HPYkjB7HHvVRlB6nQN+TX8309bnqM
OzbT0j3WUkz5YrBcy3FksGlyFGi3jBm7Dwdb+Tcnnc0bOVXdmNq944UnyGE4dWbIoh344FS79Re0
QfInDOfket7amNuHpmv3uYqszdbHYrkPsheMCmeC9kXDWtk2byBaNM9wz/t7QsdnqWG02z5jWgcZ
KhsRa1p6SJtjlJ8PStxX1UWPC9dAgNrQfohYLJsKDLpb9NP623ogrFymqJ3IDgclizMymAloNi6F
birtEbFNbStVuTxZqi6fKgdM2HJ97HEE6FItE734aI9/rv9OmuT+0S5qOGfL9UN1GkReNnn40/PM
jIOJcopsSlEFMwz3tS5P29giIfmhUXbLng5yx254ADgDAi8YNuC6sFQoKwYlvf6rroPw1NtDgMZ7
WH0ry4Psj4ewPqQ6qk3VrDgErBUXt3DigecmiILbbimGBN0T1/CPH3b0fYqdzHvg2/EeCkN8U44Z
HoZLIVvSZrLKxrLBRlEt1qIGv8H/6CiHXHuvR3cj5oD/l0NSdwBfoWrHz6dpuwKR26fxvlSJBm4/
/TrpLX9kKkq9uU3bhUdB2tG0WhiwKFLeRUuRIzBxJ9XJ91EsjPwB8roaE1xfdpcqyuWbtZNs4aB3
w4evI4/MwbFLVCUsKw9PjElRLs67BRQfZSnZ++lQqcofblEdPTkIgV8Plb/24YhMN/ddCUDj847l
V01lDNnxaS7sv1LsSUEuzW56005VeuOOEYATDeXNLiPPqJKt2CdFqL2oZTjcunr9Iw819WWwC/VF
D+v7jgH2ntw0TBdEB/n69Qb6X07d6jc20JJ3N+NUJHPKuxQ1g/eoUr7ARw4eZKdZBnd+EduPsg+k
8D6FUPecLz3H+j0ZNPNV86PiTUvO0oVvTvaiNg30y/uwTqfbPtDSu3EpEPfTh42Z1GzazbxhzAaN
t1SlD0RTEjm++1tNBtxLXWKXMJfS98yr0dHWjHYrVaNvhpOBa+quNC0U8Te21fXP2FghXWSN+j6C
UPne9NgiqPD1jgu/8h0oWLmzM988jVhmPpb2+AqEpvtqld9nt3G/WIrbXrIyQjrJ1ruvzQyQQnWs
/BERHbR0w/5P4NjtVyBb+m6OcRG3G/9VA3yGhm07gPdkKw7b/Yw1LHzh/22CFvn3zk9tuuWAis3m
23Lw6j1+bSUKc07xmimWfWnSbkJzuy9edRjTz1i/b2SnAoztFQTGF5i86p002X5DfsEdyqNUR9Qk
zpo3JVup1rFrPs5k6aQmZ+wG9U5F602HEX0TTDO4hMIKjZsarRho0bWPCpud3xF0j7sdWDxkPZGW
3Vf+4FxkT9/63t7UBovnDreT2WfkQTAmeu/Vqt/C8YkuUnUi1QamEPU3UrUxIsIHUvdvpTor03eX
b/691KY+e2S8zh+NGHyPPwanMBqUpzRr1bvIh0Yc+thVDXn1CNBnj+xE/1R67VsSt+oNYIXhfxg7
r+XGmazZPhEiYArulgSdaCS2vG4QaqkFj4J3T/8vQN+MeibmRJwbBGFoBBFg1d6ZK6+63nCpxFDl
y8Q5LQcs2+Eibgulyi7LpmUhoBxFFgaGqtUJXJWkx2ZWcF0Oj7Gj3eXiWtdy67ROSWBhtQFjXhyt
0ZbHqMUsN8OCi6Oisqjb0gEzq45e7HZAx62ovg01myjw0XyAEJa+qmbpbuBmFvtlFY8OknpdPhVi
AElpdGgJ5sO0bvRXMP1Q1eQD6cpqg1C8TF9RUWc77Pj2Vqf38WqZxjF3FPNehJl9LhITgcV8WDOq
f0bUkgd+2rQzwzqNNCIeOfNi0lJ/TQWvRr/7r20/hyyPTKX5U3a6tvtfz9cbBDCtFd9Ww1RfBqVE
Li0d0HeougS/RH9y1X8UQ2891fYAHyjX5SkLDQuycZmiiOun5650rsuhg5GeqshwX6o6Vz2nis1z
WrgEsFQVtBS4sI/YkT4U4FebWK4dZEMnteCicob4vdUQiJmGU9+6og1uFMtOdlEaqvdQVarV8vL2
9KIWbv3R0jdCRiRiOIyjsadmW0DdLcyra8Ec53K3AVtq+SrJKgkZF0bVqeCeerKK0Ot8Pb6pgJP/
s+P7mGV38bMVHwniZzD+njoFauwt+0N0j6fl1WLbYaNVYicsbXH4Xl12666WDFsu7ej7yEDTr6ZI
zJ1q9Xi3f17CtMXRQl5+Y4emskk1qRNL1dt7E73vgayb+qQZwt5aSTbejeS4eF2j1o9cjSrSH8d+
Y+x8hc2jfNXug9MnDEkHaW6v91YjxQeeRGCRgvs83z4u2iyxMakE06Yqy+oS6021F0bZ30ROY5Lu
6xfEErQ2fCzEqtz4cGbqBVgsv/Nf42B4TCKh/FFQWn6/UZZroOKk+Tmm/XuoKPaLZtUZtGNtug8t
2OAMUYJbLNTOLpuh4qrip8cujc0d5YD01sEKhMa5NqmfcSOz/Cl85Qb8hvlQ+dQDcpBRJzHCZhCe
BI74k0FG1tvuISCao25+dS2aZTjF9YPbMCdsu1K7RbfRIs8hYQnfle1RXPP9va4bZFAN9ow0UFPS
4rQ2Oy6PbLuiBQgC4dwmYF3Ir/ml2b37kKfuizbGyll0rss5AN9bhWl1s6y2BuS53I7bgx53gKk0
xmWHtkDqJmvHfQwwpK/KPlTPXVn4j1E1vepmoF+WtWlWgNu6ebsc6mr2MdJM/25ZC7tg16RF+ktI
3X/0J3qJ0qzvC8O2H/3d4Gf2a8xP5a4Z1GZnN33wJvVd1VfWW4Eii8icstr3QS9fiLlbd2bk/GIe
eSLkQV4qXwGeH2DeaLtQW31vm3dEko4zybqzk2XYATsauYgArxmR8WeJOzSBqYV20D7+HFAbleGV
VmtueyIFL+284IsxejXZyN6yuuygYSsv9UTaFpHVR8ROvHPQlqgbCBxdUbuTF2NeWKB4j45inHO7
nH5RBXhpi2h8G6NZ6NHg54ADBXIv1V/iqR/fhioy18O8PZq3/+fxDsiln+N9x+d1kKet68AB+Pav
1//Z/v96/f88fnlfvexxbrtiI3IzXvdM2K9FP1ZX3Rb6zpq3gcuorsuOnMnv97blEECR9bWYt/3X
c/nlBGeluLtY5zdxWZiz29Ita3XLNyP7Z5tKfLSbi+3PYcvOIXbdVVXhNwiKWyVrTAyTeL4GreqD
jc217nVwbLxs0OTtshgE/y/ZPekrrS43epiop6DEiMdNalmB0K6emnmxrFqGgun+ez0rvY7pGqzH
f+1dtv+sLs9YtsG2O+YRgrafTd+v9LOectObBue24HS9d8R/QCRzXxP8THypivzg+nhJ9cH+NVqd
+24AoKNa6Pa3puMQOJrAW5GpGtF9xU2M8fhQF8rW0N3pGSJDv2t51QV4+oQt67C8R5gh5+vKxjyT
hO1e/Faj0TW/NuEVtzpn7RHdiEnqgGFs9boZbvQqhNk9B+4siTrf4TpmKDHnMvladiyLDlb3xkFk
hRO9sw8iFQVwnca/ZnaiXAFEt56+d4kRS6YJposBOwYIuS1WDEHwxcRDtVPKrNsx+QOLb3yVonkD
MdI/RzFJ8EnbdLdR3Wl7NW6ygz+k4hIGOpkYSjE9pWH6hegw++LJIXHwN4oQ0LGI/r2SJ7Mzhja4
lLKur3JeGCrDw1CCS5wPMPTZilQj2TCb4qKl+OJBJqub3pXtZTl+OYyApw2hkSMBaMBpkjmTHck8
WbJdcg2AdZCrVqd3QIcIiDAJRjNaddiSg1ZdzKBNdiXWmnOSYaowBjGdbAdlMe5462hnfXSQoIyP
rojMA2UPeeOOU3+TlcNwUNSoOGaGJNjH76JTUvsgnnrbOSXFSNZrRZEkahN/GzeNSgKDWm0dVw4Y
XYEuA4Dq7uhPFJs0tturD+0JbjDaQe44qIHKrrufWqJ+CHceHiITPHIrVl0bUpQKpPpY04Neh4Nq
PA2OA8sb7ukz2TPdqozG4eyTQwWCOk+9cgwjSFjw4/htwvDhp9PvpHY2PnlkL3Sva7g20ey1n6J7
tKRfkaVOv5XE+E3hF3u5GVAoDxx9mzX8OPu92HXzKzgx+R3owAoiHgYmVNYIpBOJyW+JLlFvxbuL
1oApYNYfYaMOdxVB6jONfwK6Vp1dc2xBIXMFMDMq9lmtAZIB3jdcYmgtDMqHfS6U6MFXXPtia7hp
lyD4UHRY7ky/33dpP74Ii7mTpgUPjuRK0cZcgg1Qh5cIAeAmKPpuvzxLj5NDZfTaTW5rvUctUd7g
CIqZqs7KYNMlkMNvVt+bxAgQcTlkefTXRmves2z87z0/hw/ZwifkDX5eZ9lWlg4+NBp464zEwItZ
NEQ5Nkr71BJgeTP4aga+glOSwdumbtnj9JhXIdq5m7GR5FzOq7oYMS0JUx6WVT+ttBXuxHhFyAMm
OctmUjAv9Dwk76kQY3Ec3KQkwYJHy+LnmOXRso2kcY6udSRKfY4a6//jeRPAqAKD+n+89rL611vb
5AgcGAmt/tr285Tl/YeomG6y9KUew/CBe66/krFtHnQfb0WXG/eqa/s7ow+V9ZTzb7ZdGd9Zpdwv
a8uThOHeN23mnk1T2YMumi5uW2MpbPLmuRvscmX0dvDeBMoDhiL3U2jaNne4HcABXwdarkccAJS3
zeIvihm30EHi32VUxfzs1M3LHHe/Tsy2OFPnPqpA3M8YBcpzrpXhFpzptEqEWp5/dix7GWD9c5wg
kkc29lptn5DIkNw8v8LylOXAn9XOGuyV3Vf0LP/9Jv/10sqQ4BfS/acUjSrAzPlNfl5gWU17dU/z
K77xnF6xT+0QEEBEdCiJL0oXYiHR7TsByfEutea7ryZRGIjQ+d6G05dIpdTZ25QKzrZKcEmsgvr/
Xp23kdTdn6N5sWxDgqltyEWjCzLv/dmxHLdsKys124qeVIBltbGMfBOBhfHaeKS8X1a/I4wLrlSr
Vy0Ysb91xfhkF0zaq7H27/Mp7zykYt1Vb2NomPaQ3ToGUJUYiNt5NLt+L1HVQnCM0OwTW3UwUxcm
yHwX7201uuSpWm4z5rp3KqxdKgZUr1OzUiisy+yRTxeuqXk7z4kFAcWchHgjU/TFr1ProzD9G5VC
ZgAJB19TUiUMpR9l0Vjg+ygy0NBov4bRPfl5Lj+MOn5XBFVq7pYI6FENmWZHGpYAtWCC9MymrH/0
q76Gac4EYtk72GFxDDOsgMvenAjPk99N9WrZG6dhRuYlTLll79hY6aVSxFsyvxIdj/w2rcr7ZV8s
HGpOgJYYk0e3RaMql5gkIR4H5hTdLo+WhZoFr5OuloefTcsj0lBDLybH5/tZP3tVO7N3MY2o1bLN
rkNwk06N7xQ46PrnuJ/3UfvsXAtp3fiTzrFTTCoVTqT7IXELWkQ+zRMt1Y6u02pHFR8VnvVI26UT
qJhlx7IYHKhBa2U+plKUsdz+PEfzlY9iKiDb/ftl/jrEtGM8ZMuL/7xaR0zHurPHwvt+3WW3n8a8
xV9HTpairInDEp5huRjB5pdX+gqLIA7Wv5647Ph+y+UDhpnqb10hnr63Gcsn+Hnz0U34Cvp2qx7q
sPH+59/0c/Q/r6t9ZgHchu/PMJ+F5dFfH3b+cN+fadnz/aZtkd3GgF2xiu/MxlGPcj5sOcAXFWWe
5eGyZ1mMy+lfHgqnBd3Q/3bpCJ2Vtt8y2iBObajPdRKV64oAiyDCahbU+bsp6xGGHprGTj1YoT/t
bLf9gyx39FLAimr00ekJ0ZHCIo/ChQ/m9u0hTJvPKvPdLWOmowPCNCr1yNOscUbZuh+WQkR23K6U
ihs5oFkBDt9xqTHWpFs5VfLEPHOPCe9R1J276rjs4HqMD5VfIi5uH7Vg4MWw+UHETi6dWp/sGP9l
ieqJgs4mpbolhf4eyv6k0PUcJZGIIwiGYm74SYWmQ4Lfd4+PmGmqmxwjRbtWTaLcqTFT3oI8o7vS
PwrGIsTLzZv6ocMmlSbn720aIS6rSfbZ4edZAZU8L6tALpGbqtwtO/CgvTcTjquy6bByTvd1eV+n
or/rGQg1dgULPWdK3k9IRoCXxXyQ4FEpCFkhIYfYg7K1ITs0w2rAaipc9IZmeum0gQSweTGm/rXq
8fFn8mgHvYnqn4WkWrzGYzZsdQlrbNmWQ2DYTaSsUTD917Z2YiAB0lTflaToScf0b7N5AY7CLezy
rrHANaUNXJyBMczdNC+i1Cj2zmiPq2WVO4hxF0OjwDBUf2/62V5b4jkyG+Nm2eQopQ6XbJiIC63l
Ztm2LAzd12kTwWxcDvlrB8Q8Y6y/33jZbOqS/u4o88Pyxss2P+xXltsYXjNWdKznD7nsjBI1P5oW
AMJ5k0lZ/WLbitcHYXyVxUZiCL5rNC260jP/GqLSP/SacQZEnp4GwqruloUzwfoHa2Vuf7alY5cT
4gaZP1GVWMHS6BtkXrc3iZmYdxT7ze/ntpG1maRP+lHY1KRoOUza/JSMocksnN33OglJ5baSqVij
82V/WJj6cR48x7VzO7mMDrqppFdUtuLOdRPl1oyOwbxiRPE/i8GsXluqljejSOdpIX4f0v8QZvwc
NyRQjtKJW+/yQrYqLbIrojsC79pLIUfv+xs1FVGA1rhZQUWub2WVBVdBkeyqx/K+8IPhuBy2LBiS
6StigYr9srocq0FZ98wS5fjyrGUbjooUS0JyZg43rF01cO/S3HDv4HJPN4bRvgV+BSVk3q7bWUeS
VLzyYwfn/3IYBMwDnfvwvBzByO9OjTTjGE18/+QYNXslcK07zKL2HQli5UYLHbIMhsm+W3ZoDXBP
taA5s6wuOwCmiEuZMmAkeUOBHBs2tJINY91F3H+Tzjz9HBtSOyXMrLZ3qV7GW2dEMQHOMrwWuCE8
4lmSjWFDRlvbTelvDdeAHA6/5QrqObqKpsYbaiTUDwbqoY6REio0Z5ksC8YuE2lZpHnq08BoowiI
w1MIC/FnUp8PePifR/MqfL3nvCHLj2wNF/3dHK3iEw59szwirjmjf33TzC6hdpYwLo+WRb8IJecF
k1qEk8tG0LXtztXpeA8xwBc5PoTfwqtZ560y7K5eVH2izNIwi52NDz8LxshYHZb1bHE9dCJ7FrPx
qJ2dNNX8EcgmwnlkLf4jswTsBg2SogDc3ZtloZfNMBFwVM38jX8/1FP3I0p0GBh1DvZx2d11Ew7R
5WEMdgbkfxLT5gCcT9MOyt73GXNGIkgSOCOxY9FCXM7i925gL8e5KrODfULcAQ4z7Atio4yGgsWu
/TO24tOHFpHKcjcQ/+WZ2n1AruONbLsXm9N6jIgD2zaaeAtH4W6GWVWb8DLSPXLHyTbL3/tztpdH
y3+AHla4EQHnSiEl7ai2ulclgdg3BLXdWIYsDhaThKSMq5WitrteWI8pf7VpDjj0MXWo/If5CmgV
Y3IHIP2kmF5cYWKeTWn5rLi253/W8igD2rApwYLwu9tpNzVki6C0aHQZBSS+JB1Of50YLMqcN8ut
QSja2lpRMp96PwW3MjQ/RBYqG8M8yb4aburQ6r8XhoiGG1+fz1w2vmWaXt5g+S1v3LwEOr48zB23
0zbLwyV6dXm0LBLbL1E7udAwZu28nONYCqPEoMOg439+sQrXzg9RBghg9ojOf+ayWP7gn9U2MyDL
aORm+rOHaZo1isvpkIvndHnYTBS88swevZ//zPI9/VldHrlaT7wVBl5u3hJOIAtjlv39LMxWhLtW
mMdk1t4v34NlEc2rPS2O7RTVp2VT4ZuEOwQOo5El1qBbEg0speP/20n5K9XqivRRI8cDNrvGvh/a
rd4fEiBfmOQ5pzMfohTEGCyLZTWOoBBrkfJVMaTsjwRDNquptjtSUZR4ONqO9Axiuho5jKsgI1o3
JJ/aU52SWYyu+jtqP59uOjxoxQzWZTxCbqwkcA4r/UjrfKNnHb7R5JzJMlzBKKNROhXhyUILcw78
dk2/vV71Y3bJNH4icrc0PRfK6lEtmzW3jIIWOpXFomwP4Abmqe2kXnHf6/upJ0HIcsiktZ+bqsm3
giYMKva2I4ulDrZRQxClyFdKl9EfQSbo8YPLTSO+FbpmrUdtVDa+0hAL0+lb2P/g6aZHQ6SHvCio
3xFJFNXitexLMgvHdAt+KdqYGP1k057CoFJX/DjiTA6l9GoMGWF7AvyKniSmpauotF6DmKIKXqo1
ULZo25dzRnRjoMKlREFzej0Vek++sVN7BYiK2qHW2A1ftc2JcTqXqBSeP3XuKRiTeB0RsOXnsQrX
lIjSSKNc3amAb40YOj6hmWX3Ffs4slWUVOthMp2dD+tGKZp9o4ecBDh0kbA40yLEK173Al1M/+Q6
c+mSIEjGY/WnzU/3fG/RNNgxtnXIk52hjBiBFfT+ba/sGFFMa/qPbwyew40z4t8vFCuBTYRMx5kY
ewq8OQ54NOSb/OFB7o77xLkOIJD2dDzVE2Ja0jMcEhjUnH90gUsXz3wbAAx2Akcla6sVMKdwPYXK
V+OTLVMN5/kbpMdWc07D6Y/JznVe80NZMslWbP8i9fajzKAj6Vyia63vCGsae/qNoU1ijhoLj4Lo
SSY1CbgWPjEc3F5KOcEQmMKnRE3XVjMjRWAtrwa9efb5vfCgvK7IZSYfNKOF4/BeVulGMCGmbo0q
Z4ToZZ7bUtlmQe1fR4jrU+n8LlJS9QI1eB87Zds4TAR7rfPmAWBnGeERrdzWdMNPBQ7rSg5kE2vD
9OKWFCwoQGrKH5uIRLhGRnQwNCp5bqxeIS44a2NMPT/sHkbN2RKEi3wkRIqlCJVuKzMkJflISq3d
TuXQemOYFlvFeQqVPF+ZceZvqjSnPtPlW9NS5GkKecG+oTIYadptMMQNaMrx0KrvzPzDtTva3aat
7uuEqNaKvC7q+RvLLV61pgPPAiDJMQg9bronFLkGsKM4XJPima0YDWrrCf7qyiUwddWMQ7aK7XBv
CkVddSC7rFg8ARIrBSJJMF8p46NS9fKY9BUHYqiqtXvNCEz2jc+B2737QVkBdZKf8fQy6QnwtTT8
QJybebX+SITiY4dekq4LtNT+6IJMnXsbzdA6HrW2YWxtSmaIgC1f/6J8A8LEeo178yIHmvapexI6
h2VafzZURv/c0+NNR+pwU9Qnf2oJkM3HHfG8Fumyebgff5OcTb36IcnbN60lUF5txjsRM/JvpxnX
KykEEo1Oo09wh86BTLZohgEbBnwn1pVsAYLF7x0naVUVhAIrhnIoBgZZodDKdbPj3KtealPwJ1Lg
aBTbKjP9K9mGzYbWTrweSvvRGjLPyFtuBAoY2jR9IeM+9TSXhnddNdGqrrNn9KKYHBvm0EMSkZeE
etOqCBKec2JRRg+bWkmfgPlfQac5q/q5syDQlVGC774/OJH+KZXkM4v0j7o0CAusIPOrzKGocO/y
vh23TkazINLQsjspOqJwDF40qqBDBuyvH+W9GpeXci5U5ePciP1j1DbRCz0fOEQqW3diBfeu2gyK
Ndudi9sujFeRtKiWzELdMhgOUuNHIUMjZAHvg/XCXdMK1rF2qLLo1kaIsSpSeckS+ZUZ9qEsrfc6
YuI1iLvQSTNPqOkeoQr1IL8hr6X38dU7/U1DmlkAqtorUaBvWiOGyNN3iWcppNHrSjOuFDMfPN9Q
PhzIRqHfIUSPjI0gVEpvbGs3DtUDMW+0oTOxowqwMycqmWH+mA/qVpDqvXVCC/0wmpXI5GumyBdX
lfFNtw5CZ2aI/eqMENp4+jROTerBn3kIq+lDDtazLsdrZ631zCq3VjCcJ9CciQV5riZ/UrOsswRj
7cgazqDU6aiJ+pD4PjJta9dHiudEZN2/jlHx5gbpg1W0p8FC06j2T2GT7ms0OMnAdyJu6i1INtA0
3SkEHIigDTBalZpeUjADVyrPqLg+ocqb6b6sZU8Rd4QZBx8aaADZFYH5NjbDG9nU2cpOlcfaAWTT
RPprnSUfPTg9oxxe8Zf9QbaLLtbYTV10aEX2MGIjX6eq/FW0wMsjOExdgqKa83EvCBHbSdoAaP4M
akf1tKMBCUytPgRteyXTiAxBh/p439h/alGDpuAXloxtot5zAfIXgPJKET2Rl2oOtik96U1+TUDz
rLSpNzfCdXeD5R5esxpAH7ShgxzMBt5+glh+RB4RkqNJGvuRUAx5wTeMhM8Gm65zRRY+lR2qwo35
oWbNKVH7l5YPxdTvOUKEAekzfXIr5cid7x5xWbFqW5tTH1w0kumlqe+auN8P0t/W+7rPtzWnhZsE
M396h8OK3l7E+L8HBWwXl4gq1b4hT02tCRYb3FMiYX22RkI/Jd/2EVdv7/h/0pQI5QR9Wj5Uz1bb
nHS3uWuddE2ew7VogjczY96IhYzohj59tfHUwyeV3ZrWDCkPgujPie8GHQGw8TnDhkrrGdEMG8dQ
ERi3O8E84+AyW5bZhejRinFApFKr4nJpn62GovKUOsMKDs9tGg/1qrQhAqoCwZGRBQ/SSv8UzVCt
sibtvdJtSYzEdFiF6qFT3V+2wSByDCFn50F3NGpG2UXrv7UN193U6lsLmLddd2eD6h3klMQDcWcp
Kd3Q0gclinYK5O4zDEKETgElNIPaYdUZnGSb00jkycQNXcu8VrddDP+Os+riPvOy+zqDEdUlirrV
DZgNdRX9IgC+8WHb8wPHSPLqfqpD2540QGTMxsy94zcPihjBbrrtm2ggjY9KhO6lfatqdxt0IEXr
iIxiN3G9lBJBRYMjRRjv5arCxcMgrBTxugyoCLSqmlGxTvbZ1DkHQiaf7Qh4D7/gbVd8ag1j47Hn
8pTwdeLoJBRJwlwPQzHm61JGvzRuPx7uJFRN5PdMUXkKIvlFyGi4ElpLW8l49GuHoJL8twa5zpkq
XBIaiWB+5JDPmZ/boDxaDBaDJr90Lk1D8kVAXZ0xED0x1n5yaFqszWDOitCHj9FkBpA43XBxXH5q
rNFLnHZOGOTX3CJAKq7hqJbPiV5ydfRrq5rUW7PLBgbjabISDmMwK0W3EURfHfXs5mjKmZBlDvDe
hv7RlP1G082BgRWhGZEN28Fq75R+KA6RktwZAQNyMmlz3cx3BpWpspx6BrRht8OkbdRW5lEQerTC
4Dd8K9ipCZq9UCu5AvjSKF8U/d4jmRx8yxhIBm7oVl6yAowZiHuxSlHb7iczqLwaIqbbx+t4Ms9V
66JNbf+Yyg1Ry6eIYNacIjTAR7R3SbHByngXd0Js1bx8BbJw0+YTxGc5I5rfSkFw9eBqmPVl+FgI
m5EQGiiHIsGqVAPGnTICM4kEPXd2iJZMoiHtfh1bmHusEVeI+R63ICC7fiSz3dK3whgfdNU6lTFX
YMgZTgShEnQl/5i233lpA3E424SatYus4W0ablDOPKYoUlfkgpSbTOM8ESV+wYmBbGRivm7hVWrG
uQRvPiuQ+WZt2xp6yIteHxVtaxF4tHJN5V5Ise0A3M43KbmCg4oVakRAvZvpcqR/JNzYFOMIOvC1
C43fuqWMW1/vgCVjIYVoyPQ0TcHbMSI0Xb79UsE7wMCE2MQQ/wpj/CYKYSQlxpdhNfnKGij3m1CT
uG9SQjTBC+rqNXJUHaqc7SWknK4Ul2+JbervFFz+kKFcHLuErrVO434kqijRtV8A+zIPqQwGSkPz
1ESa8xM2ETViT9dp7DvJTphwabVh2Nta5zAOiIs1qLkaekrzEmslOOrmqER822QlVnVaPMZpjh3J
ugGM6U2S8XPfuKT6UqRYWWm460kch9o5XSwk7IX4HDX3o8im2EPIVvA1ba923r/adf8BSXQ/jePa
0rU3OUQmtOQeRC/mC3+oTPgkfb6mD6IW4r5L7GtbO9gy4uzcOS0NlFKlke2+xmZDon1mPPjNr1ao
oLphiJIgRuKOavveEObn1BQnoVlcukFDnhN9jEq1bwtmHZ3Mey+M1DsCRx71jlRMt823QTj+Cn2z
QwtoX2moEOAS+zCbpxfH/eVYCiIRfWbxZc2wbpqYATYDTPB1gRfr0huh2BJzvuqqln5DuFOK/Jyn
j2DzXJqd/p7v5LoqQmMzxBozsU7jUD3KN4puGWvnpg4AdlL0Q7tANrjbojnJ7U1fqi9KmtJqafWd
P8DcG3zC8FIwaKXdroOu+QhLpPemcWB8UecpA4zeXpmMKpl99bdqcmAkbUIdTkmpity1JjuLtyEP
IXWVtY82Ny8Nbe048edohy8hfcpxbLO10sEGjF19PNjjsxRRuvH1XSpoSOf4UPGgBhuLHBgp2pck
D+YKNTN/P+a/5lrVmh8EeiWVRqWVvDplF2MiHa3kcRj49TZJ9d4WPUOOzmpoE9a0h0NCol3bhaH8
WfhkZCRhcWmCcGsQJLJ1x+FYJPrvVMGwG8aQ32feUNl8oEh6pCEutwoalVXJFb9xFZu5ocul1Pf1
JR+3LhTgcaTcjp6r9PwkgM4msQWWOBFSulpxjfcv9amFRNGn9NOTaitAzeOCZCHfpPUU1fsQwMYK
0ZK9qqT+2Rtgp9JHzbLzXSC1N1tT9vY0UD9xUfMYxaeUoE7hdX/Cm3lnRN1vSz28TCCHIfsmyZo0
WCgE020VEuF6N/BryqWI4TB/RxKD9Lv7It/y4rtELEfcozSCzrPOfnK14ThWwEjgzJElb1S3XSXe
c/5ZIFGuUeLqO2WOXA6L8ZSaKtT3KG+3UcQ8TWXsXxT9E9coMhBE9fPt0NpUwbjjeXTB2wDwbXgg
Vugx0XTFIwFr94SR1F/1pY966NMdnkvHeKa2/WBnLaNNhKnmhOKM6GqsE8c0cZmmcovyDQa8XJuI
bKn1lhXymlfV0t9KDS1VhmaCgu0vyclb5b1xVdKEkqEwXjr6llrQdx7pPzNPxQ1OoSkegsnaaykD
dBEQysfdiREApD3msI4Ou7VsDYTGkIQpWN25YXAt/nDj9en89Dgrh7C7poKZmlXhp4l7YlGE+hJW
BDWMuiQPqn8AQJpu0XDdxXZ3oq2A0U9JLyINGo9J4Kmfya2jca+9B7nzbrf1U63yxUzMJ7Iv7nUr
90RATiERwFDACZIdb+qKqwVbFwrxfW2oL21j/lbsjroySrfaILsuVinGxPz+21Nk4JjoDmV7SUo4
4NwAkMHN8Gbt1Z8nr44SnCZIhSC1T4luTRTu6o+iHLalrTylRBKv7NDo171k4K2aqBl8vi2MYtpc
uljFhboyRXoj/eZ3LrBQhO0ElBL5U9Xe26k4GplVr3WlZUyVI79XAVQPsaJ4Ys7nbV1tgxWcKPpY
foRZuAdccVNF4VZNzM/QqahTVXQBSVIlSjHa6WNxSSwCRasyPRQdkamtWmxQhb8nWo1cVCeh24w2
cULjOW7Qv/k54GBzw0c4tuGtHeWIhPtTrmjwnSwtXGF69Hvjl99gofD9rylXHnSihAZLhg9K8gYz
MTcnfa0EKmqsXr+MsMc8o9E+7LY56G50L3s66zgAPxt/Ptlh+jZq3XOS46smbQH6leRvjvrLmPRn
GSPP84N3hhDvBKuGK1t2W7MY39pi9uWp/JArmYsicJKwx3XUdozN50rlsKOLF3rGSGlWjXQC4HWq
CeGba5JIkdT5KUuJU5Lmr8zpBR105XUK+pNagpB287POLVzYzq6R0llnPZC7vNlEffQSpZVYf5Vm
8WEa6W+/KNBa6vKaQWts7Iybi1WRtmQ24PGOU95vfPLjUTnh1daKIz6je13pEKfj/MVlsR97sIQh
2aBxrFLUa/OObyOa80kYnkpPFQZXgBck79fqupmGmKTEKNlOgX3EQfluifItnabbDs4XbTXrzBXy
bCXQ2pTWc3OJBtMJdnoVr+2+RXCskBYVTxfMSzdQa6ddaRobE7wBvz8aeZTp2tG5urpJ7fZkOkDR
RwY+OC2Qdf6ownB/DTbFG5t6yspgRMe3+P/oOrPlVpG1Td/Kjn3cRDMkU0f/fSAJDZZkyfPyOiHs
ZS/mIZnh6vsBV5Vr1999QogkQbKFkszvnfKzkT63ItkQoHqtwuZH2AGBz7fgNBIxBbFE3QYWNwr6
idsp9XdUxH/4dnNL5fbiY5TPKgEdWio1jxSiYyqyhybUX7PBEiz0Qqa16KkcF5cn0fBgzKOHhSoQ
qBRlKB6Xe1ZjD4Rq/yib+Ber30dUoM0B23wylSd/g+7lh1meqtJ/ZXoAHyNkiuJTqD8pADmVRthK
O5qJ52T6HpYRZb14NJgyyIB8SOVU2KVyy1rzZcio7U6tvSUvO98UptWzph/cbTZhRTOJNNnn1Tkv
FAACLuA5ifKLde9qRAshIt/ZD5OCbjLDspKQrGBwgpsu6lk04pwAtq+sy9gktng0d2OdaTdKCoIl
USKARNgs1JxQRZ6h7cbRlQfkcdGqGslgGjQju1fGGtN4O6l3y+5XGzb0Mb/LOvU3NhIOjPhLnWdV
Q9i4nRVkGczpT8MPR0SYcRNgYdnDuJbueChsJOmInH5a1JE1Af/UNlplz9+znTQmqq3wqfRhYs/S
5nlKq3rXMUOvep5hXUUBMmoeyBd+a5t0Vnbx9JmU/iC0zt3Z/m+bzM71mGpv8Mh41tTQ3WJVBOQc
p69Ki6FqYTC1t3rt088dfjTMsDPffzdi0a4pETkbbAOEa2DirOb8TRbDkiNvon6esoXKMbTh8Pn2
r9DVf3U19O2RQdhv/QNOzBikU7FqXP3FTTD9NrflqJzl/HbRjMAYFvSpHud713nGPw/bw5xkiSlf
d2N8mlTrPisvZSy6VZz2D3kA+pw6zqEqBSVN+5LoqMlt56MaTEz8A3kdzfQunqEDV8koGw7VUahB
v64rg1+ESwo8qrIb8jHyjQzkAIbfbJhc9/ysjUPeCQJ1TFZveyMIBWYTMDtUC0cCzS7xRE0MG4fG
oPJis7xUcfdjyOagxSHudr6R/e6jqT43OG0ElLdVk5WyEbg8YEcDfMAwPDdUf0SjfXaD33ptgMlW
5KE5LDjLyMkZHuOHrH/2jQh3IYc1WhgYwQqJ9Wpo8HIYimHtuDFrZ9vsV2CquzhStZfEZbTGO5bV
LSWWISMfSouOoqX6YnXiljX2o6VmL3XmpJ5SiQiiRfADjxEk7I6+Q82kriF6MAzOpEOb2CEqhxSp
2vVc9vQ6HbG6znesz2jrpBAMaSbJjiBTztKPBljYVnWstwklf9ZTqvQ7wBUsVJC4g7j3zcAaTiF3
yclTZ51YloaiqXvUUgwBVQPLl64ooVVRsDLLjySWeL/k/T4dqTNrqekedHFosqZdjQHAVD1RfLLt
5K2lyMfTplBWOaSHOi3CQxB38wRafzWRuKyoVgbYnQzVVc0ygBXdfC9m6Mn/KamwrLVEYe7anGpq
ltBkq5sAaWDLZOTOt7gr84JiZ6uiO+luO/R1azgqpefmJi7pI7CHNSfWtJKKXzS1PXgZNwzOCMmu
CnGpYHq3GqqkvZNkpm9q4o1mQ/4jdflzYMp12lK3GXDU0HrKmsylykPcSRw/eCKEUvhr2UbquenV
bcaccjXaKKejicRyoV7cUhg7obZyi0PkYZKxvbKS3At1AlumgIdDEIj62FNvTxwI7nEyPFs5JFO1
eQI14/vPJ6g/VGT9qI5v0oKyOutWfGpji+iVbosXAy4SMo9OjQ1+KiuK9qUxKIhi8YNM3cybGoOH
cV//wKLHy815/lkgjZu6g5kwkqZR8Zxbk7G39QI2syjGG1HPmFAFnYb4DTh8dlIxr03JE0e74YmQ
20LpBQLsmkIgPzSWWZb5nKVVtra13F9juZLD5UT1WsZrIttyDKDmn+QlHXiLZOQnbKSVuRZCzHkK
8mSK+KWx+N/6WmPt4yiBwMTPHpnPc2XxF0uTt0RPRCUmsBjWgGQsp3sxXRNicZKdsPocjkFxp1JC
4Y7KVz7fihcmNXbfdcVyj/fWynFL0EgH6swsywbr8SynLNZx0O0FC3fihTMiVluR7wCLDTxitm53
LkLCW9DKvqmWaO4z3fe6eHwxelSXnd091T5aT2hA1S4niIYhurkM0UQn5bcgJYiyTvBeGla7sZ32
JgBDpXDo6hijBCNlc6v8wL+Zf9EYXzu1VQifdlDAdA6xGznCBFnCp9Wp0OmEjbQkbObcyaaP3Ro/
JFT/5VmMDcPNkOsHjEqKiWmFyT0nSu1jCMw3Vf/dDdMH1jOEW2AUbsrrVFsqzjg+dWj/DfMtzha6
tVVTFBRAhrjX1IhMqHsofXfbgzFbpPjEYefVofLqVsLxWq0icC1KijPIn+2lk0M6ngDTAfZaqxoz
HdY5iHuZsbKu3WHsI9Z4YiQbHtuH2PDHG8tXwTZY+ogcSo4dFMNWwQseHvJDo6TqtnKueFwwMVTH
527Q9lOtUhUeqqemAxGx+matB3m9HnpXY6KYTnz64BzWzWtqAZEZv/Uuujqs9lkE81TsugGqEcuB
dgCADl2FOfu+Qjd+CcgjUQrCrAl32vS18lEV3asRkOuV+uekhVsp2o/eoaBfxpTgYVc+NhQFyHtz
8f3NLYofxlPnszyMcW/wEOi8KbN6LbTH42ATXZDF8Z0iStzzzZFbbiqLVQEVZaN1rPns2RO/LvNP
1ejfm05lxmL1e42xZzebbvdF+g53g/RK3E/Be1kZ63Z1z18Uc1eFMeUXM92FWOBCNtwkSrzPVAKd
K9+4ytqNb4qae9uQm4B/8mosXeiBgOCadE0vbPr+tnQ8A/bsxhkEaRvt2zgWF56wMbNgYyVK5HNV
kcMDKbdjPAt2G9YdhLZBkJ/KjxiRFUuF+EFXXX8dSkqvYWFGvKJwkgZFe8ktlLnKL2rt/U8l2IO+
qlg7iduuBmabhvyXbc/eLIKlUVVDrOv4VjR12gXuVF+ieWNSfctg0t4sTVYqiTKi8lAmFn9tPUfQ
+MM+g/4IJ1dnLCVY3VFcXPyrbtyUknHYL7XHuI1i7gP1pcZeYqPpur0OjL1jWeZGTO5LEIUClRs1
7aLOeq/yWchkPTqIeFUNhTzIoX7s7HLa6bEReV2V3g5QxsCOQeeMKpU7fjwEGzttgo/wAFYLEscU
jjEWlT42FVSHPaOq29uudO7TnH9oPqWrrNSq28ZtSjK8tw4PfafEk6UB3sB17FL5I0V+yoxNOLz3
rYaLuA0sH7fas2HBLCzrn6XEyQVFF1OhzHMr+5KBiG3KSdRrJq2ej3SwA2LFM2cO2ug/42rc+FbX
EF94k1TtsMX4G+aif+tOwTmwWKuwLNsmehmueyWhHqP1Nxr5A0xyhk+GXMyjbOeqGdWdbBPKMFbw
nI7gn4LnUoCDdKWMvwfyg2Pf0G4j0+g2TZ4FWyUlGUFqzm/bhKOZNc9D0/krgQ3y2h7VtV2PjM/G
9CEGZ18ZxGTHv22LG3TK0l9yQFur2g1zP4UQo3wMjr1RPlUJZIqGm0uvH9FxHN0Khk/gh54fVbh4
tPrKdsWvWXHCRBx3ktrVjbWv2ycd5nUK/uJ1gXVwofzcIFR80uaY8aBUQNsL/gG2+KhTxJboiAqK
r9vBdzC1idNH1wKn1m0yivACubGK8dIZoAem8F/DKwwURpW1309eq0Pd76rz2CbpDlrGYez8C3Eh
SF+oRSTaAFXH5prBOL5kuflZTcNZiPbCLBXb4vCY+PTg7lQgBNXbRLTc3fPsDBzlYsWhYDpbZ1RO
jL00m4M2kIOeDQ/KOGnnFi6QDg94W0T7rGKK27jGp54Y7Sq36helaCbqXAkPA/5vOspMCempcsJj
A5ZGze1NF01z0giLjUNn3CpN427qqVi7IuRuie5SnBnWAWN9Ue2wVTrAmeRRnqg6+v7yZ2oRJ+YP
BonTymdgtm+JSN6bKpy4+/VdL/leRER4IXnrW2uqfwYGRcg4nuX0MQiaQcaTXjjBWmBRRoUBxNbk
39xV3RbiEyPsTdzET3z/9/Z7VVbuJqBeQJmWon/tqiulZ1llBp9DPdzXuv1Zps2LM9YPoBD+Wo8V
fPJtgrNcHKWkz3JAaDN7BxxVITXYElCyiTxwVm02SZb8Kqiz7RtHjNLeNb931jKHJzajWXmDPJ+V
WrohdufQDRbmDzejMe5sfkF5UOwyBm7fUn4YbfQbc7OcyrMcdoUKrQ35e1h95nb9Qs4U1ei8uEix
1XyenIzpuCu7+0x0uB/n73riwE0fvNaJoNSpoiSXAd1pOcfPKCMEO1/7sPVPAE3HCyf3PEBJ2+Qa
1ghQryOpwul1w5vBnLRVHIXnslBIrTSyk4VaLclltmtGU/WgzZnMLvp1m1s7rR8C3MZKSQSLvNe5
MA5r/PwTcVOxKA1QdJLuGCK8dmXDCL8by/gzLORsOtUcjFzh7yaVU1hUcZjesgibM9DG/lmbQvdI
ZWM91GSPO2akeYOdP4ZldTVagiCwqeZjRJs+g+vqUC1H722erYSlkAQuX0ejSnCVkZzw1LuD/o3p
31CCWA2AGAPhTjCndrJRSq8vL82kasc867Z9rgQbmTApK+t9kWvMW6kJR3nEtzfknhNO5yhjAPJD
mXtq2dwEDsHtgUrsAowjzVVqz00V5Mrdj3SovKqrmQI0wVXRmPT3efERAOjJmDBKN1CijTLqb1Yj
L0Jt9pmbjl6jMd9Nm8SiHmQgFkpxZPH7axMY76U4BgajJjmBNnDYbxeOQyFMZO6d+0lGyhvFLyGd
ZxCU3UAMHJqWo8GiNAyYRgyBfkGwcgl79RL1LWwP7VAGabbVKA9YmXUddHem8jAdLSVBiiNc17LS
X+oheoRhyXQUHyqz6RBq5NZtPhkPvhHfC8aUrWO3u6Sadm6p3fg8yRGLrtsCgIxoSi+OqUaS2BlH
1UqXg7GBRsmeEzDZKeHF1BlVc7TcURHuxk7b2k3DrIRio0tmwapU0pMYqg8/7j6SGqwinlaavE9l
2/KjQfLnFz/00PqIBvOz7Qr8+vWNoablDvN78LIRYwXJqt0K3ynJAtiXeUXxTLkYxfQYmvZzbA97
VTcOMmSqqjT6Cfsd5B4Cjk7LA9GsnXZ1+q0JxZNqyQMDa4jOFVtT8oRV+/cqxzYweReGIIctOVDU
vbNsKnFpU7xMvrupxknswkZ7cslhldJ9DduZER+FJ6WHSAHRjhSIbDiZGbmnhU6BO3OeVFzcWr+4
YHjUwbzqHmRHLaYJEMMWtnVGOEagnV/eZwgZVu40nvLW3USTSYoSXUBMTgY+KcCsztZ0qnvDzN6q
mqwyRbXx2oeQpnaPrqC8bLjICkznoW80JmzmhiEXBBqPBGi44ikhoBO5CfZiplG95Wq7UWCpSlJD
h0i/WJpNZii+gTE197b09/MjD1zgZcoTcyXCHG06Uh9fmnfSqG/NanDWYI0suwmtWynSuKatVXs5
nJ7egfk4NEe9BQ0OgFMq5RdODkQ9Ultd9RUOkvBSdZuvtgcvT1ONdal9oATP2BhpJc+1addq7XOm
UgLDFWlWpO8UhN21azEpYaLYo1aZYUD8pCJsJ9RgpDjA7Nevf0pH27aVOLW2jR9KSTJkwpiNoYVd
UNBsm3NfiuasFVF7pgAxAev1yh76SL+qlXI4ZLUo72OhJPcsq+fXS0NRo3/Ep4jHpuXjBemHgbau
TLXe/XGYjsrQecQaysvSBB0AHMIUr98XifsgZhx3Bs+c6vKeOoy8hy72UKqYdyxNBvGut9JV918d
5l4pAaZbPm24+b4QhXRU+r2uHJZ+kK2Hu0ESXz9fddmgLdmHCCqBrflkS1tt1c0ahp2JjcufbWnk
rDVMfS5LD7y7RtguMQVtM+kvYuj+2LC2u3NE3t/8o10wN8BKpwfQ+rO/Ji1cLMQJnFS//W5OiVa7
DWAYLRdd2tNiJHoqNK+sRbalLv1rTKbno/QhThVl39wsu5ZbJHMG3ORFQ9w+ulWQHnVJLTEP+pYn
R+PckYGwTpHfNOvcHs69yuC7nDpWbr0OIOsdlt04deMdwgax+bpw4Pcnsgopms1vW6W4ziXaV9fl
rRy3fAF1EeflnfqIyMbJdwIKEnTvW5ntWU4r62U3Qnl67l39KZMKn0NVL4bU6oflOhpnUsqo5Gm5
kJlD6pO562+Xo01srkc4vahq0uJu2ZiprLZJxU8Lq6wwXLdWgddFn9Xr5TCM5uKON4z2FRnMjOJz
nyyaQlhXgFrf10nqcWA9kO8oUujbpjGiCyX2cFv0Q3oFgp+ZA2V5h0WdvSmCqLtPsNTc1LgqPIyV
tNY+6ptH5l7VOuit9Lmh+sbvzuxfwgk/Ozs17R/5YOarVGmLn6IqPwmVRS5Z5S9OF2e/hjJHNhgb
H/kEkT11it/NwIwiA1MB4SjWnVoycEzq1R+Y0ayqE9UqKLkZLjTCiqEfEE3MdKej91TsQrCQT4CI
o9FM8iOt7Dsbhv971MevTh5WbyprAmZvtfuqg92ukjgdt1EZEI3iavKOMHl8NVObIWgOXF7agqRE
UjkpTH46Ke+WA1qg2QwSfuktu8uBKqI4FAepwnSHS331K4PBs6CYbZbdZr5AYeuO1w0Ojnp/vQdZ
zwX0aXA0s5dFuJ4qW90qhoYL8dxnub4LJrgbpNl9fdTlQF777S6vwbSWLsv1B0WF59+F4P2FhM+G
In0/dQlxkUCgF9KCsn0rzZhI0DI88zNTvEYZ4gdMDKJ1pZnNzyxVbnWz7AMw4rvJ8cPfMjPfIHi7
L72lO0QgN8hmezulquLKo5IXxtHWe2fL4rXj95/p4OJG96P3ux9mgZVLaHqoB/iCpmS6y+3Seh0s
vVgHQT/du1pUbF0rw24nq7sb2P3OjtRm/0Ksab0xZKI+wyiMMUwKr1JN7vNJ12+NMsNowbB6oAmw
wDYJ5S03DkBRUCS3CUunnYHXwjlJRLprJS4paQ7AlSX9eE5Mo9kZOayCXAD+t0LLzlo76jucbYKz
5urWjh+KfUoShAAFAy6/spsc0smuRNq/N8w4vGM2wpROs61fQXqDr4T10bAOX9VNMN4vXSNzUqjK
/Nl16Op/dDWQOd+rZHzvusZk9G2TB9hT8Ynss13v422K2zLljKWNgueuk2Ufej1xoZuyUkH9/P4u
02uSlWN/8vRo6u+WDfGy9trATmK77GpzP61DiRsYpbkrGdoI7o6pZePqExz0SA5f54UxRWVH96sb
QPCPiTQ/jKqo9MP1vzali+0NOiVWg86+IEUFjmWPGBhdwp2Bq/AG0s7gLW194fh3zO7h6OO4CSZE
v6XN7o1NP2LPtOz1oZ/dYlG2X/aWC6FPc/cx6XnQmbnGsjGF6RPczG/ouw0+ZwWUa+mH9q9+4B8b
HWu7y9JUuk6OpVu1Lyoi1Ic0bTaq3sOuoIDSbJVY8N0RBxl6qBHRYypTQi1Lry82jwWIAHMjtclk
/bVfywoDPuq4Xz2XXYzzKTXNm+9LLAcKM2guFpA6ntMONjB9fdH8Ud0vhftcSfkQ3Jj/n8bAtNS9
olHiX05cOi6b5QA6VODg+eRpKqGPJ651COYFqAwr47aj/nMJMgmtBdfAn1QNa0Aes7jqJUYV5oQe
p2gBHA07/8z1wr2LAoQ3rqSevrRntvuA3Yf64M7TXSmRxShhS/+8OBYlrlDmSNq0P+bSW9rbkBVR
35YvoDg25kQD8aox0GVmEjmrhb1yrG3uptXyshlJLs2HDitzUzkuTVWccHTZ/3q5tH4f71yEa2mm
/P5H+7L7jzZTd7RDJhOvd6ihkns1HkN9/GOjqvVd1PK3TgK+eBba5g8tRnyglkn5E9DuwxSl9abY
+XOjac1BWIbYOVocem5m4PqBB/yzKDTgMxQeue4wngYavkxVGr2QeEmoMQMmrAzFq43x6OCy5Y+x
sYEVzviXD7ejlNnnWGLq2db6j8CsVRikhcOKvVdu+pe9rnXYiqpA9yu1N4K9n+UsrRukXY6evZWu
9ko+uXKPYXZxzHVsBiN7gpAwtFuZlelLpwKijUqqbRUkXD8tf80FMq996aqgvNFklW5VBGKHog2y
Z2ccDxQj8zetNwpUT75/zMIuvvdF8Ht5u0l3+AblUFzsIutu/QCUYZhPmD8HDEowrRhuYG4FYoed
5HuMJel52Rj50J6laKHXmg4WBwqrdAlB8mzokRhWSx+0nPNLaNpo4MTxj92/LrF0z8ryJcvSYv99
6dSAFiyUrvFaiTRgGKYDvi3u7bKXJwjQ7A7b+2U3rmCxQE899E59awMINoeaCgjsMDVaF1KpXsYO
XDXOhXy1J3DraEjrtyLNXqB59L+IaD63zEc/685CkpUHJNgX06pwkAmsFBbycznaDdC3ZAMMGScQ
s9w+QyfeoFOezeUKW+Iwp2vlKiJaerfsfh9IUiUjBxmeZUe5+xI9Kx0x4gaG1CfHCqW7rUsovv1g
1YfQaG+WvWWzdDHnfsuunNVFog+olzX2XTSoyiF30HVlqNRZpXeYKOiIrzbRfHjpUym+uk5TaqKV
adKHx+ovlvTKzdcpupauKz0wL1+d+Z5uNZIlzMq07xAMcZG/3uPr/N7PKu4s3qOGUnAcyqbfrht4
2PdBkuX3/rzkiNQKrs5fbU7dNpuEEhjUHSzhUK7o10p1nJPU4+qEluWFNbH5qCKrwm/Mupa1jaVs
DJ/c5kY8LQdNXO038EDKvVrCE2w6o9zlNnzXtDGCp8gvbK/sMEfQ4wEdFfJOwnM6pG5DZj1OKSwb
twiUzy34mv+Zd0xJjaoxHzOu5UGQTU6DaYSbMk4REMEUeKCa6Q1c62qYhvkwVT6FU1tnhYnIjrU5
pu6GaOLVctQ2QDrHxvZPwPMYjEZRelvWVnVrw1gDQq+id2lnN1Uem8+VUdpoKgLsQKYseikVCghz
B/s/zwRLrSmqO+E7fJGvMy1GrHU51voVbImKuy3Txz5FoYSBZ3QX+z6+UVpTAJGk9q4fLf0Y84yA
DpO1INpxcWJ8a3Zjptq3gv+PZyeJcVekxN9FqmI/DrNlEX68KymFs6tbfxpX2ZzB0NqjdgbqTClc
4ro1N+Uw+M/lvPnq11SiINtC+eOM5UgzjiQk98InghBxOxi3ByOxvbeMNnwoLTwrIozevGV32dBB
2FZ7z8x+VgFhPPTdYWmjgyYoB1IB6Q++2wqSabvgaOVpde7DPvOSLG2e9Sj+tXzVmvE7MvvwI+Ze
pZg+EnQxn+NgVXQU8zmpTU2hikX9PBkzfND7nyL/Oid3U22lO9kf50gLXkqS5kckVe5Ra0b3COQJ
vtXrABIyzoNtwrOhIg2bQ/ly6J8vmQQbG6WNtukgs5aQAoGOj1TdVc1fj8szOepjgAnDylQdtvnc
8L1p0ogAYFivjxNCWq8dSFyvo8E4FbmeeJEZKy+I5C89d+GHGXVXUffGC7qFHFi8/m9d/ay9LFNX
EQ7X0o3+6PqPq4pJJWO9kAllxDe9yo0n1a/Kx6D7207UvWmdpX8d0dy/HfnnOaVb9ru68iGhTLIj
WbxWB56xKP4BRFXhLS8TDUOAaN6UbozDpHNR8e06Vsm8Xlte5njQKmSq/mfrso8zfHUzGZSs3VG5
yc3giGRE7FKg4htQeeVmaUf4TvF0adSywcEXee4N6Ofmq6VXa2mtuV861Evr8nLZSMcEK7PbeFXi
nPFH/+XIqAU/W7cKjyPj/DXgp7FPBwpzWibzq59r+XV5xSz0uQFMvfluH/xA2zsGwP1y6n/2hW36
R98G794VHgcttsNOcF42Jkaf3EeZ8GyZ4V3StGi/l5fffeoRuOOffZbDlmpi1tIRLBNBMwweFczf
j3neqNSn55e6AuNrebVs6oBnF/SkcPXd1unOKM/f+4k1Jds4w8dsORmJI05N/7gO5UpAmrq2GK4c
MLK/XYOJk73Ox0GFX1Oi1cKur3OjK0YG+TVQw/wq09FGI+4bG3fUs78f2DcdBn7fraVh2BuQVmOz
nLhssFbOr/W+mnsuDXUPP8xiyrFDp5GRNPMyATeeCUOQq2UXKVOxqw2clpZdXSAZVdBqnpbdyIo2
PCD1x9LV9WuSiceluY/wbm0EGXLxmI8vtQbUyxLCPixHFVO9kKQ53RGULR7qfPq6tJuK9tjHbYmf
EieBeIwevkKsR+ePpaW4CRamYtz25Cq96D7JJP/904r50zINC7cgScPL96ddLpnwabMag2aJSn+3
OKFnPC62TRHAi57N0r/c0Wc/9e9dWYco0VwoNMvR5cA0pIzsy36q5q+plub7ZW/M5JGhEolPqnlu
zFwXWWAUXfF2GzY19WxvqO0RKlOYrX2MCm4LpkJEJ/km8EOFfdbS++tE2wjhTktnzvWIrqZSR1f4
ZgFLi/4uIf/ihIH8sVUG50XVefvRHVAdue5VdslTPTfnLjqbKgFOb9rEeRkaI15TiI9Oy9HGisnE
GJPnQIM93QgidoZecV4qRGPbvIqH7XKWrveUI9s4vnWV1H2e4tPylo7SqSecXkEA57fy4xggt8qV
3bI7JuPrRO4sHlZ1+VgHvre8pduAjWkTyddtl+rPAtVYEjnnJjVAPFQVcTFBVmeSsu1zL02wl1iz
fHih4mEcU4Hd0F+HBwUOw/cp0zSNDKJY7Js8Wg0T1UnYPQRh2z0QtETpMIUc6gfsYnlDgEw/vn33
0Fr/qY+N9Lz0J/Wk3hkdQstlt5ovOKO487WWc/oqM9d4irg71zB3TTtWlyFHb88EAKp9pfBrVTHJ
bA0r+Ajv2rArPshwyuAJBnPWgEBtOzUOQv8+fjKt+t01lPwj8XXoL5b8Yeim9BqcCU9UI61zOWmS
DCTX/hkrcrN0lQ44n96rzv2Ukg03qhFPErPq76fS7VbL+1mIFNPOkm9+CVVRkQOTMSUxjzWiSq+I
LOcF4sB56drE+mvnqGgQdUvjQ1HRWf6Gwu/l2mYd9effkLCG+vobiow51fI3VKiGnqJcvkPf7ba+
TMQ2VZNpDzkg2+gYezwtu12V5Bs9VPUn0dR/HJ3cwPjbrprocg9olG1RO4OTGEr8rJKTvlFHtbqF
DN8fpJbUe2yT8RFVonRj45v3Yxy7FyjQ4rdTH+tUmT4byTCBCXmMoJyzJ9evbmvqmUWL4UJv5G99
JsMdflkZ9ndpX56ozBEZNb/6x26LyTMxw6JZsw6gt5T9iDqCGGi/yazbVDM8f1CiE7CRs06pu3pL
u3R0uEAInfOTYRZe0fRERgQtZxhuRPCLOzhfF+gPhi1I1dLmeD3bVk9CwAWd92QcwOIpqvHrYFeF
mldVHY4E84Gly3LU7fTiCICAi34MQIUT2DatAvMsqG+erXmz7IZpbx0nwiWXvaV96aFl4EeAPjbO
1HmM9H0+ty/IOArNbBuSerNeDNhRuj6VGP0/RAGEyVqDZ7EYodtT/WS5TvIAnB5+tZepvW41vf6J
2wZq8+4Dt3GeYdBf7oJS+PsA66CdE6b5Q9IDcjSK2n0YvbrGALp9U3Ft2mDjqN1inUoCWptG20Eq
9XOlak9BlfRY6hCUNebuixmToRJrdnJqS9mTAWKMuPaPwZU1BmLsPLhDVt6fDL2x7sx5I3R4i2Zx
N8aRNTuKtWcomEf0f3AtK5FUB31iWvHdv63raKs2LNmWtuW0LoSFP0Zttlt2lwNqVH1iW2/efHez
YVLZdZFdEG9ad6n064vTKevvDjjLMDWLx1/fl6kNW+6aCVHfctJyoG2jYZOkoY/kggstbVqTD4Rd
R9lh2e0K39rmUQkbQiUbxw3MF4cl3bF3IQEsu/U4hh5ONep+2bWT4qkB7roipvIfUKhv66Y1X8ox
QMDm3mtDLM5AF1jwB+pvaFjqLq5KljRL27KJorw+oblCtkxfdSqMrT9V5aHp8le4wEjPXV/faKoT
3/djbl6F/t5SW0A4Q1zFARszJK/zwaIqkntVROpGBR3ylravA375aoy6dlz2sFI0r27+vnRfWiJT
Uw9MWv9+nTgtVFgRjeJVdtchJG3q1wAN1dc1WFxA15bTK+IXZ125INMx0L82D0ARfq8P33u+/7W3
jFUDLhffx7r/2PvrvGWQ+6vnch6YU/+g92DV8wD4V8+v95uPzYY7/4/z3CGA/Rj0h6AfkzPKxuRs
Jv59m43dHjuW5Pzdvrz6apMDgFkPs4Hu3815xUi/WvbrqfuVBhDzyWc4+5lZnJdXy6aWI54qetoS
IPbnAV9To+Fv+8KO9oUaZDdxTw7l12W+r9DVyuhp8ezdN19/2SzXYlLQrf79r//5f/73r+F/BZ/F
tUjHoMj/hVrxWuCnVf/Xvy3t3/8qv5oPH//1bxt2o2u5wtENVUVEamoWx3+93Ud5QG/tf+RqE/rx
8H8ZO6/l5rE0y75KR92zBpYAIqb6Ap7eG+mGIUMRnvCGTz8LqqyuypqejonMUPCnJIqEOedze+3c
+BIiSZ2+97cevcKYerV2WdTCSWWu+zQgQOPxb7JGXczoN9I0RinO6MXbbQyZgzGMTseAGpnZ0aD0
N49/Y+1Mals2GMZrf3/k94ueFrqVlcz7FuYk7AwCFUwCEvcRxcq6fKny37+kL3GtsLTO6Q1zrKEl
KWum8nNvIj4a858/9/sNem4YaD5DkMl5SFFUzfwi07uVmqX96veR/F+Pxp+AnJIRxjF3GpCarG6S
OKvD5rnLQ0Zpb8rwL/8yMmGmBsbg/s9HXjX+/chrijydKrqhyromybr+5yMfqgNzfI9Q+y6xcV1N
pfS57hohWeNuMT5GvV3R3xifKRx1wJmMsY0edMj45Y+no9IAG1hUt9WE5qadKoIK8KavdkaolSAU
eK6/TVXGSYU2QNX3j3/nTflVJGWD+0xwLhjX34R0w8+CdE7iujnJiKb2MbPcv8/qTR2txBsSw99/
JiJNlV6eAM8ff0dFe+A8kqpEvN+oZ2YtEuulZcni97vZM/6X1+/zf3n9iSzMuqZEaHkTcT293Wpg
HVW7ovr8Px9oQ/6/DvRUFLjONUUXkXwpyp8PdKNnOgHrI7tTEengxXD8fo/wIzU4qCooC4R90PJ+
j/E/v909waJWWTb/+88FVYNSGI7oPFBe5ZKyDnrYmAsunQ4Nppnjk60+zg//PrzdlPGhJv3xU7k6
vbcFcVfxyI0ZzCrZafX69VHX5lBRD39hEOMKqdTMmlTRj+pN3P5+PyXLoWIu5Sg5b9N1Cd7Yqlr9
9XGr4mNPjfnIGvBvL5gwfrAXDJlBQ6tP4Ja+1H7balqwbLp89fsvIIHD9o/n2y0+zxD42jy7ma0M
+ZExF9m+Kf/8EX61VrK//6o0UUr7RXziPyOmPALQISDsw34v3Irj0IsiBm8ttSS9Hj/LY3LVNGdo
VOFNgP7vMyw0/fs/p0O4ztCwHmQdk6DwqaYYpvLb/92rjr9eyrAQfi+N//Wn5a/6XQ6/nvlQho+g
/rd//ufxmfL//x5/579+5s+/8Z+r8Kt8VgwJ/I8/5d2f64/0Xv37D/3plfnrf7w7+6P++NM/nKwO
62HX3Mthf6+apP7HMj7+5P/vN//j/vsqxyG//+0vH/CzKLNizhp+1X/541vjsi8qmshd8l8bxfgX
/vj2+BH+9pfZN2zp/+Y37h9V/be/jMapfxUYRJMVUZEFFjF2le7+x7e0v0qyLKqKRPquqX/5jwz4
WfC3vyjGX8ctRtB0kAOKIYmshxU6nfFb4l8Ng2yf4TgVqYwmyH/5x2f/Ywv7+0n777c0ZrWkP93x
Kuoagf1sSqTMPIMo68Kf7/hYvBUNCpwpDhtR66NisLogfMwaaZT25TCgKe8HUj3//ZKHdQsNK9hP
J1o1T8hVCWzHh79fIuJIs0LlRjtILee/X16ToJr345fffz57EEhmBpgLv4LQl6Gqzn+/NA8qh6E8
8kb/+dwkSz1KzYssfjwTM24ShJDjl99HFFh4Uin13LqN4FEGq3PmwzWmHH8f3goptShnaZbCUOBY
BsNlNXUKCEoLjbkrdNzbm2Iwe1Pjq2x0oWcEKRAjpJFWpeW8jDJybKfGo2PwOEWsklKc70ExGmnk
ynUj2EzhCiYM0xlD8Z+MZ2LtlxXtPJgqzfyX1ztpsaQopGo7wfB9DhCzmaO/AVKMTGg/PJCCTTTe
0yPST81goAeCvkN8DkuFOeC4UkNbVfV83r+MdCTG8rAqKx5KiQChTyRABxHm/77PSY4xwe+jMHxq
s1vtFvCh579fxBdJp9CFGyYhnn5Y4q41wmVHkHvcP+bFgymlXmqdJJ+2rjid6fUHeq5FgJpGqCtt
JkG8yW9dPmNmxOT49DPloRyYMEfEUqd/ZxD/wlZpbSrWpB8poH+GqrKG/itodRgxxXbWRbteh5H4
S1r9/SJkeKz8PtJeOLL8PmLiYeonCmyCERD7+85/v9A7+IMXO0FuJ/WpMjWjlmDyF/RaR1GLstiT
Jn5yGCs5sKYsdEu0P61iJy/FCmiRWZwk9UA7rP8uBZv+6GCAAEefR3PLBBcp2mxMiYtuw5pY0Ef1
gU3ILyaHQoJA0ex5ZMBXxvjl3GYIvOxq6g7Cpm4RWlbubUqtbBGLq9H05hr/iPbLhM6wCsAQqA4c
6iqetQwM9hIosI3cHxTQHaqrx37JFALpDJUXE4tAsZ4HMOOtYtGjrxWYeTfh0PlDO3t9CifoPc3L
UmIz3DMMrTHfbAYZ4CENvtSMHVCYuoZkQ5J7xUtNWT4yu+UqpO1zp1prMCnKeDDZO8oV9K9mdsgO
cuROz+jfJHq1oslQAypUCIpNT0tzjtQCQDNtFgd4CKLAJLZQc3S9WWCX+1jnxmf+nTKrZbab9hju
pueJQdPWqZf1oQXAlZia/SBHhmpWWJLhxNJq0C0kJ+GCiBI0yZ7n87fe1JwP+nImzpfrtEd1aOZv
Dboc9JEIFVHz9jaNm0ixBCd+WbBQlXk1NfvWG0J6l7gqmcMd6EBXfkUIHGl6o9iJZ5hkv77IwuJ6
j5CLo1uDYZiikbKED/hwBmWWxMF0MvDAHzALg8UyFIxmL/eLbCud5EtaWjjpFA+yYKxDbKyrBMSg
Fk2q+YvuviNkjqyD+3HxTI/3uc7gr5kDU4QJlNrg0pPDdEmruL5kn9opOxtOsqFhMO0crWHK+Q2c
keYPTyQITO5bL1rYTLJqNlKnqv3SJMuITzBjcc21hC0DwWltZ4atH+Xl5MrELR+Gy1b5UO6jo5RJ
X25OZgzdDNkQlB+7lezk+1m5VJujmxd9pQUSAxOtVbqSZFYKXznHi45Eg3l0KryHdlmc+630DlK2
vJah2RkWF1uLcnPNSW1+pslcgT37ZALf4YJSE1fCfizhSlggk9Kn1uO9XDjhTJg6zyMdCcgiGv6j
dgO0LXVEp94p9JN/jDk6PUqKzKQ7gLLn0x/jKzjKi+qufMtz9SP8NnasO0PlTA/MxgPrkQDGnPDi
6lsKkbbwXOTbSvZwyBQvN5wgLWOuDk6Xwr42lU3m32bthpp3znYwRbJsVh/SR0ptLPF1rofUxTwm
+C6wfCvN3P6mMCnb7SpncvCiLAPYzqnbrgx76kj02x05hjZg3q7oEjCfYEoZ40+zWNR2eSxW9WsR
GqwZ1Ot9/YfOwkAVkXjFketrJb+xdoDLo2HeT7+V1E60vQo6PLVxHY1m0gf8YcyruKXYcnm5nrno
l4N5jmDKfvRdg8iwYDbF/nMvBjbHvPp4HSNX/HzeDZZQc6L7wxTnXf6+X+BNdB1O6vIBTYDbwHs4
yqxzez5/a6mn8O1VWJ0LJKExu/c2cl+zfIsXvIiP1Q13QGzq7dttLQiz/Hibizcvwyd+O/kC7sb5
7SYOp557D1lSYPMHJTDkD7NfNufba4a+id7E0KGvclHdlE9TKKl1mpN+oTYIgv2MjY51R5wnx4iL
El3txHl8wJEPDFMsHSS5NMmFyMeqebrj9t6lqwi7Msv4euzr21zdaAoLiHzXpRhWEXnDzeyvz/YU
4b4kesaBQnU/cXmZG62cxoJwoU3efyUJvYsqsvwSD/X1tjJQmw3beDBbpt/PHVLO53nkOuXj5Bo0
Rpdx3lo8DzkDQruq32jCT4BaP6Eub7F4hKlzwzE1cdLknkY+BTCZfvWuvwLl0wPgsqZ2eB1u7btU
3SsWWe7eAlGw5qITh/qUVAaDMDkKkC2voaDKEHoHmR6LBYNmfH0wM8/Q88hM5MwAiHoP2ovS2imj
o0gIf5IZ/wHycW89xGKX9V/wiM3mwRdD9qJ5nDjK7pFcY2UlrTPebm29Vt3Mul3LOUKYkK0PnLeb
YAaS+f3jq50uI1wu0hnGDmHjAkWWUgg+rvTEaWH7LCGxOWK9ajuPt1eOeDSbMqD4XDG4/9rwZsVm
VttIEh7mqchm/dNFZA3Jp9oxVoH+YxG/GXN5Hu3psfvKWt68NgD55lzR1PIWJD61U7DEYNlqClZ+
5S2gmWP0D6lOMA6bMs2R2EnkiDe/JReSDpJhK+pczKzbPnG649MFK+SO8vmZmDFS7GThOazXcb/s
lNUABm+RObF7rp8mZ1D9FoMvNHI3yYeAKFMvf9q4eekl4ReFs4cAI2ox3Ru4cVQLRneKzxpODFyZ
CW7ME79XrZgZqciD58KUtFR4XXR8Pd1GXYmtzzCknqyYBePnpZx8f5fFDlWYeGKVXF17FqLT+FKd
mW6C0tSJbk1jlt/hVJanyVYpPHFqwS2A7slZgrEZ3cMYYw5my7CXMCEg17GTYx1SgRAAbGPHU2+i
2DFcf1Q/8sKIz1qH2SyyD8jqZvilXEhk31KoQzueHUrvtggWPcgXIg1Lv+BTzlvaS4v2ZQ7L3tM/
lcvTFpbJfoDrNi6n9c9Es8s1qfPULek42a0n2YYnO9l7vZt4GGE7o85q3swYf1jIb4W/G0l49/K9
X9cvB3tNXgO4zULxM2/6tIPGjrpVasdXwQ9vR4bM0YvpC44R40ZIRaGIhof2CdnLlghXDXIFJqyc
Nj6jk65NENHMzmSx3WVm6QmfxptwaYAmIwU+AQ9ud6mbxHZ1GBbESrwLj5hdZdQYlA8TZfNkhc45
2imLZDdcukt54vjzx8Jmke/QC5ZrNo62d6znrDp2RzwtuGIxm8ldoHuvZI29xlk8ve4BI7eINrPV
61TOSQM6HLC4ByXn8dVs8w/FhfgZAheSuIYYgDUhmWmxH+yb2eMwOWrfXDilJ56E+mKElnoWZU/s
ibYtkoipcNFfh5qghHfyIZLPnHExwuK3oJ3a7ruA3rGnIhRfaLIrAlyMMRkwlwgAIiY0WOHNW/Ye
MU2PctKtmGzxG4EOlMP8NjM/TesxS1Olbpe6NXC0D0aPn7IpfjhVsXl+s0+PviOg2M8MDtCr+n45
E69eA7VqDUhYJ7KqYlOfhM+U9tZVd0OA55mLrEnrrapa5SBR6ah3RLfbdl/uS5g8odXu5adnxLP4
LQQqxPDeAoCMRHnULQ7xFx++kJ1uwx8YptwxlhHOi63UWnBIIAUyGd9qa0mwJ+G8oaG9oQHJjz6n
Ti762V6pZ/R9MtwzBJsLPnofKuu2Brx04R011KFfYIkfmxaEa2ZHtUvaZPyohOeTOZ8lV3Zx55Xh
Qcs/e2bzv4sM6cU1KWG42miBXy7RhLjpZhxzpkmUZfeSK5jzMjFnoGelWcovxSYt0+dqE+lzucPP
IW9mEaNj898vWpAZczSzpJbl+01O2nkbGA18suaPR7/P/X55QAScG4JChKGDXUPOVi3yZmrJAJbt
soIhBb+wINonXZ4HYU7GNz7qRJw2fh+lk9EXIBq/k4CBxxKkXfSGMBLtxh9kwq4G+vP/+m0lzxtb
nXbEkaqvRaho48m1KB+4N1DahtH7zHH4Ic9sxj8o6aTHocyhNkIEVuIwz1p05coLC+ZbVv7hGfL7
8NceZEhS1MTbKcttbdfPCyWMeygtYm7/FSkacEog5g+rLj2GEdKHBXs31IALw2616Z4SNpOldHd9
BlTDl5VZq811PD8+p/iAL8l4otqcrAUyCXDmb2gekBFjMSC5VYRjokkyuWohd/bWJELx4PGiynTd
rFpTs6TD9CCvsH95Rgu6mACOIObDF0vv2WXYotAgFjWgnxPrO/mFzv9tGViPVfMmvZEgvRZ8+nXE
yI45sWp/ahq7IbAbV3ljKPedrPPROTjPBS8b4FCqI7g188xsLwWO7W+PubAV36eH+nMy2I87JU4O
NGo0EGKuFNuce3jHiepISNnv7Xe0JUnNk736yTjIrifRevlxsFfXCdnbZ+ZmMwIPxknzZb0cudLc
hT84e9XX2B/ugSu+o9yGgbrDVp1Dp5soC74Jisn0OpREb9X9+V4A4WZksrYCzRMXHLziTnCJnu8N
+Q9ATWI36VxCq7MxE0BdDGFIXcqfEvvfrvI4IzXx8Cp1aFfjGOFyunPqttsBbxJf3aHbXXUoBdfM
I1ZgxFEzVuxppvCNHRRTXcg0lU0d+aBhMBbCmaC2jaczgNsmTQLTsEf6dL25+Q3qol2jU6yZw0wY
2TE797HkqqSjmn2iOiSnai9IjwWQ6ZeJ89VbPetYuLwdNSu04tl09sK5fgXpa3AqN5zLPjV+maze
qz8lTsE3r1rI1muwMr9eIFEzPhElTwC3OSm/7/PEfrJnMg+fOOiyTIZN9uTP8oI6Cp0/FpZDtHlg
6Ssix7EBLEc657WCL7EXAPdh5pHyR3I/uZQoONjVMjpEMFfdhI389FRM0VbmjEk6j112sxF7dl6x
DwgNQ5fLSAccN1LELNmTmYGULWMl4ANv9n5zijbq09YuxVxcYKaebJ7vwSHGKxVC7DfqlN2tdbTI
epzQ2cPr4rwYTvvZVzC0zOAC9VrYTrGI+UbkBRxGBDbEFayYZWqmhNQHaVb6/YWzUXiGm29uFITe
JMWMT7nopCuyl2YMAv3wHQm8QSIAkRFx1USeiXuC812eOtXD5rTnTztBWIzw1Y9Dalt4C/iKSL2L
oWUXJPlU2TeUn9g4U0APJqZ9DeTrwzNwog9tRTqQ6j9gUOTJClzUhNydkVMuR3Pq5dg4myrdCjpf
gaOSoRS/FQNqBKFFQvbD8FW7JI8UHlb3/sKW8yPAGUlhahgTE96Eh/X5SOJgK63c5kP9TLFNxaQW
Jeuc2ogmAfg8ZMlRvbjCuZ/lm5AyU08Q4zOaFwj4zlnMYACFaKmDXbI3mnYPlLKxnQs2tIL+U8xt
cTEov/WWykILy1X0rt+pIigUYLgwfkGtFgUgTnhDh8qcXEm+1c/Rofz6qs0ev8d3nFbVz2rYpck6
iFzIDtG1ubPEBW854jasdRJitUW7rdYTCBsTu73kkh/hQrXmfVGcmE13SCiockXb7h0sD6UMPB2o
Yw3qJcauBEBq4Qj3pHSqd/q0DQetW8H5f42z99Y0tPSfivoX8mPAn+/6nOFlJfUmlH0e4bxbGSTT
MNI/Ye3iRKKsgFqkZ8xhvWijwZEAGXdJ3439oK5TtCONLYqMyO+S+Ai0P7tgy4psqi29R7eq+rHM
whI6jdb9jb2X4tBjeZu40gF0N6ZH+yeLHokDRQfqBODuiiV+ItvnvPVvB/CunE44TzvKWlaPnBLP
y+94x03ykA+aysa5gqQl6246oD2bG6HLCi3b1UlyyF6opPkgE4ZTugOTVKzy7kzVi53opm4Dg1DB
YcspPzVHW1NBCxcy+FU06uawyjfT7bB9GuY0gBprZUtmilmdp3PZlW2upvHldmG+5zwW3Ww4jSsF
A3IHFmBuucmlWSWoZqMIODfUVDP/ZNeoBg9hvwkweWhYeRfPU7zqttq7YjeGlWB9dO8VH5Rlgwjk
s8FFQnaFwB+CeZpD2vHHkRbNfBJGGNsbUQxYDYZe29lzcv893pwYxRF2LYuA/mZDcAtqD1MblTFe
EwXepspdlWmPHjWHaWD8RBDy9NOnVUqOSPKpVPiRz4XBo4Sl30eOHhMlgzdJrtNowQ7FKsqFBRNS
E0k1TfS5e+lec5oP3G5TRKCdM9LRAhMLF0lyb6otdQ5/UMFxgw4/+ys3igTnzwzWcNnI/YFH0ZkN
zewDdD/sm9u14mK8Du/dijuNBVug1tXwqiYzlUl0EtRFIlvJrJzJNmMniBvs7DkjQ+VYTeQT0UKn
OS+fuxY2deQpkz3yAWMvk9/y3jneDIx2PvfF9Lmkywvr9F2FlZfZSerkL0C6Vqx78HH1dNNwNX6H
Dumxq8YuZjpx6tDwnw6OVvqjEq1yysYSOpsV5DB+ZlYWUPGcu9XL5BLDwCD11c+EOEUZT/itXQW5
/9C2cTgfwEtXZJVs2/EYGE1uVvjEO8VKYKxPMZg0K+hOhlsnO0ZxqoptDQ9n1LsFg+q2DHYSUNqa
5dfsnOkZMQ3NXV1aJLgo0P+5o4kGYlC1ZJdr4cSmSFGwIUv6fu4qkLZehIXslpMiX5TTY/c4Kd8q
4f+6XbQImy84UVhEbQ/f2Ihj7dcWv5j2XVTwCp9M4Hrco8qIqzKfHnURWsPC6cmNGVGK47e7O7FX
gXSF5pA16mn2wDPLjfg5tEwSma/PnkNBOLerj+rT1M8DvFp7RH/vKhaSsRwdky0+Z1Fuu92eEbF5
+sGojzN9L55IfpkLM/Fko6DfdDPxArXmB/uBx8sS3cCirZPNJv1X/vQr7+HrHyy/CpfliU3yBazy
wIG9NeO9W92JxWFyQHIrczoDq8kHW3o8ryxlrq/yKxSjxw9Ew6F0X/qJeXMTub4ueFRsYs6hdZvH
FMJ4ShkLq1AY4a3jnbMm53/XsGIKiPakxi5zuwBzf8Lh85xyBxDgdWx8bpohb7VSNGnm9CdgBTbM
hJdRTWqkRGrgKfD3mfdL6YdVF9uV8GVNNo8FV1l9yL4Vh+Y1QI6eK8HMl8Ou1pzbPeAFYC4CkKEO
FM1fND+6u2wP82gL/8Dnav3iTd4KZraWFEvzfMNJLua3mULo5qnxSiJtf9fPxRolwSL0EheIWfVi
qo3Lk6JO88O2zMRDcpROhF7465GUzJOlCNVgC4yf78KoswnOAfCSVSHOcxMaZE+7V8cw4yYuHhgx
5eQ9bg3287kktWs/jU9uTtgh7YWLRYLNhxjHNKsVgM95tuHurU79ZYhsbiibw/f9nhxfy/JQnVgU
I+on1G+OIWGCI82Ut9encXlV3nDCiSZ9Z19SlU3SrIPhi42G8P+2lN9veFtMF/oX0ckEuU7mldEs
2KeED0d1B7JOP2BVhpI14XJbSkeNa/LS+s09Ie+ZJ5t41e+EKxyq5yxBEbnMFgqyHPCyZOGYjwMV
Qn9CsD+DhLliopCgxu8dZfPMiMBVJzpLruxw7yxDR/YZlN4ai97v991V9PQliLqcZGkNa5VLt95Q
EqdREbicjdK8IQxPHKILyFbiJ/Kr9sAaCTYTp57kUywtBr0I3/EjFsaas14wDI7NgCkSTeZOWQB3
N5XMCpeqZ3iUCbojOgWSaUDvFPVl3dZfrk6FFxddpj/ccuLEhpcyboz93KEBbrLQZXABFn8glpnt
tRPDljYvS/cbDWHTKWdhjalFUW2YN4TIOP6IDgEinKAvcV7O6/fu2Fau2tnStbemNiediBmLGpXk
cEPWR2C6f8qW+K4609nzRMa3oCEwI7HQTgUr0Yox5GCWCFB1TVTMpBrVG5LCB4v+w3+S5MIB+8CK
+tr/QDTpnib03Oukdpuv+nyTsNz0kx2YbeDzcWCqZ30hfFK4UqFrXibzUvSCfX/uSgcqNqULLNKI
kHhXVPPxPsgFH3fk6csFpMOIMIV46kPP0Mnx/EEKnUMVxPzHzHHMW9YCCT7llHcVB/sldZ/hMLyW
sqN5+qG4Pqgo0YIiGNcGJ6UYQ5lkrwAk5xOFs+4adoeRkzpYUKcCavNLKulfPtBQKkJ7TltxM602
ofBmAorQkbBTImcZ8V9UOL9rS/uRzzQ9bg8nfXgqLTbRD7fyayUmdsVlYT0aq9BPVePllfviyicN
ToCT+FhZ4tQ7ie2Jp/gMXAoQJzJ7oLXq6V+ocKzHFSsauJKMWyrgy5GolwgSzX4vDmDUiDRM7gJy
+Nd+2CTrGlU+N8xW/+rgJ3BLcEONNAsnXrFqJ2Q75Hvfg6twU9Nb3BbrB7bYJiaHbj5PuXkIldlI
HivVwbHsozmrn/UywggztR8Q1u2kHJff+OeJYO6nftOZLHzYo5uGh3vsIljRY338yMfIM47VvLNw
57KGdwXzaM6e9QrH3ihbCE56mP9hFDOL97fJ9kXaz5g0lra3eSlsX681rxg08/56yxa9ZNKQFDlt
VP4bb3Kb6/Ec3vDoEUK55wWf00wgneKriAXNuGedxE/hZWW6LxoeTUv54d00oFv2RPde1VXBWeM1
4sxpE4ESBkQBBH2MI+iJgs1uLHj8xR74KLQq/qpxlds5XVMQf0+kIBOHbQHTRf2D4Pi2xvWmbFH7
dHMCAvqFJH52yw3wlb2Bn8omOBjOM2PH+HSYnFW/PIiGO+gEMGb0FaARZcuyMVP6qKmel8g67Jhu
cLKhwdEZFKXpfvokLoUDCFNbRwDGTWH1eIeX+CS6d6SKDhdnjwg4xkfCfonjO3jpZrqTsGIwRQnN
r8t25jSrYBOpq6qdaQzbEoNaDOs9PJbsNR+XyDi6Ei2n+XKUUb6ePjGa8aGdUtnKzvH3g3EqeofL
2DIcpjGPvO2BxeidMlO665ePNe3T+hi1lo7GCSrxkRyehqLxVnZcGbz4pYjX3NLdk0/gTO7dl45A
nGFae9yQWt8g2HgHZ8/2zQ4HqpnFtT10a+We7iC19DPtiymwwokDmHuz222JGnvqqVfZ5prI2GG5
k4B0jl6ZLsYsdWnjH8JFO67VnHzC3qMNdIZuMv0yDW6vWX+xgUKm+x5OT92ZiAT+HNI0toVz5/Sb
CcuRRGfqRWxTdKYhO9EExqL9JA/jTuO6npjBKXSrQwzsV3SAMwIFD5ift4ptfno+fW3i01yg48BA
GVIlo52J0RZGnBE5tyexMwsFwQZvxW0+Y+o83pTyDuY3VK5IJarVsMpmsPl8SkdcC0R2ud2eqMsO
IehLMz5oW+wW1Y00Z3tUzrJbutUFP5V84j8rqz1J4Jsi6rbLcKQqUpaCAEAsdnicXwe8ixr5HT+t
mjdIG4JWFoamY2NOqy14PeHkOXaqtBHU4L5Kp2NuMXifrqdONceVtmH0/hoybBCdivG9hh89wCgL
lttN9geYH8OWhjkNI6BtU3AzNkFcC2TUUZY0T19nKhcObaxrQ5vyJG7R5W6KY7JnUzfwrF5M7MiT
v2kYoY0YMVAzGg6hxVrM3PsmmnebKTBEVA/320W4DOS+BN6z4i3zorlkjwhGU4a/bdbv1P/z+RMx
hGhJi/I9c27OZFafwgMfBxtV0aHLIc8CbJQhfJh87mD12PSrzJMwu6KoNHbowgA2JVcwwVd55Nbs
j1xkLHhS4aoH+aqzcG/GYeaZUaMUWLbPN4ESxhlXurr2ut7pMzSz9GQtDVsSajf3TEYR6ujUhOiV
sUVz7Al3Ur8a/ID8qqbn4mKEorK8dPgmus8YZ3EcC1biww60WZN7AT7iCkxAehkuU2TpDewYVz+z
y2P/AViYjoYIT574kuSEMtqinazFFRtLOcxpfXH0MA0YD69qCw9kmfSjTfmtvIeH9LPPrOxOQ3jH
y3PFjD+FvTVAR5Y6K7xUi/JegmNX2dJNbRnhEGbqex24KXqL9rezRGmrMGkBthGLkjk5cnb4jODg
wOV3F2kBHHo13TAmZAkLfU/vEOQgst/IwTSPfrel0ShUcHpdgJv8GL5ikXvQjH7oc8zqddmbNWDA
yOu68wMJjuygmMV4Nts9rm1hPqnsaivNE+iNCMS2Co1O79XYWDESbmBdoDNejOr0M7yQVNxScOg2
kxAVzROnmavcp4z0fOqL/GHBmTslcPXcyYzVQcD7Bb/gpfF0X51fBKbocBsUdiETAyvbx13cD/Sb
v+Am1xZjEafkPlpOgbSLbOnC34PSeJGYEVpVF8D9J1qKE/t5mLxN9/3bI/LFmYQgzZK+KkKU78Zm
p6AQd4J0g8uSR2/xpA0eS0Z1KOcBVInL48CiANuaQTRVcfJmTFLW+qrz6TPkU8uITO5/THO2otd9
xdua5ttk2wgmV3x+kt8UmjzhIVHs/KR/4qygUvxZNEeaJy8ssWOn9HRs3o68Rr0rd8Knsog3eC9K
pVXR4PydR+nPr/fSkx9jq7Wi0EBd9ECTWTVVmARMl1wlnAqxTKAEehAoNlv6hpYPRnTp8uODtDqm
wuD3XkwMdtc6sz4VFIUsmLAb3mN4UFjwDtHpdWA2ICOqZQUHBdrMJlhEcHd+GvyOsfxJOKDGMvEe
yPzshtkFeqOH9AbF9kjjlrkpJ7kPh6kb7KrFGCH3bLwMApiMkJwoWC7qdbqZric2pzR6z7mxFqFb
7vOdMVO3GDZue0/5RJQowx2yooXkq6C2nfoaXrh1gzkc0l2yxhqy9vG5EkKHuRfK8oSdO1ucZR6M
X8lFhTNoPnN4lFkozO+xGpDy8UM0l/q9XU/5tLRvv8eSLaDRJV3Klx0sJkAZOM6k64GZnRQ/2YMY
Xao/RQCplZgTr8+wGK0tv6nFBNBHK6+BYkjLh4FDUjAXs4GxiajNXztZmk03hJhxccTPbJGyfLL1
FEuuy3yenJ6hrX1MP3muAfN8Z4ngQhHfkIwkRPaXcoUsiIgtJCKyC2nb1U5Ep2YAucg8ncWSzSdU
Hp5MZltYlJ27YLxEhGO5Y+5zQsuNjJqp6+iD6D2Xjy1B0ssRJU8md4dD/4UMhlyXQE62hMYqz90B
XxFeJ8zGTrC+UBY38GIfzTE9RguuT5rXz8acUNlmEPNQr9DGH5sZU1SMidPlJ2vcS0usYboZkXrO
0sdbZMckQYTQcaGFDdY0W4lv1HXvPVHV8nHOluOIGB4Q/fttmBmb4iOYcWu9qKdemQmhb5NbbWMm
ywnbPeNzTm5ssEdGYRKfy+voD9xhp2SzbvfXgu4u1an548xEx2SJao1FgQL8OzvdMY7n+o7Bsh1j
rrv6rbgIdkkcnbj5Bys2btkRAlUuH3nDDsJOM50zNaSM9GoK4VBTTbFYPQqLAW9Ma7fiYPWB9SQ8
LnfDsTqo225Rekk8CxUMJE3sBDwWmA3giMnCOCaP2XQtMEDCzkz54/U1CT387+a3RYQpHsNrLjOP
lFmIeofAknVv8OCBevq11Oz+TK+7PEdn40RSWutU/E3jBB9YJ/xyHnYzv4Itw0daI66lYsyzBtZw
4LLN4QfvOuMaHUkYRk7cw0tImpxiW64jYg7SmsK6Vc5TIlJ20u/6g0wVC2BUy++3A56JLIlCiceG
HQg+5BviyVu3yPJ1JPjTr+lXLJksOgEHcalpthr7tNHD6/8h7zyWHFeyNP0qY7MelAEOOMSySYI6
GFpuYBkRmZAOrZ9+PjCvVVZd6+m2Xs8iaVTBpADcz/nPL+ipujdrYhzi2wyu9FuHYhcPm7vhG9va
4jHZ5xeTE7NbOz804jB9Zd6q8L2Cw2JycBFykQx7fTq3w97LH+LsfiDqPtouOYAUpj8r5n+v1BA4
FlNmkIkA2gS28hx+jakvsP6CJ0Gbwxnk+qrYkyBfGesx3XU1KVYcohiTbirgNAO27J6jrC5Al5m7
Al4xa8JxHULUTXFqd+vsg9eaKKu4n6Wl92376Lwrwy93w2ecHxqilPf2iXiBaFwaavz9LTL+yC5H
NyX5zL5is46WDTh8nPbtz3EnTjFnUL/MFuRT80qq3Rzuo+JMegAZk5G1Kcx9kd3EMDPCJfhEY6wP
iQ+BaLQ2vqZjdC7BMualhKW7AbcM103lR+xVBJPcX0OrsD6/dQ4uY1MUcCY01DP7NGPpLeZOWbgf
pocQTfh4rCBB2EfRbalIeMMqezMCKKPlSsNhPOlxStsYbCoMI6itxfL1V8JPb8vhoLRTP963xQNh
Y0LdqHJvFhDZ15AMZ+1FGw5Df5dPR5dpFzPIgsHEcewJo/qc7KNFhiEyYxe4Jt9TllCXLdFqpMrz
8wKGULJTdgvfjbeslfwcOCwM49nTdgGkumktpj3RpTaqLsDDN+vBu4Oe1LVwY9ctA+tir2krCiMc
g4ziB9LABrvcEQ7HCwtzbB/6Z/uzv7sO9rtl2v9nzn+9aZis6uQrab+5ANfnRW64oCM1fDj+gFDm
VF+rOhh2ZAQcrvdNgW3hROzc9YHyDq6r+6oDGEsazgQU5Eyd5qA9xuHQAaVwzSlh1A+TIQ9VfXY1
i17xetf1QTHnEDZboO3rfcac87C3/MX1NsEYW7eqvF1rwatXiWh8fYy/jWHh2l/vq5cH8Gr66wLt
UfX75p8Hrs/7/Seu1ZF1osU92WIW463rk1Tmmqx4ywtdn9qGBY1JItJjL7P6NuwP42LMYKEUnLpg
b/JmDTvGg3Foim0QYhYEB0gkbUtyBpkidu7Hz2k33dThdD8GTbsJXX61Qpny1s7j2yyLfnimejAt
7YfQ+3ZrZRYxu4w34nQiyzfxa87XLsAxYDR3UUGsXJm9BZrXrByyIrcZfLo0JGV9bptwqxKMnQsQ
BC9n1Ejw9WYyE33jYKkNgdChTe7giWa4SGhx+qb6Yjj0MfUpihO2Ppt908bUZVU2HaEPpOhm8fCj
0AtxsgJoUU24n4gn41c5JDnfkdTxJDGwQOtaoNHhTrWocBEELu778tvVmcW75rbEPG5Km41bTx+o
QkiLnSk4up6U9wBKGh4HG5XFjCxj+J0StkXTVyEiKmiNzcBGmDaAzYM+HggzeusTcSxgpy5CkoDx
QEd8wl6XZHTFhHzyhRBWV4QkcEiC/3BR71Zy8RrD/xQyXd+TwiB+Njp0ZjuC4d8Y23lmXk5ohb4W
s/Od4NuZe+AZWSyDdSEJenFgJowu3BdU34cENgXpe7QYpB5syKZjwdP00l3ZGtHkc32rIsh2EAKn
/Nsd88Qf8FYf44eS/qGBLVb3tAHJFG5Gax42EgORtRZ5yAmjl7ju8QEr8D1IInGP5I8MGlNOZycq
8l2uZpC4JlPHRn6O017mGpFTrIETMYQbvnK/GaG4G3GGna/q3gI9Kg+l+qUnMB+CenG4GbMBO1F5
9JgF4K65jQ0wh7qNk0tCqkrXLmsNSr24Qm1hXJKygqRQuJAW5paOPHU+IsdpdyKwPz2M3SeRAUq5
BsxjXW6nGHptyicKLbBNXMbHi5J4iGdFsJeRS9HLqXZwzM4v+nHct9MMmzvywIOZKZp28VJxJPrE
PoFDVgcUUZAjUxYzPLt+1UNUn0p3wsURTMSNiRZPcs6PYIh0eBpLnnRG7ep8sASWvywVfid2DbSW
sbelBhCV4JBtwdBEpfXn2Z2ODqHTwFpUA1bSvGsue0G5hIK0DIhqy17SiWwWA5H9kJUC6qqTNycW
FHJ4DftO+aintAS9loMr90xVdXDDMGFrS0zvsbNCYD/8rDc1S1lSKomfJUz+4S7gQCIDDDBChO6m
KkPYuRns7/wXWSBEpqes3JbApKerqMhjFe9sj1F3R0mTBOG4w6g8XVeQbgthwTPUc9jzmb6b14Fk
QyXft9hO0j7ZfAE94Z8r1XGY9TMoeDhE1t4VUPznGi8WzHtXqqHqy8v0Hk+8uBmPhgXdW4dkwBIb
7i3prknzQgSBhYLKSDxL4/AtIqJ2VTh4fBUi3U2kM69jPKZ2S5bTtnEJYxlhqoaII4everZiGuD0
tZ7nFyu9G0tGU2S2rsYU62Sj4wiOaneVaYBYmGbj3YoJMJkj946l2tsCy7g4Hb90R38fR37rQnoT
OQepDy37syno7Y9BhAe8mMxb7HPvEW0SrmWwV18pQJgys+pBtlU5HFxZP4xKs96JBV4Jk1klftMi
jPptZuEoSREhRpsNp3HbY9rHH1nnJj4iupPZRA6sSNwTZc+AdAyRJQSwROKpuifGeeV2SXYqTMbE
SUXl0Bqmvumrot7m2nQrSFQRtkNErhvQ9tTmY9ZlOeR3MENnxHLWIMBq28018hsnus2NUFx00b3V
onsuas6TjqC1dtRp4x3wiShsoosqaUAlQ/tZ6itLTwHb6eacgUwZIVnfhBY8aEuQbY3t9REuYkX+
WCSpLxKPIbl3DlgiC/dNT4EpA5UwwEehYCRTu2/GwSfv+dkbF7mC3X20bhQcdIdyeLA/MxtLztb2
dnIc+rWtg8ETnW47YpNiD7USQkUb5G8GbrJQzT2jSDeuRb/UDUBaIrR3c9hBm2jwCI083EF1zBMz
cApOM5hyzQhRxJ0JGwkXpt+6CdH3MHEe8sTGzAxJM3zDXCfmg93oRe8epqF5aYqH5S0eAyfioIps
bWdOZGEnpuQ4yV5iZPfbKCfdRMTMaOp8GhjjwPEwPJARt+VUxCW93XodxXTO4KO3tQ4KtL5ujElb
z1EYbPsee8eAatSRVoHd93zojAj/6ia7V0pNe2w0VoPb7BxLzBs9miE2zAOpQ2oKINpnYIzOJDGq
ahCI8CIjHU6XbAxV36IEJ9g1afrNtMDUDYW4FfObeqQ7IEuAu6KVJKbUgMvl3LtrbQL7wqCSIUQr
XzMd0EC557kl19nCiAx2SNPCXJr3ZdkTSTWWZEuEmV8szt2eQtqXhKD8pQy6VY/R+jagC0u1GJeG
nhYG4skAZSF0QQ3NqU63iOtNIur9CFM9imUa+8QC9Whser+eHZaILcAvx5tQIGbMMDW42DBHcNjv
V5XdlLswh8Ln2PIykZ8Or9Wb8GzNO+b7sWOtkf/z25D34Kda0WxCRyZ74lghU2fbGA8hv47Eq+GC
Lmsc334LoFYkU0yTqD17WeNuApcAZwIhgD+IZcWJ5kWrwj2hPy2jrmYAh6cZ0XOx6UJEL3mToFti
M1G189qkUrwo6zKZSy6eU+61DgBz0lMUW22BVwFD19L1XrF+Gd6mzv0KCMYdRYu7TteTHxgezJF5
gMCx+CSJR1vZHk19r0Chas89e7n6IfGUxIKdKT6OaWPkOkdz7p7xJxs4WClrqO5KgnRQtgK9MmlM
Alz2FbUXPK4Z7Q3zJ2Vbb0oxyNIgsSVOQOMbg2GR1pHBRjO+STh/KerKIEdO93GxOccBpM+e/mUj
e+ybSsPa5SnUhah5mB3nEBM3ZMSQGoRR7dwqBCoM0fyYof1hNkNF97UEf4+AWFp+KXGPxcINwRjD
g1KJracZ2m3H+9+0MqwvxVRfAi16n0Y32tvE481Yaivr3mr1fUiw7EoJsq0rp/d7nFMoWphsW3q2
G8eG9Jd4PuKyiCddEe9yM9phqMM+GMHiL5IKGVLcIVZcWiAMg/2IWqDpl0wj7xIOBrnyHehLnRRE
k/XeVi8Z0mdRssmtG1tTydoOGa9KGyGjbvySQ/vl6i1PC++gQU8n6ju+sPI5ULN7qM7e2FqPs7DR
3RqrUiFJmylOdvMLbjnWFgX4vPeMI44ZABMBR60xyzP5kQxTCOkxHLhCjqgPsQSlHxtR0efclaFC
cDshJSUXynHbCW6twpt+duBdDTejxy4xMPtpKttYexNsyKF7MU0zOWSZuoOIMIoawSWE+srgp47b
0fR1rfZz1L6r3qmcw+RUJ2u0wocywW1MRGuyW+H2mZa9tar2w8Eu8qw87zR5tCueLHf9+JHLG1Fi
w4RU2CcVixHQFNNHO6+RIR9bDBfJ93TJKg0T2IQqwBhTpU9T6H7Gspd7czKx2c3bB6PtCR+2WMry
KX2XqfYzbflCJTipJ/tDJMv3uoJirKnmTYmYuYZeXGJSTSABj8eBM3ej7BrH15ZvIZYaTQlhvJX5
qCsy1eL+FueIaWXsqpBoZrcgwLGlcqryGSfb6NsZFJnT4WeQguwE6STJr2GnbcvpYjrGRUWatdJa
WApbi6j6hwrzIk5/JCJY2Fb3usdEpY2LZlcuzN6k6g6eU2lrcm2rDsGmnHtAjJDas0EhUsnpxRoV
YkU3bhEfN/jySUz6dOUXjfteCPbhIdN2qQF2RFo4TKEG8G2atLsaacGTztBsiBvCopNmTdg6vMkh
dXYSYn56sntBCy36k22yf7QRGb1Orrg2wZ3TQ7PeODH8NGnWfhxD1ahjjNX7L32eyRNvcz7pfVuh
gR6QlEXGFPq2RBw69DE0xSlMtkFAqzeb6WMQ4V2Ydcxq+TWKdUeadI/NnG8oJkZ00eD5bkpmX90f
TM2+M5wKvIswNH06avAmRsV4yGVIYdKlQmFWs8+mhc/AcOBM9h4a0qszPL+6BXGDK8jJA8epVBsv
wqesELsoqBkrY/d8D6bwjOM2ug1FHADexFCDazCQsftIOxKTcZHxqea1ddPq52BiWqtLBQsSuHGC
LC3te5tu6GjI+0FnIJZML0nY7T2SKFZOZGRkGGh8YZzsxEQkw6s0NGsdYUoEnW7RyzYviLvHkyjh
W91aee6dZDHvyTjoYMTKaGfaI3kRBp13TTFDVBNQaOVeTBvsNdTCmzlYimWDg5O6FEJOc8NxrjbE
MjHf9T7duqtBo5ITzsl3SShu+OB4QzY0bASmoWHvq4ujJx+pSTpwI/mGOsXih6/zxnLSBzHCHu/N
FmrJxPerL797AJ/UNDATDbzslUBXYEatPSXtolNUPRPIKcO7uiLLs5XM+nTmLqMHNs1PabUMNmRa
ZzfjgvM1pXapo89ulMd6atOT5zYcHa7FWKcmu4GmxXBpK8LJZGg9o7YdTOcQYbaVQWPAbuQr0uFU
1IADVUvT4zFXHy3SARy0/TnGeHCX8m4bdhB22piBt1bQXNhko6HUHus9uwAC6NqEpwsf0a7s4SYq
nG3pyWGBMtB4C0hxsSB1wB5NCKuzyA9dDb+us+acbpt0IRM2uR6U7q6D41JDfCQhw0ZUVf+aWHql
F01n1WUzh0VtQ2KEfTR4hCBY+GZdmjTa9/18M+siPeUuvL9xJpuqaxtCIQK4g0HsyyS4xykJaHQm
tXkZ70iLhclSzYudOYzgiCIZXucw1I8Ygrz0FmnVZd+Q9RbABOL3jPaWNsOKGRm551KdzLxDKNXC
nZ4mjmulbU2JrmF6MTMbKao+j+ukhFnVsB2EHPXDXOjbMY+CDV3wK9SMUq/F11w9RgLf5mXVd/hB
EZgSSH4RcYw22IzvC4gdpYBhWE7VvkmzTWVoGLTVKERm5sJ8MCxGXzPb3PbzwWzQVmhmfKIsJKO2
nCFbDLuc4FoWym+shTFuzOnu8m4wOAPUJmgsbVW3JuM1ka1l7ha+HXs0tK73lE+Sk9DmQHUYFg70
8LeCxQZxlvM1xzGcEIjvXaPT7djDOwqqlh+xrs+T5MNGMKqrMieKtkqYc2htdD/Zn274gMShBJNa
hV7n+c4gPnQixqJhmR5Nbw4mr9vMbj6ETltXbpvAegsKtKVIsI56C88j66IfrQ4olOAZkBSEkYqB
siphSNlU1RunHABTYKAX0S28drphReozlCc7F9Dc9U/THh7nmplGa1/SuoAK0LjQ+QwIZEP6HTlx
fjdD1ReEZ08ktKyIVMd6kRquHMIz4bNbdwACGTPjHMyx+4i55gngAogQ8Cs0YzJYC2NTSGRUTQ9V
k4Sc/HE29U+3NKJPeptvSWa2Muyn3JOgmmbzzf72rmywF9mGVFm3RdXVe+BMOYbjFleid0sna806
dAMbamwh5m06YDWWhrNasmhzdPut2MSmqnYypIhx8GqozWHL1sVowiqOzkDcc270n4FIyrWAKV4E
VCdTUAeorntirohJGF2Wt3wyfmSB95zPCfqV7LpYMXwKxgt5AO+u0Qy72VbNuRotl3mXZmzsWMcL
06t+9IO1W9oMkj7lTIC1NZ88r4fKQd1SzDXO/kZww0KXnFzhWauwXMKJXOOp9Cp6QzVqUD0Rxcnu
jc0rxle/ndYkJjy6TugRmI6rcVM1zy6Zr/ZUWaRaVshSC/PRaln/SGusNxkZf8RNajs4qqJE/hS4
ZPmlOhjPyNqXj3qN6wgBBqomhrHI7b0D88DMnG4XaBShLkpOM8hZhZSOHoEqSSeBx6V0Vxg8Lt+y
ddCsLsaBrFynOf5heDNqx7Cwvsjm9W5j0nxnHVHnIMxx6ym6vZnYC6VyCnnL9u1EYoSqE1yO46bl
5e3F/BwgnigW/jUdYQW3N90op2HqELyaOTkiswlJv2eeESU/6rJw7lzgaLqGaWX3zosH+U4h9UPz
Yk2+LLVfudXtBtu16dy0W6erSVaE2l7UcCWG0iSOECbGXALWVwFl94LaF7oqtiGJkKshCp39EEwX
dxzxqXOYkcpgopCrKA4cDUZxoMFBmAQrhgF+Fc61gMo6amun697DUHtJCkduMpsuOSrzNzHNai9k
egqCRl9PA/JDk3QGuvN2oyZ0/NrAQloYgM1mc1drLlYM2PGvnDCS2+aj0zocTCemSfOAqMOu8Sto
OuLIIkJ4ewMtD9m/zUbGObP9JQEGP1HSxw0v2ydCd/xK8K1qo/5ld/LBbJR89zQ4Vm5SfiT2+ENv
iXKq7TN77d3AL/tSBvI46mSXRnkDY6XhHFSZtU3yN+wsnX1Q4yOjwWYgxW9AyJ9AfVcDi3+LLIuN
ZFzRj7A/2xWWijkFqeFCLy6aOMex/T+7Gk31/dAugioplzgVWSS316eHleNODKqXJgI34g2Nf446
dHnScvHnpqrIBl1db/++ev3z//TxP38+9zXv689tx2XCOOwMbfjFfxmhkTB5x8vF9dr1Qivwlat7
RKp/bl6vXe+7PvrnyX+77283r88LcJsp+y+jDvwpRSrsqVEdg7Tk00zLR/x99Xrv9fZsjjykKdw+
hFc80p8Ux+sFRxeK2z+3tRkzz9+3rUVni44mfnPULPcpOXOepjdibQFlHvEHnPmUpKBYgVpl5eTu
SdvFLcdleqr6Sh6xeJTHOQrcjedS0lxvttX81wPp8hTHtpg8aOb+zx9cn3a9qQEKkQIWna53xdKy
jqNwl3RsPbXQL+Pbc33e9ZHrRaHwQoaSpj0QiIdw284RdCXL27g+3AopD4X4miwhIQx7PepWG65A
jIvYicIBl63FrcipGOYHGXtxVTL9tZL2sU0Y0PT1VK/twm5JW+ZC4PgNXaGoZ/iNMwwRXGeIg/se
NbgWuStBPxMjPqVs4FbNxCxqGsaF+P5iOyv2sVblx2QxisqvB/hy83qfUgPU7c6p630dtpvC6JE3
XB/pw9yYSdLOf2YDqPyfv8uaiA116mwys5HFpddXuL52GWqL84jWn/g48e7P//f7f7m+7O/nXB8a
WyYpxpCjCv3nm0r/+c6uz74+8C+v/f98+M8rlG7S7LyuOfx57r/8n0Xs7klcP2UGBTCeWSx/rsJI
QRL8HoXe42BBXBQGOjuyaM8p0DN2Urhn9G7OMEyLgS5/pJZR7cl1YypQRAcnnfKDHRH8onUDU6WU
OX4b7vuo95M2O2ghvBWSLqw1FiubwNN+9LX+y7YidezJoluRvgQKSuVCxynpsnEq0GwbTIyZpQjo
PL3cHHGAwYOI6ItdwOxDs4ECFvO9beo9UYAVl3RYXO0rHeqsrvvEvwSbMuwrxEoM6/u8hvjp0otY
I6YGDR4eufrZhzEWuyUcKGqBTYflYgdEt0EuD7vILp5aIoh3VYQziAGTogcl21B0M+9ecqPjzArJ
lTEehZPfUt422D3qEBHiZJ+xBe9728AROseDx6Av04MYOpWLnqvoCDko2MzioLuMBoOljgmmYTKm
6xY2eBZ6x74YyWpPEW0lGlxiOZczpxamOA5cZXw/sPtfuaVW3xXMFoPkNgrmbK1mDwqN0X7LMHX9
GQ/bjfCMUxENHfTTADJ6ExByjABEd7zXFFplyxxkE4YxCqIORk/eAN5rPzpiy7d13nzqzjYlbY1B
o2Sin6Z3TUWzncgSDnWEXjeADSoYrp0s+eFI84dIO8SzDWCaNRl7acMdjwqIAcUtcYUQHLPqFZWB
WnkuPid1G4arygUnNdJYsgU2M4YcrA+aVYwHfK+dVcgMNm3j+uQM2oU5Qd23T5VOXYxR9kOb42Ey
NRhyduNlSI3zYLr44qsu8Vu3uNFas9oOMrjVhPWZVwtuy9vROIQBRwSRDwmJmFmOMCYN8l9OFp+y
YEA4HlbaTZSDobGd4SkUa3wnmbiEuIyYel+v6wY4oIICM5WhWOep8aa35k8iIffES5Egnlc3wAGc
MNF8R9zLY2/X4x3Yowgp1lIJA8yWjrd38KOpAEOOmqVPqKbS9GC4dEG5p52c4DG1ennfZuKXFKj4
4+w5pEBBUZ/D27Xe+0bHLqWdX6O9Fhq0CbNI9la68Hrt9oth4NL4DZrvVvR6bYGIz+wyv0xY1Uxl
zAxXqFnNnJE2FNgmd/CaHj3hF6nzFWLO/lIAbwWBV26iId5WA8ZtAbjuNlDBUU/jA2Dms6is4FDx
DWlY+AN1FvLZKNpzpjw4cC6LqKUGZHWW3Pdm5O7bMrhporg+WlbOOlKoI5DAjY4Ia2z6d9xwP3QC
N3xVQoJVwX1ZGHdNNNL68X2TxdZLSkGzm76N1NZu6hidgGiA8LTIgE0DDyuNoYEnMniLYkjVc67j
qRMpik40wHgs3xQzcY4658eqCbQv2jUYFfoh9xD4ht3JgmE3IOxpaiyVWM63ROzS52oqhFOrqk9l
Axs0OCRuTBvzPZK51wbQHuQXMrOd2RoeVVvDMkwgyvDdQmBuI+1CTY+BnwHpdspPrROHd07HnoxR
Od9CHG5H0/hwE0+HDZPDvxTp82TF3a5JacONyJGXPgq+WiC0zpBYYgjoXWPH+6q65C5uS+wDZxP1
bNBxdo99Dy1mWnk9yJQMIU315PZJ0hf90mmHp64YGFsOT1XT6HBLo5/C7Mx1BViwbSWc39EQBjU8
L8qUGI5LtygRB89b12imydglYjdMhK+RNxoT0S6aoIUxCvRhjU21y/GoZIwPE3aciLULhxbrPNik
EDl2s6ZJf0gQVeAGRIhiu7IbqQ7CxFhIatEtdtkDHK3FCYHp3TZI3PbQhvptNcMLY1j13M0Zoqb+
fmiaeS1csI+pNJAX6qF1HNzuK8EpFaAt/x4TLAmHOsqp0vQXTa8avnXC7jWJU2bVTiddugjbOmfb
Jx0QfmEC8JjOYgOaI7aoxsexFfDBrRi0WNvMopxPLeSaTIbqZiGZceQ6RR+Thz2TMaXUGZz0VtOv
BPTY8gvC6Wk7nHrXtfD/h3FOj4sr7tabm4sVxpjTlISXldr47qRwQLJxvE3B7Y9DyWBFuci4RqIG
NbPwDvqYvg8QXp1xfM9shum6ndx0swY/ekJqYROGOeu1uQ4lVPipn85dnWTHajsN6j4rDdbU3PtR
5g1gfovE165fUleP4cyUjzZDrXyOcRG12ZmV5nzby6lqC0Y4qTrXAycQmB3V3jx+Bnp1GfSpxDSH
T5+geDd0JNmuQoJcRU+G10gDqq5XHeDlqAoiAi6gvJw6Drg8bxgzI4Na7rs+MLt441WO9VSQrHry
IvkWZzgbJrXeHbvFwWZYLowhRUwR5s+RFkXHSNXecbLGN3JzkZXk5nQ0qPagl3BRazL0pYJOkMCD
OpH3bRwqj2TcBT0MGrEblx5Ad+gLKvpItymMnb6YfF4vxD+vXW/+fovLHzRxzGDOv97Rt4Jyblze
uTsYTxqZf0fhDPrGRVsOL/JVEXhe5lO+o3ycAZymtD26wuUqg/RiVdi5uTE8DQOS2tvleCKq+t0M
4f4bHjzPa0l/vcA/e8YBh4vrzUhzQdBp2DZWW3fHNPgIrW6cf78ps2mG2W+n5j5ajvDUYj9oycpe
2ZwtNJc0EZXAuqRYLq7X/nZf73rsmzYCo1okgJNL56RpJSVtaHawL1N5CbuOhi5ffss/F6RI5ORq
yXCtM3FeWxXDzj0Zz/nxapEapiE9S66TDtfilbBcJI6EynS9HYeiOM4VaIyXmXtb61N49Rhfw3jB
mVXVD33rGgfbwbHIXS7mDCKv1lbZetCHxakKs9hjV6I6qwt5EzkFC4QtxHHqCvN4vVbrmjiWg10A
ZgDFhotHbGWaSy0maTm4dX0P12s2/S0ZTlC4ovhcyso4to1rHOGx95EdHGSFm4lIIf2GZYQIPjPw
pY/MB8YixTE33GoXJRjHB837PFDn0eupNWODip+Q7AYitJHsOI15LIVhHhszIWqQPXTV2rAPHMFS
uVgn43XpOTluATjeZAFuCiWEUiLR11NjibXZ08swx7wrCf3eGcrhcPJoef021n4NSx9zveiWawYx
93t7NgGG+DGuFw7J2Zs6AxCpazc/5b2BfIlkaIWrV+lBxE1iGM5cgK8eiAI2diPz0eO8XFy//+tN
E0gxU4A5fN0hBnrLb0Dl9teFN+Kh4sIVWJOEAQM3oyESkQmpdNgVHYyXioLXW4yE/xyA15tTgqa8
mOZg0zXuo2kO72WJpq6fF65kMifNNtLHTxN5POu+cxjG8vR/lNU3kUW49UVgRjh7B8AdzDdDdl4w
a8wn012R+qnvoA7TP+bviAYiASb0oVfj5+h7T9Wn9lScGE3pkFRhai+1IJ7LCQXxGkWTc46e53fs
xb7HWyYWwXP0pOB67JwJh9O1+oWJ4nJSjjtgTyaIJbokRgHTyrR8hiC4WycYRzINf8sXwzEsSLYs
6vMjftL1gNHrttN3uDpG/V5/mG/bL9JI9Ana4MqCDIHFETPAd8Hpa2wg5rRv/Fc2szjoX/VKf0CM
xpBQoQaHeGOf40+DLgZ5qscfzdAZ0BtrJ7RTbeJTOdfjDkWIsLaR/IIMg71tidHok/F+j4GVH991
jONWyIwhWjxpIKXaFtl5shhNuefpK7wTZ9hpGBf46GNxJMgYvX6XbGfZ2n60v+VFPGof5jF4BI+n
1muQY5l4766C6EzNwLIi3pPX6Tb4HtGGvw54YLe78GzEBwsBf7ceWLRtGsmtVW00pljQyc+Yz84l
TfeqeOM4QAE/M51ganTOTsknistynQe+YW3DGkUBilj4Fgh7MXjotBUe+A4MFBA1ZzXcUYmxbkCJ
9+7PsC1242dYreTDT6/dthNU+fOEztut2Az3VrX3nEct2/2LXftfpuj/mush3H9PPYB4okudckI6
LtRUQ8q/BXuUBE8mmWkg1NSPpQZlxU9/aadin352x/ABl9MM3gKBq3exs5kU8U3ILdyb+YsjhLoW
jl62eLtM9oYUroCy6aBli09qEu4i9xCQ9oHej6hU1GXaTvMEM3bqhp2A8veGownMwJf5F+5+W9Kn
3nHhuEEDui9f+vvkQT2VLy2Iw1ps6p/JEcfat+yHhcBl11+yI3s/PEydAxZh/d7cTUwkds49ixlc
gz20GeTU0KfR7ZO8Fk47MaytDWfHGps3mKWzhTqqfXFusGEeQbPPdu973fZn3X/bT+qMHW/0C2EC
ggbnFwooOa/tE13aBsO09+QTMqT+DW4N/XV4ZLDwVPGjI7XBq5hHOKvxa9Cg9UMlOyCYJZn1nkO2
Zfz4ANmseoVi4V6K7QWhBFpdsOGM7+8IJerdiSmy99knXP2tdm++4IK59fzw5/xpI+w2d/FTtvg0
ijfX9ONzdyDge2dd0IVaH025Rj7lI71v77EBhPCsXgucRVC9wGzyoTsjjuQ8dVADfCb+Oj7kErvW
FWfYdLtYADyZ+vonxmSx41MdbNp1vNljZonZJxPsCAHhqVuEFyd0Ctip+8YDw0ojotI5A5HjLr64
N3DYQuO7TBuqDNLP9jgyHPiI4da8M76VOlT78QctOG+VDXwnj9X7dPLe6St3VG5bavO9hmJosxgt
XN7lB0xCGKL+Mdm5/n9z5C/m/n8Sbf468G2hG5bt2J4n/hb3gZF9A6NLDBeitS9olqLNssZweD07
3ptYGKarGLeuD2QzMJsQGj2jSGoWx++Fq/zfvJl/j9f5/WYMy4LxrFtkH/z9LJRJO9q11w+XWIAV
8o/EJnLOJ74iLNpQ2LB/bNDZkVhJXxXelu1tyAAXmeUz+pH49vp2/kqU+GtZ+FvAxd9u/v+Zd6ET
KfFfxF38R/bj84f68W+BF9c/+SvvwrX+4XqupRMoISxBVUasxV95F677D8I0BBQaHPsNLonx+Svx
wpQkXjhAKfD4Ldumjvrf/+uvxAtT/wcUbZPUC9u2pW56xv8k8cL421Fm8TIwmP4ve+ex3DiTdulb
mZg9emASJiP+mYXoKUqkXKlKG0TJwXsgYa5+HqCqf1V/3R0ds58NRS+QBBKZ73vOc9gM3bRM/Z+i
hGKjNEWDP2LfZsi5TA/ukDVJ8MZ9gelqa2Rlvm+qAHREQ59oSF1wD8pPfqWp/EOYyp/nnH+5Ga60
XII/LN0zzb8kGk1GU49qUtqeCgZOy9T0romEe3Ub/Z2m3TqoYqyDCC42JGe6q1bXqPWag/Uf8n4M
fow/B4D525CGYVlowSWtBHs+M/4RaeUJI26ksvy9Xgt6mSlzm9HQzANAKUsxkeuL74njAwSU30nK
ARZQtKvSyPDd5WRtNpZStz0BjP9hXOKon0+5f4xMbJhrScewGZo8w3L1+Wf8Y8Mo1TDHd2t/T54d
3RK9K3Yirs5GEXqnzKXAOQxiWBdzpnA9MVa45OGsh9gUnEcbIAhKsaywHeHs/C44qrKQJyShNe66
XTL43qkx82lvy+zSo4A/jf99kZZuvQ7tHljf6I2bvKekQMtqOJNXP9J/GJ/9KiuvBx8TtwVh4CYY
GcWdQv/QKs85ijs7uK9sICmSOfVIx52zb68dAiP/lL5HkIFFn7LyY4rhDQX59MY3UqBNukXFpU7a
Gz1r3hWzWXuCLM/Hzm/0mDlpQRddG99wBK2sJsZn127c4Oirvt0x+UfCOCqAmRQlidek8dU6FJYq
Da1Q/C7H5CJimkRpksqdrFpmA1UKD5sCkx/Afve6DiSCvNY19KEmwZGpjgKQ9S52F3fvOV5/KqIk
PlCrWTsKaX+Cb2druuvCT6nnEbOMIniVZJ8jorYDOSTVlRXKj3b+QfJwuOmjZ3SUIw6DDlNpoEhi
IDohmeaVYiOOBNOAHG+9XU/zfleN0QeZ25TyXGeD5ebTzadLIYMLC0OUwxgQBlXdxeAXq9feJY6h
oVewirH21QTonBPmY1OJ4XhQct0ENu19C4qlW6tTkIldQ6DyvOqGd4DVw6rNy+TXe5d8mVnLDVHC
cXamER9UR8mV4mpP/Ma4trP+yaP0QzWn6jbaQEZpOVRwZ/Wtj311cl8CWuHb0rZAXYX+sxzIBy1B
5K4I7rprh/bWTdIPVqQ0TDIshHU2MUmyBqZuPfkfufvDKB9w0FB8QU15jvXXQLFawfbhsiLRQ7Bm
mT7oOysBjobIwCZV9apppIGThz5rTFbN1gWXkPn5cNONRrP1gs66iAw1bVqH7BVjuBtqoCtx5ryN
AfqJMTZoFIz9J4VqakcGcve0o15lOI5PPbHKdkYatFsrCtx1LEr7Jvfrk530iNEr5KilQUmLssCx
6Cwbnyglu6VuJ7BqIcibS3h6jEnv6yKjVbSuABNfLfdpdvWK4mpCTji0fJvh2Qkae1sHZXtc7lIB
lhkmr9xeLtoufzIkPqGvpyzXkvn1yyu+Hlju+7q5XKvtYdrFmr3v5ppIbs49w34AQYDYaLPctyzM
l2tI8N2NGNNnM5z7iUutpI8ELOavJxqsGK6K2nVAj9CYXC4KaVACX66yy9Cj5Cutgedgqlte+OvO
X5fLsyKJY2XqabQtN6lH/H6n5ebkdB69sOWlf2zJqEN09Edk6I1OuEOFtXR5+te2eUtP89f/We5F
BcnGL2/vLhu2XK2WzWUIyVcxkmDhsG60Y/mBi4Hdi/ouElnjtU9GkAkknO8CG7VMHZB1EQYYKWL/
0vg6DAudDjvrvHqoe2SghL6I5p10e+WTgus45inPHGpSubpzK+w7VvfZDv2xTAtc9zYKbL8MEYyP
Xba3JnBxHBf6QWNgvzKCwCN6t95TPL4XmmNubNQ7SJfj+xhwHaKxs5/ocj9W7R0uKHg9efeSpgi+
OmwcTlPDXJZoG+2gdHaGJ27DfPRJX3kxdO9mKNGrtjGMLMZv4HKy/GgV1eXcmcFQUb/yzZopvk0o
QqgbDwQborJU6NgHP6Rlnx6EGqdHE6q5rzVvDSiuKSLltc77YUWWJWWNoLrLJ6JxsGkO6zJkLR1Z
rP8zORNLXLhDET2p9UgF0CVR0cc7x3CApLYJpU42SUZiwICTNwKz5EYZ2N1wOmu28VFx/P6ourMT
4iuONGvatu+JGzgnJ3LKdU1Hn6zjocOEN5+0JGJdZFKbGqeG13S0sa6KQW+3maRGLstohME1PI0O
dkIrN+ut0nDpcYJrhtC+uFiqexMHiilsext173WffYhpelV6/WRrdX6vISTfm5pEQMupLiB4/Zyn
Oja8oHGRl8TFtfhkvketoUXx2tKBVCFliSpRP5sBvLNbg7Wx3AhFoMN5FK3idZgAopH6EYU/AwAS
BkWx+EpNtBymzMDOEBNXpEwg9926SS+eTs6BaZBCU5bhZ1SoY1YZ13ZdvRte2W+Rnm/K6lwN4fdI
IigyMc4d3Ko7Zm6HMjCynp3uZ67gkGM9hZSSVsNeK7QHo7PqnYJnaxloJHPDeTWz6sMZUD+UEUEL
4yTAz8gU/UF5bTgDrFaycEQx3U4aYrTJbq5oBlKxGtCJ6lSaoLpDiqqsbeNayP5tEKDmKUkBojDx
1CddrNmxz44ZjojnmW8KJyj3QLXxL15XHYEEwRiC020T7VIwmzmo4WNy2b0SP0DvBHI/aPuXqNCn
tQggpQXhXRplbxziB4XmOUpcsEilfZpq2CJu/uS31NGQZjxirCnUvSfsjTe095kPg1urzZ+1wose
5hnwHJbHkRd+p5SKW4vICCRRhKaV53hCkITK9NoCTp4Bb0skrTalmekpqoOLHqJWtKd75Vj3Y6a+
977l4WMYhmtSVLeagoJpOhdmfofEDqhIDjjOI4rPTjDc1wZJ3E5FArs2WZ+EPLNvEVBeWIqzZUbN
tyx3Xqa/DBU6h1CWbyJPyEtxqxanIskKNOtZpkYPvcTXJ5WC5L/LaVZa5RkZPeJ+2iG07+WGeFTt
ajjoGWqVzLt4bnVpHFxrAw4AJk4/Br+/QV/wrcY3jPtpdmpi91eI7vrxMkQBX/To3fl1s7EN9Vh4
itpKhACnDsiS9DR57/oeo0tI9z4Mus3g2pyEa4I17MLcl656jnXcTB4ahxhVKwcH6LCk2rY5ZJTK
ik6OQzOGfBpHRftwGE9OOwRXtqaf8tRaD5NCvjbdm1NIg8yEcxD45UtpAfvuhPGNJgvWAmE9utO1
Fxn8in54o+vp4xg7H96g/xyHVaL5T1roHBNR39pMacO4eAgkdUs/Hk9Ceu/osp+LEhkP/SicIB1Q
fidzQ+w+Mr0la0/MDo4hu00rh2JMTtLK8shy36+HjdRhLgX2NinKx4qTzD5V5vflWX6Z1WB/oFSO
nP5v8ZN0O1Nnt6GLg1fCN2BTJ1l+O+VyPJkDskK6xLdmaW9aU8s2aZVW+AsRQa4nB8hpXXI0mrBg
3YqKvU709ZVI6pXv6Z/uHnPteLLQvW3CKL+v6YdnZePeWK3p3tASAFEzEaODnJGgjdTEgMMpzdfL
4cZANOq6fMJ5S4ROkInT+NhcHChmidKTjZx1jfVEAnZnQ4KJPoN2ys+DVXAx0O8RSv3EdkyBN5HU
iwvSRBJv8G86d7Ru6HskE38LSsqt2WZEGEN+lah9NW140UprnWLqYInkn6iPeAesRRcaXg5dXDQx
WMorc+puvSyJ0PmWn5rmnBPXGo5TG5yRiFqc9Frr1kCyi/MrvXnVY6iA5lQc9MI5mAVRcL1d34je
aG6DQb+zU1M/EGKencoRVomnNbzWba7C+UcssZFtAyLB4doUBV0PY0S0gIWgxLIz1kC5M4wj2uBc
d6KSgDTK7jZp+pw8NfyXfnLbxGG1N8bqNSqCoyV8mBZxnyAumO79rh9vxeCJI94RYmSTz9BhG2UC
kUfxbzL2rGSyifO1IUCqcZ6C289VzrhvN/reMKt10bo/qPEOq7QeStZ+o0J8qR9Uou85L0H88PJz
St7lIWcuvBI2WP1pwlGEwGlTGSNMp6aoruUYHvLW62/T+UKa/Qe2TLHNdHZ0Z/qWSlyy9j7uydFz
WmYu2C4QUhLJe+tZ0asMhh60pkfUXl1AItDLg29O714xXGz5ioeG3aI/LhdqvqYVLuy35WrTGXAP
l4esoPM4SbGiC8kSESVfyHwtDh006V+3lztFWQPHWK6Gy+Ms5H8//1/e2QgJFRyLQY7KALUF37bT
EFmyXIvMmDCbf3dzeUo9v2K59vXa5WVfN5drX2+FnJixKkXItLzz8gaM37bWUhzX9Pqo0Z08Lte+
Lv7tfR7yYyaN/+J1FQN/NDfsfIEq+uutXDOudJom/KflAoln8+var/f6+leRiSDt1zNFeJ35Shxg
o7W6C15ofvkfj9PelcZmuTfxHPV7i5bby/t1XfdSe6O5YaoEz7WY/2dS2QzUy9VUNYc0MJ+gVzAr
mCVhWp4y8bTSZ8fOdm0REDmjkRHWJpSxUdSnhzho0HUk2GJz18PeQSruhh7fJYyDu2igGl9P7NUd
iW6hkxXrWhToIFBJXok2a7aV56c3XtbUW7JY4TbPN1VgAMjRwoxVqz1s+7IXxGJa32LdhsxnsZRO
bX8GcPZ2uXacbo9vFAWP51knF2srkoYHd0TSLeJ9p+r0FIdReipDjA86aq7WgPkz9aA6vVo/x64E
JTzZI9YNNo+MLRMIJsqqdgLkrI5PLMSnk8q16bRc8+h0w35Gn7zcNOZHc8sD4+fHh6aKfj8tmAzI
uA6Y7cQwyJwCsFeyJZP9I8qc/CaOCnAdI2uCJtHxF1k+ztzJ2OgY9Ws8WUeV+vSz5guD2kUTB/Yh
rmj8hr1w1umt0LQbk5XKMcgr69oMLiknNr4j3pDlPKeXqYBKOl+gOnmsTNtlXOYZdaD1p0TrAdIl
gblpUmKkNLfMWKanVBiG6Jtr1uXN5Hkpczf6+FLkb6G0Yd53oIBlU+2R8V5nE7x6jTg/v2JlOKUI
lAsZZztniH76FRlrbRx9r6UDAYs29klPPf20XFsuSCLST9LGe2WmAL9jG7YTEypc2Sc1JSCalmeV
I1RxKjNQVolfv66yHA6TRa5STcN9NNw3yXL+5Np1fcyDdoM+SJy6eU9hfUGdUjiKM9Xf7wtdSiu0
OhrV35c5s954ysRp2bGWa57qEZDYJilshjkycWyJ2e6cvY046iT71tolcfw8SWFiIQc1ZRsnlNXW
aXncwV1w8hAWhEDoQhAa1GwBo+vFdEA/dyzHor3W9IHmnK25TLU8/2TqmXZarqWB57EAg6oqobVH
YLbQV+6jziYt0LK1fJMid5w681g7aDXMqh+v7EQlJ8dMk5Pltth8dlIMBix/7g0w0a8di+QDrfDi
k/vfz1yevly43nXsdI8UOpNtN6tMLJXJtRg5E0fzjxVmAufk/B22806/XBgd3srJMADrNbSCQviR
U9j/vtCiACLvcvvXVSKlQNY5rHA7bfq2PNDNLynijnbWH09cri7vtjy+3HR1qF9WYoEPnV/z9cDX
f13u+7pJTLK1Fh1T3q/7vv5pifsBacezhSIMCUNIfPDy4HJRBg5LACG3f2zf139cnrK8Z7Vseaqo
nPn0AiAn8OF7di4pYuAk862v//2XzfvLzeXJf9mM5bXL81QbvaVddVMTg7wjdEvnvEuf1C6Th6Sj
t9uHKKdrPCSC1PBLQcF5b5XW9wLIx21cmzDMqfxsmKWTBOSF9o0ME5gYzXTrF/La0oGN1HTKpwSb
51AT0ZfbqXEsUtM8UXy8BPaELQgQKh6dcxA/Ny7uemoWwGGSN5N57sajWccgxUpXFB4wN45OEVCP
LXULuaLdhC8eUJMideFGN96mR712FLTMdllbsgebxk50AI7zUb9xuvQ73IBqR3WD5ag1RCtumgc2
AoRqw3QQHbm31YxLMI2zPzV/yfTRe1bhz7INt2U9GOc54AWP5F6r1R3ClAAqbAQ1nMUTTCZSb5M8
+RFqnJanfupPoqKQ1HfWWyeaN6K6xWGudGxUDIygHeLbVqgfje9dMptoYty1QQh2ODaeWaeRzjGm
m4nfaMN47kOfMiipen1xjfR4paE6ewBQQ7RhDMFFyzwaAEO19sfgmnk/6Gmn3GKwZekkxatdYk2u
dMIgOATvzSKxqaCHwB6COtlJvbDXkBPOQ81dedH2VIOHlSGamTQDidZs9Ne+al5a3cbgAHWgmIQF
2uf7FNvBQ9YQYyHN2eXVwjvm9F+I+KIqM0I8AHZZ+bdqpKDDoUzEwX4aRMISTANt5dR3ukSNmUQl
SXwaFBiEzNf2hOs6Omut0+xi3T8WUjinwRuxlxe0Ye2sK2/bl9h3vFOvxvKxJSCvpXx5KBRmqy73
Z95DZ29DDaKXURbOGfUZtKUMaqVopq1SpX1vxME2rwGrqwJIs9YbN75ODDBCnmOa5wMRoyGxfFH/
YeazViAPrA3zbLgcbd9tqJ0R8SGnaedn6LEbHzWPsgPtwIQE/lEI7J8l8QZXG0QlCGHbUKgKDf6k
3ZVjeNt5fXdAlEiVoyMCwO5Kc1+M8acIveSsiwLNCXsUlTaLIl+/S8egQ3Kh+m2YIkjt0v6VVd9V
PDhwPjzbPFTkCiSG0/5qy/3/pu/jWH787//5853hah3NPou39s8OrqkLj47r//o///Wrg7n+2f78
Hx95G7Xj7c+MV978rMf0Z/7+L170u+/r0sEVrqs7ji7oB0udjt7vvq8r/0ZD37akbeuuZ5g0If/e
9pV/c03gZq6HKIdOpKDN9/e2r/s3z3Mtw0VgL1zgTNb/U9uXT/OP/URddzwdpY/U0Tk4QvxjPzGn
FllnYQLVZur6dacQYTE8HUeUSAkKI5AzWF2SFDsfSEB7pYbeR9npekiPGO9G512G2UmwlibqLf5P
7c5/6knT+7aQPdgmH9MTzl+awW0qw5YM+xHdR4dcVUCyVjQN7LY/jy1tEJHV30bh7kSmZmEhIXCO
1Vz98Xv+ljv82ZGef4W/fkOe5NcQgrYoVcVZK/JHx7VlGY3hLBz2Y1tFKN8IYq3KHvIppsWV6z+W
dHaywLr1a+fjNYY4sLEVzSztWU/YREaxKyGNh4JiAbzCOYOAuO9ST1/S9kWgVV3Jhm3WMMD+J92I
bf/zphuObtIoFGgO+IHNf9z0rhu9SI1uu7ctF79S98y5jiQIy9ozs6epOTCX8LLo2g3BFwZ6TQGe
scmZfkQ6n7LV0ks/s6iW73qipkOPqgbL06YYoMQ+sQvIRX1GQJf+OJgh60A5ZyT4P/iSSOYGzenm
/Js2jO5a9Cv7UgEHG6pkF+ggqbLOBLZZeRFcopx52Z62NiV2zAFUbJjBjUUMZDtNCE8p7xFCmPgw
SAFwJuDuYdxvRheKqAxSDC0zdx5TVk6GDIhDX4fXK3EVr6iHwEyDuluPID0DO0e5Vz7glr3QrCw3
U8Fz0szhlwEYliY2ddjI3Cc1Hz71mRcPaYkcCfHSYFdrV2W7OCMdop1mYqHsj04XzpPk+Zucn13j
83HiSylRLrZTh2lOI/85KYEgNcIHNJwE16VrbQwWwuuwcbyNlX4PcpcKZlghpPcFhU4z+JRBER/6
TCEK9CBnwG14CXrxvfAm3GfzDu7jH0C3Re4OthXYD7hq+wjXWZZcu075Rps6WTPfTNajFsir0D7z
cgjbwgZ7wwx+7WIpGSbwNNR9p20Uf2P2WkGN0va+HDmqCtaxoDhnZNalckLcMQ3lVy+muCYRhNMT
gpLwYjRrPDFngSO5qhrSl/sSuFbv0YbFwpPMRdaGmp3j0j5tNZ/39Uhn83sY5fOH0JT+qSFZggBw
wQ31Engo5QTaXs/tnxsnfrHz8LbMUQTK5KXW1cqqLPKhMvnYWQYL9ZBuqwsRm/U8EFedbhc/DbyN
6x6TedTEA5Gw8fNgJy/LI5nBz6R6ot5t8TAC0LqS4K3RmZerJpnAznpgu0JVM1dCJpj3zZPQmx7o
kvimBcmmcuBDqVztE5FDbEnyFVW8aeuWHNbVFH66ZXAa4vTJxJrvaOTT0ISiZO+B7C9mcx967Mkk
zsNtz2mPy7N2GTxqagxE5lS3FHRTNOreVW8AkWpFgCQ31w9WnBNkBtKgU6W3Xj5BEFHQADn2IPpB
rQLJnhpDCL3SVXRJ5t99UuKzR7oq6v5kxf1jP2XpagaT9gE/XZFQemjynVEyLNVak9wDpgr9gWB4
0gfyvscj5UD8sTpyjqwSpxzWG9fFh2v7N7SG+YY9ka8FododaEl+RDfYyEkMKHcztYLpQCG3n37E
CjsMSiPwCKE6T5GEIj/wfFxA41TtTMr9uPFJXZFQ/NSUfottwz6avfVqGnDEq3FMtkFWPNXQRhg5
PoKOXJESmt0hJhsANgZ8Cnp+q3AiL04vyk3s06MsLPbeSOb9Oo+ypzbrU9yNvDDLx32tgeyqGslP
6hFEswzjhU43qsnMZKsLH4x3TwSA40GtVuxK/MxuCBNiGfwq4GorzTfPGO2FTsYVpvOrVBAshWUo
xJPptunWlt23zmBk82L6AstvU3bsH4VMX8ZJB9rk7Qq8RFVjlldlx0HSRzGOxIDTRDh7s4zSuEH3
81pnnCJogc2ALtyUY4mQY+Bwjs/K7ZlGtpx+RcKhvfwiXcvA3PfhZhq0D3sI7+uBw2vMGdoFWz2k
SOWjvWcQI8BiH2+gT3aOqYgVSnn3sJ/9STCtc36jwow/i3LZTR3245YvpWSuTDcS5MPT1Ifvgtnu
1CcvhlURJTT/I2YpHNHD0e4scwOYkUgtPfrWeNXZijm9LLsJ5wbyv/vgfjJxOuYTh4Zq0DfLn+hv
jkUVfF92ETr+apXCwmkKb5WlONCiie6sgWvOje7Dni2EUPwiU/B5vZF8mjonoLLh5NHFwwAXASeX
MtKzbQOvVoRBNQGaTexQKXyljO2lpwvZnZn5SmApQTyylvO5QsvIwjTMt8CimD1FLHzmfd/yafeA
RqZRXPA5PZQmOOJgmvTiuUnpC7eDf1h2TH/k5B0FaKN9yAjarM20yPkopua1jfzySpo11JnuYdmL
LMmwIoLppxUmZywNGxfxEo0Dfs5q3sGB56UrMWWn0QSD21XhrKIa4WBiFC9oo6/rmJFMc4oXMyU1
bgiSba2cHzk/nZypC9k8RM/W8iwDuKmPiDoq22MbeKzMymMSVG85XEHyQYlGNWYzLa5SL2MoxqKG
IYbvVGvnN1JVeZVH31iZ65yMSTfoknNm5S8lp1UQhxgXlf+odH4VOyNKhG4YvWfJkIyk3GOQ53iX
inpnyiIuCDjvxCQ7G9p0NkSORj6O34XPc1RZPTV8t75HsKHbJdDUbW62ZnAqOPU5sESAAuNtHFCI
RdJdL2dspHOkQMvwIw6bLVa8HtRkFK9mpJXw7SfFp18rjyDVeR6gDez3g85pkt/kaspMxvv8dgwK
wP1uP+MXn9uKk0qcoCsZm+QzKbsfpXBZimuQjlt0cAprL6PLFCef+fBIm6daDZX/ogFnJACinKfO
xMMMWHYEYzI52sD/SBIrGcjMKTvk+rgKmbWs5+/M0oOfKpoZF5yGtHKTVJgXUshIm0lnIl3V3lux
GiJJFWEeOaee7zQyTaxZQGvLhi/31xTEiNDzwUSbaTbcz27RelCySgepR3ymqLtzTIsYLg7zoK8e
VDt9I4lp4IBOAnFrJUCzZ2y0QIC6cqFSrJSs9sIJ103T4rmZfWCdr6G5oFdId6m2bsdKe2dRojg6
OVQ6v012KfmYpZAcg2J4DtKaI3IeVilyN8x9+HbqonyRVNTp2/JC89ZpqD1b4cR4xnfRgGRYl5nP
4GP4wNfc/irImF9ZNpsQDwhnMPcvhywwNjBxdrVqE45lvPgzJHp8Dzw6BY5gIG1ZitDUxD7d2tqH
FFCPEwjbCOq8tfLnqS4W4yBFFJGiGhDat6JPP12PUyt6x35dRBoRYvKT9caWGkkIW1g/jLn5vUUJ
B04F7X5w14SovJkpj7tpnscPogEinz6WWjptrZEPmRfQ9rvx0JiMypqNDirRqUePYk87lmlRyABK
CQTlfBKcCzyRV2bGDpM32RsqlHuzmpikgVVZWy7fa2w/k/PoKWu6NbsfzTzexrFxTaHUxbPajbuu
/5Z0FtlZ6tNPOXQmAaDaGrprDkEUOmZ7bpnoXflp+InbcYbpJHJ24Dg6JWKIs5euTl/iOL+U2ms6
kPpk+vJMFWk+jxaXNiCVwcVrLpwEZG/qkQrAeUirkZbFcKbiQsft3InrMULVArVwG1ApQqqEg6cp
mCImZGzPu59UooBgsc6wEjhT9TObAvSC3o07D6rLfK4YsssyDYrMH2lPRv0yGMeG97jMQZZBPEaA
d2XE+p1vtbwsAT6nJ/WLGfib+afsuuZJ1hlnOBTWqHa8xzKLLkPevMQlqxqTSt9Ay/XJApMcTEwz
5NzBzXRgAH6TvC1zX9dpSbHWOIdb+JAUc/BSVBheStoPXpR+6iX7/TzhTpvkB6Y3TtqKKaRDbSrq
os/ISF4g0zFeOiSbAbTs8ZQV9G7H+uJNAJ+6kfOfx0o7jpsSTnMrwMEkL9M8/E9EnwYVVSDOR8w2
PEiVrvHDVwwBdQ0oqrFfkowTqRidh1QmdzlGbaYA6YvbCELg65UF7FfgP9B777GL5OOQk5dAae26
He2X5ew4aSxcTae7zfroCKmbpawTtVjOL0KkL1HDrKZwp3cmKGt3nsWnmf9oBnzk+bMPPb6oQF3U
PG+Q2NhWSBNXXhF/MktkGcJ5zxYkQI58IGM+BcikOFH5YBJQnerGIc2TyX8Q2T/N/AP35RxE51zn
qXlJdoQYfCz7vuv00S7yI4l/hmek0VowVyaehVlM3jUPWVXfuPl8fkkgHeURwKrg0xbkn3gsulXE
fBh3OyFAfDdeP9HGM6EDDeq1aF+SihPm8jNP4R1pARjFYkRCtR1eAsPbayKd2aNIB7r8xWzYVnpt
O8Rp7g5qPpjW5k2HfjxGhJJp8ee8RAK+NQ9oD/3EaLfsx/N5uBJir49sFpobgNvZRfXUJ427UQeM
4cVMkUaz+2Cq+YIErNs2CnSfnX62lvLRZ4+bsZ7XuT0ZArQ2QsiewI01okzDRBz69lTqWXRTliRZ
l/wQFMLxQE/E0WnVDyuyn1qdfF4pEaEUl9Th+ILyhB/KSd9ze0ZNs+duz4nOEFOhSZyckkGpVzvw
WvPiT59XKVEBPtPv6VKuTZsU04mkdfAgSH9ISJYyoWvNzzHXAIyG5XphD91KYCBfFp1FsHUywp7y
iQmhUUbfEoAGboG52yrV2tOYWpiO/wRCfSCnUBtYf3GSpL5OWRZkI25+usLmuCsjg4aaJNzLFySC
G4jpwsBCRic/lU9/NcH0GCd0keSrWVTtzlccNR1I6UHpETmP+YmTNW0/ZmLNlB7MoKfHVU8c7DZm
0igfEN4Z40+95kea93PXVYdKxS6uSuSIXtY+cDDi+JTEKLUuWmImzIVP4VlDkJhnZFoMk1sA60NV
Jmejb4I99thf8jQs9I3KPINKrXPrzE7br4ty9jLr+YCgq4fmfVUGBDQxNHBnHxDuQkeliPIQT6F6
suZ/vWyEbzJZ2dfza5c7Ox+zXOEa0cZER3dMVXSuVOBs9dn1ikZaHV1wwzMXoENQPtJI7WYN7XKh
G2Rhp2CFv+769RSs4BIL0ey8XR7SFjiQbkasgAmkBuPy59ssT/l68tebUdsGmTVfLPctN5drX/fJ
5Z2/7vx6zr+97y/vGmU5lSoqNb8/XrZ8SGXHiCW//s+yeY1LmHnbJvGvB5ZHfT09hohcqRpqdXO9
vHnSSpH9+aXI90JGA5hVstsNndBYCylmA6BOxBujtuZsjhmGZcGoAL0ze8+X24Hr3HWlV2392Zgv
Z/9+T0hg1RKwoocvXeu2W77L/ogBA7Bd4yPMQUZ07FyBYtPxWufIdtvH5c7loqrSWVgWa0h2Le1I
FYyOvp/Aim0G9xikMe3/+RrDqXuMSjykQwu4xmguAEvEthgD86jVpXkMKcgc/VHdmaNUW81hhdnU
1VvC1Lf0WXAcAoWhfuhYfSGLdIysIj0BUUKvx+Sy2nxAnaVIpvWEijj5vpBE94QQCZycmKFIYHN2
pXiCfCjfu3ETj9axrnHEBrEHOs4nwxWoLwKkzNmIOLpRBUv5g7QnnQRwP9lVaFdH35/nIFq5nb3l
bXhrN4C+wxyOPV/kkWOVJOwkYgIxZ90p+zFO1F2pEIkZTX6rQRFc5bW89fUCcfBToAfHPm21lYV8
kwGNjIzGmIiT8bTtqIU3idOfomYOInGdt8ZPLiUmLPr9RgfHbGJJg5rDnCEXnT0xD/eD86BHd1YX
XCatbNZa0e1pjT90XjLT3aOAE52Xby3L+zBH8eblcNi1SiOLtc/eJTSSq6Zq3/AQqAHd6gAcd26t
7oqovdhxd9uUBrPgjLzVEAnF4DDwVnaPek54B9oEN3nbr1WDyTa3+mHdd++ABdR90zTkJAqffJXM
3VQhm+ywQ3ipuwc0mR4Gu4eQBM2sTq3iPGRuxVDNDHAEOJjVBKW0pUFCbUzej0Nwnw0uj9qOm0Of
CIl0cBwmLYmAOkKSxJhm0RUKnxlJFhP46D3YLUZYmY2YIhUnaGURkMoMNPIwnE4Sd20fCGq+qBNV
phl7N0bi2QPhgf4SrwRGZ9sLflSVkhvRKJiVLZB7ZY0HldbrpsQIQvUWVqp6gTHpU4FR614+mBFl
6J75sYk1hrptfypby9u0pUf0QI6v1PIy9NAsMku/fWcLWK8YvtwlVnltJ/g2FapIpLC42vtwZpHs
hB4eEwmIPwhrxHeEuGZRcpiCqH2MpQmUa3JP5BflPpKyPCl+Uo8jJxOEktJb+yBBVFkK0ELXlG8s
DfdBab4ITo27hJkY1CZ904HVYxlDDTGu+Vf/l7AzWW5bydLwEyEC87DlTJGUKImSLG4Qlm1hHhJT
Anj6/hKuWlTd6O7FjSvbFAiCQOY5//kHkWyBUzHojww86nz/cQC75gaC3N/oJCUTN2bqA95TeKfI
yt45bQd31cFpx1FJbZH9pGOMU7aYcRutUaw6S77DursCI7y5IS6+FouFG4tr5QaXwvBuZGpUGIeR
AmgkT60mp5vGIJfGFUgFX+leqz6MmASwwOuvdTuCZRn4Ldk1ed3J4DMqFl+5JMlSEjYGLRPnU+E+
el0A+VCSXNI1GGBF45FO5Qto6Cue08tgWCctRyOclI/uI0En/Q7bBTiXMmEzhqfchmcNDhFWY+T6
jdpzW2Q/jb4GkG0jblvG+67xWI4QQzoXuCqCgLJSmQe4Mw+HRngf0+jlTyZJ0wqdg4TYHkUl/hRB
gfcFldFsTuesBEUo4GWHQSJg3WDIP4futbHq5iB6i7jh+NbVsEuxkMAHT2GPAQyzYbhg7dBDLRr3
Fh5za4BvHtQ8RAjiH/022s5hTTCfnJNtX2MQPyDDBVvAcgdft0xXPOQ0vphyOqajlpBvRzZdl9Ws
nQaxI27cnJ6twXZeyYfAZ9DFMSgOr3qnVAlRjlnB5L47tvNG0JIf0r1gFLvV+nrdmfJ9moIrldwm
GFx3lTiOsgzcz0n7M5wvTpHeRGXvWepukIAwogD7w8/UY7i39hzzo8NJLhbOoXOth2ColEIIQaOm
0vxoTqsIv3tLvNYFAi9GQSGRcriwMjxlwkGPWDDri3EAMuvhZvsu5kLeVQ9pcTI2Md8Zn/ET/GXZ
A+ba1eNUMDPop5VOFS9G8thJSs+MZC38fC8FtYqN6xH26KtIVOa6K4JzL5wveEFgIiCMQOtMSrQN
NqVMyR7n1rzUEKU717iXhfnEbIsokO4YDsVXwITQUbe0gTX7efC1+NxVFqGZJIVGIbt0gdNoxW75
aYQ5BCjtmtQNkTbWJRbZbdJYNoKquqTDxh7Mr9ikDDYFchfdeJeR+ey5AhEBX70Fx6d2HcgnBmU5
RmCP2EadMugDXt0f7IEENq550VSHZDZ/GGN9RSx2NhP5ZLrgB44H0D5XRGth7p3kxbOn5zDiqNVg
BkmMCFII6rOB/iCLgansdEbH4b1Y9FyIe7Dbm0cCi8dt2jT4QlmnAjyitO139dWoQyUe4bWsbD7I
mNlcUp8odOKKK7+GAj58hr77axTerd3YAd4E4+i95Xwd/Vh/TjxDcp63vvHmhPGX07oH3M+QvTpM
vHAYMXLvGM0uHhA4nhn9xsiIdcJ05gIGv7JtY+cDgUNXx2rjPk4DHnNAp7mvAr2jDU6FP8FTXqaX
KSLHPdIxAwLxJO4BRw7czOM5eNEKJhQsS90euhmt6mnW0OhJLvyUs7Il3nPrFz/LOXroqqsPqJO3
zdFJxR3/O2SbsfazZSXrUpAl24dMAVcMOeGUXyzN2TeXbjTP5D+xB6Z6Tchm9jI60x8wsQ9KlY2o
619NcvJTbsOS7Qq3Zv84VUa2tYvTWBSHEc2CHrQnWNGkMRvZQGfrP08AHB6pCXTY8tA3tkVAcirW
uFFe7anUyVPEla+qi3PoiRR0xDkRY0JkPbxeHmZJOm3qe9syf6SuRu/ktmTJJeFdjOJPjcDJ7Qgu
bozIJdx4KwrNOY2TfsDTnNUAHjZTpnrT+eNXm6G4bNn1S5ubUM8YsTqAyvW5MLBhAOX2UWrGlXce
W/kdD3WxLw1z3Tqw58Oypo1yok+pca/J2WCwSnkwBnhfokPZFD45DnrfNWRXxC2+feKoeembNdEf
icLcF6NNexHjsQ+3HTi9yd9taXkn1wA5TrUXEO5nV1P6VAhZjjuC0ZrIUWxCWozUeJkokhTykm3g
PwAo0w7GHuLLXh5STcfUJ7P3rH6/IDy9w6hJ9l09fPalhV8Ess9VQ7JBxQA1HvlKk2tVzZ/6qPyI
S/b0ehrOtiwgU7Nj2zaW+dXHYHKPyLT46MmeI8TCdXZlogLsgdvYXC/kXHHPy/5ziuNdryPi8SpB
sAjEh3VJLE6EUybUdfGmDdPFTeI3OD1o1DwsPWc0KrCBTqlJVIBrrovJJNUI3MTTo5oRXrJlWoaU
cB6+gwBcZeMw61pVfnwTTnCVhf9mg8lZ2Zc9U19T67nYHq2gBqJ2LZLndBR7GdoH6J+fQ/+ERNXx
jS8xM3nlvwleBPX6upcmEzi5c53hlUg6srPQeRkYizDjBRUTJWAXrhDCIvpBZlv1az57t/mvf0uQ
cNmU900OjJ4yd/KLdcsNovMWLodXR0vIKxa1sYcE1wza5t+/asY1qxFkEfWSgNnVSIYWb1c5wUEd
osezMiPUfUJbBvOJ0FecwPClssqNlbzN81UdNxIT+ajIj3hxyHv00PFWoZGxEnJWo1W+zxlhaNmN
cJUG+80a7Cwos53BhlTH7qbmZwtjk+Vn9W/8VwfNKuDOsWo4guo1FKkGWmVcddc2RLZDU2kry4qX
/9eMd+kqoOPsG42bEbF1wO+rl9SGt1M/q8cx4Dhk412aoT1YRI+2J9N+Yh1aGyB2Q6d/qxMruylj
RAnMm8jnOsUFyxp2Hb9hpGg7zPVQBEA4JQ/OvsacS71CvR/G6Q8kESKLdDdOK6D8FeHdSpAR8uY1
iWXLB2BwbWXjkVnyKMqNOpw6L/W2KPQAPrEmVZ+dYwhnH9Ftqd+Off2pYZJNIOFO/XMj0af86+Op
S/jvj0oQ6MYcqebAzQQe5y4E0ITBWgX9kvV7JyDWFfydClqcvGKjflavqZj36+6XTttiV6AZvLTN
/r48ibCISsJ1yOGyANUODj8GOBYIhSD9Tf1VxD8T+3JQL6m7ZDP3dCgkUNpG/ksdSkcQW2BQ5gK6
T03zJavyqg6pXhNUj/n8pF6hzqms/hDi9q+Twq10pU6YdNGjeive4iJJByxpntPWWN5OHc7FW5bD
WGSG0qK8BPNBxrgrYcLqltW5aH5ApiZupCyvowmw2ETzQ2cx1SvTFL1IIzaDyaQjspJvj2Lb4qlK
pYZHtObW+zjSNbb76boM8Osu/Wa7vWkjtyvxjTukW7coNbEZKPQDxpgYQJmMg1OdewksWi+5Ff24
u0CHH/fQEb7roD2MpBJSSujJrszClSsdcXAaKKEiPYvoZwqgx2ZjPtMtfBXDWDBw954WGoQNlZib
D2EUTVGvhiK2uCGCxuYI73tM3qeKRr4tj7hAxCTOHa2ofMVM8BaS6bg2O4O+SUrghvyhrYZn9R9m
BNhzKpqYooK1kIbMVFErd4aHSdbMJrKWcfyth0O1S7xfGnzpdeNMH12I9KtzgKj1BOR7pmJzLOgG
VuO9WXP6aSHnWLuiWec0DJIA2KG+T073mkXUQ7MDyI5/JLO7iT3DHmjjEGiNpXOc1IbVpOj6MAsh
arWm9vQj/bbA3T7aPZ4S/Ko0zCqLs6bmlYaawADYEZin0swT8pg1G1lfU6E2w+LQxTAcf6vp2mEp
vEpzzC1yCltXjcz0DgZFW2a/7CYh5jqiezQl51/+qfyKYa2Vf8KfIGCqo2JiuH+UjXHQCwZIZqKj
GSV8qas/ytooz9LO0k1I/Exj2bvZUDpsv6+QruivNRKHDcO0e1gpNrEgf0QNKSoiqw7CotdZhpPU
zofSAzso0XevTXh9pGlaewKBmcTmbMMBoMokJ8J4KnJDxuGk17CQ60Y/NQFgBM7U1lqqYSZKhPMC
4WOtWXGaC/OqgiqGqZaE/zfsknEJZwHLNtQYWhrw3nI0kiFF6nKj+148YkrnbhscJLb2GPbk5uLo
4g1kkrUM/chjaqmwmDv36pavNc+lH3dSLDnP7uRYxwmb41VPMp/MqBtJED2UziQvuI5uGKs4T7r3
EFTa+xyOvxIf8UoSpLvlrcUI/wIv42Q7miX+IXZUHnXqa6cUa+gMkEhQkz3+phVUfaUHj5GHFZqb
ooOViGPmROKR4Z+KhPtC6u57PvoNeXIAp33u7IaAumVOnsKqmvbJxG9iZ72Gfs2T2Mc3SzEzJGt0
iq5k1IyFybAvHXEjMcTHK8sjCH4K0fnhkieHI2aDJER9OGHlrwTohjs286404pLQoV9UnNV2Sidz
D6fh1CG2DUfzh24wnIhlfqYPxLMCi9YdKZBXK65+Me+OVzBvgm1s1w99KK59G58NN/3280sQUBph
U2yvJw3UWT0LIZFVECAwsIpkv65d1gDciVfmQBNh6N05MI5GBE5Ixh6fBFMwV1H6/o5T1UBxYUkV
FedDkYe/enJ3pXUxqPfxya63naQ8woEshUJ2LIBt4iDWV5maHtuuZNQ1UOjlyQNxoGQYVedlaNDk
zOUoP+4ZBROGA0wM1J+gQ1+d2XkpYBAy7GFwwwMMYfqx6613J6WBw3pHZ+SYDdV5cAVWXONOT11m
PrLPsCRhIlARVUbiXhZeR70HwPUHtI7w4kqLqky9iWQSXYbGR15X9zZ3XkmhZRSmWDxq7i4ZlpHU
CzrEA1y43GY5SqWw0P+o+dlCzJkH1mHeFLEQvAmwYpxwQua09Gh2TGRncqb3AEVSfe4Ygb9ZA+zy
NLvj43q1iGFgnB9/apKIopahttmn3i6XHs/zuCX2WN84IRt+Nwf9ue3oQPXxg9zSz1jBQM4AkyeJ
HewVFUcGEsrNIP1nVfIJ0X6O9CRWtk7jiC07glgZRMlvCGIWQ1UDJTkQmRahW6IC9zduIw+yR1GE
bCE4Fxqp6gjz7Wx4mRl9Ax1yg7gDHyJRX5IdlljBolquRNUqU+LXug3EA0O2TVL148o1YHpUqZMf
A9d+siqHHBDzV93jzp4yQ8ZpiqgrKPLJwFcQ2PQX0drwcGJQ+5QoMNDFdwJS3UD6cUb9G2X49w2+
4mmpMVPf0D0g7dh5zKQKhnNN1L5nY7BPHa5c4zHT9rrvMvVvf8lTsv1ZIgqWz0l1RDd5wh8eXqwa
+eWJe8Hu+kFXtM5WMT0z7AW6xAA3qbF119sG0kiEGISJnauG7CPDm+00Jd9qKOj69XtrytfMCABr
6DcGEufWAMHJOqndZ+6blxK7KF2zKVzV7KyHJYJtwY9Gzj/kyAJE1DSfnnw3HDTxwRjy9P+xdbT+
YSGlG65BbizUas+34J3/Jyu4MXnQ4MCinqvhUJAtp4aiTH59Py1xJnJeZ8ihh6IFRrQ1JVUL1gt3
Ie25SLi2/KUG6h0L38jGrrhKgvy8TdVUV1Is87UXURaFgXdc/uSEo7rd8zvXhDw8gmrNuHMvk0WH
o9cPad7Tvw2MIwM1wBO9II9FvswR1+3/ZnI7/6ST//3YludgnYXF2H9+cGhcVVGnWPDSpmFSaz6O
s3EJPMijGlvzam4uWf1dYVW7MTHDRAtqWCuOBOeiSnkg6ORgBVCuVPDvJkXziWECbJksfVOE/BSt
KsDm4MsXA4QTf4eGjnGxGoQDsJE6op2GnG3NjIvXoQl5EKAgh1ryrcqmWN2nmeIDjRbfx1+uvSI4
lOTskME+XamyPmXDiq1WOGyCaYliJKS6SA5ZfKr/IP18arTc/n8umhVwUf7DcIy7hQ9qWq7vBAx3
/+ui+Z6feYNmtZhQWBDg6vA2M6P0VEm0zHLH5rUzGYstZMqFHsHU5VjZwHFqa6FhOXtVgFWIo70h
Y32MhLlbyDELrYm4cbZPd8LPI8lPGd7Fm8HlFiK45RmY9PMvm8223gaTOe5Mi6TIDZFMDnPWPHfD
yKYaHwkhj2JAafUE/t/3jPfPe8ZyWDRQYfgwGf8hQYh6kZlBErUHXW/NHf5VWkhohkc2DVhuxHxr
SGBus1boJhH2rZ+cFpKeZvFVkhEPCVyxycMpfHIIhLOwWWDxO8wuS10xHNsaiuVSMIxieh5hGlRq
U4ns4j75XJkyIAkuL3hDA7gFDgTrj3YKC8mMiNjXhTrkpOQlC9qKvMb3qJDtVnrVwxjhrxGlIwyP
fDx4enlI52nhIaXSJt+srY+uL+AWqr3Njg1ipxNkU4qI5eOytTZyxkDE8GKOYSALa2B/Znc9hHsU
TW8Z1ITZI0B62V0ZV9UU5ITgLIWymQYbeNwAYKjEYWL9lSL9rw6B+Fr8cwHzLBPRCgaBgeV6+n/J
Qpxes2r89ptDWhWskBSr+85PR9x44OyU8tGdXdTpncdWiqGN6wpMYof4mz257iE2m130NilOXa14
VqUoT0RYXnwnclGt8ktaUn40yh+lZH71d1FqjaPtYvo7iHSrGeZPXc6/iUK4wz3byTa5mUH+7Wcs
HIX2CvDBhtqYzFBglWUNrqpt5V1Su7/PRV1vJ4F5n+5+CsXjtEOwIW2Iky32P1geaxjQxCQM1L18
Crxx281od0VHItFgbvymdE6lIZ2TA901y6zi0DAmiTn0eSjGhzBAi9g4uMeHkky6Qjy1YHUHa8xJ
NqRACClidNjkcGfR+AE34kiE37+PeKO6Kw6+J1zAThY8xQxb6GxWBwPdsX4rQmxD1uHC6XGb/DsP
ol2HyHLl2FSBC5Nq+XeTQs5qtGd9iL5L5Jlaaq1Ks/29FJQk915djQlmU/bRatFZKOJW4zk31Oxn
1RdHdfLDS5tjUIVvrJR31ZrSRROYp7ChOO9+EDz5IyTEgrQ6KL1DiHQkaPbAkGcxU3EpdRyt8bCK
5upTEYOo+Ne2FlOmOdm3PYzPoihOph67NIlw6BOLKnwOfk9l9B41+WFhqnbxzyrqvzRTHSumhwhs
rHGRRDhFMdJukuWRcafMMRM7LBgJc6MTTUR5blzvlmkweBWrS1Wcbd7idaB6S0jlZz+Pjz5O36H+
l9/Wq76jJC58pRc9fWQjDgkcUh8QwYuBOhSBzo4ZO2Ukrtglp2u2hBYwe4J7b9e33oDPL9oBLg4n
QCW7bSFG7treevbD6keoViFv5s31TrwnwvyxPOBxU6OdLMfnOB1gANQRAhhhXut0RGHZ0OO3AA8R
E73Ebz78SF4dC6tkk75n5ch079CT+1pDKVdQ/hkBbZHh6S+jqF7qpLpOSjfRMUruaI+Dls1fD3O5
SezwpgGeb0LCTBpLBH/b7g5bpNVgAAXMlPeGoj9WGr+Yjsc4kec++gnSrxFPwW0bxyeDPOLWZGaU
W/6pdmH4px2Jmw0XGXMLSBJl+UOSoit8hGwZKRgnJuNvfVYZpx56mqNVpK9myTU15XGafHmozACg
x8MgXWJnukOQBmTRZy9VObCf6IGzt+f46tBbHjUVaVKHOgNAX54xrf9yssl8Ja+A1NnhjMPhrZ4R
sXTemx8LlqOmwFC5A3FSeZ3YFW4ar+6At0oA2Y746zImEg0zmmFLh+5vMoQVfZ/v3U5zGP9jClkF
uEeZVkenajO462qIPZA0S7ITne1CDOqQ9UyEGfFNbEeHTBZYZQ9WVotdpuGMMCfupiFYD9+m+WKC
mu9jHNhj4g2PRTeZD3MwExNkYzc/m1dS2kkRsGs84udsP9uzDqHrB8mngs1bRMQQtd+jyd86GhhD
pRIBoKRZD55HQMDyE2NDIyMmQzP159lwzR30tQPabKIKXevmBtX8EHTvUiQu+BJUFDkJvMWWH5U9
e0/QWBVnI3xFoZ1MrzlBeRgPIpy1U+KlHo6m38sfWvU3y08o6hiCNphSZHgsbdnHUcNa/mWGvH7A
Ujk4hf2MQXRpfSQiyM5jhOeONROgbBQOo6lJP0Vtdenpfw6VnB8jzyP3KiVHOcl76Oa5KE65Vmpr
ElOweCdC6hQP5hUSnbNfznI5C8vDbqu02u8qVP5rFc6bUOYYqfiY2IS0oetKWs6+8Ie9iV3Z0c1x
oO9Eds7DNFgTbg5ns0pOpa53hzoHODcYHm4tAx5vC0Pw5BfvoodeZzrRMfMa91SrIiQ0MJ3yx5Y4
9T55tqOuO0jH33sGkEpG3cmgZXwPUn0342Y3muZvS6bZNu3N5mSLrjmNsfELyyPM1ceqP8U1gbYw
ZKJdpTypxsE4enbJMAeU8CRN21uTB52otfg1jPz3LBkSRHY6dBbsgobCXRM/U4KlY0wwPeOI+Fi2
PC5xYFyRRfs+iAn8Qa0lQOQ1KmcSKhLsAo1f/RyVAEMhkeR5POxbI3+I+qnb64VLlyzE3D7gWtGC
ZFh43TFEWaeTcS2VuyUE+5QU2hDuMcoFMEIDNwnawgyRyQOmdXwlZuptlmNEUHkPElnG2sTggi4v
fkxgiG9MpVGhGUtWJaVZ2RoPCwM4w8F3XeHpm+M/Q3hTBKzuxYdFwlWRG7lqsuE7IntD8erOy6pV
Km0G9Orfeey+2cX8tlQXxTBhdzTae2kyzou69scQwXb0GffB5M7v/sQyNWN2oSs9A/6IwEY2biTh
dqFGE66T7GMEVZNT7WSTfU0Rkn5Fzy7N3F17FNKM64igMBGtSVdDT27tlrNcCNMKIprD4jrGG0iN
D0ZsPBo2Dm8MVbB+Dxh/tbelTmomtg8ZFaSBQLcihLbBVIDuDJjGAPAmm3h+VtvnwiFH/AKrv2Ht
51MQ35C+zCHoL9r/O6m3bGXQzinTm9ssirviwyr2uWvBQEfYxChx3LRIAhJEkGGF35JCzWU0bdj1
KaVdjlRLqDkV2QEh2E2HCBHntnhdE9Eq8ocUXHHVK0/WDupzRszxSusFrRV/s4hk5qjWV/eF24+J
bJfgmu/lYARFJvdGL28zGdrHssgybE/iS5PjwU8i+6LZWgjCi/NBo9OLDvDst55AWQaR8tuqIzgl
LTgnXrXpSowzxinY0Bkdyte0UhrUwDyMmAs3enDDRoJZpXmlu0Ub4sqbA3O3yJNv7H15VhlB9dot
G0EcXBftQDPdBx+GSqeLrTmJK/FCh3JyEZo4h6WB9hTbuG+9J9gST7JoSZxuYXERDXXMFzRN6QED
7diEzVXPwW+KiFgzkv+w8H8gBHsz59ZrrgDNWqlrtBQ8RhfBScY9RQtOMia8KTr9oUX5wv8TCVZJ
rjKeZky/U11kBL2BopnjgxVaGQMZVFRR+Gcglo9QMe6IObbAIikjV6mJH6gaqi5gC8ag9dYb8g8v
6PZp0hDQ5xwj5ivoijO5wfYWJREn3R6LHrqKPVI9lRF1kYtggNDaGYlucW81bdfm2sfyBpGDBYZi
K1vl2GHg096UaMdmfWC1FR+q9lzwg9CmEsF1eqPq81Y0rxmja0Qy1L4FoE2a0tbHWoUtI64kvvRe
8sl6FFp3STxY0ESBZZu2CW56lECqZX7rBly6QK8RzqSPjun6EOTBJXvnJp08Xkfjh26A6Zgel6OT
fD2Rk5jwEHihAfq81ifvN+AWfH6pRGAF9g6di+fgEFTbAS/xc6ekqImSIoW6xanZzOmWFlHjEIEX
XzBS/K1FlwrNOWj1m26F37U2E+EJf7JCvrMZvYqaXM5XWXKuWM1GTI8I8rOH6iln3srqg9RlzLeJ
Fn0ZJddQVals2Ft38u6zFHf8J4JPvSi+DROxgHpucax6dklIGrr6TxZmR0MBIAXIL7pe/ZhNze8B
5NRS5zhS/9Zen27SABuVSgtgDpV0H8VchQ9zQyCzZUIXc22dRuMgNR6dgHi9jaZJEmUsxI29sPdO
DFvXGtPvBRHxYTpEGlYeHkDgBqfBzfLXWjytwsF49TP/pz8Gj2BQW1UvxUO/1QfcYeBacQWU2q+K
7qVjo5DsswFQ74Q3KDMhBV+3EV+0rNJ7MGY//Sj+U8auAI2uUVL35Sb0wnKHudEU08lDEmc5bNFN
kAU5WpKi2trXOD2DbqlDaVAaB+HtlGhF9eOqJXEm2mtqMt4ki9cC/sxUTbQKSl+fWj+TbEIwqBQe
S39Ux+zaUYzTVdURvDUEt0U4tSgwDHVTiUl7w432UCKnXgC4Bbc2VdXstYhSOon6BkMFeKWkxUgK
v0LhzLYss7XFg5oBRB76EbfYMYv/DgAWfY6OznEVwv4iShUqreo6bNNfJ+1O6sfGdah7qeyJXrLR
Pj+7wWM/d/uiIm7CgHtyTFoDMpbrM8UhciyZ4pKt5a23Xb4M50Ra89EgOBeHdg9bL9elH4P4j0hX
exxm96Wry3BNkC4znm4A9bZ+TWqVzehBZUdujNZAPKdfQ0/m1jxE5cEed3UMpVVPXAypMa/t+BYX
RayeTOxEZbBFTjvmRktoKY1+Ien2llOwU1ZcGYpPO8aNVz3c2mg/tWPJ7sqKlBY0i8JGte8B0Oot
xUEm7a0Ip6sxGRAwUF30c1AerZokl2pCSIRY42ERiMroYDs9rVG3QeqplU/LgHNpck3M6WrLO/da
xpwd9L0pqk+r03YRvrit5EFdVLehx7zSEWO/s776YLwFGg7JnY1ALRlL+5jqEt2i+7tCBrHrCu9c
lxBoJw8gv55061iFX4TYgj1gBJRH4WGx6Zh6bbqY9nseOaQwyQFhiUJ8nMhG89cSqA02/eAFaA9G
ltAG5/Mq0+B/ehkPHQkxeX5NCYki8ZCcGCUxXDTLi/IknsWRFe0W2OJzGblNE3ud302fc2CcU31+
Hoo5XUGFBxgLMsVSKDciSD8X2GqBnKOYaIdwfhrhbcvKu3VifLdzMusy9ybD4dJUzt5X/WsPVAFr
DM2W0nOSS1ZtC6XyUuNmVyCW5eSXMa6m49cgNYxjyWwF8sFB2XHFCsVB8HfnS+vm2vZMj5lm7pQC
cXm6Mmva2UQt+qUJdSl7syM+SpWKY9DDoQu7Va7KOzICzO3yyBVqIrMMNdSgqB++PNeoQMB1gUfP
e27Tu3fcXBYZl47+u+x5LjUt3g0uKyfZYPdIIce+B9dVD6B9qC3Zz6IvLa2gKnOV/46klf0qlChX
aaKITTyHmvO6THqX7xCqBbP6FNC5YUjS1M2x95hNtN6NQRM7i6qR8D1Wcy3kcvCvj+NInKUaxhPq
+Wewhx9dKJ+Bwxg4ZBFBGofE5fGoATCWu0FrMGNanosFQ9AYsDDy4YDgk/tJ915UzQxpM9ssk4tl
gNU5P0O/e120RAHS5pUGqdEhCW0z+rgnIcB5J7UeSkMY7/DNU9gj52oDGq7y3CGMSfEoMiAokeNo
occh6gEuDkAiMl4FZ4zzOVI3ZN3TO6taurfwU6AHPeK7fSV8hWeEhdfIWXxbaqYk0mA8wPamEBoP
ltrxfCifSLnzq6rHrGokMjTdKr0g3hAK+1KVlkHpuVzlNLY/JHWnPwL4LBIv482bseiOMp25ZKux
ixFXRLVjhP1psqNvNetLYvgps3ish3S/HMtRU925ZpKaNuJG4/9dakiiR8178Pnm14uwuFDrOKs+
sN0+x3FrwYBGWCcL3jxGBoRTZhJq6gL/zF3rVHtMcOtdivZQyG7eqREmVDNmXj5fS9FckTf/aGlu
cTx/Q/rA4AIsA0a9eSFM/MfyDAnDkDtvbBCseBVZTbjKdihMlEeNksS5Y8Xt70fXRUjrKwG+UvN6
2u8ckAIVU7BHW0KZoZ5Mf8jvAEdE+Q5/3Q16BtrGNG4zCiViSNTFeF9GHHOBKUHtvk7xW//HmSp3
NdrsPaH3iC7nXtJSrwKgC/wZGC+V+bfllfekkNckmJBbRsqKMj/b3k5YcI8X/aTms6maKgOiIHZq
UmYCxECUu3rc2+gBKpu+Qd2sU0Jt3yl0SpUtzMiSzdR2u0VVqOq5RFkh4GF47ZQCcaGNOFaxy+0U
yFgw1IY+hVpTO1hetXZRBW3LBGNykE4ech4sxj4Pzmjjvc+8TNcmubMRO8vaPlhR9b0QBqDYMzMl
z0ZaBM/dm0YzYJQX12TuKVAi944W5qAuGSvdDz2YdqqdSZS21m5xNvWojtXwW616ad1vYfuXNEeR
tZJj/lthkLKnhlwU3Owf7xFeOjg5cF/7GdJgHa2PqtNroN8enegcOkfp+sl6+QjxQPRPUM4kncck
MMevywSjVPfm6Ie3xdciQ2bNHgn7l3j0Ck+ArNZ7gjnMO/b5DMV5rrAyduHdzC+jxuBMmFzuxTCI
NqQ20atGreZCBkbTYqM2p4UgU9gQL1PukknJV9v2fC1BjT62Jy5dQ0jMbbEUKyihrmXpo6ONv9UV
Ve8WWw0dmVJ0tCZpDQqTLmxzw/SsXjlOdi5BkGenzHcLzK/TmBqbsil+93lyUZXTnFGiUdvu8jRB
VVxy7zBWedcNYBhlJF8YeJaa84foEeB6AB2uKiQc0zbw75hPy5rRKl16mkJoytBPrtCxnMJm3AGL
bzldGj2G6X9l8VQ2BPjSOvtguQYOS40LTFqN87Sm2siQVNDtRsVGOV8AEzHeUQoHPPX+6Aw8NGxM
1iaR9E3xDXUUcDf0jr0RgKfQgdlKcOt0wwYuWYoGJJthYwy/3DTdq9t9WROzNOHt+nS3zENcHdV/
7jFSogRbykw99qHyO7/8CglEX5xTO47Xvl+GD8w011Jo7kZh4ItlgZ84O/qox8WqwFCi+HgC5a0c
xFIFNeTy/MSWh4ADmHdV5IW1beaIYMDgZnvMQ+tofhxlFq7bpIHF571Noq2hcb8tYMKCY2jtFMEE
Ml8Xc4yGxCX8f1vYnuiBhoxl1A9iemjLe4jz6tmKuXNmNhvXJNyhvZFIwBwmQ5lV+MQ/1N+TjQFS
ho/4WjjOa8wEfIXVKH5+3ANlycauB4NBDuehVzYvBJZetN7Gg8Sdfvryz6JSD0UGvSTgmvdgNT5N
qlMn5xilro+X68qY0XUFUkWgQgzo6IiA4et1TrLVugqBIWPWISsUbNdJx1DhITZ6/B5LDDFfZ90D
fRzUVifr944lWSErRQUeY9QHQWfkBZD+IA9/Lw10N7evltW/D/gerk2+nyzLk/3isRQyLiFqBzYS
RtNyjGnPId9KGgzPzf5kdXWccp0SkFRx21NUXwXUwy77nJLipxmzRDCdG9Zy1lnroGyZHuQMDZFO
IrZ2DZFL5u4pCfUJSp39XCjGRy6HR9GYM/Oa5NH24WA1Mzy4QpGnavJ2S4enEnB2O7C1RJNrr/IZ
9A1PemOjB6QTKMpF5/p0nk5E8KKifwSsx+H8x6OwhZuD6qX0yhKHLuokfS5+FAI1htPgAtR4HG8k
R4QnFGJX5m4X8lDswqWbItrTNmRRsvP8x+hYfw2OjOFn2rXrPuGUveZumQxkHSi5a7WTq5nY4ryT
uAxAhMNBNVv71mx9uwAofNWCquRjMVdJMnHRquFV7ZsCDjrAfX/CoQoZuWrhU6ZDHlFbtJz5r6r/
WJbQZT0r03vi0hRYNVxK+yMPkn2YgA+4wyhWWLJfPGavO9r8O3bUW4LYnmPxZ/D7n7Vgru6nfGe5
ScmWwKpbjx4CTCs7t7YiJ7HQLFYhFOP1Cjc/8Ne76u7KKDj4icTx0nq1SheQJ9qL+WySs4A9AB67
HvzlnV0HJ00L94WRfS2mHIXGClcoaBoNwapRpI8o9G9BRwUW/g97Z7LcNrNt6SfCDSDRT9k3ojpL
suQJQrZs9F0m+qevL+lTdfzr3jqOmtdEYZk0TYIAcufea33LpgILuJ3r7pcPFOCq6RiX5DQG6SuK
Q5p70+ra5mwY9azxE+7DwU8PVzDUVek1EpAVsw5chQN6+Jd7iGiDOP+J5InKKOqjldPmP69gIddj
RQlre8MK/LXPnJ+ZKp41wEgvm2adYdKoJYB5dUFE+XEd16H228+q+boE1EFQdxrYLprbQJdTa4aG
DrUlidQfib74ZFc/YdE8XgfAls/EjgbNygnDe1iAd5q2usWUwa02RvPeRV/09mmaKO+J20Kfqu1m
g68JVlSHpZb49U558fJQrJfK+HltDgtP24mngfYUjE8PvFnt8r1bCiU8mGk01hquM8ToZJjPYSrq
dwPit/X1JGUwOqzdwVuXiuBwBvGPfYJ6Vh99Tm50PQwgy665oU14o7VKuBeIVuEjXPdutXGbltF2
CZhpFl7q4hnx8X9JhI8Is20ATUh00z181n2XeV8twS0Zten3REtqE0tuQyUYkVKH2DJ4DNjTntKh
+dqRKL1hvLMOve4WrRlCeI0S07u0SSOR8Ps5Kyd90z3foSSPmibWstPt9Vo9KQfN9XV702nS2HWM
2vfiw3WqatO7H4U74SjUOAm9s9Hd0ZQVsFLwGOzJx5bIlq3gYV/bZ7UUxEEakg3B3dybl6Qm/2Kw
2Z85bnuC1slttPLf9QWRlUjTBL4aXUVfBXC5otLyl/StvcskG4pSf9BEVwBdf2ccPFlW22gKoIRY
6uHK78oXlus02KGbD9gBCth9jFu3HtJwVdsJ17IOJybX/jcEsukxbgrvSXfHl9r/qAz5rolWes/I
4OMZT8uBEI97zRSpU9JpaHrQRKZmnBymp+EXsKWvuAjxYXIn53bHfeUeKvrTlX1Y6LcfAvg2DXPb
5niIlabRQRIp95GNTFedaWK+X7ss1sSdI1ELG1H5XNPnx3iaIgNMCdjgEM5L3vCWCcLRYp66jghI
9hHBsNWyi+qlIOmNscBVQqk3ntcrd9F0Pb0Hu/ae6FGcbKqXwil/2Lp/qo9y0CyXsglOJO+gL/N+
lGOLTQaJrklanmYe+c6HSKcH/fXYrkfuL+NNbvcMAzzOQ74NkMUVM5vWpz7kO3XaRyx8LOiM8fTD
ghJtwqWxanVlpQ/ztSLW7fTr/nryueivtCL9bBIcKU902/W6A+zAK+A8zs+zvlHoFRzPUd5B3uun
DJEEAdr9TIYRDl5uhcbWLdkPs2v4hi/5zVXceA3pUXDDqeFILLrUDnT7HtblnTfhV9MqzwUA9Eq2
weN1JRlQ+YA7Minlme9nDZUIp+ibB7CwXMqTE8Uw27hF9Ze86t/0vea69rvRcmsjPNqiE3XmnUax
9chxViJOf0VwMFaumZ6tBrZhWjWvXf1ltt2nK0FKF72evXwrqvCMA0/jB22iqOP4a3drquStMeyP
5sHZ5Q5AaNnwheqq4rrYGAFu0HneIYkMIl2q6u6FuFXAEnSmyzGrxiM2qTsk+i9qDKcV7vqnanxM
SibJWCKeWiFsBokZt67827W+NSrHIKZvlSr3uZbt+LsbZ1k0A1wXZ6OI7d8qyP9PNP4L0ZgswIAw
0/870fim7kEevFfvfyKN//Wv/neUbfBfAdP7MHSA8sIh9lCQ/gtpHDrQjgG/BCK0TItH/mAa2/9l
ikCYdLs94YciBEX8L6ax4AVDJzDB7IoQXdf/Y5StqRWsf2gWLcvSwa2OhfrdYg/xOb45neXY16kl
jwifgegkKtwHcn5q0cnnIHHXnvCMbUXjaT8DN3enctyJgnz7dtiYSYskIhe72cdyEnr5TWC5hJG1
l6nr3QcZlc9WVmzCarTYAwXGlqgzBV4kCPZR0zIKmJIj9RLC+G7f9uyfMKm8FU5b7pSkhkkbchV6
WfZrlDV3KkHK7ksFGKJEGFK/shSj/c9YvqveYu1CNzq5IAeNyL9ZwrHfTZpz25Rqk7c04wKC1mHn
4u6QvIm2fAcp0R88Rz7JVumIcz5rjascC0TAlgoNYTwgPgIwt7Eqo//Z+YN5hEJyKJI03vq9vSoa
Y95lJbu1pCrem5IXkM18Qp1Y7mYdmjdP7XTWTjevPjVhMN4R2nUwLeR+U8itMAXzm3nThwreqBKa
DX1+qDaZZ8CJgkWX15S0ZZp5GEYwW2q6UegAHC2twcdjSTFCROPCUseeKqYDlAXOtzl37b/F+/73
E8RxPOG4nCUa7ex+ErVmcyCHmrC0Y2Mz3tNK5uuPIlDQpal/SS/rQ1QF/Z3Z86YcwP0Lg+TfB/OP
q+v+91n5J1/6k76Wc9VxQpt0Z6KhA7Ywn8SMgiEVDMe8OY6GtMnYqt5sa+3IQ23097Eonxmh/Uyd
4m9HQHO9/3mJOL5N/F9gIeu1UPf+UwsNy99aVOIVR2WkN0x3sZ0+W9ESr5NMbjGeyf1sZOkmGxc6
gbKFZ01gFVyBjtop8AAtLC//+TiIT0pbfSB85j6m5XHBou7UMOs/ONvYANRYVkyTnIQDgZfDWasQ
19SMK3yqa1aMntAwzym8rZfBW6moHI0ih+Oz9MRU4LqNx/DnMDHh9bzF2od1sb++lBfl28kWmJ6j
7Mt/ftP2J8L29U27Dgpph6BMmvefvr2YKyCtyow3TWcb7DDAhIx45G4wfMzmHnta30039ti+eRbd
lTbmOmTD7LGRAFEjxUfrzdXeZgeFkqR+8FgDk7R9LijTgKpBqCJrnni0ddFm37uawqMQKj8NUUs/
3Zi/h726bV19IET6QVu9oxyrR5p24lEEbYddKXz6yyf+JL7VnzgkkFwz6M3QsZxPnxivekHwrpkS
BjYebQTnFDEpYSHjcwKg+sYOg21Y0S0xhZOdLERkxOCgPC0WL101ox/vGhvvNnKcHVwF1JNSB2ja
TLgE5fUUPg0Q6agvbiGmwArUs6oQ+N6mKqL3sLGIXu7b/OTmZAxXbv/e0jQ7SMSITDoq5nQ+HFZn
6wzR366XT5x8PrZrmoFPBUUGu8+q98+zk1GiP5dgVY66RK/DfuSQI7iPiu9GH/X79leF0KcSlrGd
FIwblGJyK7e+oncYKhlvJih8NHaZ7rjO7V++kv/pvfH+CEvHTMBg9hOhXoK1szsqzmM7H0yZA4Iq
anDhkiVBeU8Y62zKLnd7XQ7AUuLhoq1axdSmdkG/eQRH0OnLvBfflJ9oD3q+7WLvgdNSwTUlvLLu
XPIzFglpz2TrJZ6WcD651RnY5n0bWySgCCA3NR3JTVCU9yobnA17iHVjNeUpzdJvqD+9y3/+2NZ/
v4W5aMMtBKYEpfqeqR//44bBxGpMY6/JjosX1YiZs3tHoVxhLNau2bw9EE21oce+Jz7pHEb8sswS
lkWbPGYU7IcqJdLzL2/p07qCwZK3gYPfpJRxLZoZ/3xLTmqMoEHC9JhEIdeqiS058Zw9+8VjVfjO
MekCGI+DeQba724Q79wC7TDWivzWv7wTfRn+cX+/vhPXEpwOgW86rvXpfMX+D8fc4DKFQLx2nQ/F
1I2qnPiQNANSIrgP5XMSnxaBbqUx2dolzaErATnPNPXWNiJWyK7RNukXb+cKF2iN+Mt7tPV5+d/e
I8aK0GPl426ij+YfX2DvFUp69cStRLm3YUcHm2YJdJL6xRCB+ma3pKKb5dlPUcw3yXdfI7ncUZi3
boqDOXQ+8kwBVGw+cqJ6vkyWHojR08qCEs1hAcuBfcOayJiKBm05AGdACQyyH8SEUJdiotoLZLYh
f+yvR//TsqCPvqVjF1gZfOGZn6/IgQ542rpdejQdAo1bApOSdpjhtkJVQRqNcKnDqS4YVXVWS1lR
4DSP7LnEl4GDX/jjaUTkm2fGX64Z91O1od+YYJX1PBvnlzCDTycojMChXiIfsSTAL5p8Wr5XZ6z1
85NrsgGfsnyEsbA8BpENDiQFM5jwc+fI3SSYBCwo/YHXV+5GTZFxBI5Izq/tHx0xW4elULulstae
PxZ3Jq2qnT94dF3SgC6e4R3SIu2f7AmrFZpc4x0z1pFOlVoXc/cB7KNBwk0bPMLNMDoCVY5bPvQM
oXZzTauyQ5dAfEEy0/Qb5U0SdB+wf9Dy9P0tynzrrhr4Hrv80LpN9x4AoJrEiUO9rbukOITgG/sw
xuCYL9mmq+l4RylK5Yg38vCfLz3/f7gJuJzMYeizQyLv5dPtmHI1GhffMNAfJ/IwaoMQwqUV5gSG
Rb3r3dvl8BCFXsT2eah2LUCk3VK2zc6z6INZsdgrWG04LSYXCa69cZMyu58DcwNZp8HrhLXcdtqd
58RfowIYANdzQBQA6R2CMnM1hmN6DAgRgDcWhbvWbO6aQTpvOLcAISp2TjfIxwiMX8LXLNYwCwn2
yq6i6DgTuHlayAGuEwZYBTonaid9f5jOIzKIph9/jcrvNu7o0i+hnNt45MqsxtZh/6Tke6Lmu6UY
SUMP2C8wHmXKF8aHLrfbFVkH2DYjmRxsHHhWUC+wlAx4bkX4DbqLeKjqGTY7UosWO9di1NnJWaZT
0LjhXyxt1qf1kosgMDn/TXZu1Kre5y/IDKuuVpoqYKQdYrRKwWqpzAMC6HA1WzOm0Q6gMH3bNsC6
DFTmySuQi/pB/ZDgB9wWPtNzo9bOLRptlVLd9j+fQte78z/vjIHJOk69gc+JG/inIis1BCeRodLf
tXA7Dl/KKI63NZb3JQg44lxmqzSddyMS2l0hqX/QhX6bU8pk0nNR5zeokRYfYQSeub8dP/oFn+7b
gclYXLB1cMMgDD6d4HOgXOVMGWeZFM4+Rcm7jvvxW5H5uKwFU55mGuez4XTzuSpBCrjZASGQWP1e
9JI23vznw2X/3tF/OmC2bfr4MdhK6dSkfy4lhWzw6rQiOmD9FxvXVvljOVF2QXKqcB2+8tCOHJoK
7Uia7MvmZ1iI5t2u3yw9x61tW/7oQfqh0UEmvgTJ2al/Us70Z/jwJEchRN4lqX0faZTcmLQ0erkt
Ms/jqhisxV4PxUvcA3EdSL4d8im+lz4ilZKr+shXeckm9UE6eXbxsro5qG65j0TNdR4P0cnnSAIC
jAP0w4O992T6XWZJgk28FbolP2zDjCoYc+bJzvz7ngrjhIseOSasd+UEPxi/CXRzDiBYx57CQ1vF
577gpbKwVjvX8QHfmfEj2TzBsaaLvS5J9iNctUxPTQbl164X7QtRv/i6FbEA4IjFHHzYEp1rUUg+
VJkhmsWBVCXLcDBtAKNQPc417nUyMpzsSQRvHOzkYtPli8jS2PljsiDXggrqsYFmkQusG6/p3G1U
xOMLWR27XinnGFZyk+69GGubaOSZBfUbAPjlwZ5cBpK0JNxlLlCtJdBQdecinjN4EzVIDcuYzjg0
EkQmJfVsGWF2GZy3sgKzFUbpJicnAB0TXu4pmM7MfTXwEYJE2JM1DENjgjUVJftaRt7rIva5I/Yy
GWZAfUL3vMVjX2TvhHaO9IFmA1YhAToTbLWe7tYewoGzeeUmeFtCJb4QWn9UYxdBoQly8FPDgntp
5JsMhp2AznMgSYIMgyTqtg1Ku+3UTTA4FyO5b0RJgJBD2B1Cgj27G7HvBFf1UvXGcXEyDE1GZGp6
10tsmR5o/0rLBY1d6mFNbElEWJuu9xZ0C/PFuKpP9M77jTcGPxKnaHaVP2oAcorsAOjDqswm+cS2
mQT5PofX7s7IN8np3EUD53JC2N/Rk+PH6A/9PsaqBdGvkVTQc6wF+3c0Ly6Oq2KCgtSZYU55COfx
2QGPtaKoijfe0m+G1uqg8FjWdhC+uyka7+yEirbQqDAiKX8vHHkxs0KjVzVrOEO+5VXGxrI6sPou
o12nKaeDl6KesQetyZmoU/tpBhXeGzTImVQVURkTYtDeL73+Lzyf0N3afDBbUJoD20YNzbkW3bKK
dlnYL5vWKsUq8MAJ5JW1Z4sjjnXRlJtIWtvYQKfcYJpEjYd0W/r2tPejPNjRc/kaWZUPNjDKCTQP
0/ui6IBpKZYvO3ip0ZQ9SAuLN1AYaxfV5nAJEYm+2HoenohnYcTTi1C0sNHsYJ+jYCIbJBGraYgF
Jhu1R4YcoQlFV94E3q6wseXm05eBydaFGqjJyuhAyCx4XSSqoeHFF7P8MZgjmBQiLjZTHsYXX7/p
VIV3IPqCdVIjzFI+BjuPXfKOOGvoJwnZTiG2Lu7K+9ZO4lsx//BKa4Ovy7rkAzguBx8t6JsWd09W
uTdmpelavRXv0wXOYykOSZ1lN8NkO8iZWMpDMzng1CajyDNvBmu6RN7YbUGtmA/GBB1Qf/Baltgt
hkCC+u2nl6CB4xhly3NuiRvqR+OQlBUMRsGby4E/fU265cVYzBBdWWhdlgBpBHKUYy9SfFPjYr80
fgaNp06G82Czy2U1TJMcnVsS7RrlVjeeLbFJp7nztRLQsDAiVeeZuQF2QmW+weLHKJB794q0oj1b
d45TQH8CSdUhzT21ZdYwrq0p+IFTa9iAATQ4GARU0/R5lLGFiu0qxp8zcbbc7FtTdPGeSq2jlLyd
/XRLocHWv11eHcmtp+2HTVFYtCainyVpcOwDwg9Rt+RNu3Z/tJUx3KWL5BCW4cOQw8YPfIxpbLPZ
4VTxAfUv+qTZATpRHVw/eSrHCXEMjqSNk9oV+3G7AS578aM7vsriaI3yux9OLg1KqzkWAImRTA32
LW2SV0sPoN1OYdFLkwvc8nORiv1StA9uwjVYSxubRehO3OsVSqRMKUQcAN3Tfm/L8b2qnZduNKtL
njViM0i/3RGJcErRoTR0xm+vrwoMCMRhGkQYx0a5NQMbgrn1zZkk96oR50NSmHsxS/IKKpN8ZyWO
tg2nsbOJMRWYaDC0ngqHE9ocJsD91ohsLzkvWSYf2jkAYojFcLFwiXX98EWWXrYrAJWuy1B6u9nC
+w37+rFBi32X0A73+6DHEusUp3HBTJXa0jxaYW1i7h20Rm+Ev1hQfnthhOOoIL6iAfFM0zWqnRAj
Wztfxlo+F+hzo9weXov+vStp3rBjsVcyyEmRqHpMK3zBKR7PsXSxjstC7rhfjBqgl1JVZne1dNHW
eBmpAvAw03QkxhrA9LrOE1Y1FsG2RH+BiC13rDOK2W1otvKYoW0eqzK4UcOhgmNxIIAiQntWHItE
vC6hb90kvlmv8+Rk+h2E7pIS0A5Zo5uw7thG9t0BLt65QZiRsHsIZ9I6DAWok5jyjWl6jFwzJoJs
Qf3t0Ayw6cpenk2CJzyMMGSWCovpemMD94e3gI0FkP0SPINT+fD7pLqETnJaSppcPdpDwpFipLDR
fF5GJfcGcDUzT8hSy1yPfUy/rr14uiucKkQPpdbl8Et1ZoaW1HgsHJlsVckMZSYEbVPk87rxh/wk
lSswKCwZXKXl6BRhvfeZ4aDf7ZNdUML4tMyxOYaZfEHD8m00voKpnnTGPS3iGb5sBLZHDzy4jx+5
CrBpIdABkBY9NyNIzY1R+f5B2TxXxI51I8ptEKRf0p42I5ccsXbckoGml3qss+ztsdl7efduplAV
WImnubwz6H+v2PnRdpI7NAxwSoPKowvNgER5L/G41NtWQTBBcvvgt+EpL12CHDrDWEcTNP55ind9
19zC52dMQ+20k5aD88/9Qkm9Eciwb3qAOnFaBrt5WIiZ7Yvv8zaq+u9NLAGK04yZlf0W+0TxTVFx
gPn6JGmNQJbpX/sRferAMnAc0e2uhg5KoGtXxVph2AOiTdkm8rM0m3RTLv4+T5GmmUvW4lRiYj7l
fYSNPCXaGSnA2icVflqS1WAOm+brODTMselubJqCpTmNBQlzr6Lvym2OPXTj2DjvrRxu5eSX3XZs
549mtCfat96HhRI1Q07OwE3h3zKynQFJeRP13W7O620RmG9pYu/aXBFNIwn8TdF802FFGZDU60RM
N2Y4GetlNF4diLkpcjz29hY7n2CfoMN2iumIfn9YJcyqQY8JtNG2ek7YwFFW+Bimg92AkhTId/Pd
8mwsPqAvZxY5GjDJZaho2ZFxmNkEkKs2KaFEhqcq9M6S9CeSyBZydo07UpNgQftrY4xXvo+hMfdb
Dnufo5kvo/sxQnk/dBm+dHRZ+QKGLqPzD1YwubPjPTqVaJZkFLBx6hP/ptDNoLAR72nfXHD34HeE
ggXH5Yeo5nMY36CQQ+eAyYOTHmAOldstQc0dy7U0Se77ngfFI3TOL40nD97QPHf0GyDV0+QgrhXW
anUr8wYFBHDBMObGF9KWIQ6Iy2Vssx95J5DmVfQm+uekq1N4pY6FMDFna2KERy+Prc03VZfVQxkQ
v8GtYOPlKBEz3Q00BzHsQQl8aeSc4EBz5YURIJdEOxkIMOU3iiOW7AHhCFlgz15qsnRa1f6a8aB0
HsWg0uqErHQGhqJBbfrX6wPXp1x//f1Dp0mkWOl1dpL+I96QbRe479fnedfciusTQ8aH/3rO9fe5
RczCXeh8/e33E63QDHcIUW5+//rHf6VfeszRLK/bJIoOljFwzwF40GAC//zKomvEsv3zZWclNjTi
q9X1L6/v8/qn3//y93/2x6vEofhSLVmxqwUxfuvr2zDdFKx8nMXrf//zT+/vj5f89JxPB+7zofn9
Ovojxn31HAICWc3xJXbZrjudWR5dpYY7psKHIUMdALbtPSz6A7Vqv0fB7aybIFlOhvT7/Ywibb2Q
BMGoFA9TRmrQGhXNeG8HFPhZOb6WSb9LSGkY8upSSNqgqtHuo26ng9w2sktexm7yONV7yIgdSOC0
jTtgxcNXNLDhxS+JajTH6Kg6nGQ2E2JQOi127rzBGm8POCtyQCeRUWJ3TU4KT8JNzezdg3rsBSXo
kvA4ofnEqsMWjA1Isg2SyFp5wvyFDyh+zMzvEscm2Q4pUEGdIIobadoFx6WiPjem5V2mxUM+JVAw
kESbDQCztF63dPs2dsDdNCumS+Fm47GwNDF3BGIn7Qc56zlEVKt1MN10CXHEaWEe6mHx1+1MoIET
dP3e8+U+cbyniHPlYs4TWPYMNrkzJPvAuO9FTwCoFgLbAwkxDZnGoX2IXcN4jLdI8ioYBE6EqNon
6wEJ41ZFBtPNfqZSLe4L8wskRDgTi/8DtC+YODvEdZd0IEKPHqfOyhcfBTWbsDkaXQIe2G3abeYX
MSM3bK+ztNe+AJg7QTW90Jig7hnIvCmN23JqwzsjIGF8vNDXeDetYV+bPTi2AOKjYh+UjO688rvn
zI6CG5A6u1Ry9OxwfmssVJNMk/Yys+jklsZuGLseSbIkrbfPoCN3+QN5dTUxoqF/mLDbOcTx8pHi
cyJqbFPydqyAx1XRyBzL/ioGwK6Ig5NT6+c175Z2up2pG4wo5V1Qj7u4vfXNKL1xEDytLM761VQH
LRntznSKFQFGy5zxb8Oj4Aa6Sxt8o/ZsPudY09bBYoCXKutdUrVMcjynPxHGCSMPXa41BvtKkm3h
zfIY9LQ8EiaZc1ht/CrzEHpq14JB0kdgEhN0rRc9wxvImCAutxDkB7mkShwaK/3IMfbsStP+wKSb
7Kd5tA4WwmctmyS4mHeMzmRBco1zae6bez6aupRMEyrmyrdGhicq9X+qAoGLEelUr7S31pnr9oc+
ybbFuK2aUGwio+fItO3RSqczYMFqE7Rx9sWfPhxTmUf+EYzQqcQqBMUGE863YWjHs/S/Z8sXuSzF
oV0gcqW2uszBGsW33C5xx3IqlnfXoZIEoH1XVNETgYIfTJEc6S/rxJ+PuWucogTbWVsW0WHwA2Od
OJgO8NAz0I1cm3ioULPT6leSmjj17TSgZvawe3U6ORSTMJ2jFZPm/AbOxTaRTARM12chliF3rlZC
Xa6tbbZ8D0xaZ5W1tUtEDFJg+DEL/6tQini+gkYSY7onpfIHPR6Y+xGqt++lOxv0Qa7iG9f9btpJ
RNfUuJcLupakjJO1byMHLWaIFaY5dVtiuO5koeZ1IcqKr7axDm3rfqtgGewCB+m2BS2QjFI0I2Is
8eM03asFla1DmLnv7eXDzKYVJfMX0Yz79FcfxdZ6mrzT0Idq6/nWL07AcY13hxqCwGHLH3fg86x9
1Dnltjf8mTQc0ZP6OB9wbnECIkVJYIhUNg1+tslAuWeL9pwoym3xnRpj6mJAZIVzWrzCWKdduJn0
8DkW8jGsshrNJCZFbWrK05cQl3CD/PWkiHLYp5l1qf1pPyziJJyQLqozHJECPxmpIdfMFOON30YQ
PQw0j/LDTcetV8N8Qqa0gEMWNel1Nq7AcnjKaFvYbfYLduQDDkQNo3Wwai3ONn1UaAF3RQs+op6L
BzLSLrOLB51hge1bH50Nr0F1ABPi9ms4k0CUxagB+rGEsGNGhBJg3DdGeuBh1JErtzQ7qKrFzq8X
6hn0l9KhmWB1W0j0kHBmVd+jWIsvhnmbmtlL0yimE/b4HiGbIPDKyqEgzoyul/gly52fop2jndKt
p4XQg6yipFCF8B/tLtn5OoiUwFS39e0b/MGrRBrfVcb9YfRfkcWyYZGivgwdgS2u++JbhD6132bT
bLVsmyiTcj7GyriH29fuA8s8LTkePsrwlihSZmekB/Z7owpeknhKz61ZvnkUehDAxE70WFMUoE3s
lt7TsowHC4EpKd2gg7D38eVkpLXUzjoJR/azJXPSOpsOZjZsvILM9rSP3hN8z+CKuuHQgzFOe/db
TwMXIDgmzNnf0xR9HawuPaNT/+lNPLe3IeDXbBLTiGgo6InU3/SFg5QzMwldvIKCJC4Eec2hFDuv
Yr8RQJnYjb2qdoN/6iKizZcIiiplfhs0tPMwvd9A+MAlM9bxNmq7R+HR02id4kn1pFKR9WRz92Sr
mhJZPAC4yIR1lone4inQ8V3dPTUh+/qgz0GaNu6wtb3B3KcOFT9L1clUiE5xLbMflClwpAraszkU
B7eLf0X+ckSo4u8pRbgtj0y2FyXZRHROvzbpJoLOEcwfo3IX1iycZjKfp6xEVTwcm2pYORO2cROC
T+9tqhwhnpunzxGNTPS5E56PdLoXzvxUVQNNYTsdd7VJN4/b9+ghWm6HHDqmfSJaDerVRKSbF3Za
P+yucmAlg75IccEUW/7HOcrKPfNWPM9Y1Z0gPuRZUnJgSV7qLYOaBovN1gQssS1dOiA0KyRjmFXF
mA4K+M8qLQjCkMCn4XEQUxPkj1lPVAyUJ2Ar0xeA2xX+N8JZErwNltWcFga0X+M8/to7nUeTAB57
ZbVnMm5RHzfHaHGpgWSxd6NwuSs67jqe4Z+5iD7cOg6YiwCDIvliImJA3BISlmwjENzraRCvsZXu
glO8lM6B3Q6NOuTHpZqmragbSDxudtv63pFo4wGzfjjuFMTCo9facFkOHSba04aNm7cJStMHsJ1d
5qQMD7M5P07RHvWcsVVS7r1MDmxnEhaJb4I9wqrcps3M4bF63AsGI6EuHDbSJkinaJyXFszoXKuX
NmGc3Sbe1x6K+Y584t4BNmSK7oL9uF45ZXdBwnc2Y/veUJIjMPqrsUvuPI0HYOB+m8Hd5WJvo02g
+51KfY16b+LO5kOYQq/PncQEQxQCghWwoLpp2boK0RoupeFkEVA0dU/MCTKoamG5oe//uFj3nSy1
ZBPFU9thEXfmaDNkvJ2+8Q+LIW/QBzpbgsQouUJ8g5jcST1rEiKAxsfeGuh91vQjmbxbxt3UhV9K
5XWnKs36E61bmtIVnqNt1tBN+f2X/cB4XSIOEn7NYKmYRkwxRsMS29jPsWBG1ccG7jEFfbgcYbZ0
C0EFPax/NrBs5g9e4m/rJTRP1x9+TLSBk1A6Zd34+4cXLfUm8e0FDZfZn3z9Q4n65C+mfVAVgvq6
719R+kHErXzoYIVBsdg11gasRXoevecuTZgTYBl5Q527ze3eP1h5OJ2aSaJAs2sM8qY8XX8YJkEr
1z+xXOEYoyG0vv5djjxuarNTLkhr7Mg7OaX6T1E3MkS1xrjb15Z7dNTcnmLaUqfx+gn//bvdlz5m
soCJa+nj8HL7jNTOpoNQqDqSHnWUY5Wyf1jZY5ch8AjiryIv8NpokHcTHa//Z2Unisf+z3+f0n1T
ZRQestIbT7SsQX3iwZU7bP9fnJ60QPXGoFmeEv349UnThOJtEuC+FzviBt0pLczPsZh4ZL97DfuP
2DehsluSMXqFXUI6dCPkMGPXw3+4sol1qkhHAMTByViZQ7eeK8oKzoChobfIj1yVxWm5veZTlk7E
x1lIek6bKD2GZHDuaQcdfj+o9+98kQwKp+8LtEhmYG5en9oORxeLHp+EYffDNXzx+iNjqQAJ4DAE
kkbL4Arub5llG9S+t5kHSLprumxDFQf3P64lPFN+5IZCMsO4vDtIEmuuCLt0ptoejUC85e7SHYM0
P6Dldk9g4t9brzXwqnH+dl2562f4YNcf9LM3FrCEQz+2/noucHlkYL1+P3j9U6F/lUHDJKULE9TY
DD0TY2YR1701f5heVNEwytGmZd3BIQGF4vK59uyZVlr3xhoHw7v8ARYAARQiGtC/FJ5gSiqwQFDP
f8UYOFfLMD4UATwa88UpSDmlr0GX13xZ2NeukKzei8n+agnrxR1Ste6IUAxL7zFKh928TAmt8/5I
TfwTZ9Ym/ha7/StsSxdVHy/tVtWdD+EaBeaLwpKKXOd58qhA/OHdHHSMm9V2eIm/+47zjvjyYZIe
m83GnNZolo5lUJ0NmvxgkWiZY9goz3aHgJ3SDLOoYtRXUjJyV6pPtT/fkFjFpk7/1b9/KPpRDB36
5FjNHfwJHiz8tt1jeDldH/v01JSwS4Zl+iWvD5t952/l5Hz99LwhHNDXX//y+rxFEV9lts4FehpT
IaJZD/FsA9yszF8EKF7we9JqD9PX/8XeeexIjmRr+lUGvWfBqElg7gATrmWolLUhMlJQa82nn8/M
85ZnZXejMfu7CAPNKMLdSZo45xcQoOJ1Q7Qpr9DRcZkBPLi53x2HRqw9pGOTwDshywXsNBOXKUDT
jrwgHCTvMWgc2PSYXrW12T2MITcEB+WHeAheLFNmwmy0XFKfNaygdzPZ1XqkNoYYJt8E/feVV04X
P/qh7B6raYX57Lixy+ai03mcHfdojSgLe0jy4MuZvKA9gL7YzOSmKNPk6EzJaWrz6WpHvFaNjN2F
UiRQq7q3GpjnrgTyWRv5nkCCsdfK+h3Lfvxqunpn2zDtbeRjDTDKa3zclo3T6696Uk97qw+ZdEMs
cj3mGFDTop3pXM3G309R3T5NS7arW9FJ5fVDYyOCbnvorCbetI9YsjBVBHEdATLfEYlkrd/pP1xE
JI6pNa/blExSYiIeOZWEaKxl4zLmzyPyWB52ZyU+f3HWbQ0H180MF3Cnfe5qhFy68JtlF+IkIm0d
hueKofz9mBqI+rf2IfEwp8BKZZzbXWd7aLj5WDA1iA4tJYk6FFO+odH/oTYga9UyEdCW7pW3433s
I/5KOrN7yE1v63XRW9KOn+jt+YrlwTIN1hJR9M7ypyfYgxXULrJjEyqYaBxuu7HaDmU9knNZ+h2Q
r+/aN9ZZ4znxnHe6E2KVFYfuGu7EOxgn3dG25gUdI9TAnND9UZVjsGuXS1C0wNYa80geM/c1cMFN
sLXT5VWydHPb0Hd6/tF0rK8Qm0NeXXIf5NXmjcRCd2RjJ5fPYwaxxFJVaOiRROqHoNpBgHwi1Mss
l8W5GWHbZez7tj8X01JubQ0nJQ0CtSXiJ83U/3TN6GnEwDsBDGBnLChHK0KELwjRDvRrQtcoEMIY
1Cy50oQ46JzmynlcpJlbCpLEsOHfusb0LtRJAhdN9E0zF4PognYq6hZgUn+Z8ukzpnM5EqPjU1q6
z41DrKKzX8Q4fIyy4VMRRRfXnvYJMXs7wUcsmfM/PRf82TJUD6bGa2GN5bksii/c/RR2SPjsZNFX
5lpQ7OFzGnN6pqMX5JW+OW15hhX5fdKt7z0peTroL1MGoK210ZeI+6elyBuchtpuBT3g7ObzG6r2
P7AVZUJsQ5ppBG+n/mS238DAvA2686fxruvbhPAOHeVSl19n4fDrR98nD5K6G9gjIm/JNcrNz+ki
QwEGOYt2+DD7uDN4cQJYAGHOJuuIUJg4etXRZ57LeJMIlyB7aV7nUHzoPCdaJ+CEicOLbS2vA14E
kzXsC8kMpSfTa151D9ZDSzaR0AmiUAE0crA6EgboMtcTK18UBrlb+AKZga64a5Kk54OnLcrIwhrf
JXVX7YqlINVfn6K++9zB9Cf1/zHGrHbTM6zmek6wbwj8U4PzV9pUD+jOPkaTWe/0wiAMihPcBIZc
L0Z/PerT1RwcomDI+819uhsaXFomEhssrh8jDIan+bGStCGrft8Q5HVC+9zNxK5c2WcZCKmEQXQQ
kYUMBqoMiM5+HaXFmpHU69nTo7URIni7iP6dh6Ak8ngPNZHXqSJ90mOLXOC3y7Nn0lvxACaSGMgX
22uNt+ctlTjhQzK2z72pfQl8CMkOOFHym6t5eEIyczXDW9dmZ92jkKv13WOfonQcYrUNKzNHVavM
xw8EmBA5+AH4ueh9MgQuIsDl/Dp0y8dqrJiO6dlxiPNzk5EAgem+G2zwjzoBLD3+CjAkzcxnM4Wi
gi3qG2yCFhEHHFWj0dy2sQBRY0OVRHFzV5illGkCSvIlBEv34A8Bwnti2Oh8joy3MtKebGm4LRYA
NeQre/ON0MRpseEpWUH1teumjxZxnaRCgr2cv1dSo6pxAnJXrr3TuvZDFDvvyVoQROuJIMfZ+L0r
a6mz7D2LONz19edAIJvDKusqcu2S6MtXL/Y/QLHdeGQKAcQhSWwvTBqKD1rDaFv61dcwSggFVgiy
QQjaorCnb1sC+6sZBWXLaj+RTLJWY+JVe6gK0LyGAVybIZg9TPPBMIZvQcf6Je2XJzTRu4cgygUK
oJg/T8UPQViUwXV4DhtE9ibQBHNSb1kmv1var1oM7ahPG56WrjvpQ8BDBKB/m+WveaNDHKsBtZVR
1kNlYAqcD1/m0I0vsd98DAtIvU4r/MeQaOoDuWT8ab1hD/sp3sR5mR8i+hJLIxEBMCFfazDd1ovG
74kk7QIalBDoYpjnciHOKlzMrIdIXH0JoxdVcAw9++pNjvVaz6/mkILUK4FXoHzwYAddQp7C2fAt
wf3I8FKPyXTApOZUoyL6UI5wRfpgRLw3rPcmCzFUz+LoITPRNsJnOFyXDutLIYRO+rn9kerjPvOB
PWHGRv9qGNXaBcuIawXQqqLPMR/tPGs7eVW9snX/XeBl1WuXYJmXYa28Y7oZb/y+JwDdpUgN2/Nz
TT7v7Fude3ZiTBnglqAMW9s4P+XohYa6cfGN7C0c3OUcwKM4TOTERt+tz70sPGyrN5PO7YW75xwN
yTuZp+xUToTIRbUUp9hkgZimMrIklambDMVZScPERVrfEz97dBLQc6pAuJXJLGZy2CHuUtudj3Fr
ggkirB86o83UmkFUt/ocOAK2yqi5D1dV6DPIPc0HaW4tT7hzgAHwR8lKBPT5oHf+OUBieZs5E8xC
rEz3A6hfA4fc88RgiD10j8VcOc2rqW/FK3PV4dU9VJFYXpHPQmJE2AYCyKXxIFX5mdoiatvpU76F
FcEsMUkMGNE8ciE2B89m+T7EOPtJVZxQhyAtc/ilVj7g9DtavAZACiwDRHfatss1WiLGVYfZTCVM
RrqOn8cxCuscDcX31kILG4c555wtMKv0Jt47ZOjwQ4OqLyLAP25gXnEIADbXB9rGSaFFZESCV5aL
hNAyGt3OMFjuddDrH8ahsZhaaiTX846r4XplIci5aWfUHZPOv07ebjSr+ZWrIInc7WcG9UfcTPW1
NeglMLxhWjmjwzWRJol1hFsY4lBXA8xooM6ZphMuaVbPkiFaDgt6C/tgMA+aD8UoYjqRJdge9tPA
gOXsE79+6RYTR8hY30rxnRUkOpIYi3aZGrtfexFzd8Q3SXDl4J14zSy61GCvTVg+2V6Nrk+46WpG
prjlZFOEW4efDMUbAvFaRVyxbTvUjAfQF4AHIFFaxyAGUNmaLXNF94gSxlM5JAedwB8zKK2FvfQB
KyF6OUno7SvMekSIIOHCym80e/h5DKAby0s2uhXOB+gHlxAn3UuUTNlu6ZrHarHOS5sjFeo2n9NB
Q+R1tMCSogIRSnhLmbEgyPkhwOuwdA3SU1ZAPmYSiPb8RA+z9G/WPF+XAbO9Ao1GhBKkWUOIPC1z
OLNk2CwgtcQuYgNNGG+8HEGkbLB+pAE2GB3RPCBO09VNgpP8W2xG38QdV0Ht1x8jQGKkNaNmzE5e
YLyrEEB79EaN1Sf9v4lJ0TTjOJWVL2WrPUw6lsmTmYLwQiqPwTUi5lkiQRnTVVsloloAoJBfKBby
xr21HrzwLUtwafDNmdDAXC6XJP6aFbZ/IO1GANVp0UBo5mpn4dsM+VHqjDk2OgY1K+IGSnboEwRr
0iOBVzxTzARVw4Acjx0IcmTOR1gyyVMXjp9Q4UQ/q+/3RciCbRmTs5+0eH3n1mmeekmZ9icIx+OD
o3d4sKdmyGymi/bmxMo6wayVrES4NeoR7zUn460UWfdi6sY+sb4FqR8xBwdxjSIfMc0keurtQTsg
ovCxQ5cMcaoCnlKkn1oEgdalFwLAyoZ8kxMjlM84Fu8moeHFT+vT3GFwXzBgYCV0iHqEGQXkqwRx
wQ3yic+IJT9Fde7sC79F9cfVY3zcsBlMJxdPOfFeTDgy90IcIg2sp7c0/kF61AHu1B4No/xgkIXa
OX33hvvkiCJX/AKqWLJNpvOcWBenjz1Wwcwv2mL80CC+uzgjqBNyHpNDcFb6GEVlh75yQoZkWf6s
h6YnrGifWwF9ALlRkPo97zdZ5AAqZXLk+YqJ5VVPdrOsprqH/INx/NpDk7RfgNJgQ10NFvxx++RV
2soGtExWwv6I9cXatDFDIi4Lobuw3vRFRwYl9Yihk5HYxFO1DvzuTVHj1S+WF92wSePHCGJS0EIL
RUfd3gtB1K7y3FPLT4tuW9muS4spYqYj85oyswJhDvsThAhxYIIUnpWcW99+HnqERxQHWJH9xNhh
wswDvgpsxO5d2172Noj+a2W9qKOargGh6cNpRaYAsHfBHGSIWhBQUe1z0wO8lTuACIa3c0fH30HD
YFaA+JlutuXarzHXtYrkIrVF+toBOJJimodY13wp/dbkXOQFunqrqJki1N7COX/HWp+c2RLtyb2c
Uj1lsgmbpkzfohFjKoz7XpYWc0N8nd8w+5YLCxHduPb6YG3HkQSu0uYLeAOqGHSVg0HdLtrQO0Sr
XEoJQACHpAlMT7NsOAt/mhVqrxGw0U05I6wbkOD0Cshzofs5Ixi3YoX5LrFARWVmhcZ3HRwyk18c
XBR28SnuIDBgewfMbJy9s2pUiIIUqjExE+RxhyclkZm1nB4FoCWDptq0ftAj3MSRSHLFty41tet8
FVrBZynBGnZoIkfkkICvsdrtZyxZfO2HOQz+Kq8L/AYXMjQpBOoGagg4q9UCxEirjW/0p5LClj7p
FbE4YyyQv/X4H2mNnGkEFGI0ynWcDOfYNr+4UhUsFc0VlVzSxhU0XYN+PiJ/DJyRd8F+xJebm2TY
L/jPoXHCQ95q76YMTnmVzJ+RVJWGomR9tJibbVUC256EiZEGyqxtlVg4yUgM3D0md+2kxasJhAcB
zp0LuNDMMw9l0ehNjSdL7R4ynCnn5Gkw7K9RxdKhwqx4pcJ3jQkmiEMn5pJTMXyKFu6dXmoaTE0M
t3EtwlhvTq9G8mjpZrGTNqenxE/0fQOBoO27aYtzu80Klem8l43aeyfqpuOIiHEtxHVpnfbS1H13
Kcm55+RMD0hlTgc5B3aysX7KTDrNeLY+9+FoPQ1MI8Vk4LnuZxvNNIantJMZHuzBW7AP4zgl+6J3
Prc46JxUoQ29VGsMj7NW2UgOxWct7EWAwCvwap1FyKlY3I/RqAGftWfjMk8ixo4XJjj96AvJ9mG3
GOKlsjtnS19in8w+OAFGYT40teuKJf6+9uo//Qwzc5zXnqOeR7Sbtc3oMEjKh0pIWYeotz5pLsnE
pJO/H+G1oz3DTLNQI7cIgvItz5N/INnj7+Saf546JJUHlpOdt3dxPtwR5HcewCKQuKvFOhtFc5hT
GE8Kdqv3g7nSDdQReu4eEwNUx5gmjHKlZuAhtWlJwHQlqT9eRFzRRPwpGUCCpi5sBuaPz3ZaXd0p
hFK2rBvYPW3ugjZtYp6lUbuWzGSAODBpwv/11ersAhjOdxh26PCaALB1VusPLtghPls1r1DO2dSj
86GrsCslR75sQ9A9RVt/aJgZr+qJPkh1RIRXUDrzTSSRcSxbBRkaUJn5thRyNdq7rP3j+LGreftd
8hLk7pnc1g/1FLO4NYtD7pL1J7I2bNz8MRdIlozBXO8FKhHMFMGLGBaIDlRW+W/0xn07fNQ1CNcB
0zILXRim+qSMkV/rsuYI6wW07cCgqn4nx/mkjWDTLB3OvAFjSH3gCkvCh5DZlhjD9wsTwTVTV8Z6
NFB0TKZikujbiEcAYIr+fZ6jac07uUaUEDZWD1jCGwMmrROBTFh1RBR4V2NhQ08sEmIGLBENna4m
Be7TdQMy6TFJB7Sdes89lClpvLiKjo0bvUnyf9diqlzwNAGkBeytY4M+S9q5N7yGevdh5rGCo4SS
ys9HUDQkvRM436HVv9PRq6THSmf6x2LbFPU19WfGR+8Q69EnWPTtuhghoqEKwbSEg8rO3c25zdIX
O4IVsbXvAgI70TJvLRq6/OCaLzN9sjNeCF3PKxc5mFUM8tMOAZmAD8BKgLD3yoPqoucvrOOvWghB
0NUBzMmefGi3A6AIMPv0z+3Mgi/lcKthygdBhFClkbz57YyLKdNyaCRIyrOKByZREoJL5rVmOWdX
xinp2qUzlVS5SPMnJC8vMZ0MqoNvnd7X0Ij5NhWGY/jAkOtf9nnQ4kJF+PxBk/fx1if241HT03Hr
j8lbRtJqVZuQZTJ9HRvIqWao+nX26KMkyNvuzY+sSaJrTRZKOqbNH4chqmGLlOE2c8P5Yw7nUIye
DGf032MCOvt6ssWTV4rv0/Qa+qXxJ4EKEM/Fspxjy0n2trk0qxCy+hpFqq+lENkRQ9NDbBv9xZyG
Qz6w+PNRkr8MzHHybAFnXWLvinEi70mAQkoBfBNsP49zheTBA+YhXHDM1nHTIpelFW/YsyHgkfE+
yiek0fuvnT+/N4zigqbAdSyRAwkadF8hvR9EYx2IfbPI6XF3JaC8HuXTYwtkz2ZmicroY/JThlk6
FTPTTF4p3jgr9P5c+vnoZvCcHSv9KPtD3hNQB+6miuK3yA3elWn9XCzWp26OvmWZs4/Ggl4tsfsH
ohorQDMDt9R9rZlemyMRQjOWkf2M6S6WWugiT/yjFsHCh8WWVMi8egyrCJtLeoG0YtoB77ZDlI/g
m6BH9rMmRp1vrwbsgLWtME6Q5pDRDnEXSEh49MlpOBmN91bhsJVaPuxA4xDp6KNWXfU1aBGF03m4
BG4bk0ee3MpRhMQsN0cssaaLniGzLAWDrzfwaFskUhj8kjcHMjVecP5evruGdCbP+TiThtp3R3fX
CNySNK279tLxpZfTickMtrjkdEgWPQbYfiBaClu6JdSNav5VKfWrT94MsLQTZ36sPe21H6Qp3AT9
jVkEBipXQ3KD54WBACtSnDLQGBwiuFaTe61Ru9wrISr1uoRS+9wqLhrYaWKL3N8QEkLfYydhV3RL
AeB4CBsfHNnM+zA9DI25hlhC7wC/dp0j/FHiNzvP1lWrM34Fy23owETwA2/eYifbxQzUiqmrt84G
oEJAhpqg5k5aZEznizUG/Vr9L3ks5u5vyCOhs1ehmSOXO5WLpYBh8ib18QVGlIzSM+hERZuioooq
v0E4pNDIljh0tlXPQ+HBacqchpuXM4b1efZm5OaxST3oY1InK4mLfeYSUQxCCbBz+NqLn8ybOT/Z
HvpUkVzb57iWpaX91a5YqQQ543NECNqNKn+XacLZMPP5MPjBRmtY3PH0Swl55FslNdfrAhLohowU
Tog1omdetyzF84wpguv5axfxI5I7EDK00XytDRvbdR5ZRvFGhisiAG4sBeSwycNRwklfdlA0tM1S
wz5LYW0U9Z8ld26TpP77FmKNHmvPcYuAUpz7ZE2tniUjyltBY4mdXsd80bZ9tcb+QydXWVnjnrrB
nGFQMEx7gnR5ND4lcLvX2RK/jQYvPa5mu95fWLGlTGtrWBwQkJp9CMQfjCU+bJjNEjIGF4pWAtdE
fNbi0/5QfTdcOgINOgj2qcS4pZiZN3LLJtN89RAwvLqz9T3L35Axmz6RBsXH4QyLDiB+BqYXJvPB
TOP5WOsNCvqB5a9tN6lWwBrSx4TYwypLKoIwjot0EeqZoV56r6RzVsUYYTxJVgOiMPAg2Hc6b9DB
SrINQoDv036O1n6TAsKZW1L8ootXBA+x/jUYgEY9uGgLPZbhzu88E0wULz9sjYHUSu0v+6Ftn3Q+
4ylxAbLNdnOw4rHeNvNjS8RrAbfkJcEHv9CbQwUtBxyOsxtCWINLhZ4GmhF6HONwovvNtjN7xtiQ
CRDkhnLlReheTnX3hOwRpJY5zV50E+RNKb2fBnRHDhY+3JeWFfzKJIhXaKJ4mlgtviwAOHvwJDdJ
n/9RJ/wP6oSuYyJU8+/FCSHilM2Xb+Wv2oS3c35KEyIBjQCh6fkIATg6qVtUxn5KE+rC/wNKlnBN
D70aE2GOf/yvAjvL6L/+Yel/CN1kQLJM9CpI2qF48FOa0HT+QM8HZQKHcACxGOH/4//877+Z1ba/
1f8m9ub/pgwj8Ev20AXx0SgwcR/9XT5L5FElAmKdp6zBb8YNgb2MbQbz96+tWxuZc5lpi+HujGpb
HfVP+6agY+Ewz5j9yKvcr6eqqih1oz6ihA4ofvSf4FyQjm/H7Dka3G5bMMkC5RPBSWvbdkIagPWA
aowlVUQV1Yy71MPtoKZI0mWlmtVRmTz/fugvl7sfc9+ttiYNPG/Tj5/JjjHN+evf/PZfRyuBuHrf
rbZ+O+b2yVrNRcDZn+L1/RjSPh8BvvobLesOldvgLBgUzbFYxuYoLIf8DorzYIlUqyoAIfytzrjT
HNWeBRisjqHSQZ2tmrJBx/jtndq+H6iqqrgfeTtc/ttf/sG/2v1bG2x+b9umziXC1Ll3RHW4X0lt
AfEg0FQ76FJUEBPNtAZ5LzdVkfy1parGFLAbxMfP3cCZYJH7LXJp8ve/38XfbqqqFur+e6GxrGco
Ng+dU5GMb2BYHmf50CUWiaNyggSdRCFPrXoIoT5EcC0rEpPyQNWmtm7nqUcasXpzq3f6VT2ns2pT
u3NdP0FVTwHpcm42Oh4C7UBSfzlXbRqEJpwetLyq3R9+Vb1dVH5Acg2Trl1Hq+mPVmwg46A2VRGP
Oizz7IsCQc5hQ2JZISXhZAOXNLCZVFXL9UDHafA7Y2J9QFgypH3UZge2qQxrLK5gtK87r8CZ2TN5
qWTRt8QZBXd/jTlMvHeRBlTt8V9HiDTYGUUjdo0xlcegQlYz8VOAdve62ZCOzZziszEh8aEKx+Z3
UVtmJqqjLgtVzZb5I0LYHmlcjvBYi1R+Ye0nW75MwCEpvTga8OFx98LGeEDxyUJXUesk/e62acbP
k034v0XuEzeLDAQ8zpD5MVebnp5DlCOed7DzJyf0bVjt4qK+GKwO/oXa9Owe6B+GKuRm/SAB++pC
ztFcUvhJQhrImn3kjv/6+NiWumtDaiU78tmt5M/RAf07qqoqLLlDbaV5ffHaCBkWP66IT1cStbhY
JKqF/I1w8eq2y9w+q18h6XkG1Jb6b4Jl8n6SfqYSGDmjWnxMFlA3UTHXm2l0kctQgMswRtcQWG+H
IWVaoDuRGnj1ELUjzEq0fk6QcYExzUeySCZn/EA8odgJg8+QH0rdEwvORB+0xl41qTt0v1fBdqkG
Xr5goZNPs/xD1RasXFU1k595TkoNAmxpgTiHER0H4SGUT1/g2h/8STryWsshqUtCZVrfHtU+tWVh
tgD7Pdv/BoX1pwpWGf4hzbGONEQPzP6bp4CvColqpiwfHhoJSr2BVJcEHEpabe3Bqo7aYIJ0VJuk
RxixZKPX5jEPU3hGBb086gUYv7QLASspHKyChsJWLeGf8UjbfvhJaFFLTJBCbd2rnuQD4bX8QzX1
ffjZGybS52XPI+FKC1iUBYOtGS6XXhq9qqYo7Ixd7JT7KfU+VlDFN9pfuF/yDaDb73UCjERRJtKV
9294+5oKi+tIxG/V6cZB5GeF/L1/S1VV37eyqvqIyDV59ibYYdwL3NMaiCzKb66+rqtJdKKtStVQ
1pVURCPNJH+ifpIy4vAFNr88r+rpKFnor02HkLzZysH/9gbL19jvtV0emfru3mRZ+bWGf7FV6NnE
ZIi/FyF2uNAKYZWquwLxbUQGDNyXROSOEqVsyWFbVRMBcAKBW+o22c0HgA7JBsYkI75ijKpCeGDR
tboethna0StnMP11BQMWz1aeeWcKxiNOS6WEXkCwr4rpqNqCYv7TLbsE5oqdnFSBkNZCQBQ7bzQR
rLW5EKnqUa+44XvVFnBEHlJMI6dD477q48zCv/BQTQA2cazwX5cIYPBmiCW0x2ECDemLKd+EQmf8
Vqhu9YDf6lbdBSuAgrzeUJmdquFVU7e/kTdSFcvs0VjPo/dAMAgLssXVF1TuAa/ik03voglCJwQo
fAjSjHj/DfJWW/dq1zgsxsTY494OVIyV/1EVhOE+gt7F37zkZRey61QFvL78eG9T1XIpCGKoTXWM
2n2vqjYTzTakNJyTqlmM0Cz45aVvm6r1l+vcNhHUAMhMv+fMg0Ysoz4bRd6C2QIkjzCNfRDtc2k4
mAb1iLpZOgCuQQM3VdpS3g2z3LWBcPWRYDtdg5xIYSlGWMWSjbdNtZ9O5RGJLDTTMgCzODMwTMhB
plG0bLWpGlVRyd1qS2PWzKAhGeH3c1R1eDbJb94uonapVnWh2ZFjVkrkgSC2g3KDqsfyIvcrRUFC
Vii2gWEzQYE/JHeXaj6jNiM1+5SNidxS1VTRye91deC9ettNJof/o45UJ2XqjblfUx1/r952//bf
kvs56FeWSJtUt0+gzvvlU94OvF3DrXHExHTFWDUpg36JQwfD9Migp+oISQ14snTYgMo2VfR/banq
4jE6qYPV1v1cVe2XOjqCVVcVK3QZWNWmsB1MjtTBmiWHW7V5a71f5/6vGBHFKszAwaq96v/d/73a
uh/8yxXv1/rtI/52yv24Kaan8OK9IV9WXb62qlj+2vqtiswmGi8TqCK1A+PVCvQ0s417YdkQEAJ7
/qaaRB8zvPtyanY/5Leq2vFv2xBXJYwCSu9BHWeq+cJv17r9l3+5vx9sKN8OGcfbJ/7ri6rPrtpa
1UmpzfsxandjJnRft0b5Ve/H2FDHDkMNIWs092Ncr9QvqAr1442oAmOKpI/5Vkud16oCcz4gGLyG
4MMkD3zfJYIDs23lLM2WEyFXTflU/V7cGpsCEWi/rg0GJjkvvO835Zm3S6qLqLrafWtUdQEhaaNj
Sjd6rvYQedq4qgCDs5Bt/GOXgTwRGqqNdROjFQSNbGPZZFA3deW6K8sEIDCoYW+ylvFVJ4EIkq/d
D5ZIyMeCAhZyGmrJaVuv5pKLmmmTQF5WXoNo8Kyj1h30vnX0FwGcSG4B4bBvW1Y8QJ20vH0kmUSt
nD/5alaVFE61grrbwDEJkXbQTjoE4mOupniTpLygss+UK5bjdygL1ehorbYaDKnD6eovRkTAKhPh
JFZx5B3F1M27oYfhMskCAlZ1wH8Isf+qOyZy1aK28qE94EWn7xpRiGMnixGn1WPbmGSCSvvNkvSr
QS6J7oVqc5ghrE2d2OTooRigLfW4KVtTY6BATiwDu7PS6+TT0njeJlfDsSdHYlWQqR0OZflR0AVz
j+UvYct5lfph1JYq1I6sCqGTDEFBxBRO060wsmjfLkjSqb6xUz3zIsMPo+yfE7WpWhFDuc5W4m9n
SAJH39F91hox3zds5v3vB+uyt1anqT1qi4RJZXIziBB1vxSY7P1aVXtVG67c5YOGxhamgvVwxH58
ODqJVXB/o3Gl2u471NYkfyp/8n0wr8zm1f1VW/dikM+AuueqTVU7XQZ97vXb1tI/RwDrtulttSAv
qHaok9V50BCunWPpW7LlOStPRleAB+gi/lXV1BAZqcVeK/fXuhx474cikGnhPD77xJfl6KoOyswY
jc9uEw0sVX1gg+1+gnN19NyMH95wYcKVoC+AMpK1ZoEBZs51y/VgVv1ZFX09rtyuJ5+OYCGDAgFY
1ioUfU4cihwEGWPRV7cOvB5mBpd7H5brYtpUAzliuKvzEZG89WiW49GkBz/qsrhX+0U6SN3raksd
o45W1SoQ2U0b/n+Ctf8hWItwAsqv/z5Y+3+zL236dxsZdcZ/h2oN/w/MNxBZI59KzE16J9xCtbpr
/GFZglirYRsIKTuoWP+M1Lr6H6aFdK/lWp5t2rp07vgZqbXZhe4ye03wGwL/l/+fSK3p/l2dXH4e
iHXS20FHi1d4MjD9qzq55w5znvfC+r603Y9mmsOzxOBchz7D/gXpty/YmEAW75JvddEbDw74pWfU
88CVui7SKE25mqJxeg6jYdn0fT5tfNsuX5tmgKYQgyiW+GxVhH2Hp1mW27sonKvXsK6sS297Ty4h
ETASgw/UFuzT8XawxlvQWxNp1yXEb7dC59OMh/CyVA9BC6f/XrjVUF68qIumhznWYO+PNZqX/+IY
1TYMLgbToAXkAerUwgg+NG7eb61Qw0IsqvVPmatf7brpv+vpdJr1vv+MgU6xHiZY0FmYZsdUmDBx
UT5/tcSAZaKLT6m7FCwGBHS33Ajqi9UFFUJ7wft7k2pXxb0NVexNCxwczBknAexuz2P/TAQO3eys
RpG6kEWbhtNJVXnSkPlu8n9q94yU6HhZYSyojlbFrV5OKfvUhWJvPDTZ2BOjk8fbt7MKIFEFio0A
VTHpAXfYPocj6yIYkoDrsDQ7gXMCRxKlQ35KsZj8580gzvMTCyWcBMkEp5um8MaLU+TTRW0tIwAT
sqVtcpJ71Y6uLsNdYXewGhPovUA468/xEqDmMgwh05TQ+1SB+wal/9kPKkTFSn3l+v10jSaS4ePs
Vp91PfZXKBu1Jy/pURRBl8Mdq/rzZDgIyyOVuVWHjbF4Ji9ovriJM/5yeh3KVKLJShMch+2S8NJj
nE1rCeugGiCzeXUCDZJH4Aw7pxCa8WB5j45jBLwgFa6sU62t0UvyHl299B9tWTBIw0TSrdO9HTlB
BJCN8Fk1qaJfFv8R9Z9hjdvzz2ug2bQQZAV70RbJiDQexSDs4bzkA3i0iefrtx3qkHtbG6PASpin
RIE3AUYK7GuHzeJHVWPY6JoHtfl7PSJ90DwAhnVPWZa7D0UPev9+ZNHkBhgWtG5P98a4Q6ivDpEh
6+LuRRUAjXcNAatrXvTdS1/p3akp4ueaTPG3QW+vs4jyL2YVow9f+eF7oLogX0vXeDSqSMq/6jmI
5LHCCSGcdjbuI6dQVBq8AJzqWKgYyDNFrSgI0aDCPw1z/HQrQJmfi0w//tIkd2pejW9lGvqb+44Y
kNDTN2Oaop/nygPzBKG+pMiQJjTAZZKCRkwCbolCTqvCMrjPvRMhRSDR1KqIgwVktmZe8n7qXhor
68/C024nBXESHgixFg9zaVhn1HmLc5rvVCVOlhgEnmy/beLjaJ3xgPY2YWP+3DPK3Qmsd6Q4omDa
zKaOIUEroquHYiMLLOuSQLO9MEGKrp1st8E9CbpbglvFnFq723E9miS3/Xkrvpm5fpyHqIM8ZYkX
ECPzC5ohcvtWjEa1C9sZHa861W9tgKMBVwcNymM0TWFenDs3/XQ/qYsauFF/vyjLOHk0YiKP2KaY
3MaoePIyoKcChFGwULs1pX27TUbkjlQV95niycdV8n7svR1RsHaLVANAE97pY74gE7jggHMZE4OJ
3GTn+DivNVQT3kTn1HCR8vTiQXq/jPbPUeE/H2An+DzY4X9wANHF74MsWnu4UDkef0C9jN8H2bKF
QNexaviOw0u/7/jFz5PZoMlp+4OzdTNERCVlRTN01KByq8KYJl7KXSV/xd5DZnAy7Mew50bpg10e
xMwEtpE7VRsxP2yApwK90jG2LzpImdwCg3IAOf+WLTbqhKLZVUv4JTV4QoHGTM/VXGxVTRUjfHyn
z9/dKlg8i2iJn1BO097ZHQpywvf7s9pZ5aFcBjTNQVVFXQDKk1q0iVc8gkvRjuYC9qTKRPL/CDuv
5sZxbY3+IlYxguSrJSvbCs79wuo0zDnz199FqM+o22fOnaouFLEBUmpLIoEd1vcGfPfko+rwg0TY
9zhuNcABobHKwtiGZusc0qAT7G8j9RRGJqgaluA7r+7gb6dTcS88NXvRMrIKg3qI1yOqGssImbId
6c8UYHadeYFAZl5sh/QP7lroOgzR3O0SkgVBSs49Oc0hOgakm5cea9u8XKchJR4S7tGN9JQ7tbke
qNBau01ov1i2ehSV333zfNLA+XZNp4nEmH3rwh9w0iH/5j32EI/utbS2l1NSsPxpYvEvckdIAv6h
P2DyVbBdtP1My7EEof7P2jZ2pA9pjqgSqHIcyRCC4kvna9PZ8O/jSAexU3YAgKamPIlZh2L0yEAy
oiF9Jru5OdhZC/zSj4a9UeKeUoBp77mfKHvWou6dlyrakpCKt78NyCNpk/Nk95Ptdu6ngX+afLOx
woQSMJAIHurZfRGa1kNhxspWsxxvHSN+fUoV5JcCUzHfR7t9csFP/FX1aDXVhv+9JYm/yu58w4Iw
HBs7y66NXV/hraeGlD7eGUozyT77z6G0isaq13oQHq7T54nS7uqw0eKwTQ59RCpkSeXmtvBI63Mj
A3ZAbLjvDviCUcu9n6GSrTVUvLepK9KF5vYUn+ntdN9HyLnUHeipBOYHuIT5cEiQ0UXydCfnSdPo
ifzeojphyVc+5dFgfRvK2D2Ql5M+TznkoDrvqEGN1PhM3n98VotGxTZnDpl5fDY6JT477PaA10LO
kjY5z1RKZZM6FLjJrmx6p1R2bTS+30zm0KXIahtbkhqRTamIzvAqEUUmsfFCKfQiHYTYy8Y08H94
QFRQHWfpcBuQR9JWh231z8NtFVNRpIMz+HReQ+EBGoq18ZVs7uogXP8n+FqNQrwWaFiCoIbhh8/a
5Pfo06MAH1nKpaA44lC41EBrYG+/CdvceL6jv9lTaq2Czk+2vR+oTzxcvssJepz8LCyrfnKtsNya
o6kiIm4ob1XrrM2i1765HvFhQ3f7o4id4sDTZ1rKgWTtZ/Han/R0kZkGoReEAR9i4DAPo9DJvEVf
btvXuv/I0jh4Kr3mFOaB+lCaIniiRgGKjY0bQA7KplOqE2xu9UH2bjNKI+T0+ay/ryFn4IP0rtdo
Ih9FGz3VoV2WMBEdZNN318Mo15ydYjhYfzscTlMPwMGGW3ZfWq3y6nVIUbCNA2eM2/BVNaiHMB2e
BnJUVMNSocT+KYgz5QK7b23Ns7psKte/7X1PVy2S31N/9D9lgUxb5UFHxg9yKZTfCva1f+4nvSAe
QiVOsp+x7nYnqK9wjSOv/lYACuziGaEbP2phWoFa9rtD1Nj6C8rl5q6JlEOQgPVchGgnLSkNzlfy
6eZQcb6rxyBBepus7xWgJaQjbOIBJAz2/yJJI5UMbwor89s3SFhCOsrSHG66/yX6kqTk4BHW+6H0
0UPpZjkgbEBkiWO817h6tllPtaIwDPM9UtmxzhxJSlyt8LmkyHryCvPdAPK4QaHGuZddD1n2xKir
k+Eoytm2/Kfr2bCfVib01LW8Npqj51p9MMN2l/VfwoEYoJ8W9V6t9BGZzvnw2m9QpZBHVBYV6coq
xnrfIBpBkVOGyzpHEf4YoLNeWwFssxbsG0JT29ixugpFhthBToTCP9mg1tLDa5/7lLOjQlZARO9S
suvl0w8x5vuwaZx3cEo1slj5sHXzonriN/RDTqj4dROjVJwLBE176+VVvKoHt/5ILGdhhm78ta4D
5BkGbnEwi/QXqFnIGdaFca924veuOQr/LjKUp9Q2fcr0Z4D/fCSbgIjEneM47erTAKzqdPf/f3vF
LAz26eNnz2ug6esYtnDl+G9abZrhj6o7ROJHVzuVQIGNNHGwrBA/1GONEtEFvCuN7ZrLANUwEjPo
yoFEoYZFJ01a9vwarm/ggzkQ+P5Q0tsSo29050yCineOq8Ddq2362lFsB7qo986jVsRry3c1NHZy
uAAqQtUkpgNjlWfIibNsNTdsay/PkHbqwOerSgNqDo68quzJM+RVUy3QF7erBDP9NrJKah3nFw5n
fJVfA4osrR0ZB7G5uB7OfXkkm94JrF0vWP/jL+ewpThFrQxr08agSP//T0GTysV/fgw4vkzNNUz8
GbN27Z83ET3MEsrzLCi+BSi60CvjY1olF9cJE8TU/fgom1l/7hhRSrvIC6dYSZucK4+qxjbue82l
umc+4zYwlH2z7YLx/ZN9HKr4seifPpnj+dV1Pzo0+Rjsb5eR02olMkBrGsr11aXt2sycBOrTlOur
3wZqJZs2OjoLdzebPMpqP37w2d/c7LcXU7QCCWRN2ctBaQ/NJt0FDqDCdPbUTz0BggnAJZldsv/5
UE7wZATh8+FvpwWUQGnALz9dbO43SkE1V6G4y7Ya7AehwjSSR3a60MklerCi9ikc/CfDr5xDmdfl
ndO3AHqChhopPQ+cgxwRuCEPsjvinyI7PQQCEuGHd5Wgf6l17Y2UPf+CB4pS75ykR5ss7w8kRGqA
wbF2mHwney4SfS/tbKajVd+A46AQUPvQxWXUu+pd4KXaFlqlLOWsf7iqlpXTvyh06WIW4Przi+uS
jqs6ggJNHLpyI/jb/SPKc8p6Oj39gdODT1h4FHS1re48xD3p2F4V72Uvj/QAwSM9Te7xuDYLafxt
pI+gQyflgzQ1oxrCHNYd6laouCd5gevJZph893pUF3FKWbQHaw+ZVrXnvqXH7TrUhuZRm3rnjKAT
6x/ChK6duWdpypCE25kWBXZm5jhnfW6KaZapjhTqTuaunBc3yIyoQrSUtmProVWnPI+RRcusfab1
lEPPR7dG2kQA1JxbNKDUedTWZ22mT3Nu3d+GrbgfN4rLZpaM/M/X/58vd7tUiTDtHgjOP011m8be
gfSEHUCt+iFHoecgj8Kwfu1iCyTWn/Zh7t5sRsUK2M3NeWmCH/l2/qd5vemDKe0F8kV/XiDPyxm5
NBtrP4MCwbtd/GaUVxS4yJBEsh+D1jL3XtybQNvwnE7uHqg3tdugpkx8jDTOEIdwdY3Qus67nYH3
7ewR5FrfTLfT5DUDRO28J7y76sHhvSB61PSvjW59GLPrGyYBhaaZ+VV0EVk9FiVnHp7L0+An95Wg
JtUZnWmZjBU7jLa0D0GNTJVCMdiHi6NGbvshWpFPFajJE+C9eGOXIDeyKEALsfSOujdtqHUvXpW6
9o9F0nxQcFe+QkAuDi3hsbn+rnxtw8DepnGlL65zU7TDKmQ17+N5tK+2in1Iw3wWEGoh8w8RZauq
mNaFpYRPPQVxbGcS+4fqfkB0Q4Kz1AhJKCHCnxC/t2iotvidjfmJ3k6XwkQ7C7qqspE2iyqq0xg6
1xOkCWd/u8qCEh48BS0XeSXPN85ukQcPcga0W/6DuLjufY+AoHDBEndj5VfL6x1vsOCD2B5eoFEr
2cpzp5SNHL3dGW8DMc8WS8cvfTP18iK3G+rtlW42ORvexK/LextUUubntj9NPMcbF+yLfK5f+/PI
qFnENChOuZluj39QaP+1GpDzbouDT5e7ncufIPn1aqbWB/+yWDD+FFRnxU4JhGNpsmrBZu3+SaZR
0XyFPGXb+O4byl5UpO4iSBB3mzilyOXad8MgONUllWpDBDPjanTAND8ME+rVzRg7d0FgBKdJnZCf
G/GNyFOaWPMWVT6ZVDn30bE0UzSzWJEjnSOio7TJRiQuKkCgkkC7MWDNjU1d9LojNXLs/8WdaPzX
FgthT+Bn/EMKm8jiJxVIg7Lxyo3i+rtZ+Vud3NwDNZb6qi2jn0NF5sbKKuvicD303bcGaWySbD31
u69QD8lz61ULDPXeGyx3X7t2TU5zYS7TKgd6EpfB3m41gZCb6JAVNNxnAfE6DFTnPSP9c9PZJihy
O3DfQUl/LbxanJLcT86+63/g1v8Xldk5BvrnA9VCvtQl75zloIpazafwpObGjj7oKoA3OOuLKhrg
gsbe3RQH4iR7KoUu6wzPBTkbI7VjqcjPvsZHK0fTXlQ7QCJo5Li2uYKXQO2mN3n7YSzhUMxHhdEf
O3XCETX3iHgKeEXzoWyssUbybyStxLc8ghLC25VKV+2R81DXHfjUYxACabDxQjw7ATiF1kV1vK2o
6Q2oxON1rdA/+IIGT6qyl0fSNpl6tG1twM7z4Kdpcm4bdz5AuXkYAhzXCsPu0R/D8oVlp7WynTBb
oWekvDYj8lyJ6UEnnLumob0pimsdZU/Vl+UwNaRSq8apLaczK9DomhvwRwHQ77t+7XMYmV+hyxeS
BZHKal7XPjsrPbifA/qCyrdQsYp1mylfjKTLzrIBQ5IQoIlOvE0Xtw5iYg+hmm3aUWTn0Iqyc9X6
6TG20oWrIPcBAdYXJ5QSyCeFDtm2X61e8Y7yWtp8VcoOCSWY1ePtNayQz9RhiSmvJ+1KWL34GsUK
ZE+e2wKYWVyCAWw9S9vnUYOgrCf0SwIvaxH2Xf+1b7RNmuTmX3Ak1lkinK869JM7n3zupzGamlWn
Zd5ejcGvdBW1m6bIH2/hIBQieauGFv8eIqrEZS7hOsgQEfIZ7UOilf94Utg2Kux6TrDnE+R1FWdo
qUPNH5F21pJFMca/v4KlAEmzQMIVZd5c0CppH6oQpfVYbS7SxI8CvCU6G/eyS+l/vsKN4g/5shxt
cTC96mcWF/mpN0L3PBjOU8+v6r0SFA+3wFH5VbXivQzaBwAlCI+nQXKs5jpzeGLivUuH8N4cnVmt
BNRyFCfhEs9dvjfHZCUoOX24NYEqfnWrZnjx4g4f+1Mwl7rjx/7V6J5J5Xtrueg2+YimUuK6lDY5
ZWxSYx/UgbaOVXwFVZS3b/r3yu6MN7VBxy4l8RvBbrqKUgyryhjFCr6E8VaxJLjru8x//HUORSzm
RfMDsQ5QuH10jNJEmdtJvteoqKqF+gVc3l0vlO4ALyh/EiPuDTXKvpSjNS6tUDF3dt+MLyQ/bKh/
z74gNanBConTbU4C5XtEGoKcnwaaza+zMFlScrpr3c0nf2QkW29w5Lb/plas6ernJyG/Otui8A/3
m0NJ4OfNh+X3RZW2Vf7NqdnDGYUjjtrclFMAjj1Vo5W09aCaCCaq+qZyeE7c5gVO0e8hyR3K3mj2
Ds6fu9YeyDWDXvbWwYCNOgRRIhcwTK86/sHMvXFnjNkWXevqlFmCB1ImtnYQ1idpashcgx8JhfNm
kwMWxMBJTboHz+PMsnIpS05zbWWpOpvB1CDtgnBBv9cCxyTwTB6J7Po+ygw808d+fz2UViFq3Vv8
NkEeFgUxnygatrLXzFe7zp7PhomKzJkH+pV6dhylilc8mUMQbuoYaiIuYPXiV4Lq58luFlaEMklU
58FBNqh7BAckaksKZEw0kuYBaZNHzjz6P21G3Md7TzzfZsmpxMjQ41E7dxkUtUoIsrXvFaUEM26C
kr5rBWxia957oZ3hnkXRrGpPI0VlNo3Iwh4VEDXG3JOmusuSHYEJMi51Lzrpds9jn40oeKPxA2UD
f2OiKrlqCzF+IJa511lAPntJbBL2Q21STuODQfYGHCyKRJ5x6SrzIu1kw/T31Wj7W9nV2dNFU/ph
RQ41xu0dCd7xPrJqUmhHYMNAF4LnTiMA7zZPV0uQGnCdB3LARWUhM5cW+8Bq9vrQVnwENIrJZ5ME
fYQSpqie6sBXdwgq1TAFGKXimuwGdSy2CguH5Rj54SNpKuSjDgm55VncXvRZX5UtuvetL4GsNab3
U4jyjZB09QZx1QJlxUlzZRC10VJiM2wz+OwxW0Nwuhl1GOwSr41CHB7YCH1D9bx1EUHnxIddGkvd
Mh2iUO7GN5tYXRc+acMwbDcytpN1RBwt8pzWMvCjplk/E1aoI6J8m0VEshgmN3nwkOh4woX7mM2u
C9/LrPu4UYalOSHaag2TfQpM4I6apWxlrywAL8ojB2VMV83Fo5OERCWcYRWrowcFY77xzkyaTaOH
H/K+a2XoWFwHZB8S2JLaOX3/6f4cWsalb1ESSqmq5BmVeiif5P3Zhty19Cs9fAEriupfnAYfJlhi
m8T870M+7joH1XZ4lGclhn0Cc9bn1TrvUTZOKdJD5Il71e4stMvmAUWxvMc8097DySCYLQeU1tUf
i5KSvcxVD9440TipdpBdp0mmltwG+mBA601pF6frvNl0HZV9fh7q9RQ5j6/YSV5qqJNjCNF2qQWR
uZgitXuSjcZCn7Svi8iJQFFEAZBLxNVajvl5kD8UWvcie62XdU9lFX2zANcvNAOnZ+FY3lE2bhnB
aSEN5f5ma0WsHJFJXPlUVh5udju2511r95NXAnSnluw5uZeni3GwtJU0yslqBruxirLHmNqiLYkg
yftouJvGSol94VQ+Qc74Js1RaMbrOG0QlZlndXzR7yJuZkeRec6z20AImu2NY6OcncAGQPE+eUf2
TVuMMdItjuaz0RW59iVXIIDlBTeCjJqZU5EhoogHtfrqxYThSd+BUi100haM3uP9dv3KHLtwhhA1
e9nEuoBudusPyoSUW49sdjfPSeWwj57qPhY6jNvCTqhK1ZX7MlKyk+3CHasrJfxByaGNfvh3Yrxw
+sFaHnNyvomstjzD4sR+HdLhLGeGuvoa9a7zYmnjuFISL9m5AdiCP67lI8CAM704obqu7ftEQ91X
HppDDONbHg5muC6K1kfD2NH2ovve2nwytSu6re2L8qVMtWZmhoWbjk3jC6pr6H7yBFmxbK1e8tHh
Dzkz9OSom/Y89z1LXcpR26nibS0gAslunXJLMzVgorIbdGp2aDvWKbKb8YHZiSkuPjUquOa64Kfr
kp3l9WAUVQ9nDaX3XyIvg8GhOdnTVKM8bnmax2+jy3eKE/ibXlsgLaYlMRSWsQCY7ub6M3BbKF12
MX5Fm3bfAsv6EuvmlpCY/yyoMj1NxnjPfjuqEZOOPzxRpw86KgbP8Ly6e6s1KZTKzGxLCHbc5xZP
mDE9yEYj3nc9kt1Ws9NDPze3KYonqGywkBaaGh9mbAYJg/TOvWzwfDd7M4gIdUENJ6CFWu5aqcx2
Y+AwOMomd9Nw22XN15tJHiESo63MMNc2Spo2y9A0xi+p7h5JxImfGztE2Ge2+7M9UpWjEo9PA2SZ
fU/KzrJC03cRjEH+iEM5f5RHql3lj0k3/hod5660yVE3IRWm9yoksOugWOijaj0aYqgfKkJeC/jd
5bcOuuBUiPRj9NtqVespFcRFqT8Vhv9Vn1gBky66CdwGQt8YVY/ySMfft2STjbquzkZkJm//GnFE
RDjPtypux9huA/LksbZK4JrglOSAtF2vYOnhk80SbW3q9cHlMUaGbngkv46YdYnIgOyOtd9fux6u
+juhFIe+GqCGgzLdN0Vf4hGy4xMVvD0eaJW3znYZedahPdWNHS1jDfheEUbGS+ZYM4E9te6qP7tK
JdB5G3HrpV89B9rrXZkaz6qehx+dgVJaivrz2WwSMaNJTOTc1HrvtmO4Rim3OJOuYSymUuAAD4N8
zS83OXau+ZqFmbo15p40hZmfHBO7jUDqRtUqQ3rH5M/CcBrEJbWK8x+2opq6EMFF67tp3QgbKn1G
bm+A+Es6CahlFLgcCjXJF3padh+NncCJbcPhgWL66anRzQc3ddoPHeH41YCczkaeTv4OSicQ1kol
WsvAPQ4KZyeD9bKxEfu8duVALiP8tzlm4gXLzELhGqmjJx2Zsi7pmreE3+c+Jd1q4ZlB8xYZKDSA
TEfbdx7lo4SGVvY2S09GVYQXMiN1ns2m9E4Ie5PpOqoPOVJ3pGLl3omwbAQDkfj13JMm2WTZxzgI
42iSKHiaFLfYxol7UuMsXCK1kW+9sq5f9dRCKyGtAMbO3UQfvjZjbz3KXubpgEvL6CJ7sId8e2if
1BRUWlSWS6MQ4lCPvTjMMbpuLkD91ZfGsIcADOQ4QUzwPxPlwKdua+cGuWHAJf+c9k9z/+maTUkM
lKrVgHVIYh1bHXVKowK6FeJYie8T1s2L0IxSVL3fRtGKH03Hz8o0QmQqyvpYhonyAWq1WkyG4V/6
+dva9eq4H5MCzzuQ85U2qvHGG/BzD1oG3QkVtWXFXQS9muhIZWjxLO1hAMdf2jMtOVoshy5697VJ
w+BUDrjdimKovjUWup7R4L8iiMBiPWMPVo/O+Frhf5ATFIGUaaiZwzEcI+0gJrCbZujX3wD23Q3k
pn1JFWHeV5FDtXqQ9BfEVcBuztd2ouiHr6fF0+DXxtZEbG9V8x3/oLh2IScYlQIZuZkKgpGm/VgY
JFVn85l9YqK+AAyQ0CYoyIhccJkQLhuZ/y1TxeXRbeDTvE9dObkMgxiV+sFf3i4ljz5d7/YaSKqU
ZOZNxTIUaryy8nHY1OXYfDjolHdt/KUWBimw8N5IGnDiLzh5Fp1nj/hCjYkcjrK8l9Mgbx9cnCjP
nkjCXWYo6l3YjNUePkK1D2HS7W/dbrbFjoLImhyW/evEv0+52QoA8Xd5XHnIv3LebUBeMGggnVdW
SFJZDk06NvgW6K72jCgHhFQre4AfqT1X40yo68H3NooH+CrkkQWCpEnthXQo8eexlpYIvd9cTs4s
pxiCC5QeJMfF8xbV4dvVg3Q74dqPFH9fz5PVCek2ftIB+AOYMYkPbjfUp19Hs00xo/Iv0wCOFY7u
wRA225K5kd1bk/skvjfaz5vl06zJHKzFhGg4aW7tXVHl9SWec+NGcolI52tQUpu7WqOYLC5jd+n2
WfYsKicj70r5iJB6vysNQJRhnmgPQBRV+Jdu9pGUiIbFnvgxDvargWDNa+YL696san0fpbb60IZw
TesEoDgqF1T52SkZ2t4sJ2oI5SjM7lczUKh117NrWQst8U9yoFH65qi2K9kBPu3ZVL5X/Qqn3a4G
g5ahVX5n+Gr8E2mcInCTv7ow+BmqDtEtBR0S0tunh4Bg3K6aetQOnb6g3jGkaJgH9LdkSJjBSayR
Tk3hine1NqOli3jBsRUkkkP2vtfCahV4br0MlAk9pG4lM57D0rHhBJfho5iz+jTKciCT52dTSVB/
MTP9WzMpR9TkvBfkLs21pZqsX2OtejEd71JTt/llsK2XSU3zix132UW1HRYKpZGsZVcOKFUNxbLr
HqVJsVOi9wQCG+ON3TJ5D1rxQ4vrN0RaKHax62ZluP6wQ7x6OrI1HBZROGTfzXzvTHH5I+3g8TWu
Fp8TTym3vPV67RIwfw6aKIQCzpR6FGuj0foPSjnE0i9t7zC5unPoedwt225qPhAi3MjXxSHOF5U1
KgTdStzXCCc/DmL61eSkd+1Tv6Oc4j921xmgZXYRGf4l26bFbfJtztgTLshHCnlRuz+Hnhqto6EM
XlnqqctiCNLNtevMilgB/wnZnTQEKyMvmXaya8WGSjWu6u5xpgWv1lxnWGpx9SBHqWR9xyFtIzaD
NC3b4MdisNvT9UIE2v3Ujy/yRHhed17fpOcWwvL1uZ0SwupjBXjs/NCWtraPiJpWSHD+bZJ2kuT6
Em9yI/wtG76ouVAJG6xJ1/yqNR3powh2l9s8mb6TODxtWrVOj3nJD6XMDYKvowbkEl7Hj5Egsz7m
JK2URv3Y4kn+EmZWhgZc2V48b94IKqTaCtCgexfnxbqAQX3Gq66i7BFHwP4cbym8kVyeklzrwrWi
i2zcNtmqZEI9XnthjZ9WKFsxJfF1gqNY09qIOmQk4av4rb5TrHh4kI0HMx/Fsbk/uu/dFK2m2vde
c88O9n1NUZkZT+5rqI/uSs/sYKXPXbf37AVfL3B9c7cykh9FZjqgojnVSiAJIsn+jOOjuBgJConz
JOEU+qEwYHrIbu6LZIP+mn+vNii7mixNJihLB6imrrYaCxvADnenWarb0dgVhvVBjXKq0uRQ7uba
nZxvyI8gHZF+9JMUCCULoaPWOh2Qk/Qse7nlN8c/7arej0Dv57l6kqCSyFwj0OvrNHJWf7uGtEvT
EI79AVfVSw6bVm6GiGLp911LDN3W0/ANlbCrPYWAjdhxXm3d2f7nfGnvqjx/rny2HMLw9m0Hsloe
6Snp5XpCrY4S4ywfRmXagDPhxvT3otMyCW5MfbmXJgdE5Ul+ZStv1xDh25ZFqVSEV/o3ubL7p+Wd
tOmN9bOotYB10R/rydvysI17Dd8zbJxavOM06T/wgHcbzwJmac/dAE1v/KMshJJIf/BrQj3SbsRA
btVq4tmmiuy5Y52PznLm68aLEqQhRW4m1SWpqnzEuvKl8jrrbLhGjLxrxUZgtguHhRxb8wKHltuh
/dqJXY/e7Y6vHo7uv+s2ag2l4yQem40/l3aw3lBOHsxo2ZO1H0WkVitUToaltKW2pd9PUQvSqEQN
uKr0U4WYyFOU2MXScqtyzZ/XesJpru5L0Nl3fqGYT3LK3yeg1BqwVY5I0URw93nQ6/tJt8MzUgDU
fyAWCH0zeo6UfqIu2t51YsJth/A8BGY79SgzSk+DBeGHPIddliTNvvMF7K+ieRjndDzZ6PPGK7bs
d6+nPl+aonmDFswN8NFsQcZnTICGEJ4yIbM9Kf7oLrO81XaGNzxcu9JXaMbFQ1gIfSd71aRzQ3Wg
qxInXLMI8p5kQ0rnmzGIkrIC13uaYm26Z/GOrOLcbT1WLGahfDHjxgZTXBQrVlfjSc7NQ9ddRFML
emi+GlLG+J3tCC2esFSeQMDrT9P3oVdFhRhIroIZDrvd0PTWyq1cAfLzNSM/5y/Vo1bFtZp3eNr+
0s5QbQtrc6lH6PQuwrghiGGKR1WL6nOVmdUZgY+rKcugOcsZzdDYj3JQTptPQntqR21HsWGPRwod
5cDOwRZ5UC1DLXxSKzXfsKABDaPPiR5y+Dqz1KZpCQS1Xvx2ppwEL/tH3LfKYsCtdqlq45ya5vg+
qWz1cR91K9mlXuBLws3rVIfTdZbW4FNzGtLOQzaKc8Oahi/j1JE4/Lct89GuI0JaUsbYmMqdihhV
B9kvGiKWpX0d7r1BBHvZlc2U+xlhJWRKyrxgKSyNWoJQ4UoexuTgiIU8lGc2K+KbxaapRblJgq6+
+GVA/a1pdz9IjeJA775BuSAZoDLqY+MB2vY1Hk9eL0gt7JQvhCa6H3qk77xYO6eJqu5SP239NfAR
Qugh0X4Hyb8HfHUsqDpEvIxe7e/1CnXVjgqGNIGsbWWq8YKU3SGee3Ksp+JGjqnzzHmsqGLtOvbf
58kxbc6B/vs800WKpAviYFHHBfjVISOiNnrtlizzfs1joHjKDbcGlUE6k1BQSsYnGImZORya33ry
olCPSvWTMlX5vo/L/F4jH+ZLydqsmIxvrT9/5KDBiOWG8SNppvpCDmjoQwmNHVPV86Op6sDYhVbD
F7S0eRTO106i/jj4SvgaaLhN9F7LN1oTKweSmGB4+aa1i2ZESJ10v44GkUNk61GkQeeNxJ95ym1U
Ht1OA7WuUk/mRY8s1xGaNcS7b+vjukBsaT24ifc+pBrQOjP9ymOqude1NN4Jbs/P/JlOghvfnR94
gK2iqXv2qoDktLhVV+6odM9KFA94zmtE1+fRTq2pR8TLYGS21+ADQ/uoNeKLRXntM3XyOIJVc9rf
rlSjcLLK51OZf0d5WrVH1Kg9pK5rLPwuUlDWmru1zYc/N50j0E2Vh9eJszFWoleNb9L6Nk8elZN/
JtuOUvuieuW2X/9VzT4HKht+sOTtUFV1k+dC2D4JtG1xqIdQ3ZshtOxCGR7jyh7OHVKP5wFxAQWd
lwdpkg2g3oUOWfooe3iwh/N1VJ4QVKwQOrVZ3K5Rudy+k3LY3a4Rms64d4PqVZpSbiWPWtGTJDSX
ApOgbu+7uVy4mZtbN1X8txDcMTKAc0WxHCCvX21W5lw9LPuyqWMvJoe8BOTOBT5f9bd+FPqXUjcd
CtKtdKORRLzUbEV9NXXSMATaF2vPb7TXTitLUm8Ga1dOWrIdZ+e6r5OpFGRhvkqyIH0JEBBfo2ev
LQORJS9RVupbEVT1YkSh8aWz4uAgMqNCInbuBlQp6W7+InulQvauW1bNQgofVZFR7uXRrVFChxCJ
7EfEspzrzBrc7T5qoK2HRavdC6V99lwrvUuhW7+EdVTvKiQ3wdHSjYSV7DMdBGOppsNLHoxkBZkm
9aDzqA3K/dANQEMSYfUvfehYDyAlvmdzL8Pd8RhF46scQ2PWOLphcZInxr5nIA4Z7OVYYobWubSV
lRzLi8K+eAhhyTE344nXZD/lEGJS8YvG3ciPwhG97U1mp+aznJeN7V1U4RGVr2335pIwOyjztobR
0IrsxevHbWzNGnFplr9MAf5J5C0e5Zgzq7Lq0RAf5CA/83SRulUE6YQzFTvMlyYr6o3s5h1+ggwF
8JUZacT9C2efeUX4UPzZjOOyU3vtIM1TW6F8Kszp17RIo34KhMOy9UMdSZX5VDVSmDPBfdogBXT+
1ZUnynF5dtRG6soLTFQIC/gMhejVHcsBfE48sknpsRLjYLTOsEBoolw2nuHyUc3GHnYZeadykhOS
Sa1OOBd7fXq4NdPgqw96ZCYQO/WtNvfkoLTHI/5vKsTdat3DermTxkyjiv3uNgn/eYgMVDsvaJS/
uoLsNkK+ZOr2WrzMB5EcZBP4JIZ319xH2Tptk16H0jK7hCNSmr/NkYeKEqUHpK/4vY7DMbZRDNBD
H3yYGdWvYcnTfXAtH38M3UovL//H2Xk0ua1zafgXsYo5bJVjq9W5vUE5MufMXz8PIV/rjuebWczC
LOIAhKS2RALnvGGK1ehRtpCiXE1GNz6zemGrkZ9iH2vovirzldApkIeTYsx3LPMalPG4GcPUX+Hm
E6AkL0BqGV2ebzAUkN4SVNp9lbrZra1V3iVI3emUmrp5lfO4BQ/wzHic5vnyKGwerFEAOeclZAjC
1XTADP2XDN3iU4JmSYC+uXwTMta5ObTezm+R/sEEUPN6k1UT98h48uuLjzB9bArjPFvxXar5IOMK
EhSBphpnOdTEmhNrVOd37D5MXvVnrIyn7lieNJ3vfVuE4xchEDTQcvVjwNdrN7Res4ng9sm4L+zp
w62mZmepZbvxzBJ9IIx1TmYZ9cumLM1tiz7Z0+ik/VOg7QK3Ma8ywgpF35HnVBbO5IlkGWWYdSmu
Ve8V3+meUE41HzX2/7deAEGQj8IAwbh5uiCNf3ZAiVc2NvJv7VDuBzztrkabxBALbYgr3Ci0NHRf
g68yWIdu+1x1DsUXLsgG0hW53eBlxAU26/2Lp4zvss8nXXvWdYxB2ybUn9zOevOn6ocu8u4lKn3k
1/BBUhqvWTLdq+IJ5WzOfXaCiLMb581ODu1cY9oiVlJzs6A3nYR3+jOPPtZynihmvdqHUIdrTb8Y
886onHdLRWZgDd4bZ9ny1YZcUINTuZKzWfJCUT3M42VnPo9Xa+vv8eRvUQubOwVWKrPLwMVJA0BL
2HAiJDi4B7uw4kXRF+YTDynzCbkCC51zL983VWA9ZZruX8YCt8u5Uw4LtMFc1T7p+PtVVv+cQ1a7
ymv0wmi3UzxaSFz+c9GgVU94HUZneY1Qcvfgzi9sziP+emHZ9KPoFFfhq2132qWycJdU40C8IZfy
y0NJ7meAv7diJDCvYR5rrj59NqHfglYxAB/xmNmUlTUd41yQWFPYBOUgJK+hMzbL3nGtN1GkOz/D
Gqcc0ud6PlR+D+cEp9ltlmNk67ksJPTQOsmWHOGUtbPwPCw65FVel0anavS+OaZj5Uybs2WOyxak
ltPvYQMXCz0O4ofOHXQsmroLiIhBXVTyiKOif9bUTzniFoJ6GeNSwhUlVSaQcepRm0Mybk9sTrKo
HFZq3naX3KjZgiRx+TnVRrUqVW081LUh3vvqxU314hP/Ysxhu6ZdW2FckoNMIMXEU80tFIev0iuK
2XqoeDJFoy5wPi32MmZoGglftkGt6z9BAMyfBElY0B15t5B9clSB0APEjPJs9Z1xMeaDleGm3Fto
y8pYjWLpBTEJ4+IEzpWNi44s6T+h0mjNh1C76jXrgoW8vAAqzg8+xQYvhlLzY7Jj6yQPiuuR6pKn
eVdymmP5uUrZHWEK/s+gemh/D6fei2/in2bgt/uByuzeFNF37hs/B8R6yHviL6SJIOQXnHfPEH4d
yvmq+JrZzlbTDeWX1XkbxVfLb6NtY7DUpNbzGMTeelIc+xQZtXYI0VOaYdX+FckFpHt9cFrWyhhq
5zNIUneDcc+wRdnQ+VQo3qGSZL27hnD2Uaf5a6x+9Oc8QJIimYSxs7BKeff87BWKofWoD1n0MlFd
leE6DiJcXLNhKZu+IbxV2qXm/3mRgUD20poq0Fskpwts6+zA0ldF0xj8Gkb/4qOvTaP4YF/5aaqg
ajrTwmSvFCcZrjR4CWNVYaYRJuVHFtvDohh6mwLzEL5RibldPWBpu+Ge3j4mbnoYKMZ8kopBwQOc
0CYpRv/TGINHLFFnBYwmvJDGL5HUIY7ajbbihzEnN/3gs8SyLLKKjwDfQxYaE2aB+YA5XWdqa/CW
J0wRxXPHjvHcaToWMHN1u+pJAY2dEZ1BzsYvPA+Ossxdoae+mdzG2sriOPy2ZU+V560B9X4ci8pf
yWEG7B94b1V2wY5Zu46j9SGnLfM4xWTLB8o0vwrywa0oP+sEPSrHbtBinqPdJPgX9uQ+65o76oQb
21yhnwolXFmgA/b1+M3q1AiHVGN8juLA2BXUJvNtoLvBLoPzdJos6ghxi9Gd2gQmtIamax6aDgrD
EPVHkqsanvC3WB6eGzQ6MQll6WCids16ON4r9qgcqwInuLpPvZewHJULfoAn2YoNc3qZNU/mLrfr
22Oep82ctoBNBEXvlFfU6cMW/qLQTJVvVx58pK73vegs5YcQ9ZJiBXbWDQsdt6/G7+iMzPazvfWG
dkw4A4xKoLlDt+7DoXqelGFESqtEcmJudjCTHz01WI3a7CtnGqA1MwgL68AQ4qHQZ282oFXcyJ/C
oafRp+jaG4gcyD4lKIZzYJaQNOkM6pgRsfYDa7b4FEMp2PC6FLVio1kWHfuLqUzNS9FiUydBYPpQ
/srUMUU/gKIaFnjdSsa1bthkbPrftaoudhjagHkbDPuzykm51vVXfsXDGkMtf82t9ZcuAoQ9XXQz
0XLA4KlGgRO3DRQ4tcE5yAP0DVCY8pSBnOYYMhzK+fB3/7+G3q83mhY7yXtbXn5rVg35gjLTr25L
3mgo4u6rowILcdAHX8QPbom2BEDt4BJ6SvBV9zN9UXam91KVML5BwqgYAVKN92DMosBW1UcF1eIF
NhPJoUotcUVyqtsGXsCKeWjEVcb6NlOWfJeNTZfhRwGDge9hgv5OVkzltgXy/DFW9lcXhaXHCgrD
c5Ya24AbBLvVdlrGkw0SmfuevW4HkkSgGNqT0OvePY8FMAYv6FcWlg4kaUvx1ACS2KmBnu/A3ShP
Qc9vqGDd9GrEmsuvpk6prYnqfSoGZOJtKz5bc1PxlEWJ1/krkj9ATDvnSYabDNfIuEiDlWCt8M4z
XgDKN7qd7HU96xe0XO9BdsqQbDZ5fzRh/L8OQz/tvD521zhCaZ9kxM5tJ6xnPdP8sxPUL/HgOotc
7aIZ5MCL61q0afPBW+tzE4xdhbtTFkNGpQkxQTkogko4AlfhK4K5/oMWkNdXrM8sD95Va7Re6jrT
N2DF8nXNH+DFEDOS1sEvtqsV68WlOPFgFtFr0tfeQm/6YaNUxqm1nPYZidbuOUOgBoBvFB/HGSSK
mpS/nxI1Bj1ArxwX4eZUsQC8ylY/6uhBpEAu3dK7AhJGYDdr7MeAij/f23r4rrUl24ss/SLMKMDm
EkPnSnfVh7aw9KUcUaAqp+TRdxzylGXtUo8XE6gOp3L01eQh21S3zqJXpge7DE+iqrMPJ9IC0GJx
e7AMkX70prvseQy9to7dPfRFQA2BP8RHl1hizUpU3xrVWKENT34E0S9/MWlAXDBqWyclX/NQh+bm
mIbyEIHsPAwFjxl+/9aL7mPIbJRFcTWTINqlhqKcvV77fVCT8slCk2N/jyPA+5iYQ7Mfsx4rPb5j
n8qUX1owzr8E8uqVrSbfs5CMnl0BdoJ1GW+6ln2iOqj90Z54YVVP7aem0AXmxML/5hT6JtKt8Zfh
i8NINuZLrefVUh1972RZEW6/MbbOGCdXb6GRRQekefAqmJtVYNtbMCtU6eamHqPIEaTC2oBPq94o
3OYrR3Pc3Tj32jgmLGyzLI+yl8UQvOWG/wmF5MTbpGvonxXxVc5UYPNo53X/AkxnfBkNbH7mGXVD
z3aiyO1LOwxfAXS1v4S7N9Wm/kkxOF0MsVa82tBp1vWIDV6qkdy3MFPZjuR5rypwyeUYWPnX2K12
cPSaX2lp7XsSLV/wm6mWWVhN11gPIXUrKZ4tRTCeTRXPvEm0+qsxl2pdyKo/7XbJ+q/5xS3gR2rH
6luTJA5gAi/nGwcnPoF8ux1Qbni0PBDAeuRsrJq/IzD+7qBkL4BGtXBfOk11RK2mJqc1OhElEjOu
jvIgu+5NWw8BVbnolv3rmiyBVaGVnrLj8ZE/VPOhBnOy0qq+W6E8mT+QXwLCJru12sWw7E9PyJ6O
FTtjZC+sllePnUQz7HOXZ/HtYOU+q6O+2ZR9Al517uhLATAjq/VPBLPEvpXNKopcVAgBrM5DVGvC
ZSQWHcUXLTxSEa/yhTwdfW0+xel6m4vu4dZTdiI8dp0og408/df4wL2MJFiunllvQrIj75NqZGdq
ikDK5mbY+PXOwLkLS5zOf1db3ViRNJl2spcndYmdQdufZS9FdZS7FPXZGsvyeZ5yaDTlTU4ZtlOz
kE05ZU/1ayWbPsub25SyiTrE1jJLZydFsOuGbJUPHQuRMjVc3GN3iWwLoGd665HBv8b8pxgLll3t
NWcqPCZiAq9NkUIINzr3sfUd99GFy5XY+XS6x81hwNIlATMhR7C/dR+TGZXYkImlQvXPpXrFnwZn
hn4hxw0H06Aoy/053vZB656r+Uxzo99nMsZW6XfvX+P+Uy+gBPc2X574Z4Gaazwb3TQDfEKUiGDI
up5pmkt5apoTqw55ehsgx1LM0xeBi+G9bMpDJa+Xp/+6iHKJg+MvRuhj4KQQBRRclDqAumlS+Y9T
6vtwNjSWlRUwnTLzKD7+6Rhjx3+APr+Uw+5xL0ZjlvsFcHtS1e5CdjemfgZV3B/v45RIDw91OH4M
luXsG+GpG6dWh4Mee8Ohs8wMqbS5PbnJeAjVXOBo/6ffLDL65VAZvI2/tXXT18EFAgJF9WkRqZfM
zaavfm5XazXJGgy5wv5Z15oPGccQfWGN41DrUPNZ5iW671/TWlMeMxcFNb7szaqqbYVlR2DUO0qP
OHD4A6KzU9nYR1CWt9HyEhaX3iUuXmSD2h9X9ZaCQ62P+uY8pzwYCdhiILzcVVTsWzu3npOnM0sW
17jMJMkTe/yyMuXQ9THUVH98FUbaXAtVL69JEb+ZRTF+oJmAOuGmDAr1tXmthNO91qIzONfjrnuV
WOff57aB8GTqTxdo2u4ysnN90xuYifodQlFAln5WRuuc9DAZXsIKhGagsnsKIzG8sNT1dy0r8JXs
Veo8OdeT9012JqWhsUQ6gktI2mU4VRvN8C/G2IFoNEvvLA9pS5F7YYmx2XaKFy1u7Xu/PHPKdqea
iX5oMWVot40SilWRkV31oqI7Wh25ioUQSnuUbWcOyrO/Ym6iQ6UnM8lCDJdXxF7A+7hGeGo6x7+0
bv/7YDnIBeNaXW7+6oAwgM5V6aqLewf5Pf+Smll05vuy/Csu5xRB/jyi1bGXrcHW+xMuUStJ6JFs
n0nr871lYsjwh/Yj4xabNKhodyIRY/YG4+6h25kLe+g+nYzJOf+MlaG/ZtcD/6jZ+CqYwxQrsJkR
67BEu/PiNCpgIrQjZTqcSvedG8+ntOVZhlIq5sXhSQ8K7j6OMB6Q8DIfTH3y0RAaV1qnFA/2KFAe
1sJMW0VKlAG6n3tN1g99h43nxBcFrDKfrhrD91Hna5SZXbqWzUxYOTa5INLADUfvhhb91Gdok+yM
rSd+Jc4rY8QjBcZHXK/Dd7CM3sHukDOUg/yhrLhdlTroBubnZ50swUPWRzl4CMS5ohx9dW2behrf
CRmuU6tCltYOb29KN9nLKV9u0Ici+yxjO36UkAbWKPWVCAye5PGOdACD/lck1z6juIsfAQvXN7zE
/z7P7XVq6+M+R48bnYCufGizEUwBiebgWKlitJcA6IGGzQeYjc0qmxLuE1nRQldU2uiUQlg9ybNG
BqcJE71YbwJ2bvMg2R/WOr4z/xolT+OUijpSZ0Bz/5pEdt8uipwgPrWHnB3RMfbaGoML74UEr3IM
zMGqzvI07DMfhhXBkR8kNw1IDaD9nA6MHURHvgehIBsSCeUYkh1Z5NnD4P1oXBGt5jRisZBFR1mJ
/M9FSdkFIKA8ypGKEWyw8cBZyRsQSIGgWuozmrRif35TYLu1/3TXaq/0D3+aQ4hO9UJqs2noH9Wr
JB6WfWnFx0GLGn97V3JrjPH2ApFFleXhT/M2AwpG+NmraQ+pc+qv2qdtWcZVHipbb8+RGQC3D7h7
dUGt7EOnSvm/a41rVifmNS59GCOKUJf3mMc9eFXHDoXXeSrZkTsYC406FcZ7TFXtDy+emqOcSca5
r65q8OPQiLjS0PLoUXFwm55fT4Yq18woz7ZP8prIgXDbNfo+ZI8Feb8YTkbD/aoTXscKFa/wDMGO
lhfuI45qZVHsmgeMwl8pRTQc/PnCQg6Sp8Kn8KhFbr2+L8TuHif3mFzo3Zvy7K/YX837kDquG1y4
kb4fOjY+E/gGv/WriwDOjNrwfLD7R3+0hkPLY94CmEaszJ03MrDmXracuKoumaGVF8crfwwWDpH3
kBwx6kYCkmQqdqOFFHHcFcoZldVwIYJufE+wHV0OrWiehj7FS7tQxNlrOm1nanVy0BFwPtXu5G+N
vKkeFdPqV1Eapq/TVLJp7iz3LWmH7qi02JovKJC4wDQ5+OmQnoryqGWhd9KFTydSwb875QhdH6OT
qQcLlY2xmljRYz4XFqMwch5cu1vLljwo3AUw5Gh+dKMfR8BQw35beGUNY0HYq9pOzEPtQzb3w0DZ
muPkvnRKxaY104+NBaaQkvajFz44lhUj/8gh5ml8bZDuTV2nucjWLe57B/aCyokCBAbbeVZ/EXZo
YYDCeDVJkquL+PKC0rW1Mx1f9ZcQNIAk1FWwvc+upgiB9hmF83ssrxMsvY0kXclp5IRt2Y5byup8
ovlNWfNhyOJmXwRBjgvk/BY81WBtYGsvZj073NsoU5yDptve33NrG9ljTvr0v3+6fhgRkEkBzc9v
Ww5Hh/326e6hP5/w/g4i06UkEvn27vaSGdsNgCosH+6vGTkOCjwZFbj7q3ahItZQ4X5/QjlhFWa/
P+Htr4WtEFK/86e7za1bPusdPp0cLeeXn7BGOO3+Jvv5E6bN7f/v9mfpsYGp4uH3p5NXq451UHwX
VNT8h5BX52n2JdIrC7soQre3T9lxMVRKtAKGVz6DO5r5rmpxLuzWfaJU9lzrjvcJ+QaNvUwAsNRE
+Z5r2bKwlfQh1z1z7U1YCTROfuHGZD1nOhm5YBLcZcLZvCox9ZOiGV9lpzyUgDEMyxtv46sO0nxD
AnQj66F9FLQnt4h/3Md7GvlDnvksOF111RoKa71ylmlPh2FVR672hPut/oSG1skdGuUcza2xdPpD
EPGnlZ1ymC2QrGe1HaCDyRDRBMhRuEgez3PIg94UwzrtnOJfMRHXG8926svtVbAfJecv9IV8GXlV
Y4a4gthFepDNQRvrB8DNt5a8amiQM8JIDDnSP+830HvQB5r7KEMRgg87xCTy5f39ohn+K1eT+ihH
JE0UnB29vr1TGULbnTzoEAdU+/hAMmZ8xn7X3v4kgP2LrRqlwPiNL4N3NkSWPdSKBoF19MOLPLOS
FOoUTnU72XSsBCX3UgeBEJpNtPprtBerw76C7XifQI6QB14B58nfr3AP23GBh+OfV7h3JGX7+1Vy
SCjox7MeUjs0ktUgXQNlJrXNomOj41YMpd6P9yznEbOevOFI1dml3F6VD56HVcKgBs3VAF2wop5j
vyiB6y87Ixs+rLoPFtpgjN+ivDlXbid+eRO1miwYWBN2VJVZmvmLxNWBT6nBd8fUfjaOr3wEqeei
R9Zmrzq8nlWKvuoV6hJbU8NQH3i72tYOOufoKJ279zK32g8K31wjd6QNCysvTXznxzWegGoV7aKW
R40lf2N06V72DIY3M44yaskLvUvH0y3qGN5i4EGwBlGR8V/Q8L+MV1fdkO9XtGTTaixPlmU2l7O1
axbX5lOJ/tA2rDEkq7SQnKnnX1QPPAj4YgUByi5ZxnranKfaVp8itX6VcdePjVU0Vc2BW6sGp9JY
ZYWjfIJn1TaeLmwKyVw+9OdcbxHd7c1gz09DW8swO8QjVsTqS3S1psCFBmYneJJ6HjzLDctEkpBU
fJNjP5jJsa6LBo7yfDrpqFa4lnboNT8nvxisQrcr1tOYpa+eTfmsHTBHcB07eS0UbBXsHHyHbHYt
lKsoV3/J1qQ0Lgrp3lleieaL9YRK+hJtZJ7F88HNdiBLmhfZ6ONii3J7c5XXptH0avqh+iBbfBKU
iEUQneTQpAcE2JKq35M+UF5S9p97fgqFiutmHZKr52AMWrhUncxYT2H4Ozal8LlQuK4BCluk/eTA
aND/6Z4H2u1UHMSYgzf+Ey+sOdHQqTE30uktxm0FWHWZvHfKqCP/z5NfNo2CnKcRmf7BB6T1zhrg
TbXK6BG6+vTWWis5SMu85GIUHd9jZnD1CD6TrbESmC9JXItyviJACcy9o8bNsXcm9yx7J+rf4JD8
1xF01dUymoeqSdJ3U3PD49SEFel4Lsq7Kd/YYCw28iKrUDFkbkM2DzisHFHvFxs/hoYpD5H05fFC
fHiS2bJHBg2whGRHkYKZ/Kp6jkhrjXGrX9vYqFBbDuN1zl94IzuxoBUX6oy3lgzhX+8vs2TkJzRf
7lHSPmoNnnLGUFCARAj1VWn9iG0CM5EI9vYR5AIQzL80q/6GsgOwn3CmiZtO8RibpbW1xTRz5gZ0
CRUe2V5r18+NbnoLpL2Lr7UDfUqby+hai1kU0KXvtiiLRZzm6msR2JRaTF0nkW16ux6FqL2nTDOe
pAjXaMnmr3XC1owvZf+d/NrqNlOZxfui78yvsQlTwYYY/tw2ZL2aJEzPhppTuYsHfxeqjrgEjpGv
XC1O30Nb+ZE6jvUzGa63eTC9uipYrXy2Vt8AvuqUq4fqw0pMEy5NQ/I6YWv1EuIH8dLVOEHFTvYk
Q1FtTgtYGyCr586yTctNTjp9LXu5N8anzuyBiM69BXrKL83xPhf1uDmrFTcn2e94abpuHb5kymfm
td3L2KWrEgHn99ZyNeAXobGQTaOwnI0dtCXS3U39zk4MK6d4gD4xDzbwmKbw0T1rIq2eoFbdwoOd
Bscsn9HR86gk5zcHfWTYjmprHXHKxMfOUvrzrE+xUmscAU17Gs4yJg9AEYZzMh8mPJNXWDoxZL4C
/3kMoGSPbOsqEq33bhmTvcjBgZ7K7KNaJ9Gy7SfxUNu+c25yZ1iOxuR+JQV38AcxvRUTBg4Y9ZVb
OJnhh29OeEsk7lcFQvMqw3j6FHZa9JhRvoHWqztfs2h81zCf8KlsLAKR9eAa+/DxfnAaca5Z6Bwh
M5YuBu9evJ8UO8Bcl3FJ6Pwe7IeoLptqdo5tqE0Lm1TdorSamt+/bLO72JQpfx48ecfHGkGzw9QD
5ZHsAKz/vlcTykqSOdDQAtIToOYEqwCf9u+q3YYPkh0w9zXzyP/HdXIW0xr2rlaFF3WCKqDUFOKF
FXtPgdV7T24NfMS1rzIyqiR9kMlpVrJPxmy32QxeM11kK7HieFf3KJcFmMBlS1vUj8j0DudoniwX
uruZwHyHumU/BXisIKGZsjExGvtJzyf3mjjAXOiTkdq2lLWAz75K8hrVxiiO1gYEkLMGKtutqmgZ
RXH1puXZ7zMZg2bVPo9DsQRDEX7x+l+GnVcfTmFneweC21qGhR8ePac1KfZyt8I6BimDtA+/RJP6
Hcp+dw3iNn8YjdFZyPF1ZiAVkTv9g2eo6VXo5k8Zt7xCsA4obWRr+J15bnmSce6tDdqZabuPrNT/
iEyK8/PbUXol2SZIsG1lk3dn/Xl3fe8O63x+FyjMHMvW+f3uOpZSy14Xmxoplajs85+lo13IyOYf
U5RbKzse1LNovPJY5og99n0Yv04dEAXyNPlP2ODLuBnMS2vo6ao1DYHUpY8JyHx2P6StMm7tLj55
dvvvuBxrquabb7rBa9eZRy2x9Q8xlOiQZXFwLrUWerwq8rWeCud90JOLCF3tR2TkT6Di0nfD52P1
Va4cI2Pqz6hTwBw1g/oTrPzeZ+39QxPFF6y5zFe1UrKNW5B8N8JGfej9KZxFM8WXWPHXcihySDg6
eUX9ksP+3nRm6x9UqOwX1KOGpa6N/IhHbJ/bahSg2ibT2RuRt2ODEUuxoPcpq5pFP43JF6sIvxVp
Lb6RSXjIEej4WerTWuW2Hyy87ozoCT7nrY38DYyRBdSPjZmn1U8vUB8xU2u/GV34c+oCa6fYXr9R
cR55FoD38uIZuYj8uatKNqCj0DYy1k1mdYE4tsvyPr+NQK6Q3XNiksbAYW7Mw6cgi7xLEVqgmOcz
mPj1qk3ycN24yImsAxTG+B/wjpVOUZrHK/tGq4yfbr2NgJcUuU24jh3Eiyh3t8zzzyW3GH/V2yVy
/kDLtXU0hM0mcTtlESmJchFurx+TEaBc7OfV1y56A3/sfEuqViwRG9fO/IfZZxOh5WU1d7Tj9xQe
8tfI7qO1X7EPsEcgKoXaI68WR863ySxgZLTBR9HH3SZ0I3WvFJb65EYBllHziKGzXww4mK84rvo7
9EFdwHt29dqm2rMcgCRRukDUD8hZXVdbXQl1/gTUi4BiAq+rPxww2TslSYtNhRGM08bBG4r/+j4x
vX7tDqr1xR7bVehk47uoBnPn6viGyHilfmuGMPlssXPbtsCPtpoX2l+SNLW+GC4ZhSFRnW3Z9snn
mHyTfTEc5w3bamOHZcv0Phr1SsY1i41qVKc6Oa8heCOhvJMvQX7HWYVKuDXsRFlWVoDVGXuJozwr
5uY9JjvMoPofQ3rTM+FTtObqr2sHkPYHdOxxtETiTx6qCJxyGRbGv2JZ2ucX3kS0pVKAF9Gfwcnc
gT+Bi8629eOvuN5AuQ385vxXXPh5dm5B/HexPS5rWMvLvu/fM6uuruXMXHTR8Dn+CcF6r6+Y09xC
VNkqkkiwYhW2tYE5aqsCR72rn1vGujEHBE86z9sUhlmcPXZ6O1ixw1Ft+P+kLC72vu0VxzQPul2N
yufZEijqNHFBBUPBxS9GC/kxiGo0AUTlP6dah0JsxGI00tUHYAD5pbINdWNrnVhkmSXYWN/+Fuq4
QyOBnaltZxcZk2ci8awDzKAH2TK8yEfKKA3Kc01BKkz67HKLRVWKhWCqJqtgHNVnyOD+oZkqAKzC
HEv2esESAHR/lb1W0pQrJ8QeVDaN2O1PxZh/y6tUfa7Nqn1AbPGU+EJ5a/QopKJrxTvZNE2tX2RF
JG69YT9tTS8WT1RP/ZdGb1dylDuxfqlM1vEqbEWAX2jNjNZEnbAX0SmozOYtNKtlPBrIMTtkCiez
a9ey2TbxD7jx46ObdvE1Y+9pNQkgUc801oVdNuheclGKW1VOxWSn5vi7OrZVP1UuWWAzCc+tivlh
3FjhuePhL/vkwe+bat3qQbW2bW1KAEK3j6Zlq1sfBMk+C0V6kQfNLOOVWtoY2hl5douFzZTCVvID
XEBt4IzzYBmTZzA4q53aUuC8x4QSiBVqL9oC5GExrbtkoDYya/CkXpseIkhN24T2I9chZ9e1LTco
79XTDfErTA48MNyfUSl+6e2gvqWVMgFLqoNLk9fuDkX4EK1F23zoNfi7hVGUb1pUhNQ3yu4nWF7L
MLxfRhW9RC9ZhUe6CizxdmhSB4W6Lr2WcY6l6X+Pd3PnXzFyGziutIvECn6Vll/rDx54ZigZ6rQ2
ARac88nQwEZGPxE4H1F1GcejPLsfHEtLt1rcwqLG3s2bDwHrEFiP82lkVC+dToX4bvQm47oCT1/G
boP/jJO998FDpZXrRDXFToGNtsVsdQRtZIfvuqYoaAeq1j6q/fA9iNOvoe3VFx7c4bs5V8GT+s0X
zkBqOH2Wl0xlrR8oGfZLOShhBwvyC7YHWVieKSOPjamHWWQNjvFqR6a2SuOxviSanuw0tUzBLxj2
qYySZBNUg/bkQBJb9tBJPvvJeSLJPgP5WX5RtMLaO30JBcuQwDSqJXTH5smseYKkpaaeNLRqD5mr
+LupVKdLEWTjasTI9K3v2SUXH9xz0pNpFZQAorpfkOBS4xXw1uTkz1Qqr4UKuZBteQCSF4FwaCc8
GuN/euQccrgcc7tGtnUFxda++xxrM70Gs/S1NvT5acjKiwxFcwgEgnWO+mYrQ/LQm3p7IVewkNfc
4/JMnzWxbzFG3Ib+mR9psO1tQjUlT5fG9cUNsvwkx6tTqGyENdUAsQxva5HYOk5lVB6avPdIwbfB
2a0NYwO+LX5EF99dsXEZn/PRaigYG+X8zC0wZzL8ldvCOzNjUzui2IKIQTqrhWhVE29kMNIyt7yd
uj4KzYJs2nhURx0ImsZ+Ovfb+rnrE5DgpiBZnarpVm17hBGHwtyPaVXuszkzGaHIuJm8KnksFJnK
1v0XU83Tpa3W5Qc+wgE6oaQWO4RJYXNmLJXHrZg3UQuAheuuL5EaE7mzddxxYc2Aj65UwgMbcPze
5qYTtGIBX0I5RUnavf0Z1jqgC90Bxkz+X6yd15LbvNK1r4hVzOFUOY402fOesByZc+bV/w8h25w9
Ze9Q33+CIhoNUKORRKB79Vq+9tPNrUwX0TLcHFYTdrGaObmBa3nvxi7EBCcwxqeorsutFNsk96NB
fQxMs0T0vqGsxzeKpatSFNDCSHAonVh9tMxU3WWeQSX/5GwjbvOYUtozuep5ki0VsG474arIdXxo
JODaoqtbNYKXTqHuOouUELRB8mPiw6xpOEb0knuceppRNT/VIZth/v3K52iESsKvlW9S2rLniiHa
JlaxsAlzhQuv3HLMQHQVPM26ipLiXpIqfVk1lJqXYQtHU5MQOiQJ8Jki8nPmN8QtQnvnlZn9g/zc
s9uHxVueGPnSkgr9QQMlt6nhUT2bYaTtmyHRdkgwtHdiRah+Uki5XFiz297/XGbsTnl2TbHj24pF
AnpnWlFvnXw5TCSFOrCovTjj/OkU9MFGRqw4+Amh7dHY+RQphpnepyjsDMk6gX8Ilm5Jy5P7oM6z
56IpnrNOU+8Gt02feZUZ4EaDiMw0OEoZVHe2Vh7EqNVUIfydRrsTo2Q9CtidXBN9TuYShjU2FbHu
vmruwNAU4N+1+M0O5JMxqa6YFscTz3U+pbo50Y0GzZ0TVgAzW8XleF5TEBYV7aLSrPr7uHE9Kf9e
xnEPQARKLDnv3ijtcE6uVP5s6qYa1nEWa4sPAx+6Zllx2qI4UtjHIIM7xEFCMBl15+TXhKEhX+fQ
Ghqc8Iug/8aODELmvvsB8+ELguL+JyeBJ5i6ou4Sxr2xq6jLodbFzi8JCeEVNNvm1tQHZ8njjbd9
ahoKDI6mYsMj12vIiwtjhioqwtJDRGbacHl+jcEi0D391FWV++R63fRFUWuEGekmrVOuy8ZA8mJy
RiXA3I6aDt3G1PUbBx5nxJBvS1m509z5UvMspo6cih8gPFpak6tZN92SrU+wiTlPUBfpjdEqjzl4
ZprUa69Nws9PteLc0PsLIMk9yg8BpAPGKo+G7rucK48pWcbPbmtWC9UynRcUzIYlmrvJo9zIwRri
6aOTWPAE+gOcreGY7XuQODCfKFK2rMv2wFbDBs/OqGLp8VYy7HiVRW76mEzNQGaBTMO9sMiud3Ks
cS8zdPZ90zmrSmaM6HZTPi2bbrICItTJKzFeDkSEsxa+4qpxzyFx+WWh9/Yi9eWnyKL6yoSSYTuQ
ftqYblouBbOQIA4KpwLYOssn6XhgrfJYoa8Sqy+Wzp9nR+pF9GRC6CCvn9BUra4KnMOHMkvLlZda
xtvQZt+sxEjuc6eS7qCHJultdHyP0HmYopH3ZJOrL4nffDN4z954uDRoXwILCLUmWMLYfEVtvrvL
KGJaB7YNktixkMxUumpfepRbu/BNDqgFITAkjye+Lf8oIz+Q6ICgeFe33sZ0QFjC9xZ8c/jHaKWk
7CIllHYEAL8MJcTmiQ4BeQEf+s9aFhgiUzW3XtERdbdInaRbs8ibe9/Mz7E7qMiQaRz9y+SrXMPs
QtDZv1phcd9Jfrjv+8A8QuINI+TUGPHFyz9nhV97C6+jXjQL2h+dupE1edsHhfPJz9xuXWtyebQ5
QFw8XuIybNhkaTA4bFDd1i/l2HjLjlgk1UJFCFO040eLuoksyj7li6Y042dlkliFPCVduFae84ka
Nplsv/pw7X6x7QBmlY6CMx4o4dYsYUZxZaN7dUzgWqXut189Y9iWXkHirtGe2lR3qNKT7j0z3dU6
ZAuDBenIEKnLukZkukt8exvBSX7M+qrfmbZ0cMcsXSuDcxzjql3IBD0IxDT9pg00c5O5zSffSmsU
3u1gUaVD8AVepqttFNb3nC8PVM5owEKDvnGkuj5A/XpwqG++w2ESM6dC4S4dwKVHwEB6zw/vRQNB
mXKUIljpJ1MkSdCKJbaxJrejnDtrUM5yl3/q7fxamCnR+Kx8onw8vkDsLD9nkvICS6F1p4Z5dR6M
8tqFQHnyJAyPgfM9lJv0JEM64YT9sPcsGFCA92f6SbpzGyoVfTN560BlbMGmQ800daXBvEyRrQdT
bbu7xqwpXJcAtelSGKxKufGPqtOclbqx4ayfEIcTMNF3uGKL8C3KfTBSA/QFwi4airHA0wsX0Xf8
6h82/Sks2sNzj5rSpYjD51rJqjsCrXyTxo4MX1e1L7KdhguKLJJtGbTfbDIh98gEa+e+tyht1P1g
yW4jO3F1LwYhje/u0UUArjxGXwjr49EpxrB3gihf3PqBavWLoVJjQHVpu857u3gptLBZI4OZb0XX
1EweP44Cv6w3Uv/m5MOyqykDJcqmpcfbpcWp9ejqVPotJ1DFMfL0B1LB0tLvkF30nUNaDddiCI2L
nYBq7eq17mjfONcVCzmsv3S60V7HOiHtlEHzWQZvY8n3MJTU5dCE1Y9Of+xsC5afyHdOBWmmBSxU
7aqPKJ5pQqTIA6lxd0jjEXDi63xNYPK8ptMVaehrosYFRZyYxGCbUSjVdfxWiq6s6smdpJRfIlA9
GUpnT2UktzyDoIUSXSvwxvNgEyzjOfcE5rN7SJpsSRmE+ZRncrIIgAmQOO/fq8mNUzeONJ66vvn5
T2JywkMMODwe9trA3X9r1lkwZQ9B/KNwc/vQF3A/2g36NlTdJLtAp8KK+kwqk0u4yThyDxst14rL
aJcWxZZyQwzHuzp1ke0yturH1CYv5/P13/EMITmXQaUA4eF4gZQ5W7tBID80Y2ShMtTJT3l8X5Zs
QCe53vu2DcNdq6MIH3pOfRmCKfnixOWb6qZnueCbHsU9auvAmYhyaUvT0pKr1hj6rnFHeQdWGiXz
TI3XimEVe8VkNcDd0yOjK8hMsy+lIHmtyqX53c6TR2VAJqjKZBnZGmndGWH+g1Penc9v4ZvX8go7
P8qgaAqaXTnUdzZfpW2k2t22N+zhKlu2t4IDWn2VSVCqZhL+SM0zmSyg43yZr2ZfW2+WD89p0SrV
AwmmZlPEdQbWpQQbTRiLPVd1zSq9WaaVFX0psn7pZ2X8XfZLRBDSIH42gQZuWqhPjuOowdJigOX1
nU4hpz+c1Vq3n2zHUfjJ3hDlKj4HvkF5py0XB1fvLPCE3XfFi/ihtC2g+EZlAoRvwiNUxOGayM1w
lzhmvmgN40uo5N4TpYjDToE4dQvpqfPMGR2qyNT7Co0FAMI0GR6GRO8o+ynlTZm2zSu8qAfhEZj1
SNUa8Tm1q7Jt01c72fLiPZwQ5l4h/3DifxmR+qvNC9QTziqAyH/d9ATdBzUYTilh30UfOO6ToeuE
g8r+MGFPOg2G4KIHLdjX8TkAqEdFTVmvSwOZao/3cmWi+Lnn4SK9NOHoL+zWJv09jVaNjeKMoT/J
8sRF6mZsimoepCWQCk1vu33TEL0ebSV9c2LrewfS9Fo4oX7NNP8bYu0pBdDOIgdHvaSOD4YFRzb3
iEgN276N0gdPnSLXWVN9NSHPSoJG+c4p53shB9ZzAfXTWlGiN3so8xV5T+eaTA2YZZhUyR3tXFNS
JTg/KmU1lmCWfLd0rsLRcUyg+SFJ7NmWS71J9JcflmkV4RYTV7rat7Vvi8Um4jrNpW87gs2S56/t
LE/PklchQDDGED+1WnwCdfGPBWDyHGjGOvOrRyiog6U6qqexco56QhzXcmzlnCPqvhwHX1kZdd3v
nLhS9+iQDJd8aoJdOhByAWUQ7HLPCVa62aiv5gCfftn3PyiGG/2OEzu0Vs8l8fZFVTvZuoMgiZ/L
2BsPZBCWvi4ZCEXl2k4eALHFhakQq/GsnRtJ6ZKPPN9XJf7kOyo0MDYiMJqcD6eRYtVlopGODk2t
X3VGRIReHixK6pqmXUR18whZULITtrmhKuyXS2Wr3bqzOm3BbuSskyp4tauOMIylBy8TG+WqTQzt
Gjm+s/EpznYTY0tGajxRYJTuPAPFm04tYPwJ6nNXaskjjArsq1HZA3ul93thUxKgL7DLAgeV7CtH
Aeu7ohKGGic5MvvB09glozbxWZak4eDr2XgAj82745LBCCjqPzVgj9gIRp+kirRDRxHuuoWAeZcU
vX0vI2gqW2rLoQeleepeiZUGnHH8oFnGXhKcwAyn+2AkYGED81gV1qiuNN9xIXfpHjyi4Y5hksIf
Q8k81yAUXerV7qXMy+7ZS0/VzshGjCa7Jg/07rOJEADihj6bPIi4nlH5Ioge6U98fkwwOksY3tOr
3UxKys2zRTHylchncmsK8tKrAoaw9TB5iYGwqNy7Ov8qOki7ymsSptHKssrxCsOUs9CUuifLoo3X
m002zK0a2zr4V1zEAKcF/WIAkZwseRdGS9lAwL2WmvLUO1Zxapr451UM1QIM3dAwQnoNSFn43C75
JeJzFcvtJuZJeC4NBI8l2ci3ieK4VFXS8DFw9k1tEb9Px7NRmjwAkvC+LqSIrz8/i+xgLbRtYehG
2IQSktKw7oWttjMCjRW0paGtckyqXJJ0RHVB/W1HOU1XWTHcNdABXWWYDZaa63v3Pq96S2guJlvY
wZrvjVcbMNGJL13VKSt4BXUe065+dHI12dah/tb6bXT2228Ewcu7uBnyjWO7sMUEKBBVLqSb4gpO
ZWhyxOXc1NZdX/QDoVPkR3pTNhGasOCrluI3F46TfwzkLRaGLtUv/N4ryzp0vcfCLlFqC0v3Ysp8
KIII0p4gOpoNasRqY/Bombqi6SD1oArSyfpsIYbUnrh12q2kLlavWvUQCHIm2YyR5+ENvnE3yYTj
9lSFkb4YKSrh1KtOoT4E3ATBkmgKX2Fb4JvNRvFk7UbgVNYN8qu9Cr/QROEk/Dp0reCLNk9RBo9A
HnrxqrEU/VAH1Os7gLmeFN+sHjhOL+Q+yZ5gflwDk5Tup42621TKqxY7xalMAvfWNfIkWYZDF24g
cEFjJW17aY1cq7SNgek+VHr2ldIJMGJp1x34rgWLjkzVvZFF4OWceNwajgvgqpRefLStHrohWepN
WT15w1A+ZYl9zSETvss9qXxytM5YtsPQ8AtL17YVd0uKIly5tXtnZHl3bvPBvUuRl4efM3z1krDc
B7KfU7jhRa9mRGySOGSwE6MRddRg5EmViVFXQrgqjaRH2dblB54fO2HurTY9xX4GsomDJgDJ0Ye8
gQymoVXxinoI89mIIwi8VbjDqagyn5OK2DdAM3llT11jkJVtnvF4lyLLeE6oUgISqsRrMVd1Wm8L
w3ezvs1tQA7ztNdg+MWZHV61yUbXgyeNpaK2DyBtp/5LdFVEKtcw88sb4Zx2YNJ1aEdvo7IXpYRu
/Hx7m9v37grCH3krnDWKKValb7u30dismpVFmf1OOMtBB+ipndKw4r6jLy31uo624EZ3huW0l9Yb
rE0SjPnJjo4ZEbon1L5aRe6epkqap6TsX8jPOecMZoEdDA+w62t9d2nqeE9Ju3O0NAk2FmGrlc/F
SGXWzdRqXXSng1Rw5VwNoC5N9SPZkYPdoa8t/NMyiFecnwME21E3sdKOLV5AnlgOY2TryF0kSv81
zY32c577KsLomnGhLj3cBfBG1aTDro0RPTcyUmGmk6oHYurtMnR677UkdLzR4DnYiFGlQvajLmLU
RabRTAfSV2Xt1Qts7aX5XBWJt1P9DNLyjrBdmJjlqpKKcgtymeeW7Y3DwUGmwliHhvXrMp4udSUp
1OU7h3eXeqLkm2iq9vKMB8RtvReTP4+i5WElQQP0ovFpu3djhIimnmR0+iX0hgfRC8c0uytA54ke
GCvjpKHQswgmevWxhOTJ7nv4zqdVEejUNhO71io0Je0yuPLPRpf2lkTJ4Wxmw58fYhcw5eQ022Md
zkV/CMzlh4HMC+VF4SbDdnYWLsQjOOuYcM3/vp3bcmA0SkV5RphgQ3338GaPprsaa6c7DUoqn2WV
cFejAhwMOSP7A2QTwaQoJJpikhUSV7FmTDwYCMOOFopCwqb8voqzKcncIk/7YUA4i1FYexH9mFYW
09D89eBRgMhiPQKivq1aEVsG9kRSqlmAZF5Fw5gesir42VAbmB6IfKcHcTUPzH7zwAe//8JlXh64
GYT3Yv15nujOPvOd/guXD0vNc//6Kv96t/kVzC4flq886dfL/+ud5mVmlw/LzC7/2/vx12X+/Z3E
NPF+KO2AvqMfPAjT/DLm7l9v8VeXeeDDW/6/LzX/GR+W+tMr/eDyp7t9sP1/fKV/Xerfv1Lb80t2
h1qGaO/A1i6Yvoai+Tf9d0NR5TMrJUd4m3XrN3qUve/fJryb9sc7CKNY6rbKf/Kf7zq/arlDhWY9
j7xf6T+t95/uz2GGo3enh+zO5zveVv34Pry3/l/ve7vj+79E3L0exqtRdO1m/mvnV/XBNnc/vtC/
ThED7176vIQYiad/+QebGPgvbP+Fy/++lO2UUOeW2udBMoJjI7UTQyJgs2P8uxEj0TAUB1W7CrOw
iKtKTJh9TbcMj2K4JIG0d2Jk2bTOe8i0Rl96lUFtVW1I91kQQ6BW90+cgiGynXpxTiVhC75lGhdz
xkA3D2Tff4hxYXfhidqMJYxYwiaaqoctw9QBgdWQ7Z+gi75A6hFfCluK953tIPjcUedrm9GtgaEy
PucpDKSTlxZFKMmJ0cCSgLN58ulmE8NqpH9Hjo6AiNVALSOWyv2eOudcldc3RxdWyVVlBDY8yQb1
JdmIxA4ne3CYiKlu/AgtVxu+G4P6+a646AQNyNuHVPdM3SGwikuhxMVFURpt6+kF0HUxu9WqYecW
IBvezbZ6B2By2rxBLsiKYmJl5sgSGfX9vJZY2u+0iqCmd7ytFyRFcwrTGFreX7cUbmnf9WeVjcXN
TR85olnqzpHLniJm9IK8SaH+JlYPPTIl6u+E6xuZ+qtx6LYG/7cjoFzv5FeTlr0QvBdGMX0eLsCJ
OJKjH5KuAVVh5wVFpylMH5m1zwvLv3UcJXBAw0z2HDguBFcEr24zhHGeJlljtCTpUa/fzbl5VkO5
7uIkPX6cOCqDv29C6f7DWqJrZOaZSLexVyoDrfoYobVR7ry7oEm8O3EF2MtDt7X0ti6QWfLajM4D
wq9zxug8Ulk6uc4zbwtp7YNtRzFx00A/iGYkdHZAGVk/iCsE04Z9IiULMZj8dhNdV9e9lIITZmQU
RyM2Ky1aRwZehtqYD/FYU6h3rSQpd8LaIia3BlOrLcXAbXRyF1fdKBPyVr2T8J09yDiZGymH0gO8
xk/feTRS/EdEhlQCtv8yqI2ZvoMm8fNsN8ETqvBppRlZHlfeipH5Zg4ahqDqOihMplf9+3Xduiml
epQa2mvxIgzLU3lHygSGLds9iMbIMhTrb+1s7SITa0ZNCNHCyTcB2YLw9YDy3Rh30rsF9CInYBB3
sXRb8Dbp3YJlD9erBEPDSoUZ/ahPTRjmzVF0xdXcfLBRpwdtLAex5TzwPy0wT7vdQ+2dTQa1XcrB
p+xPCUdEFJDV5OrLfnoNjZTTVYighBgg3hahQY1IbQZHOry09oFSgDFdiD7Y059Gy/CfEFqQN8IO
esw5zDNm31IIW4plxNzZ50M393qqMZx6P8rRm9SkZDJyAyY3PYweAwBqe9siaCDzCXstWm0nPCjg
cjhzO/7VmmDsaUZ1XW7GJZAqCwr/CU7STnCSZgDUk4+5SepxuhTGehoRV7OPmFL1G6tHvml2FeY/
dQMBUZlXiuXxzm3r4X50jKteJ91TwYH7kOtquR7KOP3s6QYpJQBWhM4GSN6mFJQcuZ8KA+BqVEC/
Fta1u5DqYS/AxgKFLJq6st2lYTjJerYJ2HJKVd06Ab+1FAM3eLLruOFWs/novwM9e3Ub7WFe/HJz
bKjirgIYcxG4cg9O4TgHTq56uhCXooGL3QBCUKFpf7OWlGn3hWpstNkTslMXGc7Jh7wRMrFTI6bb
RR0AsCQskJtVD2NoCqG6PHo1sjlBdVfm8D6LK9HkQ0K1baqD6nCrnwPR76vYA+QAk7O+Fc6ypiEH
HflwotZWdenT+CV0HQvy4RjIqRQP6Ib8soWksi5iwJ+u/mZP+vQl/r1G1D4RtsxPtZNHZ7j/o3NT
WqvKIfQJqddPkxgci24ET1Ip+R4S2pM82kO3ED5VB4KavCfK8KkTUR84rZW0dRVsxWXcGN/tQM22
72ziVuGPHF7wk7iWCJn2vZZAdKc7h2RqelOBkXLuiyt0gtElMavdR7vUOoc/2XrDdw8Sok9ouk8+
t1WFVfTFHNG0A6UnSzFSFIO8I6vcGqZy1XU/f6mJN/syQHYz9vVnoh612eQvnpfKKKh34Prl7EVB
Qv5idOajmBHmdnwuczaNuU601mz4odEpuT76qe8exVXS5f8Mnm1uRK8bCvfoVUCSebj/cgl/X822
DpgpAiMu6hPT6DxwmyzWESt+uF1Ntc4qrZOJE/9f5s3OP+cGMioUVrCR/SDbFqPu3UtyCQt94cSf
iN69Gb2u/EBc2zF0Ur+2Fz7GVlS/OW1ESids/Qc/tPnNNELpaNZmfPywTgPp19HvSvhu+BCfFLmy
9p2UE3+CdmBRI55zCpCXGM4NrICbNgR6CRbBLF/DSHLWMWxdC4tAOQnTJFrDO9acmqkhWfe+mW3C
RZGVdVTa0n62iwlzV7gJW5pr5m6MHLTa/mVJIx/f32Ger4WkI+okubqGQSFUjLiDBSv5VnRjOU/u
nCS+A2Ab5csmRc3C81Hb8rUanq8eBS5FC/oFpFodifN/aTL0etF7NeD2XoihsFPgsRaXuZegAlsQ
VntndIvMXGtdCMrNqZpNoETKVHLgP4qm0SGQQOv+XvS8AgKc2aOb3Do8Amv85cGuCfyjgry3UqTV
irSjdy4FSVJRx2zb3axfCyPUmf55EIRI8eQkjH/3mefMPtVEuyQGwlDzdjJYPRiEcu0ZrpDIVfLn
tkKJ7lfn10ghFdImpTqKYpjpd0/zsnUIlcNS/AzOv4rZADOuPw3Mttvv6DSgDy6B9OlnVTTzUvPA
PG1eanbOEGwiXpuk/K7X4yO1/v3CJuN+GCP0YtTE8si1UlIUW25TLCu4SvxGfeinQYgx7GWjgMwW
vr1kGsegmvRuM60tSKsER7tUg4sYDXL+I2kCjbnoWmTm73Svn4SE5MdyWLfUx1Qg6YAsTHLndqat
3Mb09ylCF6fEgoWLM1EercQlxOJDtbAzkJ2UoZabekj7alFo8k/X2/g8VVx1wcTBMHBWEV2i7FQz
9YDwIil7sKk2vnNrTXkaSHoutcjS96CmlCe/tGzY7j0XxekcqjBZ75bmlH01kHzdG1rxtRhlm+Pq
ZAPT6AECa8r9OOVhRaN7ir4P6vqr6DVTzlb4BpTu/NF3WnOeLq7EukomlXtYuuJjH3UF9evspxTe
h4teApgRtlahWrN2XGc7Fpl0l1Onux7qFrW53suXfZUoh1E0cQXAKZvkBBfC8G5oGs/g+jh4Sfvz
Sri889ai4FOayeUO9E55UGWIJX+rDQrJQdHNguxIWsQ/ClMtVAmrhNSZKacTBf8vfULhXJpUzkm9
CvQYycJ3M3olPxqm5R1vC4iReZUxhe569ftlDG1Fonz04qUR5N9JpeaPZKCKR0mK/yHX3570qafI
Rr8DMomU1eSRF2rxmAXNCurz8Sr8lWJEiLinREoMSoZZ3as1oftpupjkurEC4Ait79sN7Dg5J6lB
bb+W58uOUMnCjJzsKJxBEYx7daBSSNwfhQh5P9ikJSGutlrttalK7WxJwGNF1/IgVR5rqnJEt3Cs
aiHrkXVOPUl+/TmnbRXtLCXwjLuFo73Oc9jEhldVRe3Ph9MysOIvCRicSzY1pDCVi68mxrqf1Etn
mxhI9AydhAiVH9EVjXDx9eCxB514mE3iiprR3iQ4M69D7tA+uCmUv79vd/NUqTV3ewes6/QSRNNb
Ogzqqb/tXKk+Gpw9c9gG1Pqo9uXO7LxhZyt1DT0tplg1NapWRF9cCuttjphuViQRgeIW1dofwT83
dfaHCZlMzWcUSDul4Qghmrj1XFBXU7+SJfVmpNzl5/Ds+ME2TjMas3F+ThbDuharWwVc/seljdix
E7Q9/2XZnNKXnTbA3wgvSLyKUJz5pDROx5NWR6TT9LJPiv0MKbL1AtFZea5CJAOtPk4/pe6Qr22P
8nKO2BA9l/LCymRl5UzIfKSg06MxITfFlbCNANGBFU8josl+X4kuNGkMO0YMLU83PXizbi+zZz7B
S91cFT9pr6piuKuuQ/Fmtply4Z2r3N0KU0fRJSyzE6WrNtj9XhhFE0IMsTUBdEw81811bszHsHaz
K+hMi6OiQRFnVpUOgHtuWISmfE4M0GyUmK5C6DV3Odnql6biHapCA8nhSYmZ+l+qq92mPupTt6tB
sFIh7J7EqGn7n7vBGe7EVBCwl6RUi6sYs/V82+hm/CDGAqlegMCJnxRHcZ475IdheHFM6SmAKe8K
YLM6Zi6I1KmXQG1wu2qcGBECpa32YqA3vPLqlHazg0mL/cjkPA80vrSXFb1B8AI34QuOzds0HsCU
2VesjohcEfn+bfZtzC+BY0iaspY8z904nQ8PQexlF9HIBtJQY42ArugiaPxzoMorqGlk2dvMzuk0
iuREt/KjHOq536tEvZJdPF911l2TIxD0e0DMMDqidqFkQcakSxsTpu099zH3qYJqzEROKTtRgbgs
V7mgtZz78zDChRBeiv5Q18Wu0ile9qNxm5H/h+XJa6+upvJ5m6606ByiAXghp/zTErpZN0V9+AcJ
h2mgzeuSCgbApESL164UU6cfOvAEQkC775zaug5TQ1UuKsAl0bFYCayrnxjW1VBca1v3kbWYbboi
KScqnI7CJKYKX2hsFnWq+mAUWU0MKp4X3G4z2+bbOC0Vxy3cNEfHt9o9hdkUp8f5+Gqy5V4lekM8
curasFFRtq/f961UPUa6tfVkdQRr0nrHGITpMhBd3YrWceNVOzEaFP3n0J1S9aBzngs+vcILbhWI
7zkQIlrB0kWlpBtoOYKt6I5hAYpS8Z2z6ColiE8pfU01v7njSRXfJqHPAvMwTA1r4ZVrhrQoS/D8
optaEHaqCG7rBR9bM89QWoAOaF/lVrrlR1d7JNnALzlEAt8CE/ptCPG/wBHYLy30ui8ffHV4AtBi
wTeNUXln+7iieNdZ1fKoHdupEVeiCZCiOlqF7xZwoDMiAbdatFpUQ7hJNyqrB82pw9cuqp3wKU+b
+jWXm+9KE2xsqyju805WnyhLBx5ZVuwUA1976kF7rDyjc7diNNA576NaogHAwHlA+fsYucCkosm5
JIZ4pQT8IAbF/LD4GtuchoTFz8M3r5RguJ68pRxi/xFiedkw5FXMV+1BNBRfyYb/0Blt/kAx50gs
SYbscnSjeGnHHFdTXYcY9bd/3WZbzTeMO9VSv7sJgmR9p8SXLuOXku0k7PigES/N1IiBPk3Nvdcn
z7VZ/DJNE9LUzs+lGS5v/o3pHUJ/PDdyKoNhgXxeXM3Nn2xDYvwnv3laGPL5z6S6X+mxF4GVdmHc
GXQqhqeaU7XyVRiDaMRVm5MnWYj+h2GwoMHOD9yTsN9WEFM++M22dz45XB0bvg/fFblQ2WRw43d3
mqeIq4+vJtWJDfVs6xZ/dRQrzmsLP82XjHXBrwpM3WgELDsbVmk+tVG+MSZuadGH2iQAPAygcbZ1
vYaG0bv+NLERRjFnbkrbCg953kn3AAeNx7ZKv0qZ0Z1Ej5CruuFsZqxaPjePCIfsgijrT2ljK6jk
UKkxmKGKvmmqXoRNNG1qQHJpq9ladHNpBLtbtOOemC2f/6b0X0BDB1SoKQ1agVm60Z2hOUdR5VCn
EngHaWJ+ZVEC1wCE/LH0wKB7/kVcGSpPm0xpYEf+1wFUxogeu8arsJtjEkJDMbko8Y+qI5Ek1kgy
24ccolf5mZNMFGSpDb0tLHzLgYSB+zVGmOSY1HF2tPrwPtCNZBv+Ngl7YZZ+vvh42VPRjpU3+jZb
jL9z+r2asP19ydx1fq1e594WkJO9VjonPVdx0EK0QKVBTo3JIjBb/3sKzJMioh/8Zz5pcGO9jkpW
r1zFji9ZBpMg5H7qbjAL5WKyR1uZbZMvKd13SD7U48nXgWdvSp9SIquy+tU7o7gUjeYBUG9rzQWu
BWYbbLc6nubhAYr7ZtG4vE3oJn+eBwLoYVFiQ/NSTrIHnrb8HENHKnpUSujHKhvfRE80Xa5PH5qu
XKvVkD0ImxxABFOONl9uTC6i2aRqg7UY0ycT9CfqdpS0ZjnbkqS2F0MLWH1eqI++uAra5bdVKQc7
UCYXLsQawpY6cMu6cR9uhI3NUbAs1KDewTNyyfIBiQ9klh5ax+zP8Gaew6lHmXzxMMDCv4E0bVyJ
rmiI4X8HKB8SncQtrgzn4pLxFpOEqabaeguzQbssIYamTrgfQJK5SDP2uXqJQcfr+Rjc1VNP2FXf
1I/sHQ6iZ8ujDkpRHYqtheTWQhhvTSWrF1dFKkxrYJoTNr+TtTt9CBdVUoZr05GKuyA3yM5CzbuL
LUW74++2ATxbynNrkkCRW93/NuTKMoEMhWLuVj+kepB99gsKV21YqSA7kqR1NBbWSYeh5OBUsr61
CIpcW+ohV1CwyK9GFnwhw1X+sMItihreht+ZcmtRPXdtHNVcZoWHzWwaZ5GxNz81tXMQo6YUwXgf
D3zE0Ro1dzJYyH2MxM1KU0vzRNn8dygVfAooFCS9J9PczDYTJvddJjfUm+Mh7FI/5C1c1r+mUbv5
f1nuT3f9f4Sd13LbSLSunwhVyOGWOYlUtqQblOWAHBv56c+Hpse0Z8/Z2xdd6EiaFIHutf4g2+Z3
yLlLXwcg5es5fdnMRTtnXmUB2WgVA/g93ZrkiEAftU2rq3yh81jZJufLKkTQR/Du1l7WbuvCksnR
AtkW0KUOLbDy2WY5e666FLKo84GUvXcRZNhGkVe7Qlejc943sH8tw34gGoTzlOcjroQP6QJbDOtj
sNqnPuEvWBnE0urJcXLKP171Vf+QWpWXo5fp67oyocrMyqq6YVHIq7mQQ6ZZnbWdo9bRlP2c9HK8
cEdD5noIu0/IKocKWuWXAHGjLfzybldFfnwQjfpp8Te2y10H+Z3CKV4HCEhbz53GtayKoenWGDXl
W1n1pz5eqZYR72XV02fxK4wujiO3ytcAJSvoRkhvVaqq3OH/DK45R36tUl39ZdDyX9V6jrfKqpd4
PlJk3a9eWc3uS3M9BuqPbpo8lF9tFdeh1ATr2+QJ6OieE4yt4VjCf2aVKZ16J2uyyMJsFrLQf8S9
kWfrwdnrNoF+wgYGdBjVuF7Nm3WIMVVPEgiimewwsXK49vJTM6EozaPT2tLXpd6jPfu726sso1zJ
Fa/LwqxdjLmvrBusYpZd2hUHK8nwCcQudjWBP/9ULUQYdO9DmXprPWlhdGhrN38yEuMTE89sWwYB
OJ02KO5k4fpDc+rdi6yMoqra1a3TUAJtadVYLA1t1e8QNHz18woyoVfrC093lHMzG4aQDQgueYra
kqUZf7SXVR6Yi95FfDJqWuIGDJOzUKDt9lOH0yXpi/i91dGotC33a9MHPOiSEp34Dl5G2zcdmhGF
9xWZoK9a2dVPpjEmB7ZK2hqJ5/5rwvY4NbyvJpE6MrWlChZW1x7Nyf0h53EO4PEN7eRhgPFIPqI1
ee5G1lWSTB2eTM3WPmCU4t0JRGQvj46yyDgKhU7JY2o+TcoiqqB9qk2FQXjuuCgNl5NzV3r2Sh5C
3Xi2a8uDpeY36kUksXophP9eR4G2lzVZyM448Rc93Li7W7uh6+apLY2pwqpSFd6rPRnTne1H46JT
MRWcEJlbe/rgbmU1U6wXXJ2XuLHiiTHL1phaHPKp6eFJXiVTmImFvAwCNxGLW5fqNhxaag1kOFP+
GPjrEtu/hdnYHmqO03CK5yIgCpOvaqN/cwq73coO3Ld8rE+i4ott5jAOyzoUfNc96CF5Gc6yO/Fs
ajE/cE7XYlbyudavg1pSbhpeXwhizZhpiYoW6LlpHD9DB49RdKkVQsX4uU76rpm9ewRweZ7qsbFr
Ml1/UTv/Vy/Sd/Fh7HGGY5/gLuDSBZ+Tk2zr2DR/orC/F3FLkA+RBo6P/t4WTnEvA/mpXk0LNcjD
o6wGWhiuKxVpMjdxXsQw4Y+UTB+275abtBkIPnpO/Ta3F5U+fkCZRZaVP2HSO8sKhNShUIfozXQT
xIw98dyOqEBmUfdDNrtZH25LY1hY2c7mjHZAuRul5vnK/Ls6KkM/2xfSfb28Dg+BW2Edjnju7zn/
Wuc6WsNeIF/c1gw858GBB7Gtc6c/KUHRY3iPlZXVa5cWL3MTM1/aZG+iDv1JFkWdPytD4GwTEdv+
nWxDGgQMjV7WCzkDkElEeHpetcqnZKeR/ykxf8XrG05Smfab5DeZiy/QmRay14ri90Ko7W5qNB1W
wzwjChsyQaUdwdL7PVCywJD0sU9W85VjbJIgbdmxoSnZhNQNSYytUif2pkTPDLVrXVNXQdD8LEtC
+Upa4RMI7wVmxT9m7/xfsX1v+18d0gD+2jYrZPyrw80dyK+3ZeRo6RJ/NY7/e/3/WubWdrWP/z0j
t1BW4bfLu4nmdxPN9tBy9O29WqH+GJi5sdAUUa2IMRT3OIzl9858Bb4AApN9kS2ymEJc5Oredv4Y
6qXNyHlod53ye4WhGjNuY367ljPl0qardueRWJZsMrMuxPHCMgkjR2G8mWIr8BYaz9W70u3XmqzK
eVmZFqQzVXOjBtDGofl17SkCEXp7Z/LV4fs63PCnbnvr8Jq2OwqCjte3YaqzCZiywsjZecgIO7Ue
gVLdqtyHVHjmHbiXg+xT56aidxDqMEZ2R3NVdjRl269rzfNWesw+fMkJzl8I+mc3aOc6hi/1YiPe
c5KrcFdoH3CzufWD/Wv2qLrcOW6yc6PWOjdWkfJ8zUiBakIFooOywTmeTOssr9ygNvZB0zxdx8kp
QZ9+z/182mX8Mwh8M8PhJ7FrhBEt7HlVOe621IwLHZ2yOFxfUkMrI4KVternbGPftQEUvLLcySpe
5xgBW1CRZNXNkPqo2ycMA9wj/hLOtfhXVXbIts6Lo005hjHKg2D/jLhPF/jb1A94zNUPUUzOyyx1
GF/9WPMxU8Az+bNNDuYp2KzSHrUOWZXj5NwmZu9hEmC+zv3XekKEzbYUcLE1XM+PZtH9KrzWOfZs
GqDAo7QEmeqfjtmyvMIIATlOKxZFvUG7HM0JZAYrrQpWcoU/LuWycrTs8VEQ4YeGNdKkYh6F+SaW
mGWGJ3wTeyco0wTZegu39LLP1NW1DgvVPV1HjV6AgoUdfv7RY8lJxTwf1XOO3/AE2Yan7FfM2leO
E6xC9lcUVlIq2DCT9UPQR9cOyVBGpwieK+rzxiHO0k1AjHMXO9CqprKyDuRs7V1g9o+K0cOyRhV5
YUxds+EANX4kRBHgn45veoAmAn8hzaZOu2t7btfTtb3P9D/a5fgJOMl1vJm2yh2uikiyDMgn9VV1
rmd33TTheNyUY3SYZu/d3sFaQMNAbyNms12Dg8uOX1S4kr0B0qwn3054QM1zq3y071Ul2rXzWKwP
3IMb+K9ImE4Pwu6MhahR7UELboFit/HV0FrsMYIuQs7chOKqC32Rxl5y7qIyfcJx6VKhJv4OzCrf
2IFQEFjzyncPJjPxoxKyHx7tJPxxTczuoGjWd0hXYyBUYQLUu/W1KbBDBIrI5Nd3Wq0QS8uAZ8vB
cozskFVZlA48dj/AkScIZ82X20B5pcySzkX/7ba8bJaL3Nr6MPponfd0KKZNbYhA21STDWlR4bi2
woi0WnIfFWyj5i4rTqrT0BrcxTMvTjcEkLLF/5gFlio+GJ6xui4i17sOMpPui6YY9S424uh8K+wC
FHU/Lm8tyCNFZ3Qs8UqYIuuZkGSwl223IfJKlO609DVNWd06tNFlGlHTYGt1GbzD+cWujfKyqEF2
oN60MlLzz3dhOITi2rL96tZJfwj8sTt4qvOrkG2yKjtu1T+GxJWSLv6o/15GmXxz6WOrhaERC94m
/3/XcuZxSlOGOzyb90h7TNtocMJFPUtoNSj7IwXglqtS8YxjHnpIb0mprQTRqLuE/M5ytCKCvX49
qrhcMkct+FLGST/KIcgPRCgrYcAUBKW1G1LHYfdYK+99r+1hzqHGrYYDya9Zu3xur6bqh5Gg1BHF
oX4uG/MgwnbTK90hFlbxGWau4ClpKC9RbFarQSj9va1a0dZBW+PoYj2xbNOxxNpOR/y+ab5mwolf
jFJx7guIxDlyby8++ZjnIjjILlkg/QCkWRX4BjKafcWDEOYCz91vFV7Bz4mh8/w0lKWsWZgZPTsD
PzI3aVcje+2VYyxsJUqegrDtnpIhi1du5jfbNLO7J7Uo4jvugK+yUxZD4H+47BZPsoYch7MVJtzN
WCUstGQxd17Mc8Jfi00ibbcEgu/GtiHhNxXsYWYRnw6FbDAncxXlk7XT6NsqRQ0oipSeh/A/TjzS
GEdLBcLOFvjSW0clyq/YvDhILBMFULKQLNOQ3EukFSjDS9Vkyb0EYc19Yq7JviCOL0JN1cXYsOtw
rKYkXZioC7D65aNTmMUje2nIEvmUb2VVdhgFPOE4ds6ySVhdfdIb5/k6fp4UKLNdasChJx27OF32
ZvMZe0F7lEPIZLiXZrKXtwma2ixVbpInoZmLxGETnJRRZyEVnPp7L1MucR0oHJYAfp6xLOvOWS/I
/6sppBUfKc+t4cBZwKOo3vq+ZvAh+mJZWSEpsvlhmuoJ2sYxtj9zTRays5hH3Ib9721jhwvfICD3
Jsq6sF3UCTlTu8iNrMc4c4/DEFYXPEqqJS6t2bf/e0TGGsPfa7RahSeJUQS7KkmbJzEqbz7v8VTM
tTpvw93UD9pSUUzxZBRD85Skb7qZJo+yxcJjBCdDq9/Ivmj0nLM5oJMUiOYhjXVgzZV55myKM3fW
dZ89j+zQUuK3xvGMjfCMaF8kqn1uuRnYvesfax5zNXRdLofJU9ZuCQAS13cXOcwJs6Wp0V9GpJeu
Vb2z9Ze2850/qrdeOfi/5ubE/nZo3maT3pxk4akoH/DQLZBy/KdNXqktiheEgn2yIPkM8BwzbHVV
lCVX18Z2RpPGrbPLbGM6TCXq2FKUvcUBiWeS89xpk7Ibuxaofq5H72plLBH9DD8BTgIHi9wX3Ymx
SCzB4CQdwq5GdLZ6RT8nKMhAbuJncsqCcn3ttOPG2duB+iWE0kCqx38tBLcIz57abYeBzarwJuO5
Ck1xJP3RLWRVRxz8PhIJJj210i4N44uml+2T7KsRWEiUKjzLmlaO5dI9TxG38ns0cNzjmCjJEgAA
9iKjPd511WQssVsKPx3D2bBTsr50TYmqiI5Clj0q4Ws5G4LNA+TMZDYmqQcUneRMttbR51RZm3x0
rC9935fbLlmHAdLfE4jh+ntU4XM4Npryanf9Z23VyUXWVP1VtI36AqSufSC5dpemBc7frU8mU0+D
pazqeZ9tgQLba3B6bxn8+H1V2/kEyl6ZdiWoaz0lNKTOhRUOaE79vhoylDI4DPQb2SELrUzt6zgH
wY8jomHL2/xUkETB/qgVKED44cbJcdEa3JaTcT0mZ69Vde6YqfaIUnO/TErh8qFPwUI4tYkclzEs
SzcojnZbVe71MvPL4qi5FiFop0SRUfnWGqhzE3ArsBoagIGPPKUKo8cWp236J92fPcMzM/6W+v6S
0GP7M4u7exMxqvdp5AdjGlV533hJuet6mxihlulnI67UVaiRsEez+6ucNLr7EhWiH47VZ4tQzeuX
vMNovXb8blEHOICTH+xQFOU3J0az3jWJ3T4Tk5i9xsC2y966CAOSPOY32ekUgffEByO7ZIHd+Sv+
3d6drBm2cJeG24M4m5dGuvg/15KdlTK5f68VYXhiGpp3Z86T5Vqx/hykmbmSYbfOalPcjaLmV7zu
j3o3KO4ya1EcEvPeutHR/pjQg9mhFWE9p1rsbKouT9bNvNfu4hrpW4U7cDdX1cGYzkStyftSU7RS
fxqSBzlRLuZY5R4Hj55nHv0YBFWwtTLvKNdSjeG/Xyl4KYOIR48R+Nci0BsL6GiYRJu2E+1C9nhd
9atbVq9j1Exoe3Ae+9vkuORkEaAftNBGg9toDcbtqNt4mwFjJReYcn+dm/xZ9lwNtTHClonL6+gs
AlyraPFhQiJPdbV3Sw2BGTetv+mDYvwwJrSn/mluK5R2ZbPq/GfzX6PlIvkc0/trtGwO4/i7V6Bt
PKhut+PkZG0T1OifzTH41tn1+A2RkEcFAaJXU48tyFWWCnOz5vjTTtNCjkBmcdN3HmxOPywBtLdf
jFgblgYZ+Dt2kyivqkpT3Ml6C268n3WhvP4bW2tsuwrzZx6UZ3xl3Pder3E7qohqO8RTtzU6OwdH
tMqp6zx9PRW9eEbYvEdXTgzfitqYbzzmTwJDW1SHF23uTc8dwBawHSoYr/lTs2rgHv/RjofaXWOW
6nPgogXbW9av8RFGUbfxt/Z5fDeP9x3Gy/XlB/r3+NvrBqzzr/Hy/fw9/j/Wl++/nt+/MxbrgQTK
s+FZP0Kj7b+1qEBPSYo/jLuASRch+G/lO0IG+jf8078PsekcELnt2HBa1g71oHjju/74gV4bUmy1
8sXR0Tyu5nbMi8cPFHmW5u/2HKLdtX0eP7lmtyN60iwyDFeOwkzqepFmin2sesPBwKPTV7JHFrLj
VpVXtTCY8q/uIm4PbTgMu1v7qPUWkbJQfcLWGV2mLNHfy068uGRVf6K3mykOemPt1O8GPGqWAzIs
m7T0aqT9KPDTqk+yKq9kofSkywOzESih8EhSoGiVU3Mni6T0mrtoLmTVtwZricRLs7q11WZLHFvW
A2WKN4YZTAs5T06RHWOJqiyczhp5f0d97yYDq7c6eClcKzp1vaNd28cYiZMhtbHTVHEk4Wxgnrse
+ZckzQ6V0+KinoLm2no5xt1otysnAr3w5hyoyJMx69/l09MQcbzxCo5bzviEO8j05OJdAKW0w3xx
boN2M2LsyoYjsqH52fo95LbxqRk8JHCBZaB87NXVMhhcGAWpfpa9djTzrECJrTUjnJ5ahLjm0zCb
yWZpqIb3FofjFw1dwp9pcu+gZBgsbBt8xDTzBJHVX7cp+xa9AHbQqe2HDsOt3+I8F56RgJqPmEaP
lS9KXMNOdUKQARrCbmpVHmRtIDRykVfVRXTVcL1WeMauLD3lMxsAAsHhhzWUBVDPK5iJd3VeDsW2
7ka2zAjqLUlODncWtK0cLSiUfozu0xfFcihHE73bUlkHahYdEq2fHoUVIzmLsNxuUC1v7Tah2LgD
jrGaEgyvTTILPjZ5uNfjdngd3VhbcADM8WGgd6oSnigY4JlZNOBSUvHE+F1gAvmryvkoPihehR49
WkBnaFDdi3DaJXsRsiaxxm0jCfDEmavw7BG96/JVPBj8lwxnVtcswBITgl/bpdDfSmX2EBeJdyHh
Vh9N0CV4QykdfMkw3LB4s6ga2BG56+oPsmBzfzFUDSnDAO2yazuyA6ZS3guQ2w9FCjEl0idkt/+Z
YkZVT9wwfLs1TYh07lSDgPZtGfKkGNvwZLxOFQhTLtOpzVeajxFyDRjnLpl04wtS/FWgNl8KSw/O
LmKeC9msJjoOGqb9pqFqSb7f3WDBDm4qIaC4UvQZrqzm+zqpPWXVxjVnpCI3N1OnZRc3CfJrkWF1
gjE0Etg2UJRzAbJyqxr4sFmiHS9Z0NmwbzTnA4nmTWkGxY+ib96KWhteTUft14oeixMOb/2paIpq
1ett89xVmb8iRR7thBZNr8QXgNEENeSLXhtfQ7f9UMCaQBOkpgYW+5usfzLzxnxWwU7x9U6vOc48
9+HkPcpB1fwnA+dBWzgRSst63m4VdUg2lYl+H9yX4cXovJPCc/er7aKDaQyAc6II10komejSDX3z
tRqh0BVO6j4MKIsdew0cwAhS+2tF8M3wnPILyvvpLnCCaCsaq3mfU0ZyAC69aOCOeXeoO11/0qPq
tSXuug2IBezqWfi18TTteUYcbZLaiQ6Y/kKCRMxqidmX/jkoPytdGb8DKOXuB1/8MfScaGeUkbFz
ha8+NAHa3giPTd/BDyGgpXyrAzcFdyP0+8DBtlp0DpazQB3yQsRHb1aQloU/TuoJ7E+2GWdoxa3t
euUiMu02/EFde6x5YKjxETuGSaPzex0+GxsjVOzVqjIfDsHkEFr896Wsy0I3zeGgQiP5n4PURlFJ
Owf9cLDiilUAMIZghJBKUAGZGZHWnYM6sh7KeujuY+9rbBrYqqdZmJ+C0X+UfY7XWA9h2am7OgeT
2kMpiJeJFZrrrrA1clhzPUBldsmtuUD2jeGeicZj6W6zCpW/sdS13VSTkobM7rAP1sj4iAn8NwaW
XXsvRATsX+3PsobgbXtf2i4R5jzR17JNFrOeAl4F2hkjE5aSbY2vv2Wa0hyuI6w3PQsORCgmtEQ7
uFsFWAu8Y2b8Y6U7D2Tv40uqepjMhO5DZlTOQ55ZzQFP7Wghq4Ez6BfcFAnhde70VWj9YdBBuihe
Mu0axTQ3bDrUdwCIyJ8qezEoD0SeuofBqZKDa+neIvCDn2aZzFu+2cPaerIr9iYNebPFgILyi57E
6Ur4leD1U4wAQAneOYINi+NAWVez2j22oSrI2BbdxZ/tCpCIHZ/aFpTgaCrZWxBg2+w4CNXZNuoC
8LwfSl8kn7j4BYsuMzH26JFUS1yhYwYRA81wuuwZuVi8sNrYeWgJ/K3HAfghtHFt01QCNgbAg52d
68axY9O7Dzo+Rled7xGq3ezMqU/uoH9zK7KH5ILVIo9FTgEP42xmUgXl9IS9mUp4BEO2wXEttFcG
7Q3/hATGIT9qByHbJnSq76Y67st8FuH3LRjD7YTFQRaOC7vTnJfJxh43amsO1UENQ1pPVp4I6jcQ
SDhDGAXiw4ZTv5XpgrNQ8DaqdnFCSiRdylGpA+fbSF1sR+ZJSL6s3DRHFlUX3dkSfs1v2q6xQq2U
Vzf0IEV6RCcKvXuyAmWpjqfQOndpGeFZM+QHHQulb0aZf7dUK35XNeCLUeziK6vZ5F3TdAIoayN1
kQX1Wdr16Ij2O7ZblcZC7UV3cWcamWTSSsYtWMwOOfzu0Z3puLKpTwLUWdJOP3huWj5NcBcPmEx3
i6pOut0AJm6DPZJ6SZooQr9CO8saSFmAKXOBcmGzTdAn5gkZmPG6Mnp9oZSZ/Ygci74YB9v/6Nrq
gguEGyx41NqzoC2vehflCcyRKo82uVHwpOyNRAEcleLpqscOxIzGuSNMZUyrAMIV+8T2dK1Wna9v
GgtBJpe0NF9DHG/cRFPVg5oIfLaQGV2kul/dySKbkzc1n/xwbUzyHeo15kl2qpmJ+ggxsnVlYeaR
uqBCGjOIz6mRbWwF6fsRHBg/48K8jzvPuA+LrjpDMETV9Z8mMV81KEz6w+gcb+1DophLW3TlRouS
AJ1oDDt31+W4I4LdGa3rUnJhLEfbk6j7n5qY0NYfwuJHdha92/xQEqtdmG41Prn15PE/NfsDJ1tv
1TfFJzsAGxcNUsidmodkwqDYyeqt41oleZV4Ir/7V/tgtuoqRld7JYfdiqIghGHm97LFdLPSXQ2j
1i5108vXg39Q9aB7lEXo8tH6eqfuZRWlcg3FX5R4BtE9KvwVPiJzmW8D18Vdfp4l21DThL2uxd5B
jusbiC/J5G+uE+ZhhR7mGzH540rO6muze6xr9RVL0uIkmwYXr9lOxGc5CexegdtIuCvJUJy1nkDc
qOFcadQ9wVhk+bl76u9KkAUb0zaCA2Fl7VGbkHeVIwZHfBLdUp+E6tb72hL9xm/wClaLeC+K0jIw
edH9c9XA928964QqCRKueAmsLHMWqcKacIUMbL0nbum+2TxcotIxX8NIi089GLRl6dvumxEKboVq
HXPKLqxXy8f+JHPDZVOAmNc0N9mLzNBO4NOibRzH/aVomnKN2qj6SLTeXppCxK9VFWnoy2To0tvj
h4IhxDfRxfsyMQyebe64jfzJh1dC0YbcnL181DndEI23fYT10/Hdt1J32UzedKySznmJUnsdlhPt
6K9stQndVCs3hvdcJyrdIevqE4nAhdwgBTJPHwtgYWE5lJe2nOoHP+y/yumlq9urzEKWXSd7nUTZ
HcFmY+95QM3bcujOhuPk6xC33Wer0iworHn0Vdi4R8sjT93vo663fyJy8GLZSfEeFUW1VIWmP+bD
GGzkij1Hj+uKDrqtZyXrMZ8a7OK5GgYLaL8WfbXC7k5PdA5RrJiDqviukfEav83eM4Yeuu92ZPB9
9LZxMrLQfAp7YBh96rz3BlAWBfWBvYmK9JMapJwiESiYSjXH0Cu/ouiC3GyP3DnapUTRgWptl2P+
6btVhAGV7y5rrdZ3gUe171LEkvoe12TiNWCoG3MbKViEy94h4YQWAsleyl6jgtTuQC3E2886Kp7u
rtAsDj7TcM3DX/usWq3BtCtTT1Yk0suomPlMVRueZ4RZWej7WtjjC2f98hDocbiWwLK/26O5XQLR
/m4v2S/8V7scrwxlTUYys3ZqGgebzNNCLOiN+CXsDGXbJugfOH6cvPS6Uh5sHfNL2VtoqcK5Y+SJ
NPd6no6b+pDeTdqcxGnEp4R7mEqXHvoemYIb+kO2ke8kHf8b/aEMZnqQbRIgIjuERV5AAA51DISO
PRza7tzJII2sxPp75XJnF7qN5Un53uB4/VrPAvoEAVE4m4emP6xk0xagGmWkwBxb8yyv9PkKQf/L
oEzpQTbd2ovcbrb971myg4T4r6l+Y/0xSw+n7/UkzJ2uafGlzRJnVUD3WVklKuuyTRYB1IadXnq4
WkHiuYi6a9ngwv2D52Uuuynp+B/+noI72NarWvd4HSfX8n1Ik81MXPmjUVF9e+VM4B1aS0TKqjOL
elcjdLtIPRFiuDm/QsIryLXlOtfZ8yuYZeesMl8j7mS03oM9aTDttKH+7hk/yiIePq0yN5Z8DNmF
1LJ1CDEI2+jY7V5CLbHwSBPOWsk8TpZal7/aagc7p9Lb3TBXc6tGejlx64PsRcyhA8oU9qdRjfJX
q80+vLi3z3C681cz5ijPr+rQhPzZqCmvKia1fAfDh7xRaMbnWPGyJ5hDF9luuUUBQgPS8ISj0rvT
l6vRs/NXbN/NY9lHv6b7GRJjESrqZ8NO/3N6AKjl3Z6K63RE2M1j4Hj60skM0BhG5C8Tj2hPYoyc
Bdw2/iLaNw9Ro5emFsp9kJJIz9z4S2uE7oEQT4OnTZl8GTi1blRHgJbiO1l4ii22+ujjMGfU4Xlo
cGcf0IfeiRGLJCUYu1UTltbrFNk/yxR3iip9gJrMFnsmYcDXWMR2cXYNczhJp13pxzs38feOHYf1
j0Xv76a6wrOwz2IfCGvd7uu0eoxRp1a3cAKaP6p4x7R7rKIeq1YtzmFSwzD0vWxlmCYKiHORZe1H
ilzKfuwqjAPHJs4uGorjy9hx2o2synHq3JGNOknE2sivC9RDvfKMFBReZ4zPg08UITbEGw6EFRny
0VqBRpoDCghuo8md3g081F6tJl0kVtK8mYatHvzBVZZyVhDo7TKzsImWverbiLzfG4GW6JSlOKnB
8W7YvcfZahR+eRCRaq8Ia4abLuUJjsZAZ8Nj5ATmmNfLAqFuASD3BH6IKElH9j8JRbY3ZpmcFXtv
d9H0Nc93NMqWRB/jF7dJQGbhlfojEyD1fPt7DAyBsLEzPRk5NrTDYAZH04LPhlREtFYcOPdWXeBX
NBFuJpuOPqL12XMXJjUYIG2JbcJ28EtnD3fbPovIq1bemOpvtW5d5AuZUbhL4EJiDceDtFQnoAaF
H1/klS2q74oSOiQC/2qv6sbDwB538YzQ525QOHB2qtWdOlv0J3nV5vGvK6e3lKMaARVnwK35X0Nx
R++vvW0366rYJYHJhLRZ0obZzsPK6po26/mC7io9fpOd5QwXKaLFmLrps0x+OYr5la1Sfie78A/I
Vzr+FlvZyRYkva5VRZ5yyAbSyWGiB/eY2FkrjJqANkWw2WWbP18Rd18rqk66GJfCa3vl62LXkb1d
yBG3CWmEtJTnDBUozX8WiTLeihsh8jO/jGyXs5LONVdegh257PhjdV7QvESxWj5wlGhfRO7eRWMH
EmSuuVr2oqiRd5Y1RxTf/WzW5Biz7sXB0R2vyXI6WXO1BM+8qEy3BzrBTBXRmqUeeN2hFVP3knTh
uMzwydvLuUS8sZaMzWkn5w4qN+yxD83t9T1oKIz4Ha4Jcq5LkmvTGmq6kb194ltAH2d/vQoLzjqz
sVDs+vLVt+PdpOrOh20q9ioF/AB5KCyf4Q/eX9tR5VglnOdP6pA3j66pf5Xtcp1oFKhzes10b+dw
r7tmcj+G1tS42zb1JYwS72zrlk0YQkNDsMmGlRiwlazcsL+HhdnfKzM9v+YxOakekLPf7ZZuhSsS
lxY7NEbIjsDSMKvIUWCZm4JSVTyEXcdLjlnJUbZlZhIvuGNaq2rfxIC/NXbx68rTx31CYvO5L6aH
pu7xCWqIBY6O6J5tBzIiDgGnfq5dm0LUTGo0Z2Uthq+Gl3naH2V19ON8HaThuPETMIhu29qbXDJ3
1NBvF+V8iXn8xqy7cN7C0NbO7B4NXG+5auIQEM6Mw9WmZJt50yEvHeW94ZZqZezIOVrvEBnlrwtE
5HuTeTtM1IoXHhLiiELs7LBLOxpB30Zcb1TtyerzIlyN92FVaceIbfbRgCfjtkTIdW7aC6sf6sdc
yb1dOMbDdojT8TnTh2+E/u1vsc19BL2EL0VpphsX5MWBYHp0jwQucjJ2Yn9z80dbHdrPRsfi1/Ht
9OxpgAKEAPWqOJl5RBtBLHz2PdzmqMrCT3rzOAdmgPvPjX9cerLVaKtsQ34Yzce5v7G0ZOnNR022
90sMCfwT8WvTXfWOGq0iRXFWbdY4Zxy8W848Mb+WsKx2nWE44GvoCCwBYLSzBkiK3Kx3spGMlnvt
tsIQsolnd4sBpa5Vq6F3ohr29Ih3rrWdjaWw8BqbjLvx8ANzlxqbhnh6DDwOnIisnGVNTiB7qK6G
+aiqKmWbsbFtl1Uq6ns5xOcZtp8KzV4YqAE/WnMR6IhvBHni7WXV6IL0HKo7GM/3UO7/H2fntSS3
kbbpW5nQ8SIW3vyxswflvWnfPEGQYgvee1z9PsjiqKjWBBWxOkilA4pdKACZ3/cawvrli4H6gjeD
OP8g809+970owi4pyB5luCtLOcFiIEeVZWu5o79lt+SdYifAD4nYy6PvFdKMG7/+0hbxjzOq5ED+
c8YK3ay1M6byEqtQdaMrEZoWZem+IcT8UZpaefFhEmD36LyI7kGTCa8ko7O2p1m5pa0NNVCe2G2P
mL6rBtea/hZ93EUPlnuHM1X1liYL8f8gPnS9qbHlhU5nZTlc7Lj/uYm7pTQjCWXOk2HEaKnTy0Mo
QThdDVO1nayARFEphYV3CHNyBFDqmei8z9FQ7l0beSLPg5Swo3AGVtRhk9YkqkLuyZkBRvN5sGKV
PNAID9jLvGVX1vZLbU6/oOwVYzHn5HXBH7cWoM1NxWpv4etN9joUSc2j1U23nisFC9t125VUgLtW
HZy6kpY3ldu1a36y2VuK6EkzBW51KDCLKI+w/0SI9mp4VjTD2mz82oAk5Q2WxFc1imLSpx5sxT+l
GkVNCC7eVBlvI2y0WeW6q/u8NuySeWAm2jzFm69r0u4yTEVc2MTRvfyjSdAAES3Rr3kBLNJiYC2K
/vJtmhOXxTk33sSse3c9sMAx1CzZ3AeKnABWaAFgFGcTn1fJrQLeVUujr3nnLXUeDae46vG5aobg
IQXLM1dNUKhDCYCh87Pii6LUL5heBh+pRjZUbXjqOso6bZScLaDu7VS7wlRKMj60wdfenGLwieAk
/ZPaRf0izQv90iIBs1KrsDo2KowStdMnQmfXLu54+dbvm7mdO1D0SJiRYen86iiGK/igOMN0HxUb
xHVBOBgpnizCJi67jo2Jj44CjCuVcmLvkYr5G0aTXO2g3jXg8d5g5onpIXGWbdRW/rysumzDUwrZ
xSrUF/70wBVFXYe5f2tHRpmWM62CSf7bv/73//0/v/f/431kF0IpXpb+K22SSxakdfXv30z7t3/l
t+7t93//plsKq03yw44mO6plKLrM+O9fHwJAh//+TflfNivjzsXR9lussLrpU55PojBspBVVqdp6
WdkfJUPTu4WSKf1RycJT5aT19j5X9Mu5+swPldi97XJdjEKGeNZbT3iixBsSyPFCNBvFUPcl5jt8
5YyCTHDPmhseRKurXOsJ2jt4o9uoxsoSycuzGMjUHmpVkaFrZiPUpbfxsqm1/M2zA3trj3G9EE20
BtN5aSfhodfz/K1ZgKhO3iKNZFA8KvFcTJKjtl04hEK3eho8p3Z6Guu+vCi6m28cL2tnipZBHxed
aWFDV/Pdg2gRUi0vpSINy7RyooVdJOUls9qvv74u4nv/fF1sZD5tW1dU27LUv16XIUcNhdBs/a1G
OQdMXXbNh7K9dlL2LEzhtRRMUToa5kpYzIet/CJmsZuI2UyzI/CU9COfODOiMFqlwdMn+gCaV165
5PSHUbP7c5YxRUr+7JI9U0eVV27muRf2LzG6FaNLukC0wAZDRgle/DpuHtLRhszLHE9yq1No6ERF
Lr/+Mkzrbz9SS7FV1dFsRVVsTZ5+xD/9SFVAj2PLVvHbWFb1StGbZKWzNtwSxoyfwy4723oof03t
hARLYwTEs/3w7DuxNBMDua0/o63rPkI3Dndt4gzLqC+w2SvrR8xHsawcY/+hrcN4e2v6U+pA5A9k
ArLrRgoxnvHjBg7mnyMixzCg5x51WJXdMw6ipkqadbwfK466n/SnyRwvPlfMuPe7PXBWpAP5vQPl
2Ofp4O0tmObZre1r2Fjyba3FqDlNuc9DIM+/HeGII+7DcZik5hzTee8fniKqOj0m/vpzdTRL0QzV
mjbPtmb+9QpVslKhZw65u5WCYtUlsoN7EPo/tgOhkjAD+1Ks0U6hW7aHvHYg6bdZ/WZVarDX4ja9
BkaYXpUY98+4c/St6LsVLcwPz88xJJ3miT7EbRNiF22zFs1mMNNrl6s2QdS4Xg3iw103J6mbFe0S
SoiLDAY05UjX0nrWlxK6zFpEtQBRT4jUruaRpeQHJ87hwfxUrREc3oSje3HlCrR7mPKNd7Gx4d40
D2NfROu+04JzFsbqEthodw25IxYYMUZPXkuIil26+yLlHRSzfpTeY9//JsmAzyXVPqA3PT7BxXoo
daXejACjCHM20UUl1nkRNbgy3zkByox/dmU1IodhnbzoztjbtwPywoOZmYALvR9ft9AKXcJwgcTd
mE2Cb6OZFdFXwioQky1Eljy5sOa60eHzqxrQfqdaZI1ItYtqNQbOrVM0AZrru/oPIyL3683BakdT
ODBeOrUPhFkUXrTR7UHaktyMULCWKm2u2D4WAJDoD0jgu4dYqts98WYI8LREv+mVrKF/qgJqXqLG
Pu7uczKHRdtCtE3V/BbqXrV2s3obyLn/7MtNvjCIvR+yUbdPDvnhuTYFu5tkMpSMjTdeMdmK7KG+
xZCb/KjbkK8szeEG0xfI/N71sOizoXJOQP6hdYizVsCNxCDg2/DclfD9DXfM53qZDLNBDrG/miZr
tUOaNQ2+gPGuD6PTySfQkj+KNMWAhr2utWafOqqzqk3kU6gAy0O2fSXmmcqHPNT+2aoj+zikWLP3
rul/cTpYH9FgsN1oK+Ni9ei4OZkWfCnbDOKRa8fgY3TpkTTTSW9d95mYTDtzwh05ouEkuaXsLVu8
I0lrAiNzivysSfAGkKTFOjsZi73oS8FyonWp5GciFc9djnZEyQ7UW7LFI7ADtnMzIFLsLXODRZuU
gosQx4lDRM3xQ4g0MX/N/VyjjSB8zM2yjP2YLzYEW7bUR9dfWCyXl0qt8uZGNf4EyyHbG25pnitL
Nc9DCJru128OXfv8XNI0VVZ0R5E1XYHBrf/1udSXblJ7nWV87V13qU0+CspUEHlr2PZTMxC3c8Gm
/aezsHt/UZIe/6lPzG5Ah+2jTNJRG5mOFm1R83tk5eUxIfk0akgL1s2K6HfMFtKMTqXPY08UbZ+G
+GWIOrIKsowQD7NE2ysdWEVeuxfHiP7bFCBEz+hZeSjqVIo8y4wUPpuG0fWvvyexnPjL81szLc2x
DdN2FFW3xTLxpzesUYS4G0tm/lXSw3RuERVaZ0WOtyhApvfWQMEOXbuXzLabPfFk9AumfjtEKVHO
jfEcj5J78Qz9e5ebAz617F9YTlQ7Q+3l17DIZ6Lfd7VgQzQ0X4mmkmIRCoLjiaiddtD9vrydtlBy
FuS1nJxGw09Wsap0GC/EwUq1PZtnb2S9dsgbRRMo9lN/4s31vMm+eENkLzuMgbYxuouvgZzdAMYh
WqW3ftzMm9eYeLIA+n6an9IvAMNOIIXoOOyD0s4ep7zkIk8DfSWa0lBnZ1ipm4h4V47wsgrD22+z
bdhk+SMG2WRY6upjGCRl+eurZf9tPcS71iIRZnC9DJU0xl9/1WVRaTZZTP9r6zc4QSvZ62hW7jVM
CuvUZWU3q42me+8bH/yA55iwlW3lGY2cFZbY3bvR9vHabtRgbehJvax8kC4a+JK9MhU2mbW9aIqa
6PMNlVyNZe1CNUovrHeQdJG5bQq8kC+IBWIX2/Nw6Qo5P7jK0B1yzDKe68E4+2U4nhElyp4d1fgg
31EfRcufgpR17ld70UyaoJuXjtVty+nIwmOr5o2atRajAbjxpZaU1cpz1GTnT5AzMJDNoZ34ROak
Hd/M66qrDqD2gFqKHjF2n1V0KjLiNruFtEJpqgm77zz0zSm/l6gm+TFimw+8x/JNFFYEU2KZEEYk
M1WL2mlqVXsby4WcWTmDdbSQchtnhp5Zx6zUT2VmDNtiGhCjol+pTesfLry4sD/fpioxSkORLU3W
2awpnxfCHVLUbed42pdB9cpFZuYgag2puxURP3jUSJyXrAzNFVuK8GgWtnlNRoR3LQQWRYs8eHw2
Wh04KFvgyVSqXWauHszSClzN0CFlJgq0otKTbfHs92pdYjGK57iN6hShlv7UsiTe/vpH/bdHtWpo
Mj9nTYYJq2ma8mkJGelGYWtKqHyxFPe1gtR8rHnK/FT0Hep88B0VFnKjNUsQlz6CGukWeuo6lyJR
s1XE9h4jJTRIjTRzd4UdmDsZCM2mjcfx6LZ9ucqxZr5AP+tmnTbU+zxQiMXrebUBdA1KKB6Xtpu4
Wx383k7UcjmE4Dv1pX/W/tvove8+j8Ra9A+vtL/d/KrhmKqt6LZmONPm/dMrjQXcyJ59KL+ESfKR
pmfC8+6xD0PzFExYHoHPMdQkWqB4ZCzufaIWNbZ6UDDYuh1QoFEzE9VwnEDEWjGsxAnEZDGAks0U
/XD3A0nr4QfUu0VhoPAHH60Vuzve4N+iKvfVJNU0xMuOGCi4AwijKoAeuGFqdbaEjsnUZwWNcrxN
AfV1a2rTFA/NlRlaswMysFV6KavkSbUNfSfMhnAiTi+ebNQbAxFdCFg0RSHmZkl0m5uA97dnRuE3
G0/qV12oVtB97UaZNX1xBClvf/HlGHt6GzAeERKLTazxptee88XsrHoOcwF1EaWzL2WMGKs6DSA2
RDg489MzyBrvnI8uopvTQDqwxqvdATNww8+OTS9P4SEGwjF/1QFE/vo2scR98JdngMmaxgHYalk2
IETtc2QAycpYQcv2i9mDHC+qgOAX7gLLUOqsl0J3u4VRVebGn5pSB4Zb1ur0KEZ5dePeS1R4yA3j
KWWJKboHE+wUL7dvqIFaL40C/sPOdHkuBh0VGxaXW4ViGrWzq991T7gTFSejMKyj4QXqvEFZ+Rsw
dxhV2vA2VjmoP1xTtmng5U+lVL6KCa2UVjOzGeorco/R3vfGeBm7vfS1DmZiQqamziJ3/GHv5qmD
T7zLq386NX56T+wDzCdWMdqm1yTcyATx0k5Mwn5ex/VF5mgtK2F1HaYC+s+PvjLVy6sokEr5uU9M
vh8rhW11m3fvU0OUklhT/OVcn89fWKCC2E6qZM8fLUs++XBC3mMNe6Go6NNtVknWWxeiG19Z720N
hy5u5RK1Jtd8twrswKEssoBvwZVgMILIGf3QK6EmVKl5adMezesYaqjjFNs2J/GHUEjMbaJ52EVD
9w+hz5VDt2fh0fkvTlY/2irYFzWrXhwIAsdRr+1H4GzasnMQdwtwI34cvLLF5g7foxDpijkLFxDm
fXMWc/sRB6+4lFxYq8z1FJJhZTbGMzF6K7J6rjvheI3ZOB6MXtHW6p9CKULv5JP8yV1kBSPtcY0V
8+XeJQ74dPyn5qfTNTD6FoWhmjNxrJBZuZ8vwXJsJ+dYGmVWvWy7TLsYuVKT4OBjtanWT31iVM4d
9Vb79bwMzfCVI5NjcyeMuyng7qLqZe6z1pj6bYDYtHJwBEJejNrTbFHLew9wCvMickSjBgliZC0G
iloOr6LI3BoxAzdI5hOa5tZXG/q4tdIJLjzNa6ZCrhv4LZF6vh8aWo10Usdm3oWDukTd6Fm3neFq
yWM1V7q2WoumKPpUaWZdayfbts7Hq+hTEuDBEqQn0RL9+eBsMzsfjveuxgjRz2/CS6oZ9cVIP1yF
VHEV42hEqHV4w9brg3yjd3EkRX/oFf9UD1b/ZhSmBpoG9SYcUn6e1UU8aaBWnoYkB5cPY3AeDlpS
zGPv5CJt9uDIUv9YeSHRBlKGa68d+0e1GLTDxD+0nTYtiE/iAQXOBaQgc9tMsiGj8HJSokeVdwS6
/MOV7XL+KPdJszSVTl2K5uBEwTUdirlo3WYMhTLXPVVaw1gmxOgRS0DYyypXmqtr+0BtWf116Qab
SGtj6GZXbcWAKOIO2OfKMbRJy6orZ2K2GKkt+ejHefGgOIhnF7XRHSPLVk5uAyAJEGnxLUaALEHW
8TVLknSdoqe4MeQsf8b66yomfAlUz9r5ViUFqNHB63Bq/djbdk/saejPUGCTE2SA2W2GwkpmL0X6
4T5DTPPyFBc1swaZrMs2i+XSJorgY03eG/30ncXlXvEQkfcTmrFZs+RJO22JWkOBsiYBHat3k28a
AjpFZPbfMSoCWIyl5kM7esjjJLW5cUN54NlrW7cpMfecY1q/mySVBbvikqbJsOV9nKBY8drA9MKk
r0cAsMp+FM7UvPflic5lnIiWKxBuzswnl/uGVd9cKAckpYXungwQMywy6+zLvJaFYsA4xA9WUqiH
vONbHvMOxWdUG7+M9kRZUqT+lMiE9HTMRFSdTSrI73leK8UXeEOgj3wng0vTNO9Qc804Lb6MgPzX
bjXma9GM1V3eu8DD+qHYjINercTBSELOM3hur50kIe/kRsNS9PtVsKlDxXjOR7ndxZ1uLMRplNI6
yTHhQjftkA5o0J2MDVOHLej27zo2xrPCEgZF43DFyP2L6Fc8sNvgu4WxQf8W9Xt/mq7WkrxxMOxb
ilm5bJz1yiTlCwL6qJm5hGJn178PRo0EQDGL8Fubd5FtPJtyY836uhrfaq+KcHsKhq9G6MFbL9Xv
WphuSJN4gDClPzK4kSEBnXPBjt2fkeZedVlSfkRecpX6VruOXpDCmDb6Swpsfg5hwl1FkTpp+0qN
uxnUOmOt1/vV0g3jWYl+4tkxpNSdaQoMwZKvdBWlHir54bvqyw47rKKUjm6nSMfeQgcsUou96Lr3
i5rcuR1/FAvOTwO6r0nLkQ9bl72JQ9cYne04QLZHl9znIdViEM2OdHGy3Luyw7FnGhQOMrH0mV6X
ngzVv5KiPISy1u21XtHPcu0ZZ/xCokmWbSm6RJEAtMGmpW92pCKJYDcsGRxZ8Z+7CMAt0JcIFEkT
PKPUYZ2jtuB5xaDpRv2jp31kRRA857JaLuwhwfPI6etjPxW5GiLvkJYb2U3ro2xbFFNNDIppha7l
cwMS31L0fZpXxD22l+YTpB3lUKryuO+cpMBApwqfxp40uAf44iPAN6PW3Y/W8IOZi/QU+VZvXHog
xm4HQeArVmGszAyg0ntLRThWgZHWIliptRtJry+3Jqry+mGoUIeZWUsdvt1znWJgUObcJqGRlM8F
RMElxmD+2vbM4jnVkLPkqW7hFkNTLXSMRO0M0cupGViWtfHRkp6Lpt20xY4FZnhroqjo7OElgj+a
JiejKR/V3Pseq09uNMpfgYL/HgLRfO+rwp15pWE9xaVaLTLb9K+w/7JV2PXysZeKniD/IO/igYsU
mzkSK/j5zE1ZbS4wbKONzH9bUxnqE6Q8Y+GVg8Imu/2uKH73B7eGVMbxHyEru1mENcJLEQz+ssyB
CP9hp2qyiMyYO0AOTefQFeoGm0VugFw3X9Ii1Xa5OwyXqVXUOd+U56fPoIDjmaRoIyKmcvJseTqQ
aE8qd2LUUVI0F9G1BxLPqNr2HSp3zrgSTbLG4bojoLcchzR5Ro9KnyWNFB2crPLPqqr8wcOwfQ38
JNvk8GyWJsKUr17mKIT9chlVFkad1j+ofp091ClPEMND2Gbqtgq93MNmFg/U9rVG73aZ95W8FqP8
WFC5j8sYfBan7LpFCUzpRUdG72x1+k+fCykwWYpjtKZfqdgzmnJbPeA4lgFNLrDsiszg5CG1uLDL
pHpFLv0VZhK/z7Cbk/F2vtmjC1BrOsiAe7LufQOr8Okg3wappWFr/Dr68e0g0+7mdpnb37wuQaDC
CqsHb/qkRPV//iRAcNVrWnqvpuRJH0nR/vRJsHo3o2TOeJYaoESnZLxI0YuiTOrVP2zyplhHJpL1
t6w8aTRVl00CZwCQ/h7naVI39yUZPoUV+hrCn020V8tUfUnU8H30wuqM8J/64msRCNaqfOoLlj7d
4C7EJLjY2BoDtb4d4tfDLtRBFYnmBJhco0KnceE4hd1L3QJtEm0jzohEJCiLPCJJN40OQXiOsKC5
KOzKd0R/glOWuenGj/FZYLWG8IcxBgfPibOZH7KlzIIedmnS44wVm09ihte/ovnWPopxH9sRPrs+
iVag8CpKBjneDY7/YleOiWCKxm5cNtduqUkTkNA+wC2FHjQ1KykNN1EUhuCNaDpx0SOv6Vgb0dRr
E2ZoXqt73x4eeRC/qLaZPlhRmz5EbDlAYpLJaHPuhbkXcvMGabIXoyBGmuOvr6Cifc48TJlQx5EN
YjUmLCHjUzgrtHiaFJXdscPrhzUBwlEjezvyYHQTxLFqzLTDY2PI+t4sU35U/K0Q7VwSzeZgXNz0
myrb4UNeZtFDgYn11o6MmjRiCLHcQUtURph4XcmBtByyvH2TW17MTaLVZ6+yUVvJx20sqe3b2Hbj
ZjSAcfqIw70VGsobIyGwk6njkAM+/HY49JB6a1fcOt10tryBIevYZnHssCd5GYBni8OrfMx2OVl0
DLiYVkxwilRPykMC+vTV/vGZjlNFe9tJ9bmY5RkI+ik8HffiHGgikdQcFpId9vOeSOBFRWHukmO+
4PF4O927HANMjNYj2ib6ROFixbPSUde9HYqcs3LQC/NVxkT34OGvuMm0BL23qXbv+2+1X8+zQufH
+Zw/a5/OEgWOsQY6Ta5Vvlat5K5DPwjmbNDGaZc2XpXEj1dG02aLe5+nNOOibRRtKQ4TA62uFnM9
sdr1vc8ybATTBrVYGd34HRw48piVYnDnefLW0AhjjUaHUnUV2A/ov2dzM/Wbd7U1nsCP+YBwpCUd
EJhkuzhpRVt9+fXv+28Jf01jj0BazYSFTthWjP+UMEpNNjmBWvvvCNUE0c60NpWWPkHwqj9Mu1kb
Q6V8kT3bmPuqpZ0LNPW3pT+aa8j+2SFD/X6WARycgbDiRz4VErL+CzMCCSqaalWffv1P1j5nTTTL
MSyN4Kap2bqtG58CZ6Yie4FPVurLOPSL0BkrICIUepzj+WxZ9YZtcjTrZPdHn9xbWHzjZzdTE719
t9JqD7UPuLkCxYo0AuSpJOnePfD6s8RI5GOHZtijNCRnM5G797zkAqlYymwSfwFtOvdS9TjUJaHN
XsdfO4t5yZuOrWCbyIioiUJMBKnQ4VsVZP8A1dDsTw8m/nDbMhFRNi2drCh5xr8mj2DRg8RIJ/sB
kwemERfZgfyMNxl5U7WmIlG97ODmcM4JYG8/9YummHGfK/piI0OrNdbx+ptO8mnevXk/NnMg7sBq
CtGE1bsHDXHzvW847xAHiIFU+oBBg+UZK1uvGJ2mwASd9zDnL6ILtFa/5Uk6ok3LoDhJJ2PjVNmB
vkGOrn+Q86JDTONihBmnlFp+m17ZoNoyHSBOIrmFPwM+4e3FSWCYDacI6zgxaFRNtHTzTheJkn1M
jJAlJzCGaCpEra70bIbMcrP8NJAmaLXPxESTW2WuKgjJlk1uIacXjXNfC9onKzaHE1/IQ5O0qHtN
RdG/w5iKHm/jJqFRFsnVQYwBYlHTtD5kMZ43ZlGj5er5Cp4NmnyIleJHTfSJIppGP00WfWK0qnVr
a3io03Sjl+9lpyH4MMRXQ8lz4uL/KcTgaCN4v8r0Id+L9n1YDpE0JmnQk6R18NuVRmmlTW9eZSpk
8Cuh0iQne3oPA6OJjmOdnrvbaxiQ/Aqz1gacwjQ6ufkgwZmSSQRVIU7SFol8NZqVGBOzgmQst6iu
DixUpnf5f/tUpR22gav/+NQw6eW53RtANpJxREEXg8YYyb33CsQPrLTcOUPctM+i2amD9K52RPE1
BBgOba+m5yStv+IvrJ1QlddPoma6OjtAXDLMItfZJo6AcMRAyD4fG4mqWIrmvRBHlOi63rtkkg+z
RomQSak76QgQCDE2NbVXvmxKR9F3L3zT8+deHsQ7osfRHg0vHACnmigqyR2ymaiSq4pXaKOew8aP
D6GXooBl5+nS5jIsyjAvlwkyG6hKoAdNkKuH+Nb84RUZ+hldmz5WNXHrblDl5a1ZNc3VwTZI1XQ3
mxtpSeilyFv86JjsO11zSsPxQPAnPnrk8JA9NeyZW+vaa9+r5rIxqnEtmhnmgDN9HKJz4VfeS8mK
RXFi/TUehxbC8l+OMttLAkmG5WYdEhdQq2/czbsBcN+ra2blOuvY/mSZn6NoGTyICSi9DTPLd81L
Hzjt3sgzJIR7J/8GGnQ6gZ1L9iIFOLVHWEi9NIM+zsQAULErkZL6uXW9HHUZBGWjFPR6YKs7McEo
0KSWCLq0Nn6q+TxKXL196hw2rS4abeycy9VEwvnaLxBOBGQVQWBjyaxt3EDVX/QKaNY0HNoRaG6T
/UrSlebS9o1+N4GL4X0hPSf50r4QinO9vEgtxLMEMcPLo61f5Qm8XKfe95n3g7Ch9u138gn5FQ+0
4VQWBekpIJjvlT4ulaCWzugtDA+DQ1wpB0O6iVK1f1BRWbw2+kGMiZ5SsXLQSb45F01iF1dd180d
nor+tgo0bRXJSvY2pNVKfBdm37Rzvx6rUxIXpPAGw7h9vQgxL9I0S98VjZsaVx552/t98Whg+CSO
TJUICbTcgJNQAVSSdM9ZOv3gf4GrcbsQqovIXmej0anh1XGW4yKdmyXCCFKL5GWqo21aFfDkILcW
zq0yiApOQrfKn0OD/P8z5+8fwXnSqimnZcH9IyRPNf7htaz+/a2MM5UmA3LVLc10Pr+VDcOrncRs
+mddH+1zFDdn7DuKd6XBH7NFo2UtmimyHWapEjAryQzOu4YQ5NAt3MyT2oivx8rnKYJ4kASlEEj8
f2qSbjmsMoZwLWq30cL8h9QkMiV/3bZOKyvSkqaFQS4QIu3znoe9Q1XkYKif9LJDeBPVXbnUlI2l
I8Ypavc+57/0iXlOdsY1dDZICVkpNGPibUBweteOBZHH2HF3rZpvh3QMtbXSu9ZqaHjz3Nq406zQ
M0YTpY/f26aOF1pVWrvCQVDUqB5DS4pZlZnpNvCDhMczzXBov+O+qFygMmmQ/oLvYhYRgGSp2TiZ
iWbpPllAWl5zYJWrtrJL8xT3aYHWXJC/qg3rj8qv8X+cmkGeLTzNLZ+8ZNSv3H+s+SaAzmDhvJQ5
OG767PTsyI3XPkpO544s78Fy+5VoDVHjnEWtbGwZlTH89CIL+emZ6JTM5B0FLXd7nyyOJ0q1kqdD
b3PFsXHD21h0tj2u44GnwZLVFHftBXLBWqXLXwkBWyAB8ngn/pLQcR7IXOoEb4P2ua1TIrz8RSZ+
BXM45T2KW6llvOdJ8NUPx+T3YAzf9TLTWfb3Lj9QGwQo5pBP04SA98RzYBQ86joHyNy0XLpVxRpK
HSKurDI01VzX+EfcF1al0uTu/L6UQqEUzwXYceux0ZOVHYzFlvW4/USa+KppgfY1N9wIxURPO2ma
n5+8ouIlNA00/njKubGeHTn1tlZQtqui44FThb+LcVLP/nKMsaTXa3nyZnC7pcby/xTHrCs6xcm/
qk74CsurRdZPNXYkcqWF6Odbn4fYA79NWqrrrrGqtZU70puPeI2YEOMftVQ7rdyhrx4+pQEBmumE
sqeXc3sY7SPsYe1c5S0pmWmgcUn4omQlXVW3cvdjkhQLMzGcS9jBcEGX9KUqswr5stx7Ntgb5J4y
vLaWlR+GUkc/aUiHV2gewaoOtBREPqNBjrCqhPXTSYyWcJ4sPX1FZak/ldgmsCVhVhSM43rwJMSQ
mmB8rcMmmsvY3+zFQZbjLRuk256kqpMuVoqTrPhgeC9by/HbhTgI08V4Ubu2uUXSrDqWIdos4zAC
7KimXVMQas/3Jj5RP5pF7pZ7Qks/N8VoUBJyEMfWk7tSUHiEdBNyj45O4t/w3V3gtcaPKq++dvKn
LtydAo1bWv5tTBwhucZSi0wZTMg2Sl3XeCv6qkSyA8E5gKqE7CMSNK1qbuNskqZzcxlfKSvc54Nr
PEaj/XDrjx2TqBtIYrvu3Sur6Q/RX7EkmScVggCQluJLUuf1zJ+gJtKAXUvi2/rZHIvuBE4WP4gQ
Wd22AViDOO/SSmtrd6viV2PtRNslGbPGdhONHF6yiOHox3RAxrIqsOq59RWFeQzkUdr9BK6Z+jzl
OgBpd3lYsHwF5daGwbey8x6s0A0+2q5Y41Sc+bM8+ZZgEB7O8ubMztjwZ1kUomjhjR/V4J7N0u6+
4b7zfSwz5V0d9R5VMATuesLeM1Tikdl1LQtJwZgdBAQ2h/eQ7KKn2doEuaaqmCRqlVbjFWXbyVz0
SSWUmZnkc45EnIMMQrBGv/MPMXw/zu6wHvP9MVu2btLPHGTO4ZpG3lIyC/3EHleGzaoo29QJmyMY
LWTiDL96lHzWyvZYtl9Qiju7HmjFmbTw0ra9sZuCidQkmE2CxeR5ibL3R5A/E/+pHrCmMLUkm7Vl
bwFAoyDYB00kx7PO8UIWIpBZVU5/QUGt3Xl+9aZM/myicCYmceMlRwzipb3oElNNH1FIF53TxX2u
5eM8qBj+Jg5LY6Gqg3dWk3rEvcoccKaL9WMdyu1SdbL0CV8sFe6t5n3TeiAwFWvoWRvliwhZn9+z
PpoU+BT92QkQP/x/7J1Zb6RK2ue/yqjv6SHYkaZfaYDcM+30UusNqnLZ7PvOp58f+PRxlU+/dWbu
R7JQEECQzoRYnue/rC3VgfijpWIxaFUNSdkZUq1fCG0VehRerGUnZRp6yYY5RdhtqKJtY0qLLwJH
zFSL4SHiz+mChCRqErd7Ctl5XEqxqLJzUNbtvsCB8LUU/ln37mgRNMNGhsoPOkA+2sRGYd8sxdCQ
5aOks1l3142uWrmxeT0JZUNdwWiDU63EEG4hyujaI72ZWmr6CciPcrS0rvEUA6ozehkog4VEB6Cr
ZVcrVfFhXQ6gh1Z6g91ZxyoI7Y912rmpoY14pECRyId+2q674L4OOMnpj3j7xKSLIYClqG93+Lny
VTP7LqLG/4ppe+RmxSJQJqn1Nk+j/IwsL1hmZHd31Rz0d8KeJzcMYa/LKckHdYkwBUusqR0i7WDl
9ae3qrVkVYPmRYuboYzhj0gy64wjucWiH94cSnO6qyy7a926mUtmLg6cQywiLcT5UAy6qwmAuYJ8
GEK6JVIK6/687I9NAIpp3WcU//d+kNWfNDlH8yuXP8vgh7Nazl9YICLameuslwAahIlm3IMVNrah
VUYnw8yCS2ctCSeprT90RY76Bcq+z933NE2Kl1wBQ1rXivVBotsDOJC2l2ColWNhZskurbrqnlUn
Eh9ZlX7vMdxcrxJ9eRtM9FYA93yXrnX3+8ifov9KTyJLqNmmIhMWtnVdlXmcfo15EaMMe0su/Se9
WOQPZjU4ZcT64MC8KE3QfM+SefNZ75C5jjFYd5PoMilY44kGWrGki+i2U8YDTkhY/lW+yoysuIni
ujl0tqeaZbTLyiK8D/P7NGlvCzXQjrKkq0eiBRi6FGXqRn0HAkaDlMGqSfMKeUL1a0xlug6ag0GL
xue2+yQ0SfPaCf024nbtDvoJ4WS1hlLThthaiKOxgG9MGfYUgtKfFYG4Vq5+jp9BzqrXufiAGZ0N
0gcFY4X8Js5RVn6WhS92Wd19kOwZo6KABCZce31PNjVzIVZKJzN+IOiBqrcyNLf6hBOX30NHilCR
PkmyScodhVQnx6d1m4FM9QYffyorTF1fF8UWqpu8HfxU3c76U6cp+aEn1LIxiY+7OkKmWyLgo2vW
JXNvvTv4c5Tu4eKClZnBDSV64SDRC6ETDzUp4iM3BTmeREfDOaucUY7mhwHR6FjCvXEKGfOh96Ip
oiTmBhyTtAF4V24n1VKcJBxI3Sdt5ckIsuH8gJaMNCjfkgLJvt7Iq00e+LkjSVXmZYFS3segAYEU
KBdErJVLCxcsEVGHI0PoonAzHgEc2yccDBE+byCSkTMMHxJIk246KoQc8XUDhFjVB3T4PPQwSebH
7WFGxx6xhtIxRiIG8dw9ZXKlnoHPfA9CdWeGzJmMqohzx++n6kg0PGiD7Jyp2scxNtRj0Mqml+jI
9zJrCdxY2C3ekUZDjuWRVV12hsyfnSs66SlE9LWDkVHHfvkQauWjrrfZUY9IVfvaifD1LbJYxmf6
3kNoYe6O77gV5pdCNeJPtZTuhDkMmFpFjVuQjrzTANP1teakoQn6oQwxgMNBD6Zs7PR931464zgD
g9gsap5bTH0vXWrNl7AAoCKZZMWhsJ1LH5dZGeba1hw1/VhW8cci84eLPxGUTdDMsETt77tJubNY
jzp0ydYB2VJEoZXxQcR1d7NuFBPlxLHKseALa0BXlaye1KkBKqea55Js7O0AEsWbjBD5fhMbWsC2
7uDPTitfgsrSP0LTdKwwPFVEsY9SJo2Hye6/ZPDHL5oygo1W+RlVAK6uomIszIoecCP4Sa+vEUjw
Z0vZjcxkvUwx3UhSn+Sh2iiRwvAyjeNFzrNrC3cRd3rwtZDkkceY1NZL8g4j9CzcELCwd2lgFh4i
yp4xBt8MRe3/plsTv8YM6NWgAqi60AGDQ1H4C+mSyJpdJPDRfmTIax1RADRO4Ec8XM1jLIJS1Jmw
DvGdHJaqQ/DQx4c7xWBbseAL6pb7+07WFr8s/tdPg0s4gq22LUh9vmeSj0DOlZ7H+4fNnBgVjq7G
Trp47q1wodBMrTdrduIYMboh1mi9qFLy1LXteO4Gez4UmrWrZJMZNEGsPTOV8ehLIfCnNjK3IqxQ
OZ/RNuz68DOIJPmmmcObpDEFUIM+umSdku46fCH0zboYxzjxk1REvqOU8WPUVQ/0qfYmKIcMf61U
39Wy+ilKsR2MNTTENCNBw2wJd8ed3fF1IYnTVYa8EUF/yLJGcUNd7t0pEDXOUSaklmW3Nox00wzm
KYCIhAtB5mQj3oTIRr7YbRTu9Kj9ouQzQn9lcV9Ymn1UAnEcIukBpar4Y8Iz5AjL/p4VSNepUyef
QIlo+zygOyukNN7pvlKf4mBTLyjbrnvRJ+2WpxNOVp1upgE109pPurMity0ITxsLAbk8tVXXXtIM
c2AjKDoX9dzESWQrImohrkj5S2QTInwzm2l++f3vL/4yxvIkLs8j6HRNMU3r3RhboNtpVnqQ/8hN
ebz2tV1i9uRrg0uW4aEJFSbpJTFeZXk6y6oI73Qr/ht+jPg1ALU+g7qpQxQnjoYp0ntsPNp8uWnX
dv4DIJ7yqZhAGOKmZPYSFLXWlAhDQONHVW1T+nyzWq+XLzjJmLuQOR7OQclZyElyTMCddFE/waNn
tPv916T85TVZkqWAOnhXVHKQ7xOnQjKbEZ7s/EMU6RM2aO0ZuEOKHFsWAOtEWmXN5ipJfQEZsWPJ
EhzCSYwbYsDghYfC2ka68h0l/+4y4i6LlsoknVJI+PGUy94w9Mp5HvDR/P3HFu9ie3y1SHXLMCkt
RdhL8vAdnkEkrL8AApk/opr3Q070b3Y3KB5Ofahq+EF1yE0DTMncftTDDdHuA2rj6tfCGg+MdbBg
Me5j1C6HG6kvHcKV9rExp9SJLcT8Uf93BY8Vc0dLPEaVkDdTWOwRVJK9tglOwkKswcfzz2gyD8MR
4zAGc+MRarR2g0VwbGhThEkyDDZxM1p0sdNPvjTmW3NAvjgkuXuqwFtuKt9HuiSI+rNpTCRAyLvC
8cXDsyvixqni6XuukQwMoRC6iTR1mykYzW2hWyELt6L3mrivoA9O9jbo1G1Y6PWdOrQZpPzU3IwY
XW19TYsZwm2md3owEA6bWwhiauXVWtC6fslMz46/waQLm+q7pGn6pUqZkEkSfrfCwmmzgv/umHE0
ETzyH+GW2YdBi146JkrQfNbJ5jgd0Kwt92XTAr8lTLFjiBV4EB4iVHafZBUfXBQ11LrHiKpow4Ox
JKc01qfYRUZYMobaoRmCcTOg+eXahp4/2MiY7+2+e9bRHsyYBShiL2CQXcuGqd0tiB0WRDJA06M/
nW2lTPZhNQhn6rVoJryQu3qVuhNe4VfVlPBhrRB/HGQ7zB1C/dJdlH/ONTL+WDeI7IRBJZOpXHjB
8II6d/bQFJqx1/pmdltitrIurijCL75A0O+KuW3+ZqR6x6B5fZQ19CRM4tU2OnXvGFSd7Nu8l6b/
w6ijkOlHnzuJKdnbBMjOVshRR5a2728MQ+9vtEBgiBkHpyKFM0/fsh21/qFfHPqg+j1m/Ci/f9OU
X7Ff66cjgA7DRygk703tHblTyEpaZ1UZP4+YKeKCgU3vIBd3PCcFNu/TsFdMjMdKUiduSbh1m4rG
UQfAyavyfjkjZBVP+HCo6VYVRrMFo0CkL2qzu0LO7Y08h8p2XpYneTJE/PyputEyHdu8IvzU0uX8
zb/zl/7OJLmg2wAOhKGYfxGYUZVhnpNxSJ6HqLsFNiwehA3cvQZh7PqMlN7U1em1RQ0NnETvCmWC
kSYs4bY6Hbak4urdNKL4OlodCNrEVAFBxv2DOTzahfV9CqbyMSDn/3dgEfv9bIYvXlXIxKiqZWt0
JL+uGA0RNVmDZcGzFCB8MyOpOBTmhzaNmSogX7o1RmV0QskvDnB2SA8Bi31AbfhqpvYxF4Z+WBdT
vaxepGYEr5cflAG3rKJjvSPwp3AC0JVmOzQXVZSHmMDhTljBIlgCsQbFNPtYD7PsqH6zwxroaQIp
9kVNLIArbX2JM7/eERtOHrO+JmxGZ9p246ff/3LvEGzrg2hpLN4sWVfAutrv8DJz1qGcMCbxs5Up
zcZOjIAR3If23Vh3alQmJ2MUxgau1PMkYRTVjUdpavRTNtYb2EsIEA/hRR3l+qxnYYm+tfhsYlx/
VS3pgGNhL7XaR8i+uEFC1vBAL0ZO1aS9S1AF7ZM4qG7m3P/ayR19tM+iCp7rBx9ez6nu0CL//f/K
8/OX3xv8D5MWxeIhNYTxrk+oh0xvrCDPn1Ndlz2QtMMNbGAbo+0+MA8R08zbLEo8cDL5xZ6DB60N
X/xqVtxEVvRtqtnBZd0UNqFdlHsQe9BBVkK3irsuuaPn9Q+l1XzBgnk8S4R7rTbbRFJ9g6HyiFAF
4VHYjTcan+2qITgU8WztbS3A0z6VtOtIuu8myb9E5oFxOsXNEh8HVA1yW3X00oLuKqsfKqPb+OTo
1UQTJ0zJwfK3vYzSLi5hHbiZHHp8aTI0Evfa+0Ecuh2mIU4T5EvygyXWfK9nuTNphoSpSYZUCgSd
W2Qf8nO7qB4FmV1hYY8gOFgaPpjeSR+lKa08UhS34BeLG2V8bNs52rPkDIjTG5C6s7zEZbhPXYDg
ijurH5gSAvFshufO6E52VePlw+CDGLhDUjG5TZlGOzOA1k2M44mTLTr8hl5jVVzlN8zZ7ZNlFNGJ
JFbhtImm70Xoj8fJml7GqFPIOuTi6C+Orr6SP4ddhdQFcUwH04DxXOLS4Vf4UrZo+4307FudWRcU
OQIeMuI+SyhU05cIXN+bDtYzp7GvERWL04+GVuNpuTjwKhYxNzBDcGPEqQmn5qL1LyTo29uUyZCD
jMgBrbdhp/l18hGg/9GviREX03crlYIzPXi1HQNUvWugdU48oR1BbFw+6csGhrSDQ2t5DvzyOxpF
zzU88L0o9BuEnbV7revGvYma6oAu7a0SAakc9ewp7+qLZqBK31rBdcBn64pYqtuI7B7niOLFDBja
jRti++anXMyGM5F6OOWycjPqQnmYRLibrDK5Dqwx0Tyb2j3dEvHtIRywEAph0oLX2xsRoX/kSZlb
lJm9iZmZnEC8T5egI1Q1W3ZzDfA/+5sZvfmXVYVpCF3VGQxNW4A3fNcP9zhT8tRp3bOBfYybhBOz
uAxelmV39KHMgG4tq+KBbLYKXu6lEwcInhgi8EKMGXdGND9lY6Tv0gTB+VhHePwrUQ/TQSbLPiTx
EqFi5cRwfsYhEjIIUnh0ccEFboaTGPmA+4tvOIoKTToYJssTwYR8fzZMZ7n5mqT5XgX0eY9EQIGB
YN5d0CDRt3EhXlbVHFgjO7xL1IM+kgNCviz5kjV96kEdYxTpQpYh3GvIIn0LJ0bZQR6AGxpExWlA
VCtZ/D7zpu4eulgR7tw/ZmS+0F0b442cI6EUzvnzaIE0Msa+3QU+CaVkeYT9Orrp4366RIZ+beey
fl3D/M9fVOOaVUXuqUBWDDBY+273vx6LjL//tVzz5zm/XvFfl+iJjGTx0v72rN1zcfMte27en/RL
y9z9j0/nfWu//bKzyduone6653q6f266tP23+t1y5v/twf/xvLbyOJXP//rHtx9ZlHtR09bRU/uP
Pw4tuHxha/pP48pygz+OLv/Bv/7xv+toLvJvf73k+VvT/usfEuHnf8rLIgoEpsYaUGOQQSdwPSS0
fxLGMdDKQO7Nlg0G27yo2/Bf/1DNf8qMwQZ+kcj1GabNorfBtXQ5JP6JI7Yl2ybKaKgBWP/49z//
h/Tf66/2n6UAhaHy3/xEO9BlBGDIEdk4islCaCh5/TrpyQi+NmNiDMiTL3DGqp2P62Yck/kocCM7
KvNYuHkZ9OhvyfXRrxo2iC3/UVp2ozn9lLd0R0NLjh9FCajFvj31x7VEkjHDK+fYSlV+7CZoumtp
3QzL7lpnZvhcI0jPORICwztbwTIdOYJtUEyPWKgEs2uLDIpvLoL6s6zMC1vF38aWmh/fNgJ1FsbA
pRL5UYq9ln3SlNncYJSUH+ul+ZCRl6hUILHVKyOHDyXhdWFH5XHdKDCaZncea/bfikpqP5GqbTYB
7k5EDpfDfT8Pf5yJzto0u2kST17cIzdlKHElv35jFuPlHj7dJraMHm/55Vt8PTxU2anJjyPBdMbM
oz75xbE1+hK19X/vpuSpU3TCw5hEFhqlbXvM50SX3bUYDDNRzLW4biRbtEdrrGDy+3knuzMWhG6x
/OdvG4E1PHkQCAzEiZavX59hGqMmhj6uGItjyAztCI2vlDfQA6LU0QNDQABZqtcT3s4izfOR9CR0
Ox7e7VRV9xPOg1hcZs1xLYk/S1Gn1lgX/3pYjkZfbFQ1zrbSKB59q2uOSYtEkrOeuO4r/fJF/nTo
rfWf2szV5auFflE5JBqF9+7u5evh5e7rR1rbeL3TWnz7nOuFWbkrJ561REqUY59a4rVExloBJZcy
YqzF9fC6qeb0q6XJ/uatai1lSwNrSa8khGWL+PWMt/q3C3RG72NR7jJJYJWcW3zz2EGxfS2v1W8b
c3lWXo+vlf9x/6em1mJUYeOd6BBylnusl6yl13beN/HTff9SjO0fKs5Zh/d3+KklYM4GU2mi6T9d
/dPx33z4ny74qfj2oX+69D8eX898/9Henxkxe3U0clgmOVWSrbz+b4/3Wvpv617fi/eHI7Sl9u8q
pYK3Zn11UBHuZvfdHUrSzvJGmkmQORp01Z1Cl/Z2zdvZ75pdDxjzXRiVOjqoPAppoBTHtSRy+o63
3Xd1BTwEOAjLJX8prqeuh9bSulkbWpt829VBHqYQm2gjW5tbi/qAmqbz+7uvJ66b9TYARR+lbkA0
fGlLSWBofl6LEJ97eRM3s9jJZPjUVMYlRrfKI0H9jAgiALHjWrlurFTRZmJRy6H1rLW2jQZ9ds25
apymipEMahck/3pohpg5P6xFWQ+y4vanZhQjkB0st+GYJ0GROq9tSYCT4lNdo6W8wAW8KRVoXNbY
URnj96jWcEEC/JMJVgxhprhj3X1PWIO4dTuOmz79MQ0yAIIw3GQLjgSpV8UdrOhUpvAnwBWC9lq4
XEfVDJ7Uue+3qD7ByiN05vo1GtY/fcrXf2PSwD1MUR1uumVI65d+vF/6+XX3v61r1iH4z816xXrt
6xVLA+92sX2BoPau6f+LZkBSdkxurf3asr0OtmvTr8W1dm2GmTXj/u8/SSZHxzCeYIr+9GmasdiW
ynRfriOZrOvZ0c5GjAiXUrv8K2917895O/x2zltdWRkg5d72/1OzSo8MgbNe/dbE/9tt1mbf7vLW
zFpnx6wcEiuHKMl8YVyGLmUZTdfSWrfuMoJfBQIM27f6PmxIBqynvBbXQ/E6rq7XvGtx3c3WEXI9
/HrmetG83HYtvR5/239tM9TwBJJQUJ0FPGqzkKBFlPpJyF/JO2XgqzKoFzLSytkUOGM3jLtGHlSg
DoLQK36xhZXI3uyr5Nc1o3TjkCVwb8ww4u3IZXxuN0ZogkHTE3tXZxmylog09K3Y2SX5uCSxvqoa
6PgSE+HmqyFZBwGE4DBYFdYLPqZSmnkP438C9SGRn2yqJzxENK9nhrGJ1BvLCOZrUPm7phxRQq3h
uqdR9SjjK7JDre5zGklPa5huEp29KWYdpXcZEKgyu4H+CUVse4c8hb3RB9PVk3CH5rvboSLn9JCt
HKOdNrhmPyU+TPBpMPZqI7WuDuA01JJtBol6gyrfsM1NbV8m1RWJ+JckH3yHFQcqTYZxZomApyNi
GuTRoRik8AN1K8lPeJQXnmWYx1SRP2Uq0M4sKs/y1GwK5u6kyM0HdG3ig07mgVw69m2VvckwTdho
7ZS4/RDdG2KWyBemifOtz4vMC7vF/0GSxVYrovgcDfPnIo2+mWj2bMTwRW4QUi6vlaa7QQX6S842
pbn0c7jYzbWKYQW2JU4SYYWow0VxOj/WHXMGA3KnGemeKBVPr1IrLj5puYug1NdiGAfHajGwzAp/
ATaod4r6I8Uv8Zj5Yf8hNcnms/a/z1rjnAOL1/G98zrLh3J0hx8fuoQkb8vxpczEsmKofYJiVcdv
URLQbxH8w1xjdnwsfQ4I0/tMdWvQlMlxaOlUiXzlW3zxXMCQzYZgZ4erpP0UCyCSGF9bZyRpPNuo
Ak+3i+gQmsqXPrzDtCBzcXXHrUGrLa8s253wZfiNurlRXbJNzP31qNx2Ef+WMQ+HEcmaPFTi275D
daf7bD0gadPvzGgaHL2RnqVw71cEy9JQ/ljYM9bZmH2myAHgV4VoUdqiLLIN9BKtDru0XZyeNFf0
eMiV4exoeZ27rYXKSa6RmcrT5lDFaYhUaRR6lVWb6Mgv4nmR6fk4tQ16Vu1Vu/0SJN0L6tKjp1Yk
k7LktpeJS07EcW91IJEFLlu2f1OqrXGyEHyc7BRcRvlDMgL8Aux0m2ZIgFYFOuFtJ452U77kCOzr
nS+2ZcnjsAEA1CD+GpU7m5RJ3PeowykptpZEJ/WQkI6albaX+VHkNXCk+eJY2QDaE4g69Lw8s7gv
56FxCIzSjk82IB6+tPN4Z7RGvWmAoDud0pHD54qpDNHLl6cLjsZXcpLlFwvbn0jMp9Y0gS7Jn5ok
qz2YW04Tx3cds32nbFLrZKDj4PlWRqq8y662oh2rYhInJcbmiv+HTHEgnkadvDvUhNTVSTpcx9w4
TKM97evUlr3SUvG6T7u7krfK7aIMgEBbhC7Ysew6gTVwFsgEZHfrwzz0jOEI9Lplh3EVespiV+na
o4I43bmK24cax6/9PLNmhRjtTGhnuEQAWZAxha5wSr3I1jELQ303qul1HFj+9Yk2bYpC/xBKHRTD
edr3Q1IcRhhOfYcgXxvUCE5Y7XaO+28g9mGZQbBxGl58twCLuwUombVKvdFhMXdYOm/R+cSssCs/
SOjcOnqrame/6mPXnr7CyHYMFfarZoJsQzOK3q2mgaivddTIeqfRqq2wTglP40GvZ6cDyzTpdAl6
XUZu2KWfwL+56tAVTskn81StuVSofpNIbCtHDsHqzrnIHVmMn9sWkJoeD/uSH9dR+vB57v1nKM4X
nK33Rjw++HlFUJcQt9Xa8DMrc1sKPIJbSZWwJm8fC4hVXoiPiiNLkAhaVX3oyc576FujTmflG7rC
6TrEDeIBkUTIjU43DNNk22agFcpikd4wyy0Wzd0W+uAuQNKoqsYbXzU+ZzZcPy3BhypDJ7BAEteb
cuW+MsuPvH0xUuMd0rewD7yUvdb2t8WgsR5NIsSQ5uAUK9VurLH8kae8d8cs+BDxmoJk+SawWiCA
MlYuriXEFkHBASfDBrgPkTknp9vHIJxQkj4ngXgUHdMyHGTPsv7VTn3g//ggIxGFrZmfWo4gx6r6
2YwGShK4Up5UbiinO8Nu9Ye0dPveUk4d6qCVdCJJ5/CmqTsEgSfHstGrmkoycORflAnSNooV1iYw
7pBsEV5U8k4OPi7TYAOVw6hf8VW5qcak9iqTZ29IOosYbXJI2k/AZaBUmK7s0921bfKVBULhTn3j
2K1tbwukzx3dKBdym1oDcYmjDTPpQy2DxVGm5pqgDzDFWgzgHm/3nHT0PE3aKSqANfHieV1gyu5Q
gbbVIvhj847Ese12sFbcztR2U+9/nI2pcLXR/gi3cd5oKQyylLRIO/nf6k4/9TBrkVXJiG8lxnNW
p5KHulPk8qbke5+VgBOUykM+Yp0KPbiGP3RSjBAV5wopkna08aAOq4SsRQTpwlj8Izsc9moSDKZF
VV3K1n4ypZIlfPGFiFoGwJsZUWdEW0k3PoygkA1cvvJ51Egi5MSB+YVNZPUdaOpnzEZaVuvNY96R
iehUMk+2CgbKKoZNP+mJUwkcBRsrt5wZHxU1j2/re9JQ4w0Ai60Zj+2x4N0wE3/Y0pG0Xtt/6zs0
F3xt9CLDJ3GPVjcLPJ0HWj5WSZtv8C85Dkk07aMOZHMTRx/9DHeJOZZuzE77rvWQlkiNHmUrXJ4M
zMwVZA3niVzDAi9csAGIWZz95Zsu8WgvYA+B9aDnw81WlO2wyRc1LtWKfpQiQv5CY6LQRPB9Wlkr
vLooa5DotuQqfbnr4vzRIkDU0R8fUTXeho0YLnm8CGroSrfRUGvqQtnYBGqp4LpcgDnqP0CHqL22
ba+2WtVO0AO2bZXyVjeUj5hSnwp/NxpkjQwV/z3kbxqvk52sSh66RJw5iZ9NvSNLkrpzFpyRdPte
DtxKjq1tLieTa+rmEZhFdRZKeK+NKbiGuEVwNPyRjB+NAcaqMr6kgzThXi5hNxmIQ4MIl6tqiQn4
DEG6zGhqd3xRJzoQuUJHBdTCB8sOsR2Wwxu/x6QwtCTMsc1+QoQ3tp0ulyL4Ubl/qJhCy3WB2vKc
bwxZgxHbu6lpobElqQfIv/iEJWdoNIOLdU3s4pbReFqlyofKHLdzoal7+rhNJgAxGHkMHb5/6syF
dyoSJ7L44kJUt+NOqpn5dKcqNAzivMapKvd5OkVkvmUvaA6Qz8Spteec+TzSffHolEoiuXZRqqhK
la6ifcWIQb1txNJ1kpLaGePoAZp8yqHeBEbo8o373hxYj6zYSpZ1u6IpoSRppKrs7H7UcpKjeXkJ
VPleGTL8WeX8Qe+6H0HTw1UqZac0w89pDM8M9XYF8bhqI0dKt0fHbjNXI11zGIcnoHtkW48TVgyk
2cVnwB+2Q2dobOKkPDMOMt0yLL7uMna7Ao4BAGin1EI0/4H276oKdD0uKQQQBih+8te+nb5Ker8N
VGS08Iu5z2wrgkub+V6uB/sOXrMnK3VJn4dccRfF80buldvYqK9pwGCMNNmhQ/zgUsZYu0c/aku5
qQfF+KTmEOKiYykx3x4TYt1z/Ay4pnDbvmZyBMNlY+kzzyhZJ8lcbNZSzWGKJjmD5YfgnUQHSkrw
8iHij8EsM5M7oQyFG/vKjVTSRtHWRLr9wkAA1oA4HPubFn+NbT6QQuvglEdtF+zMet4MwUQ+KZS3
eZB+Crs52OX1nDgd6x+FeMWHFslIBZFjXi9mB6LDenMg3DG2KMAn4TdMnB7lAD2v3B9elFacTbsX
8P76FyP4QDg+2Q7N9DJkowpsrAKwKJXLxHJUN4Mwychiw3AxvFgo9j6AJC01ZFDbft7YnRzsLOmS
2cN3e2qSC5EjgHGqdhRjc2mSqMKfNDgERIVJRuff9KJBL6CddewqD0bozzvT7p5Lsp3Ykm5COXoC
UV47lWYQtLEj1G+G7hCm7Y868+0tztAnCxJWhBCVJwwGhdK0nwwp84q4g2FnX3QIgBq4BctOW4Q6
gzuL5G+h+PtBWB+0prednkWyo5rTY409EiSMDwLmPSLcoOFMOcF9vTnTS0du1RK6q+NNqhQfgWV/
C4vhDLHXmQpy6BNOjyWEvRsQoo2TtCLc94qm7Gq0ACJJ3NVtIl3lWPev5VylV4S1NMkGRrNWDWN/
qEeE617rhBmUKOIN2eHtqkDBpSGrR0RYlpbWA/2sfmtnc/SqtvfUcH5oqgdS6sN1EMOuNSGtsFAF
GI3NMOKSccwHCT5IJThex2cWG1eduQE+jutHdNJhKmJJkt70Ygzu2mUzpf5djUBXnhUnMxjwulg2
hCNntEBnZqKF+UddbkwVJNCQV/7Pum5BkypapOwqC9CCpfu38GH8246HsTSrKy+FQpfforabKcp1
XjaEZsu9NSEgse6id6Be49qMbgfA3GvVW31jaJ8ipr/HtcqSKuWaAnL0sqEpNm/nqoqvHJoA96v1
lJ8OwKUCuP5647V68URzoqnID+uN1zr8z1GCaVW4H3XprVXrwQiU8Ek3pofXK7MyujFNGKhBGN8R
KyzMZLq2QkR3QzUCf6j8wyDUizzF6Rkvc1Ajy8aaea+K1iDH/GddOvU5apbw9hJZAh2OnLV6VqXu
mOiJfo2WzXpyFxmkc/wEOCYwPGxvQn7UNEBJUS8tZKeXfYSBq21dpJpbrvthqSvMjMZr3Fi3s00f
And74N3ptKttJ9KtDnpj2VFZ3rxuWFp96eJwPk5aSovpAu4cc6gGb+eN4GT26SxXrw2ZcmGcgiy6
ZmXW3ZSoobw+UXMZ4aASto6dZqj6MPu60yQruFNiiKt+MJ7W09YNJAzF8a283K+767nCyltPrwYZ
fhNXrXXKpKSeVCQXhO9HJB0D+4qJtH0NEj6wqnZfA7+2r2u9Ymb9LaZLjh9bMv/HcprfTYfSVEL0
HrmSVeBVjgRisjPPXzFF7V4KbAPAY2FeIXrhnBZas7eoXl3XA6KNmwMeG+gBLuetByDhaTcVKnxq
nLQSE/+w3TaZqrp9NDFz63X4DP8+N6wq07GByu9SpcKHcYoDD7OO8A6EpeWN2oSGpenjSmdCf94i
rt25TVVFd92y0dqmPRBTyp1wHOVXzNX/RxH8DYoATKFCCv//sHdey3EjW7p+IuyAN7cAytLLUBRv
EJSD9x5PP19mabq4NdpnYu5PtBqRcFVF2Mz1u39S+v4HjeDLWkNAiN/TCH7v8w+PwPyXagknKyB7
qPbGex6BxirHQ+/lCfIeCP9vGoFp/UvVDNP2+E81TRiu/9AITPVfnkcCBDQD7KCwHtb/LzwCwci5
ehdagi4IxcHw4A7hFOJJksE7ZzBt03tir1E6G+1LMtBFRsWh7KuFtIxHtfxfiHuSkvD/+rY/KAtk
X6nNMvNt0R0MMEoRz8SxgtRET0jF6ORYX+r8Jr4zDvWntPHNl2aX/owP6cncCwZbHdDfu52ftdsl
dE5APXXAq2xDUFTv6pt3J/E33+J91KJmq/9OKuXQaC48PXi9Bp00Tt4fEolVowtsFaZ25/QUOZp2
68+VmHizgcuYiTTgPEGxx7BFZ1hUfXL6DdlhuYJmj63VnQdt7s6ylcUe1q1LR16kbmGEblabr48p
NpFiMmlbBhVdfYVHDSsTy6+zoRFbWWZNHchldMfAY+21CdvM89C592kQte2031xUq1dKhisxlmqb
sh0k2RgADBAC6h2p57wlSKET81NPn0XOUoh/rBCz7nOBQNpWSn0JxW5gwLU4Xyc4CHbn1SGlJN7q
e7iJ7VlOyg6pIo4Nx+uiTkshJGwOIxIOkhdqC1QLVUCAI+UnjsvY5LthwekuFV9pObN+rFoyqQSI
aEps0pZTuUAVcOhmTpShCm0FdeuigwHCVptNezYnszkrWfK75YmWnO2723rQ9JPVI9grjaQHjE+c
9iwnIgGUTqeCwBgGw4XQIRkxTmWOvwkecr42Cw94L/rCk/sI3VI/TFo+nMsOFsdmqXdqCtwrFw2b
ogKpwk7GqjwlQbTt0RTkv1zYD4zzmJOL5OQ6q7XZizWDuip0Iam38/dbYpINMQwW+ZfLs+J2MWPC
Mj3Iv1f+lbKFDQNqXtlUhVqw3DKG0Pxx8i9kRNf+/rNhLXeFrxrjD0xKkbQL0o+7CKLGhRMk6ECy
pZlFceR22K1UEc+KakAEEa0Um6PDhK095JR47znWs1xXpFF86mHaTXpPMVDplQBKZ3umms1Xe/oQ
792xfr7MQp0HDTvo4kqAsdmcZUteHciD9eNs9pgis1wu4oy7weBxzcdeziFqdbgtbSRAeC3hFer2
E8yEGF7u4LUWCXhDHipJm1ITHJf5PM8OzRi3+F26UThdvHQ5ExyznGe8S/K62mBl8l3ysp3Eb760
tvGptKjxvrteG4xBAcbFVdzXiHn6qLuTv4Z0U37SPxOgg/rsCZqNXCb6an4K6nScVi6ayOVRUQr+
j5yVk0WsuM7+sUlhNrnf9asSmjXnSxVYXlzmA4yeqkM269UHePmI4cTaTbT+mK2iFXm616ehmU1I
iOE3AN1FaJDlLpSSnV1TjC/Xj5ctAV8yFJ4uW3UJTjQz/gFBZ3K85p47fxUT2ZLL1mbh8V11qRnk
U4LRkdhwIwINepZX7C6r3205qD+VScGoRwDZksIkW4uZNd2LbK4xrFfiUVgvJ+hD3xJeGbteAtHX
FXLv9rrw+mlyGxHsQJ/OzUJ55CXHSh5vvFQ1bjv9w4gq5oR6SUXJMnOGQWvEyS5b7zhjhjLLP82J
uT7k3ysnujHlBy9Wby5rTTTjBW6r4ql3WZ/oLqVQAzXbQpUnM26j1dlZ4kMu28qt5Hyt6b8/Wc7K
FXLZ5ePe7VMRBnhY5+JG63QYFaqyJ8Wdm+xvH3Ndhp0NVq56N/xApN2E4Ee4eXCZurM1Y/zovMk5
LLfrsyqu1wLDz1AumyWXTKyQs39dVi68VGzLSA8KR6NUlJgjIPartuTXKv74v+4rd7uuqeV+1/m/
fpX4IdefFI8mXvMchlUHtVH1X4jWGjRMvHCNRNs5S1McFSwSQJ/w1hdvPTmZxVuvJUfKKZCrNodJ
V7lE8dHMt5qC34bdkK8OiJZnsxt5UDBxMT+D30aehHgPXSeqA83vOitbwJw/+7Rpdqv4HkSkGSp0
LHMz8ZqrUJ2pu2HWR0Jgxi6UDAo50cUL+Tr7bpl463Xk0fC8KuD8ZU6k7iqTg1zNRKmMKzB5b23H
DB7iHpcyctZHArW6QWj4phPk1lt8y4tDaoPBV7xbVFjtCsbO5oOJXv/ynZK54cg7qDXrPKTKDXK7
ePUO0aKKMwQjSat1jlWaDjt9AOqLBAFyKgVJQTYTQjLOcgI5FtsbUHkIAPV+mdfo2Ezf5bGxyP+p
jzUx6adev5esJHmUJI8od/oH3F2zQ9z31q6crV9jRizjCKtqXdy3tk+gpgpOfN6vR6+C51jHZzP+
nGTcvNSUu/MiuieeM5IFT9zOh7SeBGWfZeJyQKZYYJad8YN7ZUOdp9/OGq+QHvIsOFP+ZGve80Bf
d11jMkPnm7rTcrpIpX1APnlCIaufMQ7RLpPNHElAsHN4DOsRJMm9byjxJPr2qS0JiM/W8jzNzYeU
Yo1faw6FWLQvXVQ5T5lJZVEfgGEkV0ROLlyRf3gvlxXpCjmCqiuprRHheWJyuQJkM7Xhu+FLOAWp
GDXrDrV9EO5A7clc7RLzlmQFL3B0ijuY/p0md44fhgXHPnzx6S/r9Fvt0cHaqFgORE5MvFBL7Ve/
QArQxUtOTjT5lhacWjlbGZN22GwKCLX5o1m0x6owpnPuKtNZtloMO31c47tQSCzPJX8BvNaNM/Nu
3lN52GWXxbmX9Jd1Lo+OCaD2cF0kd7x8BjVnumRYPXqwKWsr6MW7pRWTAj+ZDSSf5mhS04vSaQgd
c6RHpBKYwE5iVZPT25AbydYi3lyydV0ht7vssi3pjyKDJCyXOdSPD25n7u2m4kkgJupWmRw+0eRi
13xtq8qQPttwlstgnrC66W6nVbNOcpFcmcTzKLp2IDoKeB4OqTxqR6q6yJt23Ry5p2qkfhPZ5p4r
hVc65Omii+bDbFM5CC7Lhu5n7MbdTm/omctFVqkpOGd4AJVir+uK6+z8gEoHoFYrYKv407xzlZAL
QMN384BG9744xNl+MG7wtAJXmL9UP12tvBP+hLwdDxghfCIbwNc+KDsUmIkfTuWHtaS2cBgyMiF8
PUKmS/c8XLsP/XyLikGMkrIwi8/r9DzqbxMF7wQfGXeX69i5P5vZg5YdSP0ulZs6e3Cyw6Bzzxwc
7cYFWRQKquqW1NUWl4HlFqoAjhxldDMgQPMC23qC3Dd7YZyeAONywMFu2Uf8XXv7XN26gUAwm2D4
vsVhuyt/4SbSDYcxCRzltat9KsnzxwH/3CwL1PVh7WBPfNE7HyQc8cln4ML2m6b40P4m/RNSj6SE
wxCMpO35hh4Myh5WmYkfiLq3y9PY7GK8UEikNh9cfM4+d9ljr34r7tR949/io/Hm+tk9wAq3aJAG
1J3OVpC9rrd9mP1a98YbDhrEOIbKo8WTqPKXV++wBO5J/6E9Vbv5lL9AUXhuMYdYjqSqJA/GcToO
fuWnj84O3MB+ZNAJQn5yw/JOOzbfUgaWw70Wk9G5y7EESfeRgmjYt2+NKWxwN6WHPYQ11cDwG/LT
h+pk7bdP9haYu/xJuY9/rj+S5+YXFjRUIn0sQnflS2X5NsNsEkFCwINP/YsZ/iT5+uY0vkYnflV6
2A5pwA+mH3KuH88GWieo1+jRdhjn1DWvLDxRfBybCK1oX4bsmCYfwDp11NXd3m6P0R6JhF+UBySI
PtC1/XFDazME6g+T0LokWL/G2NWoO9sIgWaW0vc6LDSPC8PaDD95zEl39OuH2M/6YNN2jTb4avfa
3dw6Tx5/VnWyg+qjvZzdaeft0pM2h0r0hYCgOj5gZcQTcuPi+DzuN5zPjt6THlZ38X55BYfuf+i3
MRyLPswBMtKwWcL1Y5GHtrcfluOAkXt0QoFe2x/wkq7eDMyYt/3XoQwz/anKj019j7/j90bZNdtu
l/AmFf/jybN+c344EDXmoCZCALhYvYnoCmM59aB5fv7crsENIQ3oaG8g5IT1F+tHIqjkWUAOgHcb
fYjVkEi6KlijoHj1hhBbGVaaN6Z5nF7XT15zq2OkfUvf66l4JaoaF2vXV795VVCcpzeVqxLssw7o
/RwqqHe4o50K+ih2kCyAFfgZMlL29S8V1vYhcIPzbH+bnspH96U9LXclwN3sN6gLs52ChUoUzh8n
28dOHWgv6H563D7ajsj6qMZ0DvuavWke+IV8fDEz6A+0O+NsEOIFwLXzyiOF1/QnNuxvyvfi0dzV
AYO0T/pL/CP/1CIurSkWBLaPDP8+/9J+qW/UJ5jL8R7aLG7BPqj1scC28KU4mffP6wfro3IEGPhZ
tb4Tg2/5Vqj+Qjhkn5d9vWsHtHuH7vNwmJ70I247OIf53bOehNMbo+P8RAXbN3fKi4hB2kfh4I/h
+CmdMcbztYBRQbbCDAxbDZAVm44TF73yNL0CxnS+7vEn+kSyqrdxyDP1i4nmwI8/1iTY2gG2Wvjx
+Dqj39nXfX1PJvKT9zUPvedlZ4fbMX8tD9ZOaYLUfTCIf0S7G/DQDONz1QdoUskP9+tbbrdsT5EO
SzeKZFyHmAL7mk/p61ySVx/7enbY7tGIusseqtHT9+gY3zLyPFbHjRu1yAP3cTiqp1nY5O3BdXCM
Qguher4eth85pifcinE/D/HTgku0xseUv2EKCzXMuK0fvReUHGTB1zExwntEdsRjVLrf3hPnYQVY
1BDyTnnnEO/yoD1kX2d8FD4z9soUclmCyttbX7QpqLn24JDdumF8am+jfXm2n2HsuAfF145LHjw4
ZYD5Q7NvjgbvlMDkrR7ElCOjYMx2P9cHcnHezMf8c3wXH5JvFeGl90tRYgv0z3vRrVoKPvIVafDY
KKdiOFI8OhPR2x0SI7rXXDo2YFn1GUCVopMYG40zzNa0R5CL3c4LMSb0rY/I/nTfaBoAbCpgZ2AH
CmiiFYsBiWzNFmGdx0vTU1No7wVe82afHVKxTSFHN/95byNv6cX0OoOSwcpCyCUQZ2tCnZ1fCewL
BlSJN55R/f6eZJ06nhWjmM6yJVf0ffOq1AhRlRaOqTd35jnetn1Cjtepp3LlzgpixM3kSSmbi0rt
sYdvGTq22ZvkSdPhnFt0yLE7LegdEG76ZYULkG1Qg8jkfOSwysGVcM3z9YjJM91pHHEohQrZj2wN
krl8ne8oOiKLxidnMjHFK7rV16UGTEyclG6tKlrXZZo3ESbVjY+ROoWpxsVvIw4OGJ4w0m0rrQnX
TFMOUfwQCxdCV7oS2pV2ypKuP0iJmJwMuXXfroq2l/q06wQiMsNIQbaXE/SyHKVJfZBVtkWM2mSL
5CEeudeFpt2nhKDB1odwhJIBuqlqbtB+RSV4ECVB2bJFNRiNmYotAsQDW/tYqEa0xwSc5+wC72Ft
eE1EY9PedKoGVdfgeTw+L+06n+Z0hlO0wEj+p4CkutUYrLktbsZ0BIEU4r4ST0dYuB1PdQ+tVKLT
88RPPVysETd7MavO6RS4dJW8CQ/kWDg2lstMn23TPjWd2+7BAJYzOMBy9rTFOBipe4yxTcAzw7S+
iCBeBA8L7t1ShQe3i1wwUhFCWIMVe3C+rpPrsmlS15Me3VYzKihNkuuhU6/hakLI7vt7h1EPqJV9
nEQhTpboBAoSWNPEU0+Uk00EAdy0snh8LSbr+vRqYWYHFbAWbuILJhjrcMPYN+HJ2n4j/8vjHkF7
ua9748vUI/aSE7XMfMgq467vbG0ny6ryBMvJdRaqVXoW7FJFpU8uT68mhvbK6sC01FrPCpp1dhG0
uZR3WlF0vkxEmdVqOhbGsRaWHgkuRjtEgQKVnoGxqLBmetadL/MuUZYXnfX/B+P+FzBO14jYeofj
/A8w7q4m2+HfNb2/93kPxlGKR9GLuNvgqf9O1GsDxpEfrYL3aDry3ysahxJYVbF5123XIirUBUX7
Leo1zX+RrWOh6dUZoNu2qf1f0DicpfgB/wbIWbZqawb/DMvVRfLNv6t6yWzK9Shakwd77Z8irTOE
QV8FSrLhS6yop62qHbL9jJtyxBmrmNJXHD4Gut82FCLMOgnSvhnVatrD9YONWf2CIOUXzWB91d3h
g9lA/HEmyu3rZOl7TSmAkj1qvq3z3Fv1EwWYBy/BhZiHpat+ytfh20bsc+1Ah9LSZPWJefia5Mt3
vEMPtilsFPJVfUo8JayAAZBE0qWPIJJaNm62hYmCajANRmY8AvLHdtueFav8YqxKeqh/xXNNdEV3
6Nw18bXRrPZJl28HQhDHII7oSrEblQXb8rM0fikK6POps/5YTLzgOHoB4/P4uE10cU3e+au3nuPp
bdnU/KkEERw9BtnURbJbR3dulCkxj+MW6Qy+V0D1ma576qU/2tG9IcK1JgsWuHMKNZ2APNWtD/Xi
MXjz4PyZPcKLol4OehP5rZUTUp/gf5x4xKoDsyGb4C83FyzeMkRlsWXvbWwaMbArXXoW+U7HxpSh
wfpIwFRVLNZDS+EAVyYrHMzYxQrb+wjVHxuNTn0cprr1R6Uagi1PaqoNH3uugZ2ikURCKetF6/pl
1+rFm4YfBxRoqmMEW0E6bRjNRa4LN7z/6mUFJEkoaDuExGfsiOfbpk1geZvwXSlNlQUk8tTu6K5x
BOhFj/NucV6hlH0gMcXcE6OtEuCA46M7kYSzboyUand9ILGzu0ldwhNzBbp26ZqhuZ6SwTOP68Rn
4F777DTCW88pvTAp9DfKNsvRsKbdgirwVORJFRLlHh0LqxUndrlXSLsKsm0OlxRStFGpFtizqx1S
B7cPW70rN++bFmcjTqHOa0UWTUBeFoN5kpl8krvbOAtmo3krBzMLFUiwitpTQNA6BmvNZu8XeDK6
DabKyMXrMmQrRZsGhf7LU5PmlJTji5oW264D2fJdC/5enaWh0emDjyT+hoDcvv6eK9h0ZpWO7pxe
2cEUDpTg8gklOP0JS8cqTDricJLkOUq84sZsBYU/xU5GwQYWC1AyY3pt8dvFhzD2YekD1aZ31Zrf
sduvcDMJ1e7BUWbUIlrj+gMOaCX3t6OFsLepmNFtTjozP61u/cUzSnzALfSNqRUFOOeBe5nOG0Ds
j4EHWKBumhJ0q75H1e/365L65mr9dKrlzlChGg8Z3kdlO1LWSGcu9SmvApwGK4QxGUUCEusmr2mO
SisS43i5Ef/eaQb13eyltbCGcxpje+ywbVtGiDfd1CK1KN1dl2KNEiV1t6MixrgJayj0nH4DzHtQ
8T/38UR4pYQc1gx+VxfVripS5awfHPHKh+Gr3eTz4zDUp05zObeDMxFHz3CjMk8L12wXH43Iho+r
1vpNns5vha3zxsdcxYKm6W/YzJH+yYAEIUceFFM9Y+eUvDRecq/W8GIT15mCqeaSS3Nc4s1iNEK3
2kJPqAWKrN6tuNbtVbOiJuqROoW3/95TPAb4xUtca1xhFX2ldoweWobySrYbQeZOiwa8biLqUaeB
fpXy5hrlB2J636wKp9HSsLBZFUkkUT+Ebbw+ZeN6l3xOU0yUtTXUiCMIKLsyBB8OeOTVe9VO3YNO
XXFYyd7tTJA36g7KeBoJ6XxIMj3HX4BSaCWropWsshaiyoqmtTsXoqY6i1KqAKeui+QWvR+J8utl
n8s6seO7eV2Ub9eNemEm6rpgIjPODLS02XjcFPuHkYvAPEO7QLgSEL3iuBLMzTu7BOgyf0H4xFmB
+vpyWHvvAY+xwh9ydHG9KESPoiTdU5u2RZF6EuXqlrr1JgrYCAb1AMcn5T6huq1u6ATFOOpiHuHC
ssj9a/+zb7oc2IbRyyZUo3Iie6C90I9el2mi6F4l1AYVaFpPGq9R8ASK/+JJmG3dByMlJVGU72Pq
+DX1fEMU9jfAlQR2+3Gl5q8KBEBOoDvowA/JaRQQQSXAgtYiWazJz4llk0Icfxmi8qlfyIaO4Rkw
YL5zB9fDFFpl0NQ1cXmEqA9/V5w5S4OLN8QfF7uu1EAu6wWQxWiJYcHwuSyW+OxWoSvAD/hzR6y+
qVGBiwwMUgYBlBQgJvW6UkHAR/qQgaZcO7hyFKM6hBgAvZiGQGFkL9fRv2MxFB0dkJpYQDatAG9i
geXIiaQDYGbOD74wAwT008U1fHBjdY7k51JQsQmOE1ARGgwH3jXw0cWW4zIIE/AtLP38bD451vLR
FPBTCZ4o4KhUAFMRCFWc29SRnOlV1dR6j1rwlAo4Sy20Y0nkXQBtk+61AL2mKMc9W14BhopIZBDw
mCbAsyv5Rbb+WKYLuK0XwFspMTjJOikFMLcJiE4OCDoB25Xgd/LYXCebGAtcZy8tAQc64IKTAAjl
ZBOgIXLuiYtJIImmABWzTuOYzDZAI5xnJNL/Tbm50HAENImzzEuVL6BTXA6bwu0bEw29g2nyCw6j
MLAlbrKKcMxc0+RbUiTflSVxkSaIy3sRl7wrRtHX2ZJQtvIo1yzOApFTriqlIHqTozJnzevfW8h1
nWLuMXJMqC+u5vH6SVM1EVykG5CAxfcYYuAnW5ePuXyFWCNb775GzmOw/BkxGdfpP5vIlvyYy8+5
ftV1G7msxhPYXCFzHsrMef1j5X+clSv++MzLT718nVx/WSCP2bs/411TboVZyUYPZMH2reiU+nI4
rx/9bvO//iV/X//XTf/2o53SHMGFxr1Z0DFvjT65gRmR3CBvXOJ9q2oE7W7dUa6IVg2LWdks4zSv
/VpsLuet8jM3Cbd8Yn10QL3gbSEocgsXw5m/N4mKxX29zfSgIlBNBL3NsFoHWAFObQ9nRS/Qa8ld
5bycaEk1HaGAUeydtO7YFO4QNv2CyWl7U83ijzC3BsWmroZoCiCeTJMoW9jl3hbFsbUSDAKTFxGQ
TkPlD+qQQDtrUUUAiMLsR8wuKT7T/nVeLlTElS9bf+xSz5T7JkEHEhULOekmSnayhen7Ah2GfoCU
78sPqcvaWwPZnKIkWgP59aVcKpvvls6uASpCh8QWzLKV+J6dW7df4dLwMBb5HmOmFKdhajJRQPEU
dAOE4UzJW6zbjIPEfSsnEvfN6Az7VuRlO30tvlWrfvYyg2fftlBAbPAj9BDEiJKVtujnYfIC1A8D
CGu8i8SxMYYf5QyPRn6gRI5lK+rDAV+qk53OP7bZewSWxjhXHNEotz9G7ZzvK/lAkMsu5ggYLZ7Y
7/r7JEw9rUA416PYlA7981yaM7mlFUYWufed4D/RU3qZNNUA7BCmTXITU5zgzihegIst1LMFZrEX
YoSytNjXOac1Mj4sXXagS7CEQ2pDdiyW4yLKc/rYVhvqp5iAREfXQvkrvXy474ycfDvxE+TviuyU
OFH9YTMqOFum8XTZUODp8nzKWSzfv2fGmvpLXeeoMjKiPOW3SKqFdLVQJGlSzufbyl+plUA45LRQ
1IZarpU2gIs1VPPdqKL3R4TYQg0BX0Z92Z65Fn41SVlezq88E9Ib448Tk7rGz2Ja6Y97sAKSHPVd
6xgYlAtuposmLUx4lzYcMnlm5GUdqwjgLIYXEeUv+dfIdXJCkN/vW+V6Ji8XtDjZcuM/ZuV21wPz
Hz9qqKaFvsedvOXktSZ/jJwtJRflOi9bl4Vbmq++GjvF5XzFymgfVfA/uYn8Wsaa3Mmyuchb7dKU
97f8NfT8/vsGvFAerj85bioXoYB5q3jjJ1O89yWpB9dNBdG6uE0om1C3jFfzte4q5OvJRLh0nyRo
A8Tml2YkjhrUWWukT0F8M+V/caXK1nVyXbZupblfoUQieAz+eAbJP2yYNF75sunJ3olsXn59sy0P
VnaHqpmcO9p9vW57e/FKOsdFX59s85srf4gJfO/q6kkebE88uGTreuyvy7AhZGQeAxtfN5ZfeZ29
7itb19N4XXH9vD/2TavPY670PMM4NPLBOTpJVx3lvLzzOOL5cCPnLz9+azQKKcqshvKz5Dm9Xlve
9hYrSkXmhjjwuDiv3Eo0k3GkKyMv07835UdcHlVLvfZHKrChZA5JQpV8llyJRHLZdfZKLvo/bSc3
nqPvs4b9r/x++fsmeYFebz84vlzGl4tZLvX0atx21x1k67KVbP45/+5T32315xf8uZeidWkw2J+0
TYXBII6hfI3Iltz3b8uum8i1fxrfyIXyfMjWdfIHM+n6MfKb3lnlyF3kwus2/3HZH58qt7sui8UD
f4ESMyYjY3TRtaeSYEztdriy+GRrc41mCySh748112VbWXKLX0h/g0HzsqV83MoPv276bo1sRniv
IxCFpyCvaHurMDm63ijv5i9NeV+9Wyrn5fbyPvu9JwSHJS2CMd80Snp0jtvvQL22rpqPxZbbDJ6G
vUU202EgQjnw5s85kip4XaP6mccJPJ6lcZ6oCwuu+Nh+bvL+JLTB/oYs4GtlVke7NZTPOlbUj5Ne
k3ATTaTfNOm+7hZsxLM8OaWYgai29QFHUuzrDbSndV80t9sKTO7EQ3YqzfJ2A+vaKdRJArxy48Cd
yvYwO1TrpsXeK/IZ9+cffHmcbNXqj2JQtZVL+NsZSrzO5Yv1OrnYQF3nL69cOS/fxtc1f1smX91y
u8s3/G2byzfMuXdr9wcVG55SvBLlxJX37nXeE/3IhdI5ZTH53hTzs7i5Lgv/uv6P3W1rWMFSncZX
BvFQk7uXroOkX2455S1ut0v7JFesciD292YaF3FgFfV3Le1sTETQJ/Qr2dczXi9KapIuNCffnep2
VBpOdP08Z6ZzxKw/Lwtzn/bdkYKdc55JFMBByTpP7mA+9wSwaR2JTYt3b1TTW+pmzatLeqROqNRX
a7Q+RAtUFR0QXzyedyld/yMq2BobGwcblLSasfdA4DdqiRoStNqHbU8MaGuVRVhm6ERb6oyHQSHX
6JXUGmuvx/QMW8WFMdo/4pwcHyOsRXfFiqdHug1DOCf1tk+L/uhFvYpGO7/ReM8eecW/5La+hWmN
74CiRM/2OH6NkwUGQVHqoWXouDmbClU+9LkVhXC/dUUFPoLM5Tk2N8ayoEaI1vspialS4BJAybCs
9xG0O6IrBRudlgBLTcw3BeGUwLk+KuDV1j8UzXsgzwutJOa8dqP8IoVoxfJNT3dNwi8vrGdS56DO
UZiT8r8pyd7AzuOjsxki5n3X19GX0W6f3DIL3QxJc2FzVCcsePRvhlcN9+M6bIHXqhhsW3uHSM9d
UVY/ABdPlkjZqFHtkQGAy8CaV4+49HgPjPu+O16inJHQukcH+sSmU7/WZvIviwmpu1An9LgQ4RoK
1GFnez2qSpB85MaeUuwYtlE5h9PT1pV9LOAG4KNn7wlY7/ZzndP9BETw3KLca02CJMbxKywMDnlM
2UIz8XpB+OIrlfERRwD3xlpbM3Sw3eja/rOHBjV0HFKhTdf7mC346ORqnz5l1viSJNkhLxflU+1h
6kkqyyelrgQtVZARGfLcjFp0V21dtR/xE/AbYw7WJFVvKvLWd9WkWcE4mwfXa9/W0qrDZst1QHQT
JNYu+1tH62eSEauvo3tfrSgU9IIgdiAJCuWa87lctTdGn4wqTVJGqn46LlGHSh34GGNVykzEHAWl
Nn2z58INPBNmR4ExS2vMe/I68kA8/RNDPPWoN6FrDYpqpCZbVLcdIvvE1KDKzEPjGyfQRQXiTvrV
XPDgySmwtmN3LB/MIZ4Z54JVeFr3dTP6H6Vn9btCsz+ZJJptffXDabTk22qo37JmqT52U56dK6se
QrvWQi457X5YqZWDtwRkM994W+p+JBvl1pkZnkQmkUNzfLt0VX+cLd4rWENgqwSvbR1/xoS/PeZz
/sPV5mPauw3e30SrY/F7v3ZJoNvzR31Uv212pd/xpICtY4wQk1Tza76sIxFMPP6JJ8efwTJ3qdc5
AVaJDA6xJFu52PIxedsGu/E9ozh7dZHtush8qdF9z2SY2ji5zUAJ2foSz0KxPei3sGheFVeYsOFt
4HvTTu0/rM33qrWSp0wtO79B9baP+45iU6IEk9F1t44LPUCz56+6Y3ORUCNe0zTmkna+a1Fi71GQ
5A82KtvUNrqdg2gN/w3nEx4UZaj1OmpAMqUDZcV1peeJoWPp02Wq5k8CSyyasg2axvtRUmqDHnFo
onW7LZLqyWnzG8qxy85xTrnNWFMrvngpb8PJJwWSy0/plI9uzHd43bHWqXtWlnUwjfxJdwsb2597
Xn+2hTOB3TqnmPO4W9uPtdrp32OcAKb6y1xhgIP/I67BBf4vBQdS0YqbOZsW2P4arK/1WbemL95c
KvtiXXeLzsOfDuZjaRHFgiX5zlA2vE+bMjm65gA9t+WuHU3D4Edbz5NV4wYTfdk24CNSboyyf4aW
7EJScyCzbfqNS/YlRZCI3OJ0V3cRIuORkNN5a266QhTJVbIxu1q7c8f0CGl9uTcXJQqxk+cNsfJe
KmNISwAA6y39Gb+dul+mCIRpp8QfiIHbIqTmk5GXjOBN6rRbdRrw3uT9Olan1mREaOvmCKDJXR7X
0B4LfcWYgJO6tjPJcw2mUi4g874BtEm9psPOZkmwDcWZhyc/d+AIcbCgsIuKPePp4piAsgtMMdf7
2gxgpnoHFBSr8S8lHr7HGxz3wXiaZsM5GTX2VGanEwqTQ7CHUloR2of9kP7ZUhvM2KA33YwKLMUV
4UGj3BcEBxZNUtzNijIGZplNJ0A5v7YmmyBuk4hMHpY8GnynnKJgmsrUHzr4W7Fj+SP1/i88H29s
jyCHWOVCrVYTLyAeVrqmNAi58w9U5sOhrNODyhELc+jcByNPXjGzu8/cGuuiHsRuQLMvGEl3ujI9
bkN243VCRBLZ3xgxH8g6xO8uvQMU1/HesiEq4ga2U6L4Trf1Jhhb9z5SMaExui3xx0kDrbKXJyvF
/68pMJ0y6+2ITsO7OWsNWPDC7XijKp8LjaMbU6b3PbjpgZF+UfvZ3RVvpIQt+N6OBSokOtZpPB7T
9XlSMYEkDrst8vSsW/bTshoHgLk8iY09xSOcFXTCiGZu8db1dv0q0JsFLrHWcYNGfFBtlsoxIgEK
avvnfE2GJ6T60Ctr/eAm82kkFCCseLh03pJhU9l6MMZ3XXM7L733IU7j+UQaIlEX2063cWV1kBfP
ZV2HkTcfM3U95yDKBZzFLLYeVzudeIwb0DDb9qyXaKPmgv74ZOHhr6fQFAfMaKJU49G3pR/xtGr9
tcT7qW4VMMzKW3Hz6iEzKzadtLb9HGmPzlbco8yAXvFqeBuML2OitKW3O1w4lp1qL6LwY1lgUbi2
WCkRi+2iCNASPitqpKDJsf94WefcOcTYrfl6oXR4BPRft1n1287YPi2r8pj25GFWhAH5/8XeeSxH
rmxZ9otQBuUQ09A6qJPJCSwltFYOfH0tR97qzHvfs3rd856EkQxJBIS7n33WYicxN1y79oVZ5bBk
xOeJpIbMq/OoZQa9qxpRb5mD1BvGNzqDUUQV9bFLGgkiLSVWbh0Dt9ao7Ef90XcmqEE4rPU4Almo
PUR9seoYN1V+uMF5Mz8lxD47YmaavZpD/eZqAVS1EUxlSvHJTJgjNdMXVtqC1SCi71UxXyShry31
WrZEbOyiY+mGIKbi4T7n5NutZ1ISHgApQVcCNk+umCCf0oYBZjWfuCpRCe5rDkHIZkHevg+kLza0
6EEJHI5+7xpEZb2N70c/8yn9TNJEp39rCC9N0T1hJYI4JQZBWtz7GuXpi8jBYhCI0VedC8ynzSTD
JEM8Ry6xN/huARymTZNVzpYG6EuOTln7cMMI93bP3AFnmzbO42VUtapJc3Ztybgl7BiKcTYtizR6
iof27JYzwhdULchNu208cVKuzZrUpOFS9aVpx0D5kOUPJtj04zj2b97k/WxqRMlV7lhrf6i5Qk3X
gRhA2tDA4HgdoWVBk/tMfCHtq2OsPfimU68nh2uxZzZH04VZFwF9or3cOZqtLy5MLpgz5PiGg5Pk
qzpkXmnvtPdiNBmol355NmOK6bl35GpoP8ecHVzoq7J5zWes3yxTnfXmIZW6Dy9y/Db39s+gCAbg
lPMWjW6yzvFco3bZzNVwSLAZ7eoEK0yvcQijxDuOQXDTW+hzWOZcVSskFrmd437cF0ndbPRIo683
1uMtvdmcgTj5We34AK3j5DMOYlSV7ecWASUbkv3eHxmEp/peg74JNUk/yCS3H/N5Q+iFQijJfS36
XEzNrRVhc+uKiShJ1Gj3LDR2TVXsnKiqbh0TaMPTi1say53dqanJWAOs8T7y3KRAaKXdunK8mr3f
e42cejMxApABzll32peGTfM1qrPekhWLsW2yyZAuZMUMji01iCKab1NtfHfnkKCrSJgsuEG2q4SV
r7M82TNteK9L4to9mYNMd9q1loLW80Yun8Zc0/TS7GVPksDHSsfnx9rQv46EFk5F8tDTuM0IHeoW
yJ0vRe5e3JgFIOHXKXRHUha9IYYz6/DIYAnz9+yFo9nNN4Aqz7L3vglPjO+l53+qm6xZ0eb5PYYh
tQl6OvQZ7h6kxf6V2bcmFeZb1rifWpI9FEiNbRc6wOMKcxMVVrHWupaeBkkuKajDg1Ekb1Vn44Lr
RrHJ4YLKmbBTEmuvRTJhJdc7kvNTvtWxCjJXmz85UQPlS2aIqfkuHZGw55TtJmymeRvIPtrhlSG5
QhbbI5hGUPyE6GYzaNZttMZxhRFdcf0J0heAafG1rkczM/ahC9HTUVBRQNyrxlFJWZuBjinlCOdX
9zZuk2jbAaIM15ud5o6K6M0lNyXzZYiVzvImYRVjNc9muCtF0HM564KVrFuFQhwYckRuuh1ZDc24
+iP5mg5IlmA5dFWMsoDF58y7pDoWwrjvSNAyXUpCSvklqTTQqQ3SZSJs8wDI3APVerBiQV8lZTHZ
jAoc3g64jUmPMQ6+dwnq2YzJB2eyLG2BI0xiF+UAr7J8CvDEjpAV6NFdOUgxNoPX7kEH0z+TT4ep
TR5zxy23KLCOHNTlNgliPkrn3osgJ4YsLai2jr52q2Z4THL6oQLCW5ELpRAkXbTBxJ1smJ1zwLEH
7vAqAxwrhHGKwBbugil70xOL0zwXrTFytL3vRlRHvCg4NeWTHNs3L36K7O4tWRjBIU2KqbcbisQ5
8m3AlHVg7Kw1P+TLswHmpK0kYNXXHNAuSOlSz9YepveoaqMtdW/wZ6GzJ1FW7F2bTg4jSTd9g2/S
mA3jbpg5cbqAwQzt0CZ4pe3kRj8ztuUaUYO/r+L0Rzw6X6nf79VHPCZO/yFY5VoFTvbaYEPXE6xJ
ogv3fp6gg6R/bjP272bQ7gbXv8T4IoXVb9K6E+efYDbTExBe/gPXezKZgtDDm1Q7OwQxEIT4vKBB
kMkadswryAO30a0vYaEJOSQbFobJ4DU9l4H+dTb799wIzVvJ1rt3c3PTZawqAqXLKkjRbkk+Fzu/
sZ4TT9VgHTfcGICoc22693XZ7FoDgl9cS7SZlhFu3T7Jzp7R/X/Qz/+VLkhgQv7fosXrL1n8k9pR
/Ddj0K9n/U+4GC2QYXmGK3yHGKD4M1xs2v9l64LGdN9BJsss4Xe42AT145l4mHXTxWKoI47+H2OQ
+V8IeinYYhPyLLLP/2/h4n8CbfhY5JrxsrkWGWfTVkKhP1g/AMFLONu9vBWj5W+NknbFTtqXASbP
Pqyi4bW0ZXHs7djb1DG8Ka0RzcrooEHHQf88BEimcj37hnXhMkif84JV3AjzbFQeX5jFPdd97RTY
00eseSgEm2w4SrKhrV+9jp4n71wb5N3vPGf3xxfxb1g9QmWi/8QKqe29sJWIdaMKdZQu8I9/zC5Y
2fOjfriFppXvRz+h1dr+NtuNOERdWFxK1402rKwlJLY0eon61rs0ozRuVWT/6CLmvr4c7qVTyatp
KE1Yr3U7zxyca5NWW32kK8WNI67Q9pgeiGIMmG+D7Bp4wXcIxPGBC+NT6fbGi5uXzZoI8bANkmog
K1uwmKgXP4FLj+fG8UzaI7utVtC7HnJ6PLP2kpzTru1paAT6NU1piB7MCM5WNEKV1zwc6oP12kvf
Y43Tjs7RVhQaZsfJ055hT1iHwiYBFyKb+Q/b1PmXHDrbFG+wh9tUuDr1x39s09iNPMefuls441kd
+ije+QMzdzi34ctAPFNU80SLA5xHSMzxvqiSj64cv3s2s4jYr81zixs7C1L9PgxwHbuy6+kOZFxY
J/tGNuI5cbL0CSMUoGjHfPV9+peaQLyDbB5Yk3OITVVDcQ6pCYVcNIrVmMzosPXxJS1JdkdO8ixZ
tXG4WIaAPCMutK6Zl6xXoMirRYBc3SSYqpVedh9EsNH7gUtsrWJ/kzkaLxZcjsKfH7zIyd8mOMUD
HqtNJ6romhrlnUTzyeVawqrH3B3gNj2lsQdwIeryN7O71aKvL5aVPce5M55+3yw9LtOUxP9Jg/uv
B69rs4hFT7/DMQy34O/fhzsBhtKqrL0V4iuU0fKsVknYdIl2aKI+WEELjc+DLZyrxPO7T+lYcgL0
e2Z07qB9kmQTt76z9UtMTNqKuIZ3avKrv/3vx6IieP15KLqG62LtsHyaK9SN2q3+OBSFLkO7wlF5
002tPSWpuBZOLrYiGmOFRPf/w9uZ/+SXqfcDHkDywgPVAA3t7+9Xsf/PdROVt02rGdFdM37UHUkE
FM1iazSGfaNLqMAYMfvPNQeUahXYOH5fnn3GqLBE9Cf3CZxv+NZZen7EcMHpzP0KBpNgcqy9Ec+A
WNwE1b4kjbdFIuxey5kQYGVykW/1wPkPQuHlXPX3DcixZgrThv5GF8g//yH4cYT6izy+Cdv6cLMo
OruYA1eE4htOV2G9Dp1UV4t9w7YdKu1icSY6NzPeVXqinuLYDDeDHhEw5UnWxNmwrYyH5Sa1/R9G
QRO8FXMITsacAsGCay5nhvVt1OzMHjzxYKiIYzGPu7FHnENm6FR7yBPifDBO8xKEjWt71zZudsPK
XLOqiKnSx5CzjiJG7UF0MxI1Pe8yr9/kHRrmueUUgJuaFL4H/jmVV23M1kbngzQxTHky3AotV9v/
7FooylpD33IArg6re2xcPDDSOCrS+cCEpD0HJRWpyu6K/6AQFv+6I3nIK01abzAGoE9Xx98fOy6V
EMFqbqBdJ9hT6CVZ4BHjoyead9asOPEOLK+NjTduzGj6nhpe8sNCVgapcvxSp67B8q3t3EmH01o8
agNoAzd4SiaNuKt67NCuGYNP3/s+vdFXd5Smk3wkNFWscppf7tgypoc6y1lEERlnosKxv9hGAAuy
erJrD0xv0/rbaZjdtVlPD0mVj5c5nfGW2752hJj0PJopURWztg/R7JGJrvXioAm93hW2tKkSOlty
GONBznG9tZ0iu4Uq7h80n4dUVncYq82b7T42Zis/ea3oUGr+6ln7m4XyT6AeK8rqWPzbrm3ZFmcE
B3yhAVLPZaDz5yZ2Gi/Wm6izrkCXQecamXGmYdQ4663UWWuMjX0GZ+Sw3LHcSC8INKQFPKbRNFSs
v59jBNq3ClnmH3/64yHCTQxifuqJv18Nqgt4B3Tcm1+vu9wdZAlv8ccjZ0fT1qgG7A17irVanq6N
TX4kBLn744nLHb/ecvmAEf7znW/bb7/+Zi2f4PebTz7TxF3g9vqxjejc/3f/0+9H//W6xvc89ICE
qi21PGP56Y8Pq+749ZmWe369aV/l98TYGM3Q74Xy1JbqYcsDArsBUb78uNyz3EzL5l9+tDlk0/oW
cY3fk+pkbg7CWbOCc6yYzoLaLITnQbGe8SBb20Txn7uBRn06oS2qD/PPOevS3dS9Ttr4cyhtA2a2
dUns+acuO2czTPFLB2g6U8Rp2si+VrkuNknPqunoegp9fe59vXoNeveWtLTcZK0DrqEpPrEoqzND
n6+0NAHYMsJ9X+RnLvgQsBULOym0LVxfa0VazoG8oYjZNcOEFIi2qWjak3wcFV07REYQ0x/VjU6/
GTGZrOcu0FDK26vQg85tBuBCPF0+jwWn0V4xvGPPLdd68oPRGdktxfnOaRwF+02y3PnUeubNib9j
S7kNig8eAwrna4P/Dzocid69D314Ewl1Gr0rqnXuqMBAr+3zhT2uKOQmOPJIcclDRzEdhw8bJ2GO
a1lMVYWqg7UESzHNFd08oWN1WHjnNPbxYt66Uiz0VEHRFR29jeGk40h/n+UMKs86pZZ7U/PSs9bR
4ZaV09aDD39olJClaMwLFCxiuWX6nga0tyhGu5HJ74monk1C7pvSMZ+SsLn6NdJr+nqeZkV6r0C+
1yQt9jSja0XwEvhqdRYgdgkknhaVbxTjWU+FHg+pvKOvCqK8ZX/ghQIPUVn7bqpA5ZMw9xRQX3OK
vYeq8lzqnBkNiKDw6hvVieScG8Wx54p9ThXZHkw+jHuaeoSi3g/g7+dEfovr7Cl3C+2KrHU7KVJ+
BTIfN6h+nNy63WhMxtfYC8Z10F3yvuypc4ujjEIYo0RNm7A7GIng8h7hdBHT3kFAcexrWDFNWsDA
7mbW+yWpGRMc1WbuE0Y3Oafi1H01lAWA1SNWyylyZbJZa2bbb925BKVl6ZT1BvPYKJ0Aed2J+r38
6WIayOSbLZLvTommRDbDVtjJUwG06oLz9VQqWUGJHmNX08Sc4DGw3OiSQeImqfzUcZ2nxmNcCswH
g74i0YHq2S4Iro5A/+BdBRqEfwILNN3V97EC9RyhNa3a4YHFZuUJGF5njAuRhXqhLx0kDE1105SW
gfY3FnqVqoHK1W5Q8gYfi8OQFC8WVgfdi0PEP7BneqV8oAmFsoiEFMNaYEIbX/YdWifFRiWLkLQw
VkqbozQSNT6JPu9g6Iy0fVgznCSUEzruCUBj0GCwURhKS+GnXgjrbdoVift10MI7J6zs5LXp29Rr
KTO7ChOnaZ2mALO0SPVTvigwlAwjdsJHm7ovh1ayjYIvuaN1G4vBxi6UtEUKQXv8VO0QhxEQeXGT
7G6N0VbnhIjhC8DEPNNe1Hq0MQqZ3PrWpv+ktxuCY+1LPTAfZPEJFXzJsrPLoSwhUc+ML1ewGF8Z
bO2SxH8F2ZTQ4lleDL3NySbXn9mHWOUqPO9AgY+lrLyCNDTOIBlq8VmjG5GqN97oqkrNHfquYJVj
IVvJ9II2ncp2Rvdg2dvPJiNUPEtFcRh0k0CJVmubxPd+jG2NJ0C0BbIo98x06KtgMbZUWzqmA5ds
Bs73GBfB5ISfBtfeMxWT62oGcmPPe4F7RSoJyxAS75/wsiRK0KIrVQucScqszIpmpXHJ8LkMSuzS
YnhJML30DcoXkSJ/cZQGplJCmECpYWZITlLJYnqsMemAFIoN2SqdTNZ9irDLANP3Vo0SzjRKPePj
oJkgyC9KGiWnSSqlqVHCmsh57GZwipZS2XQ4bRoltwGNjC8km1YSwsKeOMYKVpd2Hu7jgBgnJxPj
I8qJqSKEnA/pnSTzYyudjolXp1CCnUCpdpgXUWxEvmOIjx4Xj6mkPGlhvQgUYm7ANzzj7fEWgY9S
+eCuejaV3EcqzY+phD+D9YUDbNhnffyacuJcT0oOlJr1PmJUPSttUDUiEEIKsc+VX0iphSYlGWqU
bqhR3qFUf8JaNH8uWMonxhyjM0BSpFnOe4O1CKXBtsJi1CudkYvXqFYti71SHcVKejQq/ZGNB0kq
IVJAYumhVJIkHVvSqLRJvWU90+MdsYBD/KpScqUJyxI1bo2RDeIl5OzuDqfPuVNSJhYmHtAaPCfY
mkqsTTr2pr5Ifxg9GSISgAcxz/nawPSEyrmggxfiV2yPNFZWNJAlsr/WShFlK1lUCK21E8UnR2mk
ZiWUGjBLORim2kjU9N5iBIREE57iyrK/jbF/mKbAeDfJQm193R7PQ+hrt6It9fXyiOVm+TUF6nqn
iVaeAzEP6M94mnq+wYb55oW89zDP2lMn6RCFc0s5NQ2Tl7iDB6Teqh2nKw0E/aea6+nOJgVyGrEu
3CctK9azeo3CexzyrPvqJGm8KdHQ3yRYlgt9owEYzUb7POTNdnktd86JhBW+92hqsoSJBM6qR657
TqKCbKabfUEh1Hw3c+PsxG33rtlGsfVMrbyw7DJeNT2SG1/v8w8UbbvloWx6ODpok57pmIYZRADg
GM1z89ioGMevVxuuCRjWbyZdw+uMvt87zb3090QaTf8stbwGlf8u1PvqfXodAmwrU09xW+oh9Gzq
FNcw5ZJR2ejBqFnh7nDq79KFuDT1df/MkOcsmTVvpwCI/zAYxqPeB/BQ1cN0+5NlV/bXCWgGmYCi
uU+hNE6i7erdqDfxm2t6b8sjxWzfkjwyP/WhJ7exK20ooW14izapZhdEaAbtA4vEpqxF890LY/q5
HSt59ptG25vTZB7cztEe7doEXqj+F9X03+hF+1WWqNma2YvuvVv6J4eWjd2gNx0zeO9l2UBGVj9w
uao/ZaK1thwH47lO6+YGbhrKDpKXL2Wpyki8auWg0LKRsT1VaZAdnNIeDkUf10+Z1fHNqof4jHa9
yAu+aCL26QLQ7JtvOelZ0zJtW3uleAv86Hl5aNiHTyNVsLey1umLrkR5ztnv6FzJkSU6vf2ly/y/
NqSnjatiLoYnI5jJt4dRdTDGTn8KSqpcy6uNpFWq3sMhFPIaos0dUphTdcHbYxMQkzQeEG/8Ntqf
tJleezqV9A15HP1SZmV3M1kd/PWAQjs3lp19TdDEEKxsgsugadFt4jOug8kqvvkl88vR+JpTLN3Y
9lheJ3u0rkNJCW55C+p7Azsc4Apqn143XwPHba9j7+QAySf3qweAYPkoTc/qauf69Lw28dWo+hb6
rsc1mcrjJRgOy6MY8gmi7FF1K6VmXZYH6H7ifZm0p+XzOCoYWkyxfkPE2138VlgElOYWoiDrfuqN
8mhWNClkh1NlJBe9dn0ibsL7cPmylkewDtGsPS+v75w8xTmazARM/NR9tHTgL+8iCFmtmXQadyo3
I0okt0ItMwSfI/bK5TXaJowJLxTRQ+gRv8rVqUlN7j87MaU29Tnmjq/HJMj6kIaWd5ozHXw2Vgwq
0j1lM7ZtgE2XDItzoO4aMzeo59MQF/6WnWl6TyS2UvU6nSaUNMpJH8XU1KeQa+7OcbTkfQiL4/I6
5GAlhf5GPramBmERTwg5Ug4vhgen5RFpSFQs5pB4nOvKPpq5LndJ6ax708VNY5B8lbMkAJz6G6FP
8bkWpfkkav3bqKXyCwePznqAE9y9iNG+HrGk4aon6GZ2YV1SvGamFRx0Mgm7IDLHD4NKs3qiKRK5
7VjXOHE9z7Z4sNqd4xWvy50V4RIWUCvnNgqvu8lKAPhSr0of1tM46v1L0rTOUdQZADjcZV8cWF6c
C790ssl3vR6VRz/T61eTBb7l4+tOBy5vyq1rEQbybmQxslL1gsMAuk+46XPfWhY98bBRlr8XETVS
ytSfq6lkdFIk3WGU1LrJjR2Wj1ha4EDwJhmXpIutB6iv3a9XdJDYMdbLvMeYEv95mDhXLy/pwKU0
sz569yQ620Jr5r3uO0AbwTAuLznIaNp4c8ykXW+Cx24ijuQ7TNI0r/UfqoKaXd3WxkPVxtZl7kYy
OOp/l1V0ZJlnfisLwfzMkHBepD9/rnSG9j2yYMocPdVfkiyyasxTjJLsufe0z78+lcmOFsTleNdj
YV89jbrAckcbzbc0dIvXYXaqY+enzHFln36h2Lt82n4exZYWV4FBqYRbawasEZvl06+t0/bFugmr
lnN54N5E1AJNVNu7MQgpsDD67JJGJi4P4m/5JzLtbHKh//CQwewsq2CXIZzw6jUx01P+Sc2AR7bs
Yn04Bvdlt4MJYX+YyV43o29y4NIdGilpEBvFpcW1vQOOviqhla+6PquOTeJ8aEZSHWAs1FdwIAxN
YNRCoynda5VizvHciZ72YeCq2j/5uiiPiWt1q1FnsmrYxn7UqSU3PjZBRn7ePenmJ3gi9rVEKKt7
9GAUzGC5xHx1JrRKZmzPW2t0yHK3o73xJVEpyi8frldRnjGAJuajV74SsjjGyQikJ6itkxy8QwOp
hwOyc68u1PB1aPfkUWMKb7M5PGuZ/cEyxiFLPAEsNQrXpjkMh96BiUrmwN/AaJPbaKDNfO7S+hzU
LvwwdRPmZrJyWU9SXxostaWnYflxaSnuB/MMzyTa/6M9/J+PWx683Pzu7yaGEu3DYj4vL7e8wPKI
P9qaf/+R07i/JqtPptFO6PxsASKf0oEkn125RAFJZ81eO115LdiOhL22BBPfUCaz/hIzA4q0Du+j
173F0XtOhYsBMT0FjUPXfdvjdqjVTdpDrYwreP8TmbeTEbTjaezAljW6BniHOKnHJtplzhe3g0Km
+Qac3Qar12yjXIIf3HMRkMnWG+6u3Tu/HrBg4Bcg/G80fHrWWZw6WNJ8TrNxLVoa8oHV/xNQPtHC
PAsfI3U4mjt/7LZRn0/buB7eYyDFZ2hl4JsI5bvtuLVFfc9d6+KGTbtfNg9HWbs1UxKsZYrYGGsC
ecR6eF3+OVZHqxPNE7leceYYy/nU2V/TjlfVmKkgm45fjQHoWNt2L3oCsrNNecKCrv9FsU8wtsVG
qe2Wvy33FkpdAslvE/VTuqHleh25DUnXwt0wUAirzgKrzPcWWYm/KStmcWWmOqewRmJmcvYMx17a
lD9jwH6IoGRsS3O42VByyNG/aS490IYCAXoeIMBqwhlRhlx4wVkM68DpA/qOI8TSVosqUr3Pr1cX
2HZPy+85DSfrRGKdIT5yNILk0FIyPGAQKLYhpypKLIRDZqrWG5VrIWKUaUQuXOIsA9zXoWse4Ub1
ez2ikJoQA9qbrXtxtKkhCpS6yGGbjIJI5Wu7uRnfYjveufQyAIH1/ROTRbsT8SnSgbUtAoVmgEIp
B/qR4d0Yq0TV9iqagVcG/CZkTxYsIUmLYNt+h8ier+kzSCmvWTd7oOm0KZ17NmOeNuX49rsBeOkH
XrrdmsV33yjYTxfZw7ZLoWQVjfWG3ta5BtnF8Xr3QStBeM0mKtEiqbxjz1Ov7YiLOWt9ING1xjxd
pfMTNya0Q1ZnH7jNoe2dEUC76azNIZ32whj8rTUY/U3DunwkB/3WiR63cmJlZ1Bd1dM81ekmnkLn
KpzS2iUWyIGpj8SaIiQMVNTep6EH/xNI4LOTZGwhA6bGXBpInmnWnjRBcfd6gE01C8So3Esy1MD6
ppfQHoOHtKS33cqyciv0bH7SClYZeZ/q1PSs2aZREp+MiQoH/fiErEfDOFR5Zp4i279OXeXu/qLD
C/qjSb9ke0J651+teqrdFwXhg9/q2HlL8/LvOnNTDa7RWMIM1l3tW5jGr7rvdcC26oD28f7NibRt
m0qKDSyIuMrSgme+PRHwxNNu7CZpPkT0AJ5cqPSAvJJDZDHRAYDipBzXQ0wOKmUDmUazH63yknd0
8P++KR0yAjP98SstL78GUU7HUjkV68jx/tARyIF0XF8N0UYBmE7LDUtO/Sl232iqkzjqqu7Udck9
LjKxy0woDsufiv/z04ARhqqCeJuVqiWTcgLxYHAYYi1rT+Rgta3uyvcwpSbOas1DbpALa+2w2mSI
3lkObrF6/9rPXRLiKEo0fxpOQrPQUM/wYr10OotcXtKk9Fe6STDJdbmM1hlQ0uVm+VUnwwIsRt1D
nozveSyPo/pPlpvc0iAGFKB5afEIYPNwU4VDts0LAO+GHlnrArNQOegvfsNZHg7D8OvGw7Xw6ydC
qn/9xIuRKayp5adJNwJFMsbT8pMtgz9/Xe7QK3eTJ051CGsHcqu6sfyY60qdv4a2mex+GwzymvPY
P6wGXqpRWY9CGzgGVMfAAm0fJXm7Ip5J7tZyXulgQlU/W7DSlBshVdzHyJrLNc52uYbOJREHM5M0
qgrQupcR/cvpIKHqxtKox7nd1EeWoSmBmrt5LN/sYWahxtYfg66wGEtU5RldCb0VE+eLUNVgtQ74
XNaoQinbarlxGK2vSj2mhUBtkj5PYZBmvgpys1cs/2KK8w96yH3StUNhQeeQcfpF70VC+Bxi+kS3
UK+gPctpq+fo3JSsGVIICR5YXqMBcbaybRjhphIKH0rQBQesPxarEv3MKUny8Ji2SHwWe1NOxpqe
OPBWv373ezDrQZ8dzTGBAMeqGs0U1hrTCgD/pthmFnh81grY2XtTqUjcEBZg0L/8bupeTgeT4uj8
42+hw47odzUVV/aLnoDztiJtcE3mHDxiRM9TCqPtQq0QoheNjSst8rAu66Hcu7neUd1lMmaW9kuK
XJaIa+LdJXyxnmnuF2ow+Sb3bcHCdDfzbQRgmWoNvXNgXHt0RywBh/zdCg+OO6cXixQPzt12F8uo
/vBzE+950LzkopEg7uHnps+R8OVT0c7+jW4xmC0wthKfgqAVUVuyKYmvnNBo91McTvexRibvdFqB
7d4xWSD0nXrbmiNlGrr/WIs1xcUQ5T5PneghB8REa4qZQwnJQ5aUgZ24EokuiZfx0WSFdyu9Wqdj
YBwfXSGYRhl6cIicaWfOWvGQN2AuHMd6CLy6gDBL6Qbl7spl8eXd8O0OcJw6WyeSLpN0SC/wGiFQ
T1a5c8wMb3EFR6qPPFoS8tB/yYbke6MH1XX5jbV4hoAlJxW0v+malLr9SRb2etJc46O3NWdr2Qbp
CzOPP0l0wMvf3QplgYSIdnQswIJN3uzLMhFP/lh+bqbQ3PipxZpSDaXPBJm2MmfxUumi+WRT5z9W
6JPRjBftp9KYxUaGBUUhda+HVKEWBMKtyi8QMYKMWGVGpB11BJ0rd5iaT64TnBjO+19rm/YXx5q3
eMZTeom7iKWcXZyP8qm7pcR378uNRZct4QnpH5NaNT5VpfGl0xrCA7l4AePUMzFg4NGKbHroKbcz
93irO817wzUaH4oxvVJIoSeqjEw6Zvlpiuccf44s4cAVHDqiS09tak+PUdbg18YxCpRxKjdkvzo2
dVuvZZbQ+JPoxNywg57cmTMQoMvmqEfCPLRFhiK914mgV9UbMXtqG3HLYps9axvTInTmefawY9wA
do1r5dchfPbTgZ5cS3+TXnxqJWTRxAnrF9eU2bGQQ7MmwcV6sn5rW03wIVwuI4aDctNuZ2J/srtG
WQbiPM2CVZakXAr9rn1s6rw/S6MMfpC5z7dtS5Roa7T9cWzq6q2hwAFhO7vbc0LoS1o3xy+eqEyZ
L3FkdS8YkjM3wYMw0a3eyL69I9l5dtwpP3SQuC/LkR47HsLOYudOlLomnsO3xqWueMqKrL9aZnNd
fjNcQnuaXlO5cVHAW2G0tggV3w+azOxPrsz2zVzmX7EbT+tgSMIbZOTPhG8nGPsUlw1BQ5nrCfOR
iL35SJvZRSSso+e6DQKVWd+azg/+5yTrHsg+rXuiFQSWm3ETB870aIm5Og6R0qHThBSUhEWKiYI2
XXkA9IfCejdZrFRZcDLb9Ip6JKa1oKEXrOg/k7tyNrJtxSnww/IFENGDcGrvI1RLCSxVogHQsMgC
4XR2YEZ1Sh/T9I0Wxa1HgPyz7w8korIo34QeOedKL9udZk/dc5fXnEHrOf4msR54lev80JJaEpwf
xnDP8Mw7lVW35UQWfSYAGe5yL6Jfvtf9x34CxCjkJ8MPrdda6DEFREbvZqTTWxfUf/263EuFkyKp
YKhYtkH97EhOznKy39F2w34NQiIr6te6ke9DY5C4M8efrdBn1dYNkt7P7hNhgLOHCZHTBivAwqEb
lFVLKJBNSK00nlg3YXlXd775OeV7Ih4RnbcUAqiSTIdQ99yn2dBVGQbYqm3N40uxFwJ0IQ1EX0uK
yZ+KYho2hHdy+kgYJcV+QVdEE1PHmdKEYkOzI5uYvNqx/AydN1lxfHhfzNZ7rD2z/jE6JaWZIMBN
WR5Y/AniVYvuQUDu3BKYYYlUpMEqncIWraLjvAQzIfaEEcFec2dzE7oa4iI5jPc4Mz5ncQjJa267
qz276KyT6g0upJsn9uvgOONzzjFfWHZ3R+RMn8bkGbC4Y5q0hFduG52mub7tO1y9zn+zd147kgNb
dv0V4b5zRDJogsBcAUpvy/sXotrR2wjar9di9hjM6EE/oJdEua7OyiQj4pyz99ruue71c9XkL1Yj
9DYV8xex1Qj5l+zCk9LJkzIA7rVdb0AFr/t3/s1H1jpo9RtujJZR8bohqXA9afpbU1BTojmOfJ+r
Ua4gCmdKeB+CCX9RHkdgZfeiUfs8wuzaOGFHwzQ+CFpJB9pMydr1BudQ9qW57K/V1gDbTlQGfRkR
5jAMgS2v8BCNaycL9bYqbf+5nRyCgDCyn/JMMNNzK/+ksy460j2a9yJ3r2lmxp9xlGarOTd+xJbB
jC4dqV2jydjg1mh/qvGXMw7MYIHGXoXhwFdve+tOpd3baNjhSlaFe0k79dW2VvucR3V9Cpf+pidb
91t+jlUd7ZV2rZfBsvNzoAvrqWTzXLGa5px8S/E6z/53Cu3YiCu98jwP61NoR0cLT+JapWm6VzON
OVk1+ti7gkSONqA605IMJAMnq21G0GXxw7H8V5g7K7O6Oh1xK65jXFNE2lvmxfVT3Yp2B7+ctOy/
76Am9VhE9gsGeegbhGV9qyTdoUY29u4Q50cJ+YpDj3huskQczSyvzyARnKNlqY3o3fEpnkfjztL9
/vaZ6/W4YPBUXBWk1wq6SYxPIgdJm4hf0EF/ta5FJivv/jZScCpy5X8PSGLxqXIUW/tEI99pzSCj
aeZXNSK8IHbB+Qz6V9yPE55wia8qVAZcWqc4T5NapETmWRXzvz+01d43ut9MMh6GNERYaMB/6BPw
aEY14da20tcEUDuyKNjRcZkG91PWBffclQABtFWpFZqt36Obm+s0duYDY6r0OV8CO5Q8tZPnnyLT
eFYi4ipUig4p6Ik7nHzX0qUUU2MZY2WGLI8pY97ZcUMUxFJMq6LT5zC3se+p4DknkAACd/LQFcge
Ri9QdyxRPvjQfKCsqpe/EP2TcW1CDlhkGKbDa2FO3ZXmhbxTmrgLo+ndtzaO4URO82oMrfrI0JhY
8YbI8qTk32q3CU78utfMHN4Tiqo3e8R3Eg7ldgyb+nOZPH4ncVNi6x48AuiwvbsFAwT+mvzq1MOS
BZYEJ2OY9N6ty590eO91ntiPQxbJXUZ7DG5fau47SSK6Syg83hyibgEZv4HVPSVREa+L5TbpVYm9
GgfKI57PHyamxaWEHx6R2Bdnh6P9OoxxzEaVIkCmXf7y8DUSI+oidKw/w+VEaYwHDzPEtiIwspKP
QpB33fZ9/wO63dbrgnhLvyhHHmQlDzPolHUcEnO1OOKMMN0WqkrY6kI6SjNJJIL1bxeXWXpxlXh2
fKYsXmLM97aR5JsBEfYhCsZwlzP7YISvvouBIVDXFn/o0TBVs/ziMkhOS7aXPDWyTja5k1YHVxLQ
UwoW7Nlz4TkXFWAbEflHYl6rg5IWsOOhQy424wldJfYoDk7sbGq/yt/d0qTFQr++1Bl7PrzeHyab
hRlHxXPtp/etrwAQ915wn9hC72s/7s9TlURnjEHe3qqYp9odsyyv/yyqJmJ4W+Tn0bf2KtDsYVDQ
3cjHIeiFqL6NDeADdU1Ssc1JmZa45PrywYbAseYpMH8i2AtO0DdPSrxGeibrsIwe6xSUKk8939LA
sp6KJjWfuIFb0l80k1HHofBz2stNKk4OCDCgRMF2nXuLdSUO9zGpwXv2D2RRnd2eCT5oz3XCLl+1
E8yDotpz4ghBSNr51izzdp3xnXMrx/ZMrXxneGiyQj28jm1+bbJOHDmblJvSsWnzQRg+c8xid1Of
sW7Sh7Fzm7OZGVfiLbI7meWaHc6Jr3S+Cqy0ZnzJ8nzvFFqdrSQ8WmZhPIQRhr6x51bO6Ya9gwJv
0rJ7I482yZPiTkuR3xnNbB21Gz/cvlRkFnLawiZGJp/uajt7wZ/qv/SmtpCXBu89PJ7HpHnvx/1I
6+QpTSoawF5DJvBYqW3tZIAg6ZP41gEAATdMjT9PtOWeiNp2Xbh7m3HFl/CY+KaV++XifHtKa1Z7
VRTeD7Ox1qKKoudsAn8sNDaaKPlCE4mx1vWAr0V6fNfoktJyDNZF4eRHw3DUc+ZywTL+OEh82x7e
24jWXyEa1C7lM68GTSly6s4oYVbR9EN3S7krvkY4Wyg1wvAwzAGJS0l2mXrOOVUr/TVnmfZbIyvu
TbDmbubb5y4eZ4wfvBLp1I3vGE9mWCtRyoDJH985syCkDNsnCBQg7aPskRqi3AxlG2y9ymsPLg2M
pXcQXW8PySj4vaXVb4JIkyqr/ZfbQ0Zrd7Lb1ZAU4/tQIIZq0ogUHRHjbfECLDiGeQrjLr+qkO3Y
AcOJIE9nh1zH5ikLB3tTFCTh0Kl60CL8MFzjQC3ec7RiKUg7ylfZyfyu/LInlru0i0Cje7LaKcY5
CFJyMobyPt9PBYF6BmOfFz0zqAmoBPrGWLFLWXdhbRR07CFNiKR4MYKMSCq6tWmEdFtT0ASZMZ2S
jtgiSTbI2TYyCpXIREM+OOKoEe2V2rKuk6LMrHK/4WxipKRKzy7XJHXbOOSPnefoa9oHl8gbY0rK
CpFZwcDZQNTiQ9R+13VDcg6N70Bxo2W9IMAk4XQtmVHRxAyepNLrII++lPCDN5yIhCVyHEEjWoVv
8+iWuzeK/BJ3S17eIzDZ9r49XOI9AGaCdeIme3VjmAeWOVwbiDKrqlDWfRs5/rGR5YfVxtY9OpZz
qZPmKDqvfPVL61SOTcpABhx8MmGRDqEf/Rink073g7TDl2aYhhd7zihDsl+MsPTVcCP1SAVcMN8L
ws0YGrQXYDVg9kmbqz8weAU2IdBmdYwgTO0Tpuonh6wC9cTikR+0DjB7Lw+egqOqxXjGGVRcYK+k
B85AqKIXGFRRuYyHB9N9ibW+j0qn+A5sKRB/IUhpo2d49vm677Lqs6wjBji++1swZvfKoOYg6nKK
d4N9Q4bwCQ6RdaVNRSIBgcFX5Hj6NLTGRZcNWA+lP/0eYS0c7eRcReE7aAm2CvKE6xXlOz3nh6TF
xtSI4iXUdvcoDBIyCvj2NufQwmzN784A9p8bzIw7y0TcxtT06BJyhBy7EG+mFMkumeA134zatodc
YJz8/HkoLFr1Uv2C+P/q18h0+i6ZKV9VvWOo7ezo67UW4TzK6uVz4dfXOCsg6s/uaaxokk3tdEhc
VroVTQ9Obya0Dpuuzv3YmxE1gXoHCODc374Ux0puy6qvD25d0TNk18wTM9yyrWZrXQ90NZFZXibb
/enQ0lpXnYEjeh5PYdcMDwDMxgfLrYkQxwLI5KZDRMQ0OXWJe8hHM3+j4rvDqkQ+YNJhswtMf6UR
Xh6Yvgs6H5F3Se3m3kcCoaUdXQfsWk+afgaORuPV7/RuVq6zw5qW7oQh/KvXJSCl7PrJc7mZSqPa
2Ibj0trKGYpMNCdLmqoHacXBHm+jvTHy6tWec26+uXggccreOk7AGiutVy9JmkMUZRwYQLMMyLIP
TMUQI7ZJCGxojq65E/zbA9Ck4JSVEAhZp4imKAzvfHswFOFxCb5AWi5BTjyESRuhap4R+1uPfldl
B8IoiBCNYCSvWupQBBAgk+ZROo8kP8Veqx/T5aFZAGsOCiS/8TaaqerGss7xYGafFin262my+q03
zRaISCKRskbAamCtQXNDLrco0vLALBpCiGzw3I+1fZ/A6iU3KoCdbNA2nAZj2IN187ctnVQMPKUk
wziW+MKb587z5ZmWtjwHERAIlc7N1vCqYjVnqrokRjk/q/TFWdbdyErkvi+G9gVpCIW80vYCEvhV
eMhMnCmeN/UwEgifI9bwpIIBp+IlRR0VTPmtwiK6Tv1NDDp190PCjRmar6Lv9DXMkF5ljW0QdBw9
TbPh342kp71Mmvs9wSj2t64GpjETS84qBsvuQ7dfQdPPn6NHDeqGIt3dPkUgcvGqGY04LYKVWZUx
sbeWc1+LqUFeOjvr0q0/hNLiYRh+DYPVPcwqwspQoQbqaMFeqSVBRfkQ8IcppzoNSO5EXeI6cfie
OmO/ywbTPNpJ98CNxiTfJuAs7NCLem3o70kX9q9xVQMtIONrABWwDQmtW81J6JzH28N4R9enOWlG
qySqIuc5oLc9eZlt3hUDuRrtUL4VNkQLhMbi02tmmAbCe2w8jANVdawq4f1yoghdcZeOT9AcL5wO
CDlPTOS2VZa+Mg4M7pJFTi5Fe3JbztbSCZynMgxQatPTy0R8IlQrbtOQRLAULaSou31JQvNmtstf
SRNR8iTqLk8HUMVR3B8tGionf2F2OHbwhG46XVtZ7BxunyL26jc+1twH4HAXiENo1vpWAA3gXhGG
eUXNXG3plHrrfsrNa2X25jUfbFb0lC3REpGCbvG50PmebF+p54ojshHZn6Vnmq+Jx0sRkQH+96Pb
14xetqu5IMFVG8gnMV09izy40kbpP+eJFhdwCYRNVrsuxzYAUFKxZFhokDCjkvjmR9MXjdFnMbTj
c9KogTZ6hgHAQ7DcDcAbXGUnqzQHBTir3n11gK1Dm/b0B38Sg7Ekrb47LV/bKHpMuNX3sTvTXzT1
QzdjP2HMQtmuQzJ83HiUPxaXrJ36KLTjKD/mJpons0S8QzcufCG1DzFz7J38OB/vSIPv93GiFudA
lR8x2UITNq3wlO1y4QwXEgnJj9Bd+L1EDPpd7X30qevvKu39Gnw6v1aXo3yxEWA1uWk80UKuyZEp
s0+Ei+8Rw8lzOfMrBqrxo6eRJ1SBET2yfiK3z7Dx5ciN6FEyKsibMX6+PRhThf1mDvyTPRTNZvaD
eTPUfnK5PSQdA44mFt+3Dm6MztIyooic2u63zRJ5bKIHzep1yGC+HFL6r8zTe7kNPcbMwjC2FZM2
5NUWLsikSVGzW8UeJVazasKCoW5PeGmDcIcCz6GxrX29N1OD/pNjuHuP2dfBpe27zlrGeE0cUAIx
mTzIH3jQgkdNgwsumyz2jANAMqhKrCuXhrIlzu7SHm4cUiFvltn/n+b2/0hzswIXh+D//F//+tdD
+H+Fuf3vNvsuaVT943/8BTgcf/3zH3//zb/xFmTwL57jYtYEHBnYaCcAGgy/lf7nP4zA+RfP8gL6
aw6zLOkG2KWXUMH4n/8Q3r+4prQcaQVkrAVi+VeqIiWQbwlQDBY/LflyICVu439/dg9/jYzqv33+
XxyPuEf/q+PRsvh1pqD4Bmfn4r3+b6btJmlsYP6dc2SPk2tROORXF+ocJ+5b7vjJsbOTaDt4zk8x
73wSL4XlHb2gRdHXmNuOWewh8qZn6RWfKshjqnBWsQov1XLHvAaWuFZsAEcxd+PWFol3Ii54IyNA
9dOIb6jo4aQEy5HQf4+mdNwHhBfFGKAp1ORJ00SaXH++EpCUjjuj4ExKNBEEVyZC2yQUEMmsH3Jc
h6mpLmaZwNdEUwpAK3VXhUU2ZFP5fyhBvGcF5GvAsGt3aXyfu+R7KR1CP8nrdR0wX0tH090Xtk2O
gwN9zPS4daf4wSkDm9Vt22bFF3av+LUms+ssGzltODEqZPzOXSGr+SFN8DNmajY36jH2Bn3hsDyv
TB8mIFj/4FDlpymBHZXgX3qYXWOd4BRaV3YKgb26J2a62ukUW1BgFtbadjzo+0U4rrEK/C5d/3dI
tOm+aauPYGLKWgxleR7mM7Fn7prEL2K1crqhdxbyv2OFTCMI7TOZo1cFr8uzU/aUdHobCvuZk57Y
lEX8HsxNigFqceQWRsnbqluG+3/CfLzXbfjAOCzcNCZUK6ePDfx97HNtURyyLnHOHk0lVLnBvc8k
jd2kXg2dXa96x3oPUVBudWm26zALdyEZ5K3nYSoFPlM0BnnLQW/uq8G9upbcySbaYxE69ZVodjAM
i6WfG65Ey5jByogtN8GrQ1uKJ0hJwUuN+xnKXNvuk6HaRF6dHuah/MKK9lSp9uhTXLcgIVdNEcx3
oeH7K6XNGQlAmxwn+p521JBgkTlghuJ8M5vlV2McgqaOXknDxU6+wSL3M230mobCkybMXNKew8JJ
xKw7fsUSm0cOCG0omCoXzA4GGvuTV9NR8eSH2bpo/FqMUjqwfhlN8opSE8vhSwvb7OTnZFATtPjt
jOmnQ1zOGuHZyJC3+vZ7jDbRwAk5lCg5EsPwD1jGrvT0sjWSgvCMnymrUdTaGbNLX6N0Gxvn06yT
3zOGIeKQGdGJ2tkNRo3LbV3k4KPSGe4w3m5Mq0X03duRe8zCByOFHBoUqLqFfbBJh5psYMeNCxNS
RcGTX/QHYfx259h8UqP7s09yZ09D7pCW6lcYx8Mmy6eYF9R+hLP4nMe92L5VqaypXIAOdTDAVibK
xLHzHtpMoG1aW4ryhCKgXDdZCvth0GuRLsTD+GfGTHVFe571o9bUu+KL4JN0S94WfVfGglbdrn0r
g3nnMp1qdLUaQJh4AzLauV/YS8lb3AEw8lBrjtzQsZ2/1UBiaVxgqdJneIt403W5MrcDdSR/U8UY
m/P+U8odp6W8uIl9F7Z+uoJnWpIAbSGm7slSzod2b2cCB7RxxJzz6BgghCMggU2XHhj+E06nLIb5
MEORxv+0e8agU0FB5mu5nfLkJTJi0snt4RoFaUVUsUXvpwnGFXF2+JDL4Y8hyPgy8ga8tUkXn1ma
Af9CGs6XAqdw57TtMfxsvHGIVyPHKCft6Lqh5UjGCaGfdv9gZsPEmI+o2p5kTVWQhY3x7NgngiR/
5WUqd0WaQsctcm4djd8ucnASRguSzeyPRZgD22gxvQYRxz/iStgDuMwdZCeccsGozv7nUE5PdCg4
knNkPtbYR9MhFNdUIvYoGiCIggsUgOQ1srVLeHCA6W8mONGPoYIWM4JyryeZzmYCyfBp/BomQITI
G8gl9384yRVyz6/MHQCPZlSQhDJuYL0Xuza2rT3vGrLyfAcP515kTb5jplkiO1HtpgjBicgsWlnK
RM1QomVa2t8MCohLH43kghN2Tf89PGR5Q3bfr2r0UTaTKl5FEqU0FG48ECbSDFuumxyEa931lIeB
PHdD9GRrUMQKUvMOWgkpBggz4S2YqLVFAhw/wT8c1RYn2wLG2uSpfD+iU5mq8VKE6hrLiGka59ON
zOHdjCI1GBQgy8R1vwCsjbUVM1nMB0IxdVO8hTS+2cxICyPIjU7TIJB2eiRlz6m9qRL+B8ShO7uw
je/Ryu3DWEJC80xpbgNd3vdj/ZkkvoRZinGhqZrtqMYPA3vmcew+yJpU61ya+JdKjMyEamOyjfFp
W5mH8JSWWeScWQxYlEsh1ok97CHStDghWfGCFVD+bE/zJdj27ag3uXDfZBW9NZ7hb5uezn7qFtC/
XCRgKX5pWj/Sg718R/Kh2A8AbzYDguqVHWXfdTK8plU7v83yoJyAyFGRICbPGNMPh5LozAMps85O
lwx3vP4g6eISVtrclxjNtm5wioRqNpjZr15lsCN6ySmUAu06D1mdUCQCbhmt4K33SC8M5MJGw2sb
7EncYXJc95eWcNaN1UW8s7PLfEgAjYpZdmG+5nvAO/yvNknKSJa2Q/OG3RRY5NL1q2d+sKZ2X/cZ
NtfQPpXZ9JyV9r2neY4GCwlpQokBv9SBBKjbq9cAIM3C6REU61fU0K9qx+GIzyI4uxHcx2qBkJrI
NVpuZKByewxIMWoP75JMhb4ot2cwQvFchslmSBa6ONpA+1yGPj3x2vkTCCbDmI8rOl2vcdMiUqxY
c+lxjwMeqS4JzE1nxPf23OdX66zKiJvPHcUV/d8BHa6HAVAw2+UFTbqA+Buawvq9QKuLWKairBoy
eFRgyEcGkRbeza3hTw/ufTdx4WVW8+WZGVIUtBYWXnEal+WA2baeMb8ynekyQAFccEPYtawtzo92
GYTlZvfRg1JcTxASvS73NvOHb+ovXPDFxQzlQ8Xp7QxBUO0GhhdnNwu+IPtiJbV9TkBD9pIaBmz2
ZdfuorA5StMMTikvoB+iOPQjhecR/CrkFxP6eX31McLzky9N1sc7s/htNxldhMndV706hkP+7SCW
2qhFSl5m9BwMn8VKoTY6+OZ8pK3waNvBSM4BJ8HEmd4nJLn4w0gSKGeS3mliG6vSHPEUlWoCtGgf
09bg8oAZz3hRZvBXmOcFDbrKwU22qY4RH1ThUfoz9AFcYmsEicGRU2C36uVxJH12nQFP2sDaiVd9
ITZBn3SXWs3Jhkl+sWlj8PJRGBw6uCXrQtRL+geIiozWF/OQXT7LO/YlqOBYhRBneJorkgs0L8N3
G//33L30IwFdWBNoUvjbME79hX2IPCuyP1y/qcFe4VNYJDy3M1dmJLTYJC91SiNhDE/KSOsNcxLL
zbtDIb1LDcjjOHhsgdMyHZpjThZtTLfQcjrOSyIBZpU5m7AG8xzfB0PPLBRDIBW4+TTn9UEzkYkT
RBLubCExULhheBNapY+dJd6Rg0xHJlI10AzSD0xBzLw1+Bujb3xAiEHPVMXdu4FrbzzezHXBYHs7
EaJyhMK2zeYPRt7c2WmqKczb/urP/pdVND86tDubtox+JHO3tfsQvVMqy/0IjprWyHieAGHQnIRY
X9j9H0tF/hIxW2195rh48H1v6wC95djmcNzkqBk642dfDeJu+EOL7XuCEd5U4lqAzoHgQbs87sQH
Y4lDl2mSiFN9qulBsbjJHUdEeWqqYK1JUmvBNSo6D0eb0E2Koc4kg2J+8hsQFXnR0i32Kxys40vW
191mrJts5Wqn3LajFFQdTbBuTXS/QJOfVMXy7hrp8+z3cEs0vYuAyc4OS853ghG35LCy7IZR5hMe
fVPgeg1exqP/S/oRSvgOCD15SCGpd5kczKOX9+eq+DXHAbaGvvZXZI8DdQzMFxJAXfieLTPhHdiV
n5yVvjjpkY7cUPQAYgs8yYiOzI526tRWj5ir7QgZsB2FDPArRueG662gBW97r692XNZh0dcMVnru
t2S6RJN5TImRvnYQU9YDyUezN1S7iT2n80uxLXE/rJWiAyaNjRWCuYCIH/f+TlqQbaeYXiQm6Xtn
IXQuuNPWhYCRVcY54wY8tsK+jztQxFGq32UcM67t069CDSsfqQfMdcRs5CJCKXbLfqO64YxA5aYj
uxpx0B1HX3N5yOHT7FDPwS4/tLX4kwNc6xuWUg9AfUzKRU+Q6Rpp+jaHMxepnYnybu+E6kK7jDKm
FXILo+WIqvMSMiCGJJzsZSPeIh+wStMN1R6SsrliD52pwlZ+f/bs+z7iLBHhCxfl6AGMgVVMdAfw
aeOnqPZMhbHpq97BP1DU24oLeeeEAFoNtc8S40c6WOSKuIinQ5J5V67gTEKxY22BzTLTY6zibOEn
o02MyWQk2g1+eI8qmUvMtmJrFXMQW2f4KaRaGv1lRl4JBoQ12+kfKf27WOELXIYWVVbDcpiCz8Sx
39Hy6mds7E8mE5oN7jgGEs46jRjQ8c5lCZnGESU7QYMHu3lyaqr5ANEiC3/obaJ6QnlUf1uZDXU6
yYKdpzhlpXO5SZ3OWUOHeQn8/oJ7jeCDzmH6GTd0hqcd4hunM1/SFBzsCIOXBIwKTX3MaDQhVKeY
O9hKzds0oeqe8HVso8T9YSj3tU5T3nb7I3CJS8HXyr7HMUoQWxBjkR9wUaNkraZdQzYSMMBTlgEW
6NQE4Ichj2BiT6Tzp1bgHKvE7Hc4Uockrs4VS0ECb2OPN/ZZjiP9Sad+cYr9As7YJgicOSI8mOhO
IbsvUOdsMyKv3TJDJw8p/VlG8XvKYOSCUO86I6dbsV+O1p/AaL+Q8p6kNndOOzd7SecFHsywZeZu
wyvrLsGiyzVc7uGYLrjFcySVQ0bg0tlRJFtUpB7K7GsgTORiQ2Rbz0N6Ryzwr678Yw8B/isY4zCJ
OwLqsn7tDvgyRwNtr4dffg5J7J61vyvhQ26LKO3Rwt353hA+hugKYhJfMR+IdgXWYWV08momyNYc
6Md0yblDpXzKsWseiOddF5qqUjYm5enUDYep8yDu6It2CJmPO3pUKkY+K80XZgo+8rr5vaBhbGTh
ukhZXCrE71mh7YPmxOOleML7wWAfjWQIF7O+w0ScsaFSN4m8vFqu4ey1nCzWU/Ot7oPXVnCnefoN
yeq8E579c6jA63p0cienQZHDyaGjD8z8bty6DPqKukCLwRKVAMkw+457s4D9GDcYpIDNkR+fR885
UVPUYtMV2QgHpprgpNg0beR5yQeDEvVkEdK4Ssvhe3ahKqT10RfiwxPj+qoD/ZzM8cssJEBFxQKW
OPX6lnGnsOOAsVji8G4PafEr62R1NBKdHiBBbevFMnN7sDyJBTVw9rfPbiaFBtreXjrhgw3Rbip8
Iv7iMjjZ+Wzswg4uJioTbpLuqApAWeGS6+lOMpm5mviQeJq9pve2v2mq2qw73IpJ2TqA2aMRc7+n
+sd4AMHTDH9KAVsltoA6RXb8oHz7rcO+vqllD86U8s7qcaFoVmTs3g9e7HY/Bry0OHgAhyu3PCs+
Wpudh14lx8QqklDyzMhQMJqc1zNqfxLdfPSMmYYFsetrSbAnr3S5tQq4OZad3S+36yomDmBrPJt+
DNTaHB5E6AP78zhDIs/boIw5mrqjCWQB2Q/NA2O16Sk0qpHDybY3c43Yu/nJUsT4QHhXRxYnZgxf
3jDcVZExbCqoEwBd7mz/3CbO6yBktgctbxKeBDoH0EhRS5TzgT2vTTLnLZb2ouuRAOZSET1vP+UB
DgXt159sD4RI6BOAHsVUaZ73ktl1CE8SjUfm7NvaCjaYv+8y7X0Gtf1BNPxTU9dkKtT9T7T+zQrM
R1IV5trxrG6fkvGOYhWwmMhZVuY6RCyyybhozYcuaK8WUVGE6fqoqLiF7NIiGrdRd/5kigOxFM+z
seVI9ti7YI4qrQ3arP0HhPy1L0LkqkWRnUgMOOZJCkBI7Fr0iZm/mONkM4f7KM9QPGBDFPZlmgzQ
AL1DQGmA6xm4erfBPEWW9X88EPdRn8TyI7ev4ccCSi/IOkINV52Gsei3toSvtxjyvJm8di6lRf9t
Y24pXlUhfyQ9XZNG5Woz3/KRljvEW7I0HVPaLDJqLfPOO1UJJjnAS2Nbn0qCsI18kBsUgR8iN3l+
4MTY9JZv9vk8bZSDSOb2zIlqH/bJTO03+9ZMI4SnqhkFkkfMHHqfRGIf9dlX5cyPbcqRX7qy/hvK
WmT4B1b/+bnFG2WmXvw30/J2E0+35OG/97N9cGinHysqI40Fdod5s4WmjycnS4kdHz1/14btNVI2
ob6EuJYnqk1SNOT77WYUPh0tYhUP/5kZakUR78rtty//t0Cec5wiie0BmtY5N8pif/uLXb8rlxWS
1+H2eRmDw/Ht6ckV3Y+gX5RXtE8Gxbvrdu0+jJukYK8dB0IdHI5T1GMY+HlGFGPRcHICfRySTO9v
2bi3Z3pbRW6fVqSHYAygbmqXN+r21Bn5fzTsVmwxeMQCu1t3Xu8cmLfoQxlWW+mz/BK2w7ERwYpW
oUOg9+LzHm/RirckPiPAQtOUwROTCqxjqCniuur3nMFYE4ogQOudzrSlCNSbyAPbC08hBU5S82wu
g22LrEde43jY3mx/ZqQLDA6+tyluOby3XNfb/zNHLbVMjmm8szJ98g1sVotFscI/fUCS5ZlrmouI
MpYTxm39zRYzWVAqOCm3t7BeAncDTqNZ3JxCsE2n20e3h9sVZybGn9kci+1U4luhs0KDWZoEUN5u
lf94sL2JBbP28aMvXrSulqQ43PJHA/7xSkbK/2vmrBIRoloCT5x2DM/hZ2F/PtYTrGwoGL+LqMMv
mrt3kk7BDkkwxsnlQfgthlnNLX/zVYq6kVzz+MrWKbIStl7FVD1ntUErkCiO6hRXsLbycJ+NaXIe
2dg2lqbqud2Mt4d6uZ5vH8WJ0S5yQsDeSIOxk2GEvFkibw/zcmn87BDhFuAmKnGK6lGcOu/VBJpx
vL0P9hLL+fcdoZsjbeOn0buUgl7yoxkCEqGQvVyUQ8KRG6XtPjLn19F2/Y2bFOCVpLiay0OTxLvO
sKcd8p836AziOsrp375nLYL11JNHf6zcCwJObLSGuZU1BRMpQg4OaTpdeeLtbz9QEv5ztj3UY8v3
LKioygv/DA5Be4JsJofAhr2Z9XplD1EP4BEZ815wo62IBinuekCBfR6og6IbavUtbDcjdONr49KD
cEcyy0iR5K8ilYLu1TO9BTq4LYcke3nSZsuMqzYA0RQcNK7xSFlq9HxqOPOPYAL6n4ruon3njG76
kM3FtQty2heQs67h9KfqrPji2YoeEg03kh2m7JigXpORZ+5STfU8DJMDyVjZ1pUl0772bedvoHwg
XczyS5yh8+hIJ8Dvne9QEOLVgwXSRD7VVEqXsyrORBtgeOxa4qXr0X00AxIPrbH4qie6PdiyPzD7
wLuruRisQf5M2uKhWCBk/4e9M9mOG8my7b+8OXIBBoMBGLyJ9z2djUSJEyxJlNC3hv7ra8OjsiKz
XvcDb+KLpBgMbwCza/ees8+k+2Tf1dTYoEC8iohlFeM0FBV0TvAoYqqcjbI0Gtw6CplrTmTTmsLO
z38/uBBuV7ZHDlkRXETvql3k+c80bk3wXFOdoXiGcdjNLTVI2K+7ReqJoQHipRAA/wxBKcRXMhFk
hQmypM0sP9uzl/31AM2CJpBDcda5v1HCxZvIybexj+6/xBsI5sO2To+v6uXbx1d//0OkK3Eag0IQ
T0Xf+fEPZkSKnqicHP3zP//A4688flla8VdNf31Xm4Y69VKokygTXTCX40tQuMYBXfIGRuNwasz1
46d/PzQDXpXHt0VD1mjp5EA2e5sSbSTlpYXE4s3LTkKf/BQGpncaTQHdLTcPTTBtMirCSXNxDjUw
h75pf9JckfwBK13nw94fguhcTdwxfmVv2Qr4XFgeQ5vYSDbOY8WqOkwsm7khM5ryg1rjzRpI3YTU
kQzjRmOmX1tYW6VgXWuNtNwhUfYRQFq/nMjk9tbvcZv9pruyXiQtdkkCnA0HqCv1W5xyxk0JmBlS
L1gjCwLkYB9ot3a3Iog+s0XmPCL/X9sDxJaw2YqFY7X0ME92mn1YiwZxoI9BJ61XDZkDIvuFEoPU
LN4yqMe/fJeZN2mi/mi/Jf43OdEYj8Flrls5fWHLFiuAf2I9DXS6yubV9Rh8ebikVk3LOTvHllhC
To3itwgMARBCz1lzPIJImr9nOiHDAGdiYUPK7VjxHDB2WoMvQRtegF+4k5t1CqDMM2GL3vr8Awq2
x7r2ZE84Wj0T3bQwCLPKgy9Bu9zsJURJQrjSojpa2NhWENaP7RytrQR/fOMW1Q2ZDj5AYsOCoD95
ImvPS1t2qfptu/oD+Ivhl3tQiN/tSTob4bKVAtX9yc4wkEnwlBmgcQyk8eW4H5LoWz0xY/Ozt5bB
KRcWdwxJhEPx1rj4z4IY+uFccgWwUu79RezM0QGhWJA8zfyxnu4igifeIzzluirpGOM1b7amlmfy
zGj2rxzhkFlZTTdU2Qz23/CJNQg9xX1mAeQOJoONAy5ux5bm7WxidQm+t1AZSUDdlnV+HMF/VXn8
o2IS4OYRrhRCvUqmOcbdENirmJMoP3uugw10H6jhQXED9L6yYvcYjf5n7xa3OkgYKfTxD4Qb27Hb
dpXds6M9Bx7IYFxnW78scNMj0THgPRhTuMojEoK6Dd2ITef1e4uWX5kYK+lXkFbFhUZgyVHVvA5B
v+8Gyk/bhE6TX2ifSzHesj+G6A+x5lN1ml9jNV+9AiXuEJ61CL82ynq11AXqwmdj38B60ggTHEgH
mmsMkI/1SMQpKWHjxlE2NpHets7c7RaqyX8+4CcR58ljLc2j5AMFE6FyLsVlKucIinf+LpygXBGQ
gMfHB6sO5WGF+WUg7DWsucc7c++R+dORHuVRvY2T35zMhcOiGn/IkAbzvdbuEqZL1T0I3BrpCOgi
ocPYDbLmDMfKO4Sp/T2i7FhlC76C49zGXs6Z9Cr4MFu6padmeRDRQFuqmhLuTg35MHRvnQF6xIaP
gV13Yadwjo1V4dFQ4Bz+eHBd9xk/F6T8R/52vFA7Js8muVuPP9VMiBXptxxvlhMHdPiDF5C1FVXB
IicoV5kMqL8f/zg+Ydskimo5vVjLA94sKrTc7FtczDSYsLAgPYG2mSTcK0UkphXGbbbDgns4tZrx
hOmED54B3QqVw7pHm4v6GkZCHzkDTKY5Bucxgvd/xDiEC/Ql58hzMj/spd5uZ+PVI66WQfyy5T1+
qckZGER4+qIF+KAjtz5xWNPwapYvx6QKjmOztTA/b7UXvouh5eXkcUO16CyvePyremQYJDtUGUbm
2viiCe5diS6nFb9UqLaeanaNkvPM398XlkNKQdgS3zAw7f37f58sT4TBHpPuRSjLBZCn0lurOlAE
p4KmePzs8dXjAebBBfQwQrcUHwiliotjItoG2fzdlrrl5Fp8dXorPrMXWLTgaDKVhcuQrrSDVdF1
30y4TpjilmGhoMDszO5EK7A7hS583ykmuFcvaI7HA/iZkwqNcV8stIjHgxO5Wy8wkkP7eIV6LosN
aIKJTgCk/TYkqwHKF6r3yv6SGSyL2zEbB0AZZbOpmsUe2vVAFRdwCudOjhuxChc/uVjeZ36YaYVE
v/Vf/79YD7cGRvip+v0//8ePz5y0dywcTfyr/VfhnbAsn6yP/7Na7xr/iuLwR/G/+Y/+KdcT/5DW
EgsgfeUQcmGjlvunXM8kHYmxhkMsgDIdFFj/JdeT3j8sj4QPH9o+dkPH4ln8p1xPWv9QvmPauFss
cpUW/d9/k+f93+R6yAP/Xa2H88OyiShwlfRMKZl7/Xs+AXGcY1tnmEeMwHptm7pksNs7p9J2duXg
/xzJSDyZHbNaN2tNQFjx/NTUU3T2Z+v2+K6zSo9Tnf88kbX9nEc5wX/zcH5854zsbgZdSKQK4S+w
s78LoZ9LrFyXCAQUOpWKLYbRNJpZte2mKIepxNwQwjO98bxbxHq5dbDrokY50n+vslSdXdW/6EaH
T2LxHgfJbK+M0dS0dbzxWA75E+/1XbcGyBGX9FJ09xTIPiEMKyhMATCo8eBEQj9JQT50YO5zgUAZ
1w3m94nY69jRTNznIfqh2vqQjz0Z2VFvbqbRKnASsylNAWbOGJbHsY2CAAKQLZ9nev9rN1D3PhDG
K+PvH7ajzeexl82ZtE+edP1LleHw6uZy2M9J1m2WSLqyFtNHaJrV2l9mB6gMCXfPFYxgMZ5bgVAu
457eTonZv+bhQvTx/Iu3hANneFqOQW/MBz4+Ni4b4j0xgi1TK1KLpZVEF0/2TxXmjwbPx9FCA34r
u3FXybD4PVmde+kWO683L7RMUe57QP5Y9hOT8o7xyNBEUD36NGV6ofuLatWrMrFCCgn1vFJW8VSU
Ge24XF3GdjqUOvYugx5PRWQTZe703q7k128JIwcjbO6x+FPMFom8frIUeIat17y6o8nJ765mPpbI
CTGNmek1d/uXGfLRizO0+0kROyRrRsGGnVEok/P57BOC2DtJco1a4yOboGZgisJiMLERZvXXMG/p
ckJDphdevQyEaa4dF1/61KfeeaR/uBajK449bYuDJ6ytl+DkkZNp3fHFIenEpYx2DzA2hqDOqobT
vywQ/ymY/VeBrLUEfvxLIAjCE+4zjyWBpqDjiP9+w1GqE4PdzM15UC4xjcwhUSD1F7sdqZG7+KrN
Ljoy7n5to9A6FrH+TlmgNxHHlpUV5sH/K6KEg+P/8owkkl1XotbF78JK8O9LAMZhu8JsFy7mluGY
pXmycxyiCrJqeOnSXB5NykTuSZ2uvU59YAYzniFnn7FHk1VqN+9kUgPwqMnPzHKPSBeftmEehB8D
WnxV0KSW+fDd5XMjjDMJ3/xfle9MG0Rw07nvEuDajidXEhXRHp1ZsE00SdK4oPBL8V8sTG5Fjcpk
e9q1Hf8h8j7EcD4djZBZ1NGuIOlJ+BGrFjP+kzsl177LD9U0YeDre29TVDBTpSLOxo63ptVm66QJ
yfg2j9gm85/0L5yNibxzr4zo2oBhgV/TXsjidM9u4Hocefp2m6aWfZSWugJZC6/KMulBIJNbd1XU
XuEIgas3PgY/nF68xt46jfkVLJa8lBDJFBas+9xgIw6siLjqwcMO1m/apBJvJmrbtFhL1MJHKxxe
cCaBXWt9knaTTB5lNB4tw80P/fAnD3BP10n3hZMUN3dsaXLsDQaKPlzjgllR55q4CcPkouDyb+38
e5632BOHwtnKjOQryA0/fA/3RlnMao+V691dAprBXqfHZKBdkvvYbOnirtyKGOSojTZGruftNON0
10i+QHc1B3SY/XPhdkCZmOnbbXmIJrD9MNO2jBVidLzDeBnnTmyDRQVTgdc+JKC6hNV/unCMaIUi
uiKADqZ6KJkkutPaNNxL5CTluW+yg4e55RylcEZJpsZTwwXStcjDPWtJUcXZiytO7WXU1ZuWMnXN
9GDASMEfTZZ7pMEGyzGN/zyY3qHNEKk2Jbu2lwaiVMpsWtJ+DklGwPSgNZT5lb9tNU14DO3yLObp
jdf0NLvBq1TgBIEY9VdtqRuQQw+AHAF6mYx5SlSoyOnNQxsRiZz4sI5IUYn3lvja1xOsZ+6OtQns
b+fSG1FNi3Cx9NszA7pD6dn+xQlcdN1JuksGO115We7i5fC9S+jET42FNALrDMwmecx8ODOeHXAS
nOJ96NPQriDbWUOMPC54NTrGwRkVONgDQmFzP31xFugefaXCL/09KX8VsJSGPvJyLETVsy0rzZHW
Gl88jtGuwQ4AtGG6TmGyJTmpONJcRpFaOa/2Ygqbu11lzfZR2+KXUZOuPqJTZeofvNnS/Vo6xdKX
L8AcyJj2X1leYBBV1ohStx7vmfSQaaXFrULRtMEG5m+DIv4qoNeue1VxO2ByB+2Idp/IL4CqU28z
ZK/w6uDkj0BP0F+Mi73EBzV5VbFuPdDnOenTa80uVY8QmUJifhlMapDC2TM1iSZhywRai0MLUP7o
bz1dfgn76aesOqYWdngHQEIodo0uIm7QpMZFvK+Jn/ENSVduWXnqufmITGAyaNUhSzjN177wv+jO
MVawprDeFAbc4+V9oDeKntoYN2lZHDBDCTSPb273rfGJX3Gse2sahLbDNSYcIGQyZZMo4ytINIqR
0WDGlzJyONLQRNuTWvKrQiF9s3/ls4CrCmocT8BOOtYfTOJcizpYIK2fsY4Vw3tuxiII7ngkD4QT
x5xLhnjfxdH6scZVqeRmgOSw0uBYq7Fvz1MbH7Kx5gRhOfVJDs1HiejgYAARqnS8b5DQVSAYNo0n
0bTiAV4lvdinU0JY1OTYx2S5c4WcTpMgZ6MaGMtB5Ng5+QvWQhfnpoYfMWLtHgp397gjczteRxMg
a9dtThXA/EOj3eZAV/dWziWjvyaAETw3l2pCjlG3U71l4yAUvW5/58LTt7zrdhbBQYdAMGRvLO/u
m6F/97ypWVchfgmJOXXV03SeaH3w3OAS5vZJ1eojnnpCjUBNvSiyzGU1IQkMKWHLmMGYD2XOzfMI
U2kv1pTNb0Fmq0NR5Ts7m91LXW7qOhYbhDsowsNC0L5OkK3MkYGQimy01EuOuQe6BUSvs5s6988w
cP9FbTpvJFTbMzyr34rV+JCiXtpKa8Qm4Ifuzhn4DaqSYJ0g1oXsR3PO7sLP1E+LZ0g1yP7K8rsZ
SKKX7e4ZQBvWcxaTW5M54hx3M2fECugtp4cjekLn2HIutHTrb4uQ8EkGzyBdbmh+kqPGbGvTRtCZ
CLaDnMpzK5HFKjv7YczdtJPKrlfd7IZ3N4RAGpsUZJnSlz5ZmqerdrHJFhFetEgLb4Msj9ukAww4
20h/C4S+CIGq22BG9dUDprbW4YDjT4pN3XIT9m0rtk4oJyJB24tiTdt5i7Dd4R1bmz2RyzpoYeV7
ERvEEmVf2y6vzeBmlEbtHN0lShr3H+DLYOwvRjI8G2Xs0lvnuyE19Fpiwduz1RSbli32NSPehLAO
81DDKoVnzSwzZ9LANYZMvGctt8LxmHQieA6BNprm3va84D2vOns99XW+a0dSJRjgAwIW/haW1I/M
rSA4k86M3oxjSa+ZsRSh/DI1H1Xgw2haFth4WWo78pG3anbMtc+tdLS66Zudz9FFeEG/k5W1GzRW
oDBZsCKL6B9GI1EGEa4Q7zdMj/KcCsN606AuO5+qKaOkpW5pPpmPA3N2SW21rTeeTnIo0vj3GOKi
7JVztBntrbpR5fswrL9odOT7WLb9Gixoux9qRJD98rHHg4hv8zB+TYeu2rAUmfEAWNPx8Z4bx3Kq
n6Sd/olNm+FlxPSIa1XSPnkesQ70mL5X42z9IooQJS2B8XbEfIKbjJtwwxMdyejjzZ2SZJe5hfHC
1iXVZN2KRXPEsnsA5JVtGIUiXY4y9+j4+Xc3q5tzHavnGYbPS9Ug2PfGDh5+3tXUneR/LcjI2BQa
hQCLhZ3Rm08NhZsqJLNxAa4h92CEClrOB5eUj5Dme0XrJCrr4vx46Arzs0wSft2IOIA14XSGORmm
fQ40mbEoUAroJ3N/7DDgr/+yQke8ksNYj86+1QXKaeWUl78OkE3szi9FtotjhwkK/tFjFdNSq2fI
ITHV4MYsGF9NhE4ghs1HEgnxmCR49g990D6BLi121dC2G7dKsT1XIzFmE6raOc9+B4Hy1waxQfxq
2mNKiOSRcTJkJAGFOO6q74+rMg/D6d4P4F9M58mv6uoe1WFOZ9GpdsIZf0ackNZJixatbEyxG3wq
70oS/1S59Tt8ZBddBroPqmtkA3Fp0RMkcZFnxtODZIB6iQlXp9J8n/TglEacObvZHk5EsoPy8DTk
s64C6CHSIw1WxTGUEeE4BOxbNhq0wp439PpbpvblcqXPB9/If9KAA6PPNQqf8tZ4xwm199aG+nLU
vXqxjRhMuZGdQ8P/NXbCPMkm/i3j8idHXJzgunYPQMfQj3reNllEqiMxQhsigNTOj2x0ZTMt1cnx
1qEwXTY5bmV+rvZNCylSoZ9mzIFnAEqXj0boaPe9dek78dOaqHJC6TPGE4Le+owcssCEVsS+jVCU
2WEfSW9lmNRWjgcdpAS7hJMFvk8dec+BJFBXDn6+17oPLs6Hx8p2GwrrxaYRYVjIVYlZCndm6R0z
pyy/OmWMpxAX22puXEAT44doyY14xpHsMTjqgMKP4kYjH9mAcSBuBeYH8uJd3FB+sFfYp19o0M1b
hkxzI31MbIVibRfdfERPxZahwu917jWvaSteEZ7tu67OULsO7sXmzdpywBfkdoYpH0zRrNwwAa8k
5R8+lfhU43nc5CUpsGEDdc8admXHlF1oDY4jyum4J18JWVgg2/hyEoI0d6C7IbdaLAA+IuiAecTF
gby50tI9W2ky3dpDXxQe/nU8eGXk2wcTqegyTr0yPUnPPLEfwTi7z04gSA9a7OC5cMyrSc29S0Ff
r0IJYCYFuKQJ9XUw6bGTxfIrVe4rOVgQXJrjWLQ3agByw5wBf4Z+mtCw71BQTHeTRo7l1hl8adpM
UUG+FNcm5//s6uSAamCcpED4xrNTS+dqpY7+q5orRIDXK4FqEbgmE0FODkZD86Cldt+CEor37qT9
C3Sm9ZB41vnxMMfbRsr0CRAYvs5EzFuIvGvyE82DKjjUAnP8TAV30tBTMApqK5DQxstQdHCOG93v
9dJ2i6ul8TX7GbUCzRu/wWpPwXME/dafm5K2duClJeuUgm+06B4eX9WI+QOk6SdotQo9fWWs8BXW
AEm4sGxyXuLYTF7oTxZPTpdzQmMhQJ6Mak3wM2C53Q/mYumdeyW9j2bUbOyOwyM8qJ0biuqpxrFx
CYDLiVUPrWcnjYjk3QXEUXhsdg1y/rWF6ePUZEDtGbpokmS9BFl1IqsVwp+Xxd18sCbYG6KFr1+i
hamRVsoi+B50bX5pMbdyIlX+hqmAd+ocjhE9OvW1bITxho3xnUq328fphLosr48ll+Q688tgW1fx
9GQxbtmGWRCv+7nOzym9h9Ae0xejLCdGs5gGGQsw7fStsxeJ/OnBsDOQjZHmPsKGJWozhoz0FhLp
x1ia52LEZvTGKj1fpjL8vAwydl/N2nVfccewJFiFOkaTAwvWbcWebTx5XoyVsM36swlvmgQP1kbm
RrR1649ytiM2M/wYFYL0vRHn4t55wWvPiX2HUzs5ZBHizglQ8DFNvePjRSd2ugPWD5u4EVfba6zr
41qBpHTkNPw8UAvfqwqJ4qMJWQmCmWZaGRsZiM9AwWmnTs4OddA/zcF2MovhzukLNkGqT1YyNii/
vYl62YWBJ0PKYG1eo/rL7DbzpaEbcG0M9RK4VGk1yB2J/nBn1b681Ne2/Z3MEcSTgWXJlYhpewOC
Vd/kxJtTeiF6id1zietrPfnHzvHDK1NGckZzYMk4k4FdIKhlKFeBYWWAXYW8JCseYcaWfFLa028o
A8YDTrH2oJv5RuRSu46yYLiiqg7WUtTxzdCI37LCHgApovxB1lxviG7OJREbGGH64CXvaEamUjaH
jAWd3dYciaezfhe5X531kGWbKOaYlPWgDIMO+3Li52fiWQParoi7h6x1z48HWYp2Pw/Dq9OjvuwH
06akHHGXLQWIZzQnRFr5RmvSwGyr5X8OYa0UTrjWhZkBCypZLwSdGJzc8zz8Br78Mrr1eSjQcbGi
/sCHVlI9VOFWsEPt/NbrUMEfNE2Plext74hWLT+YCVIoRDbxTtpOfQiWpMZUf/Wz+ktTmdfOGvwv
RX4VKsJZYEHtxR9qXR0jhuyN95ctQ6wIh+BQlWrvjgA8od71nmHuzRuCvtKLPzMk9GL7XDfVUxOR
4DXW+psNQqvxSGxTsZvh3wpx9Mv5BIP0LcghbSwHyVLnnBu7/BtaHIacmsMt8P+DJ9sC2RkvX5NU
tioVsEY9/y4jr9n5+h2l42pWilBuO74GIRnBE+TxJUl0Zp6p5v1cGgpzVxcd5gUtRww0H7Kxtsf+
WBmmfQFD89wWUXx1wuIbCq+BytP/4SxHPPyp2VJKj6Sd8h7nTBSSLa4x6DPVfELz6wz0FMABJcSs
0W8KuGjzUMF+oZ3dMarZsdBgAGEZX1FKh2cZE0HqOiQcco4TO6/KOAGC4umolL8kBEZCgI6WlAfz
LYT0tNIVLsmmKs3t4/OndJs2gTH7ayWrd6NvSX0VM0chaOG7Rbo8JfbXKacIm/IMdZbFx+F6nO5D
cZkzxgvTFMttlWn7OhXQiJhk7w2/kBwqaGRCxqJnYunqYkgTWUATPUUTCi5ShHkf0Xg25njXBTe6
0VSg8FW7ydX0B3tIfdWsTBph986i07nvQ+xikTk4xEwUW0TIONUBw22igYUQERZLJeRWwPXNxnAY
ejceJpSeFLhVFdtvauA4M1Yu3gkjgl/XudBo4KDBbNlzTBhw2ZMG56RJc4gnntyEQsv0+5MOCt6F
kC4mlU58IrfODI9Db3+DWD7fGqlecMs39PPCr8hUHD5av1thbfY2bdmGB6mDzxRPBedh9iwzbw5j
XAdopGrGwQVtLgb/mbFOE5d9V9Fe8ugM/wHfVl+MLDReO4Y7qpz8v5opXVB/Y+zxUo1pv8Xu2IMU
AvyXNyhtVAEP7auK6IYD9x1AClBaSVV+2k18Irmv36F4bDeLbf3k1G2+saLq4M8mpwG3MA9RGCSU
WNZ9qn38tou1hWoGBJieV/gZ4r2S9Hfov3fbvI70pqsgnRrqIx20fQKIa6NncIvnfqgJlHdOVF5y
lwVJvzVBTa0fraDEwr411MSplj+ith8+/NZ5w6q8nsnDeU6Cqz31xbM5h6hDMKZggvY5ZlrVd0/g
3HD9ggzjDJIpeXMUU+KtRQx+DGWLwLLTNY2eWSFojb4RWmTEdEEfnXub69qVdX3DTP6CDDHd+HDE
ypZjrl/iq4niABet792adObsEFQsoM1gnFFRzetHR6KzWcPdhGoL682AA31oDsOSkRm+J7FWGCgR
EXhypOM94wolpyU+oGEMThDdL96SU8hVEr0WIVIou7ZDjjFhtVJ2F73qCdbxgIt16yxJFI84Cid2
rxmi2/2jaInE+OyW2tj5pC+cBZdOa3lzT9eozXdEEiQ8b68+J1W8XXoCJWIalR4dvjV8kV/85aFQ
xldVlnDbGgKtLH8wb2Xt77qIpbptrecUBNRG2388o7UPBVkrdth4dDPg3UaAd7ZDi3Yjwxh4pk16
h1WA2jSt6otGS0h4b3iayf4yjbAmCaBK6B6MAbCE+J39/ydEZf8VjiRxMUB8cDR3JaJLEBp0bbI3
Ndegx5IexmixtI98gU9D4/old4Hqpbffo7n9lWoO31RF1kkAu9/IJof4mYLe9LE25RAkV3lrafZx
BdutmepNgozsbTbzUy28/NgacU2nqGP+GzBiTasSEpSgxefqajv0fbDFHB9ckw60tBAx4VZY0jvf
m9801pk8ISY8wWZ1GIC53tsk/2gq+LaeKd5q+ak9U23c0DXvc1JjSo+zXS3ifJeWxPuCfrAu9tx+
UU4R7Gw8wzAcB6hFovxielzOvj0z0ewwdYQjBs4arJrtoORLUVYmA6G5Qe5srYFwh3yiQPH7fI81
OgU1SeI4fU1bmBtVtowjmdJeZl/eQ8VbjXcOXmcd/AlS3OQ1XbeL1487k6X0W1GJF8x/PkNtsNUg
zqGHt76xj6tY33tJznTsXLg7rCuJmd0mCAiOjwqq2jn2ulVGWFpYRN7LGGJM8aER7uYU21IyThMp
FBEO/Cncuz2CfSvL0nWl0TvikQTgtaySfkuFqYrY2z0YyVWXwauDsw6ehX9lz1zcH2vamAVhUSXZ
RQwf19XMeQKHLar66akjrRQUeLmvnekedCDNAE8gwkUfl6hpuHMfxntu9TVjMTwgntN9CaIftTFB
/rcCeQw8miaciZoNI6zqKp2JPjW25XVXRBpztU7enfJzAlfOrK2kCR5ILEsx0U9hF9Xs/fl4HgdO
jEbtPXN8ownLCHDG7LlV+SyvhWp32RAQ+9AlBneja7ob5DzYP6yUkQ1GOXKfKEiASTxhH7EvpvUH
9OFfY22AD87JTztolHHz6g3vphJ3eImMNllGNlPs4TdtFxLj7K2ixm5fR1X7Z5o5d2OaP4euaF9C
olWJv9w4EiNWO6O76a3kz8hCtWlq+0chzDcVgtpxTD/dbRA55qvJx842hVO4bkf7Sep4hxHS3ONp
ecJU9CpFfwSiUpDbhjvU5zJXyvgMQi03kUHcO53EZFM7nMkNDRabkPSu0Dukt6YJz3vU3D6RaZ0f
rBGEFRQiMt15yOL2LhTMoH92icdBAoCIa+rzT8u0wO5T7jBKUdY87KwCraKVmx9oYPG6uZhaxwQH
YB73jA+MLKcn3pFdtSvjrPowoB5zy1C6yBRhneOv1FBfzDwNrlGk/OvjqzA0LqkefPivIyJEO7P7
A/qOb0PofRlCugQOTNG1QkbNaJ+Hx1ePB2PW5qkXpPWMTXiDsB0dxjb6rG07JcEpq6NbhWRXl/2E
QGX5Wbf8bAB/tm8l+wTT1gQYj7IAtLiVucLlHd8eD4i0w12HHuevnwXzZO0Qy+LMBaBzM0MvuVH6
z8cwzO/pWOBR/K+fP76CFauoCRq18lwMtwbtFHwQyYkYsQsACk5oZf2bjZwltnanpYYED2oUQC36
0dzx9911SDLfwaYhvKnJVKLHkpon35fQeX3uHgvuN3pvYJRpQvlVAO6ca9R0PsWvGU/z1vBKa0sY
1fCa0pq89DGmB9N/UXiV1pOMkwOJNOugXeLePe+eL7Zyg0VQQwCOQQcjf1UfAyevVVXGX4gt+1MM
8Vfi4A+c/OHC05qs/YnDc00rp53sfWOjEjcaHCsjo5UcV5VXYkMpc8bTw2dRfFeq/2Ex/OtCIh2H
GuBzg+fMfc8sh7EaiahNqC7+RLOYsx1Vm+oQtBbhi2aOmuIEWoU+JLuZztnK4hTnQidHab2aDL9f
RQ7G1NT8Af2Z3KmPzvrpMi/iJCVP5QCjs6hNpjZ9mG/hL91sUXhr2StzBX7LgCJI4qqfEKI89gcp
y/FJNmTaSPV9toBmuR7cTitHUuG5z5nKGPFWzc2Z+x3H1g7qVWPSWyM+nXG0bxyDAC4uzEu9xUD4
HNASR7MfwAVbiKoH9HnRu+1ULroV6gPIgwejlfTx2uziRvxBNAzfCwyx5lRolt0alkC2pnUMHEHz
N00k5lh24P6hTC/Kn1nvAMzGP41TlxQCI8Dp7W55Hs7GJiCUDMz76P9MR/wqYRkthXSJ1NFaKFKE
Y5KnxdSKejgHois6zdF3eRWN/TkPwRfqPGwcvfPqExAWz/EnaX/KXe6LBmZQEkeYLCr31xzXElgz
RPrIG16yKr2VefDM7JgI+FaYKzMd651qgrOwXe6CkMMZAKo18htgwLXz5jEm8nGy72SEmcKNHCjR
OEhdpqYwoejT2cWK3nG8cWDX5yF8CZtIelUV+EUH0AgmyR389uvQ1zj0uvoskokQjAJUz5DJ10jE
YmUpbW4r/MDs0ZJ2WvMuCCsCnINa36h/O655oGzfidTEB9CmR1Z4mvE40cEeblPcKNt8rl9E44Ax
mAlPDRgk2Yb77LsDEwWM8vR/W4JXwgokR/Rpjfa9a+g+ghnfkI3cbk2nRXgV/3alxQcZd3hUtLdz
F0yIr0OwlrhfSSjcIyR/0jR4bIWrnvgZb9em5gdDye+8r3H1ZI8GF7jioipbj3K+ZUDfGVum1uwx
JW2UShPVRGoseyKfT4AkYtsFwIxEqo9Rqw+cOQumbA5DmIqmfQpFcy4Gdvsy2w1TctdqOZOmDjjs
Grs1HTQ2HAG4inTL5lUJymbd74pEknETl8wNQeUVuis3M5aFPGM7HDChcypPVtUiaw/d+hI2MUGs
c0LsJ80msiqBGlgbNHXbGHnTFn7X2jLSZ/KIJbZuHAgzvCs3ZqwzdYZkISyYlRX0t6D53RiHFhxh
Z7ylqkKT7Js/2wxltUVEYpM2BOYFJhkv1eeUwKXMK5r2s/KtNfaD0heHLKeX0ljYfhm4v3YWhKaG
DBD5i0RPpiuE73blj5QVbeU6NUnaCGoy3ajdEJgf9UTLhw7Gqh7xpQyLfPot7yygysUuEN54cOF2
QxsEwqJoxGHDWBcWdp2l3pSD0x5jWA5ipog3vSHd9+DikLys/4OyM2tuW9my9F/p6OfGbQCJxBBR
XQ8kwVkUNXp4QcjHNuZ5SAC/vj/Q51adI9+yq8IRDEq2RYgEEjv3Xutbqotc3p72aVIQw0SBkrLM
w6OM+VDhAG4tXMts7D4kSfrFiFDlSxbjopl8L1bRTne952k8kS/5yWQl2nSMo7buaD3qtOsjl+ay
5bLzjdOP5VxHfliZf0Cmfu256jCGSED1GPqscv6ce/k3Z2irHa7fACpMWDWfcmjIm1kMjBrmMw5J
WqeRSTOiGTd93sntoA1Xo80jtvFBfKfzWUDHgtUEA4XNR3mmX/oVdcDnsBzUwe7c78PsfQskN9wa
nLzCXvCDE/qDfvmv5HI/i9McR/AHOT2ZTvAp/y5Oq8tcuElWBcc+XZI73Q/VAndDM5qtI4Ul1hQI
3gmaslj7Az9d5NJEJ6Rs9Dc9dBwciHaLWNIm45fq6DdaPucn5ZwDaRNdr43I14HH+feDs4CjOhGz
hGPSuoQ6LO0v24u7LU5wnxY9/Xx4u57o46WjBXXdjZwtxJ7cZjCL0Ltbqzlgi5IbZ2C1+g4j7G8O
8B2L0ySC0rEdDg9wDUuh/k7aN0Sl3bdeGEDMbyGclURt+wUBL3Os7WoOfB21GN/HgIkjnD30TfZa
mKK8/PowftIYcxSOrht8joZwPevdZwjAp9VCpIdH1DQMKeYUfAX4hVx+Lm2KTqBC3BKjhR2SZb+R
Ny4/+u9qS5eMUz4ZV+gLLPW9vDkk4R51sH0Uy0i6ZVyYxLHrS+URvbH8xiE+exQypbv59e9sLp/9
u1c2JOsnZ64OsdXV/35uAL9IyiLLJSOouL5H9nXslLbxgha8YxjvJpWzbAHgKWb3e+nMzca1rkAl
qfby3qVjGH/PR6yTk0fKWlOMghl8f8oS2EMSyGNuU8SjdfidPFUAgn1/2ALcm+uYwuKUeS9PxWlm
ETHQWUfRN/RXNPDci4KgZOiwIXtwuArYTEgzADNsrJnkjQB8/BkBLoDOepi2qBIThc0iTJm5E9uJ
6Lqd9qnZPFRd1Z16TCk9BM+dI7Qdc2NE5PPXXLn9wqdg4MBoYpUjuDhXZoRWzrHXtKIT1BOJuWM0
fUfhbTz/+pP6+ex0pc2GzNUdx2TI+O6DKgur1nmn7WNP33jVcgGvdFGDpOs/toJKMG5oABtO8gEb
o7799Wv/vLrx2o5BiKXN7BNJ8N9PEry+CvV7S6aQbvvFPLZbRJq9XznBxlnapr9+tZ+XK1c6kF+l
tD2PZevdq9kd5iXUkvYxNrVvqqxe0Hhjmqa7nxr597EKvv369cxleXl3DUAhFrpwkRZjWXj31hLj
UNP5KCVpJYHjx8BDKYl3RmsRodovzY5lRBCXtP1D7bGqmgKZFxZywh1oAi7j0bpxrIMIq8ebaDSv
vISUInZVKthoJUyclAVr7kIJBqk+UkN7v1k+3sOMWUBdWy6LKDsxwbN3bxkA4GBSmW0dowRoHz2L
Ype0zdXo3fA4Ot64Nwzto2AQZnscLoIq8hFy4HnVIkckaIlArGLXBpC9MmvyGGfYhMhUr2Zchc9z
gdWunne/ftP/xensmR6jXd527vfv33PPhL4xV9I80mqgwS+Zdki3LvYoAMkaL/EmL0YHWuFhrp9+
/dLGv1jzOJMdHH6stZb9/n7o0LzltXN8xot7oC5mMOcuyp2BxHDYQN4qaIbpzgDFgwu3Y9a1aGpB
5AAyXbD5vzma5ex6d/ZhkLHgK+vStqVYjvaPt8e4CFug2v9n0IkSizyCETK7Zr1a1EPzovm5cv5F
u7l6YVfOBUd9qDmQhH/96s7Pl7aHS4dgYIvocGbh7879Zdbl6gVJPZWuf6InWKEcEdNH6e5ykT3O
MSNoIYH45oCPVq1O9A91PkOSyP5M3vg+yDTjS2M4+7kv5T2ZN3Tu17HRVJtmRs0Q2smwjZcIuNEy
rnNEiUEQyjH0euOUDjVp1lj2exM2cifhMXQkGrHx74xLCHxb0GdZYRiRIJQb7n4TrLu4zLxNYuWP
g+j2fe0VJ4YSy9KAJb1aBaxgewITdFCRhIba+A03WUuZ7jUG9zKj+JzooE5nt90mHoNCZQT7sFu7
nCib2AnHc5iY9k6NdbUKK+0MSHv6PCqx1xJUSVqePjYahRtF7bkd1MxczGPY2bKjSnp9Xlnu4J4L
J3vqwvTatxHWvKgwfnO6/IsbtqdjhDI9bntsIG6L2V9OlyJm9zjBQjiGyiLtI5U7lAZfkoiEy6HT
T26IDCMFONgncGymVsJzTornfgwwJ84Nw2WarGGNrtjss51nKPoEaBkZllTNoa/li5wJ1MSh8CdK
/78skeXPV7ynO6yylMeeK9zbmfiXAw9JOzBJ/bKON5moRGMCw+s7hBT5Jc+bzy4RTVkmnbt0ngOs
Txkz6aK/dh6YY3YPxjMSmpz6izUr1s8Bhne6zxBXa0IwGHaKA3QZ+orJa8i0yh+Y8gGbw4bZVcwa
WsZahvdRJAp5vaHl1kmQVLm2kakfjbG63iqrhQV9zq84plgYvdH0MzOmh8xsmaQ58TBqzEKy5o8m
QPS8GbOYSSFL5r6mgwfMwttqn/HQYkrJY7FBh8Xvt0CVeYfvIZoTG4MbbF926LykqT79+jL+F3Yd
T+cezSpiCC5i891lrNdtBOiPW1jm7j2aPZfW6WofORv+Io8oe/gtE404RoJpaRHUXTvGeowQRaQe
uZlN+pvV3fjplmoL3n3LwELE2ma9P546bhlcNtN85ONVB4cEUteBZ1PqzSW26CR0D2kHHcWp0D2O
erWNZpTqhcPgDVJce+5jI/pNpfvzqs8h4WoSug2rgUrq3VvkziaabJqHeKZjgcwUvz39CthtqFoj
g/aMibzOsfXpjn7/BP4RD7M+mCdhOGL9m4/rp3p/ORa0xiQQLMWrfLfm57hzqjbQJ1gQBr5A3AmH
tqt3MWNAmPJ8aIFpIn1l7rnpbM0gHIRj01R1T3IvfvQ6vzLXD/g/vYWTnpUTcGlymsf5828O1Pjp
7mRTUCybEsxNbBDeb80yEcWjXTlLmr3prfBO6oc81M+oYxdUcuruacACe0Pzfx/gu9a8XV1yaXtx
Hp21+FHMmFCUI1+iELZ3A9511TQubv4JMvl2ROj7WNVjTvKTeQH2Vj2xQuQnJpYYjlTlmz3LcJlC
PJystPHn0vsUFN03fUb+WU4i2Gp6l6OzqgpvExUIwmVi0VxchNURkSPbwZUoC+12RxbiN6t15EHW
AqIZxDe/M+t2VWEWOsmI1jbKtK3Vu86ubyGFDYZT7GkWCORBtrfFAR1v+mSe7rmmMenO6khvlBwF
WyPHxwLSNgrGwreHqpu67TCBtrhtQEoGeqhfRXeecUviDins+3lCgjD4ee+YL8ZEOU9s30tuVp+y
li1uGGc+WXYGYYzu90ZHDzKI2V3Te7kLI9mB0O+9+9simtA0POnu8ASh/ZNekluja75CaXWODe2x
NSFHhDCsc8cK78LqAwP/BM+B5x1tssVuO+k4aL6PBQr2xBt4N7gTrIs5NC5GFnOPywO41XL8Tc3x
88kvDXb6+I09KfSfNrsxQYUVaq72CIGM3VqDnZ2itFK+iwcYPiwDBDX9z69+aXDZW47FkMIR7+vN
DmZoB8+qObpp2m210rrL+sE7JVqRHRIoSZvZFbuui+nSoMrKMfP80CvI3nbPv76ozHcbHELuKbVM
7oSYwaT+0zUF40AYdSMtRtPac+24xZmLiFuwpGGL7JccYs4COwruNKufNotfY3Y4E2VJbmCSatsI
UhcUcHUXx8UXChEax6a2rhA6jlpO7eQxyp8jgsytelOizAYz0mxl2vrlOJq/W+ld46dfhzUeDrDg
dzEFe9TFSvqXG7uVMam0EG0fo7Emm1yLjOOcS/2Yk1wLd2v5Gsuicbw9S4ts3VZTfFBOMB+TDif0
6vbUDZA8rYj3AXovtNdxTOfj7SGmikfiPlJ4NnJz+5aEoMT0iXTvcKFtmYRE1XXX7QVCOIYgNWzg
FAMF9O5DU88MUxJbHGOZkBIZLeSsP5/qKFO0kMYzznFxTCJ38qXdfifuVzvG5QwJu2174j/aQEJa
JlhUBMQyqkzksNjSPbBc5tqJFRwz5NoBmLs5H90CTgpPodpWDCRgMvBwe+a1MRtKvdB5xJ1MsSr0
h0J2mGWa5KkLCNjOgjrcsxfN9qNt7Uxw9/kS3FT33LRYxVDM1c95lyM0JtiakdW8c6KXKA/lzqmx
szFLQC+u2cBPm+j55sz8Yb9CL4jlLuzXcsQP1E+MZarMqq9a/GZ04CdEXl9mK6IAb+JxK7BprfS2
DPc5aW4wTtODyXDjMQFr9FyALGzRshBwnDIqyBiwGoTSnjw8QbuMVRqaJhETDjBves/BtrKM7a08
m1R1tZJwCdFL3W1mddEech0iXzwKzMDvCmbvhx4Mx1p3CvnUpWZMVgFnA9sXJvNIhDZ2pnVnTZT9
OUH8xOYCIM9gWvO66eg1dcVwDYIa4m2oe7sQ7XBjecETnv91WnMN6VotuC+1lbaJYKKg9rPuwiLM
7usEwWxJbt3aVrZ9uNl1uG1p4KIZXWkN9N+sK7C3T9jlcWvtOQfhzoM62eNsLXYRlMRV2LKd9mRI
bmn7B97ZfSeU8awsEMFpDYAfjQ05qlCAzqhcFrWTJBET5VmIj2LXIXLd4dwyVnHH/smrW2aPgf2M
YMz0E9Q1uzLHD5kSNdqB3Wf+E77SIyLPx6QNZZCUSOr2wcytfchmH436bPqAxkneAcUL+bmojY9F
Ll+tIv/otiHC0j7CV4or/mD2zVYbHLkXoYGVLywP9pJsWEW4+prB/IBwltq5IINMNVa8byNf8aJJ
34xXDnPV2djjf3QodaJhXbd5LGtU6hjJHm/G1GmR5Y6192yi72IIQy9TUvqdi7G/Lw0QMYWWFL6r
kFcNWfwBJWy9G1xOo5u7OEBhe7UGJkxabMd/NNGbHs72zmuNbKci9H2TnpnrIolKbK1s13EZcL7O
5sOMMuZZoRGHr5xFiJP4Mqv7O4w8BqutbqMbobvg9ApRSyRGQkCp+sWQtNs8dpN9W+tAgzUArWQ4
Mi/GvDhi+PMtjSAYPQjEI3oBXn5uniYzcza61H0IjJi9bEAxCXfetQuP3CsPFlE5T5AZoCA1NWjw
GNKXmJmwFtmiP8J6u+m48kH7+wgIsr0Vwka3VLjceicSOTsdCWQTnWmWRAdCsGmW6FwQcLG0bSPS
dtMBQ9gMDLDuQNbRzHGonxRJU5wKAwcgUOjhLDip3ZR+q1Kkomj7qrMex4syBcNJhrDy7BUP7FS6
M61e0qfZfa5rJxFbt7ScdaaV4cEdCDJO7bB+pq5dl25hPVAxYVnx2rui642LJ7QET8Qjxh1gvs2C
KiS8PdsMnUdDxRrVid8/OtqQ3WLdHa+JLKYrCqqIM2BeDYrUXWIZ3asWEmtbcTHVbGcJcUmTY4wP
fmngquNQa+fExU8cMiTr9Y8lmG3iBNVzahJboTDTb7oqvEdA7D6l6R/cGJiwtoJErZxdDzvJOjSx
bSLmBXyMyWIIBoRQV2802mfa8sZWryeyDqMiO45ZeMrH45TGDtaS7i2bCgKYcsj9YQUvt0GWdCpL
97HVR8lb+haRigRw3j2mHiK4CfE7fBxsrTYZ5yvZDPlLnr70LUEnuK1OMWryPWylI1PG5KSRCrVu
PBngAanQNToWZWXFkvKopeG2gu/jGKV3X3a6sx0bHeRomjxYBa2+ruLCL6vC2mg6nrQehfkhzgv9
EE75C7d8Fio0qrzbOo0+r+0xJKFvW1MTe1iQANNnDIN3YW+vxrBUt2lqUqEistz2VCGdjle9t9Pq
iqtZlxcvEd9TAjYnQbIDugBc0nKUfoxqqgiZdyOcLU9TTrkMM8wurM9BPZkraAjmFrgbdXOW3qO6
52NIKgLDID0wAVY4vzQwuRgFcIvNF0aSNNr02dsYuIm3EbZlH1dMvgvmGq+EZ6SnRr8ze11c2Lag
VYNPc68agZN/SWNCUSGAUoqS4MFmUzqme0ZA1/ulLKMt0i19x/u6H7qMMJE6HQ9SAFrrlx/NUDhe
GwutBekOyRXO+KRYhXyHJdRlDXqqzTBZi7AfEU9cLSnkU81SmTttcZ2JVdypgTTIuQF5Sh4WFp+g
J2kn0A2fdzLxpSPxUk7tYhmJz11MzDsJvMmb7r3a6cWKe+eTDW+jlXWGXwv4fDKq4QmV2vqm/SVg
jDFLJN9yh1AIZETRwdM6vw4064644slvhubKlvKrSR6uO3jzwSDPnlKKjdH4FTkH7sO8fXAco13p
pSH3Vu9ciKu5mPS47812+jRZVbDJQgjore7tidjS17NAahtiT1z3oTJ2lGg+Gcb2vsU8sXJoXdKL
Y9cRWQR7TbQZunaI2DXbhzytjU1ZW0+3sUzfiRRAdWNz3MVnoaPg6AZ7SWg+WYvYegzR7WTpuUys
5mCmQM/BrGK0HuAEep4a94JXMfJKneyi3MVhZJzlYJ9ATn6tu8S7BMiCBA2eXTc313oUZK+EAQzL
YIZAZQSbaD4Vk1eR1Yr6SliVdmDyDORFJ+WHiBQ9BtJAKwiCwJQ8lp4b3UnsE8ZkuOe6IYltFnLT
BOrt5iyH2ATZOY+A67Xn2u2Ii/YgyHhdt74NQ7pKEHA5kG1fG8ZmRNrqjzE9opJGtM88H02rrg5p
UkUbNzceoJ23Sf+HLrcAQx+sJvAOMZqSVRSQTCV1DPdEqhNxUWF9V4uFEYcoPuEGeLOKviAtHvdg
3K4oWovNlDQVIgBY+Gzy0MljjV4btbsELPTVLjblG9mB4k7O7WJUSg6mnn0MRkVEk3DByJFUt3bw
+sR60Z2A/T55pASmgOqPQV4TqEfexV1aqSeA5vqpt8INQ9RpTVJzQbO43RvYfk1K80d6e8/5ZOqn
bEavooIUNnYmGW8Pgw9LL7ogJ9mqGXszgBLnbPQdxhM1xEf6j4aPKSODXRfmbJjl1dbiV5bx5qho
Ht3P3IwF8tYDgTEsIF166Wfp3dM6sWMElDETQQSWjP3qdvhM9696sB9ugBNSP8brrQ5FNL3NPBGd
qfcFyziSbq3uGlCmTQF9d9ZRF4ZoCntOzpnsEqvrD4g82k0o3OFB89RBx9d81/VaixJeQhmSdror
Iuc+0a1mp+UZppkZ4R3MAoQqbfzFGdL5MKoexyqg8sZIuaHlgNhDq9olovVY7iFYz1JhBicIwxvr
amHjk5un2cudM9wHFa81DumHQbRPdT6+2oYKHukWoYeqUvN+wGRNewjAzJS0iPnIENy3KbsWvE1Y
84b5FLf6fG/2gAeaXGmfyXy4x4nU25rznVAcftsl5xz91qYxu3PcMB2tZ7qgXWocmrSgvrE4N7LF
VIUDrK1wHoEeVWeBP3Rv1+4X6AAmzrFT3TElm4MJOHxJuo5FyCfGDehOP0TALXACxKOMUzEXrex6
Ukc4Pi+1NCHDV8UDauzyEEdg8uDhP7gid94UF5g3Ywvqs7Y4hogjHysbzQ2rySEOXezHRCdjUA+W
ewZbrTGPjon10a416kFyiqZV1VbGpkOydmyrOj5E+XQN65n4L2sOPtoRahvYm6pMhms4WFxzSSsu
zsxduUH6PcWReQ2Ede/JEQ+IEtl5wkvtxZn37Ao8jsj77vraon8xNQ+yrdqHYUAROVTEUy/7h9t5
q9CEr1UDwwUAMPQLR4yPo2qMCwRq75W7j+fLCT08Rp/tVAEkGNDHbhoHSKanpgNJXNELO+xXy1PW
Sct1DJa6WZBR6HwYm0Iyo2O1JZBgXXmoQ4smDx8WpEzVII6f0tEC0CTGp7wDWqDSYW9nGLtpG7pP
mfspmCUAFMN7UuBXfnBFuKzJQ5tJ7LmNC3oT2xNnG+bFMmCMWABuaa3KT4q0WdE4Q3NVjIdcJ2SG
CAQQNcMwggMY/JLIkVNWCwAXWTrvvExBNyBX5cytZoIPYSJAqorvtDI8n6mKuW6bvF9r5jgddANX
RDBKsU0Q6d2JUmwR86SnnGHToXO6s0nKxHFkyOLK5sqPQ/ybTEiY07TadR5SjVHvtF1DssmuDPSn
ghnAaaIhfWtvzW30RzEww/Vwvq7yPkjOWKxZmk37mRH8MxmAl0bD1WVRwU1Fm+B4lBhF2wiFeoPX
k0zrTG/X3cIyahP5Gsd4cBbovh8srias+u19VQ/trgg9fFaGe2IhGXb4q92tSfOLFLL2zex6AZJs
mJkmoNxZDeGyhhWT9qIjXw6hc3f2pJNyb14Ylo2fMokFZdoSdGlT2pIhEijk7SEJgtgx2ovquvRo
dMEx77Ly5Nbpl7CDtL0EUuwLiylYKZiH3RBJHfpZH9lWtOpgbca0oC4wcbaFbJsHkVBIgnX9MkXe
RKmNLsuNiTQhwfmQmsxd7HjMNgBSutMQduKYx5KGWSn7I+VwfJb5qQrm8G6sI7XFBOCtGkYlSMDB
nCzoYhnxHhaoqNb0LbCbjerQO429j4PxEiK43I+m+d1pJnmX6+55cvFFgC0X+3pK1D5ClrnRNSIz
URz7NjsKNk1E5Qy8f3uneVUuSwNRK57fK/V4A0FRG+lc+GBrIbPdMBNIzY1LMMWroY6aO032zzWq
xTXgxdyvXDtgwx73/hAa2R0t5ECRcajkSLwMst4KBFiPsg72K5yxvrKbk5OY94Zy20f255yei0E2
jy8D+Rhu6ln3+HJPZZ+NiG6t8Er/fjMkXk16W6hvOgdZ5aRF9bmpq36dNfW9UfXTh36LpnxV6WFz
3yJEt3CtOcPcXpxensIh4pMHD0G4bPlZNfzDm/VQKiKBxr64T7EKbYwQ9SUxfMx73O617sXzgA0Z
m9EE7MRaO0kAJgwG0ZqV/0uuRXjQMrO+U7zmwVPyVSu9z9Qqq5q49B22Wspcmhq7rCkw0GTJXd3m
q9susymmH43SrLLFoXCMbWsweiXjDV/Q0rX0huxSmxEFb589BeKbAYwLe3g9UVbJvV6X5gc3eIOi
+CUc8cxYDtl7kZnhjzTY9o8mMVHYLI1N0HbhFmfbPsQdk86i9a0BdkzkRXc4B79aPYWcQ2NgZRu1
XAUdjiAE07jVzOdU0BIzyNP6Oq/t4rM2i/CujAjuyV3j2cvsVRvan8Qgh3szzg6N7mSnpM4fw4aN
lyUsuC/B+ADxXUOBpRF0m9ruuo0r9xB35qntw8lvlZBvEFmlr03yYKeFuGcveuaUL+12PKAHMDda
jMf4VsGVrK4GIQTbGNUxv5KHoA0Io0MYa4BfcDfrzvfIoB+FKxOjd48sQE1cqy2K1chh/1oqlh2v
FR9bzvVVFE4dQdPDiLNKK0hSnnyWCfCsnTqZEyPQwagvP0CQi4AM+NNI+LQuMDjQlRgTK9s4ks57
MHFuDj0644IkU0qtlU6Yj2cv9soW4SBqXwK6LG2D/q1aCy3oqJxB2DpBcodrTK3CYC5A72ARmufx
m2MD5wMmTLBcPkaLV3BZ0NuvVRI3e1giWM+H+Yu2g8uD48e7KLNXR1uZ5OgKYmRv+C6oAktqHLL9
0OxIJTFp1t5EkwyK06NN83KVSoAuMhx3ltPQhWVb5xZVu7MUZbeXsZ3iFmQP6HkLjOWrjqBiMyxJ
xOjSt76z4ztK+XrV2IJ7F3XTISq7B9V54iBah1vKpN+apnTylu/pzUSSgRFuBMlo21ANn5TVdFvV
ZcU6TW16n47T+J6r2OiNi0WlUwhtolbf3+74fQdJoiyHbcNuqxb4wjgnsaECtRuzXH20W/MQW7ie
Hf2CiVaXY3UoRkZmE8AhoCtr4KbjFYmns3IaJqU6YZO9KQ4BiywhxO1p1vWH2U2Ni2oAhPSNhmNb
Ka4dNqLustnJuuBLo6AmuE3P2VwD2XBlS5Kmp5KjBfprPbv2LluGiTrePLZRCjl9We+Yn4hDhT0I
ZnaB/mnGWGUE9Wf+DvOL2ftdHBvnVtUXU432QZswgNNLv3rH8n4NscWmW1TRncLpckhSvd20RuVu
TLt9qjKzfcyahC6w1dFK1PJrc7GVtB5kGp4bt/xDdzPXrwaLYC/ECTQq3H5Lx9d4rrlVHQgBH8um
vGYSlpuKcfMF3BAwmB+QNE+PcQbeIp3cRb8R3yWPWe3KE2Gcxobl4+rYE7gAVZPKSgzikvRgn6lE
h+meHvJGNDA8EminD2hWGdLV9rSStmq5GtPpXuBywzhckUFc1eJBc1lsLbN19wGQmXXV42hkrywZ
RSxnbg0VBqtvvwN+CqBLFiGD8JbEZ265+LBV5Oej6WxTg8BAWzNpV3ux/UlNX90Id5ZWBWwxzTG7
6E3+FnjF517SNJlgvpPd/mIOM25T9I9gPaqTKYev7PmjDaapnJnFHN1zt9pYtlmcSftstgLX9oq2
NkyF0HpspPRnFs6nksVoityjpGjaRqP1paqn+BW9wUfXqHwwv803Sb8zTF9cImjPPRHOd8Td7A00
ZWezZ3zg0m7Zy2L+puIywtpA1CwqbusV7jw7ouecjtFjCdl8E0fpPUx5nUlGPG3nKMJgSkTOnoL+
rAra6VoSTE9NpXP5dJPE4133UPmVBHlHTyoiEfkBj9erSQl0J6qzZsb6zigA4x6nKO2ZBtWvqezb
TZ029Sd3sSIEqhrv67rUH5RRfMRPV12nsv1e9NDITJVku1Rpzod5MhdC3axdygnvR6pma0sm6rBv
ey+hgNLaSzheeyhI5c7JyM5yEkTBtNjWEEhYq+wFVCC7Oj03qKePQTzTAATgPmORwc+DTPaAkpNG
l0f+VWQWTyoZCY/Xxi3g9PYcGOokltaIPQ0D1Tabubxspgs6uulispRttHGkq9tPL2kfWtdh4gev
LA6trhXVbtYxhO7r4SnCsrm3B52LY/lyqoL+iehVy870+6yMdqVTGi8h8T6OqeefGqYruwxMxbYp
je7FIRuAwn8z2LjdV36AV5nzEUINqEjtzaimTwroyStZkH7uwv0f8o3MuvScz8jIvFwenA76FLt4
1+5OZdQDH+a1cYCkq2UkneB3AF/X2/7ukT/fvl2HFWFmawID1tyvfbSWO7hVJ3kxr+5z9sH+SjfY
rFYEVCoCMAtILoyNNh0VRLyJ1xYWHWKhtwo6wLQHb9yclXsfqyd07BWs4maDanZnbXz/4l8+XXCW
rd7clbEm/MIffXMrj/UhvsbX4dX9KL6DvaHqJQUPV/ICVWUDxhrwWHd+Lxl9+Gm+db+QK1zs9UN2
mq7qaj63nxpE6/hM8EQ5sJ+IMgZVucEJppHEoXb08nGvogTBQaJfoimf1rKKnqOe8FOAaLilGFT2
lVvtASEOuyDpSWsKG2+dkGVxcFVxwXZXXtw++qTKfORCtX3m1uJLSiGwopzVQIOmzj4synOWDuqt
rIAB9KNW3k1I7q690l/nsNi2asg+8CRBmVSG1Jhx9oFO8lo2SBBSGdV4yy3rgxhsOmYJ5WZSnASG
j4KDePrQ+PYKj820vXZqgyPzeE0BVwVPV+cBX2VdKXsjFyz+7aG2qvpYg/v88aUTERoZVrh+bix8
5wa9r+H4374Mlmdpy6nR5/nZYJx2ZPJ11qJzTud2Wy8pSV5ll8zLefbuy4bpyH6WBGu6pDSUpA2l
VEQ1jwbzsu2YuY+3v5kDm3x32dAhXiL8gkScHQaE29tfBuVQHOslZWk5AqVM7S/frwqHJhwenEIZ
+fH2ECZBzsXNw39+7/YMrM2y7HPPznAtG8trtgX362AOSGa5HbqMlyw2Zrrr0CAWD9Tdkeiocjd1
ZKqc9MrsdyV4t1mSGHL7me2S4HV79u57RE3xGk1GJmmevcxFHW0bhwjDdRvF3YYbGkQorS6O7HyK
Y4utMyuSeYeO0WTpMSMcQgyqzVvM2X883L4XOk1GS688acu7fntgHkvvNL5lr432CO5GQyIhdFb9
QZKQQh1EetnyQorx/g/R4//9m3jwBxD+j7KaGjq43bsv//0Zu36Z/9vyf/7j39yQ8v/5FZz7pmzL
790v/9XuW3l5y7+17//R334yr/7n0W3eure/feHfmPwP/bdmevzGu9b9E2y//Mv/7l/+r2//HbI/
MhkXtcV/TfYHFP/2V6r/n//hT6q/p//DkDT0LRfBKA6KfxL97X/YlmkbNuwszzHtxW1SlE0X/b//
bYl/SN1eVNEYYFATWuj6/kn01/8hbMdDqW0jXHOW//XPX/z6Q878S6K/472TCKIDFRJtGQYOIgQc
Id7JRqa864bCWcKgRfphxEAPmUL6C8C5r71yrQfJq2tO8dnF7N/GM7DlCj6VM5lvWgIhW6unbEdz
4g6G33Cu3M8R3cSD2MCujF8W5mFfZd+nqY/30+R9HZ3PHavcycqcdT8N2t5JY/NZ6LM/Vq44VXpz
jodJv/TqJWj09AC6t2Hpzp6p/MTD5FBiQI2f4J0A+kEVaheaAmIQeIRguk9W5S4iBAfdCRGCCzgj
ZJ1BRc54qWKCx6y2WskAhVkIdVsrHYSshhMfitRpN3RzPkTeDWifmytilHGMhvNFkkeZUN5AI7HE
Q13YbKiQMrTR8C3GtuvPjTzHXjceGNW91OMcbp2sxb8c0BCwKFRoOE2ge7tPKhbaBY3JZlCgTiQk
xKAwxpcUm0MlrDvT6vMviDlPsPH3YTlPD6RvQfnuuwMAFm6COSDYoDQXgYJLe2nQt+HgkNEjyZ+t
CUbINPoERnWvZr+ICX+qvRE8C4HuYpLxqamAFrgKqigX/ow0Weyt7DB14WasjRYv7N6LHIgXceR7
KRWXG01fbC0zAX95uu+oNFiRfnmxht7YjTZdvab4bDXtC3UaaUOBtWuxq+6MQH6tC3qHLWDYY1BR
lClzYqkf8PNOKrUPZXrt2sY89rZQvjE/9rlRg6wBMvD/2TuT5caxLcv+SlrNEYb2XmBQE4KdSJGu
XnKfwCR3Cc1F3wNfnwuIiBfxwqrLGufgwUj6U5AE0Zx7zt5rM6GE7J4cUho1VrQzUaP7IPbdnVwY
4yX4QcviPhgMAG61+jYZNe82AI4uXtAxsFj3xksKwAqfVvRhD1VPCx1AZK/ME46PKxyqjL5aPB7j
4lPj4zFJ09Ue9yMr36T7nsvFyjtPGSDagYodmbZpQuyrdCShMsT2bdU5Ut203c5OY+1j7ih9L3/l
hZPsELuRShwGvwwRD0fEADZcLooiFU/xtjXi1i9xC7NWDX2YPO0GA66xd0X/I2d1d0SDc1HhjO0y
cDZWMbQ3mQZKEcjueTYXuQv1fBG8FtM3RtHhvUgQQzCUjWou9Bxgh8qwt07pvjmaNZ8nYEdQ1oIb
ZIz3dd1bF/Lh+9vE+LLrMSVSCtujg8/Ar7WA+JkcsaFENsQgIz9zxtGRqPVzBvr6pvQYxKDEe+0W
8DbGSJumB/kNevFTG5v6AADlOx0PZuJuOm/NmgjHZtFvSucKd+C21sDPhPCVOOqm75ab0bVqcXhr
jgZsw5ac2szviLwGSAEaWd92vf2IviW/ZEbGtFyI4Zh7Yi9Km6zEKSd1wcUlTkPN91CVMe5qnCMV
/p7otI9c9OCRuhTPw5CGB1z+b21qbwLZs0xwOn/6Eaext2+ofD2AKfXAhcuYyKmcUeCbLgk+TaDR
p+OoYTBqzE58BFc9Moqztizs0p1eNPepOX/Zgb51FZSwuN913uiSs6Z/uiK8EYXG6CVgchuw5h6T
7CefG7+gknSd4mmTU1vtXDiZpEsU59mZ/WKYxm2BP+HQxt9HQrcVWPVdQ3oaZn53B10RKSrhWGJq
M5I9SbaCuwqsj9u6/wDhsdrMsBgI0BrVVXtAgLeXzK1uzDIFGzJAmHLEz54VHQ28JNwFogK93ZUO
c4jORLFcENoMAhml/l3diH7npYo50RAeoBpW28xhpY6oFu7ZN4HBz08UYQRUq7oPkDPZ0Szde8Tq
+m32Vs41+EfhVGRfo9vUWRjZFSGXZj5s02KGRTH9ckJBiriiiUx8yj6zJzQ7ov5BAcNifeRbVq0s
GXXI1+xzJJ+LkUo939SQsZROXl5cTCSrW8O2i/OfxegRwibVVXUagc1ElTCHXZLcOkZWfGTmE+HG
rguPxZMJJt90SsI0P2fPFPuYacWmGHXAlcOnkgNNsYUZ0cRW+MI9d9+OMdkLXrzVWwMfO71DQDpc
k/Lswxbas6YHZ2NY2rr4ZURowvzV+teKwDVN9xgvJGgQGYzscs88R1CaHr2sf6h6PN3ziHvaQq4I
uYVw4jHqJQxj+TgFeoO8B2y4bHTzmwIz+DJZLgbmpJV+Y8qRwDDBoqs0pkPQ2NlVl9DyLLMkpqFp
WIHJHEGpPd8Fqm53XlfdEunC4ePQWJwTABCY9QoOduJh42S+bYuuRXcjvZNLLsFG1QrKfOlYW8A3
tS8rzfABxpoHwmEhMZfHIu7oIoXZlnHMvGWcWxMf1tVoWJKW5t28Fb0zA00pYeCKzIQp2p3jYOCe
4I7l3tPSZ3dyIYP01TNouyXaGema7McKHxGyl07Hii1MFs/tzH6rZxg2Tl+kV7uYuPgyIx5EfWFq
fpsJYvCsuq6B94LGaDhNnLFIvkFePIgQI0HpDSdTo6MVxeBG44yeG+yvgFBBobVEY3kQvs2MPLZx
ICCgBGxJ1aLtXWPYjskguCPPaLqL6B7xWr7F9LVVWlWdZZsdPYymGxqA0Idr6R3IXWHstKTT5PgV
0NC0gG+5AcdZ4Y8exIHaHVpKe/fSlbZ5rB8x9WjHyLIwAsXhUyAjgJbY8Q8iKAEgRWNxrMkTcplS
ppjjyXoASxAliUNGA5GsTbmvcCXfZg69CsanN50qnJ0YasI8UBJ+a2LKAE85W432bJiSxBZHISHi
rgSPLkKmPVhuu2Y6TFUY0iGYdL8aK8kFiGVUtKyg3DRNukdEG8ReluYxnCWJ0n3KsBeItLMNStFs
g4jhY70sJ7va/WW2k7btzZs1HXh9dX1kLwtPSVCy1GEUpU3/OC7yYrfDCFUVcuAoIxsUYTwpCVFC
NieH2UmU1o9EMV9J8n7cWHhPai5iR73Vj46O5HbdzClIWMf23lU2NLvQ6X9q61JuTZHWyVvesYBC
z7Is6jJn7mh7alsxYtywo5AOW+xh/elUfk5Ml8HkGoJWMc+iayi5DyisCr6mWl8PtWlntO1HSw2+
wXFK/MHyIcd8YBRrCvIcg9g+jR3IGZQAQIOa5zoTexBM+gmrzXOggHQlkIZOWDmI4/NAZBGXSs+U
Z2Hp3sIQZ1WLtxZZaFcRK8cjs9b+eLQ+XTcZsaBWGXvHbgkYXDfNvx5NpqUxdkdsFMRn5vTFqfAe
4CQlZ8Il1U2/xBB0ruE7OX2FHFIbuitE4C31696wy7v14w7o8w8RBFGx5O2lofnHxlqj+P56jjRW
7sJAvK65xvayuOzLMKX9vJz2Y1z3GyaraHm9GjoVzMdDsyx37b7mtfVhY7N7lZ6O0JI53nTjFQ1z
deMuHQAg2xqir+Vh6jQKRjouz/VnVUsnwXU6xMq/b9cXGEjfzQS7+Lk5fl9jmTk+i7+lNK+vWUty
85pTbuvZVpgzERUz8wBTIvajF1qenGWzPq1RZOplU+3+ekkBmaef11FnLcHW675w1t2y7qvGRDZs
xsHefMprlO+RU9unYLZpvULP4y6FHX3dNMujxv3CHETaw1BM3M8gHauQNQoxn/1pXEf0QhzJsOoJ
IPxz49VqOOmpLPYwip+zReJOOKN2SoflmIs5P4kwIfiZaMt14/ZMPHTRfKb6zDR6HnAKR408aktP
J1j7PMvG/etRbndLHKkJe0Jrv7dLj2jdSCPncumKikS3nmsfOEeu6h5oy0XjL+KOYA2y7kd77rJN
0NTgoodpv/5jv5zsFlJ5v63g5NkhKH/0IvQ/9CKjIF+uHmK5RNTLu62PDEwoxL4uz/s2fIndIWQw
z2+0/hbrD9UrK9uLXD4SB5WlmzWavMIMJGPyC9Zf5h/Hb4PkB6ELAOG//kF6rLJ6D501PmN/PZDH
NaXdnqrmiJZzi5SWHcJ9/O/7yxtLZOdZ0kU3LCd+3wXrt1y/rx2beCeW3bK+xmU7Z6IT3WQTUKUe
wXakW7+KFHFkNOb2UcJ3NFgRS3ipW8esqb0ttMH6bH+n/+i7Zi92bZvsp6l41nJEkImLb9VkiLfx
XNxW/CoueUxjOkxvZCBwgXUhJJFcgbR8GTT9TmNekczLZsRt60viKRuHlF07hYo3M0Cui6Mui9E3
Y+ehj1wmgt6l0hgYhcFdLRbdR8SN3ialMjEww5go8Rv7oWiLx8rec8fsWIvhSpWK4t2A7Dt7+WXs
L0me/4Ru8aKHBmGpGoYFJgmvmf6SRApipVu+IbF9Mwm9o53KKWBk4DIR+B4Le7zXQWAVFeCGMbuN
mXVtMiwulBbWK+xiEFtU7xuqnX0n0bbos6P2Ydodl07/rpD9U1Iybgnr9sL00z2GafRcGZPcLoWq
biu65YiHkWFyf4VcdoO5LD8YFkSwCfF85j4lFhJLGhFn90OjT7Cbsuw4de7w4IDWGCYX8KyNT4mY
W/PenR/KNI33QYT1o4IDGTnjBwsS0u807ap1Ib31xVVCTM2W8N2KTgRzTRHIkJ6Dxi9WPyYACPL0
DgLWL9QPqG2niAtoGr43HcWKNumjr3cLpn5kcin7o5OUD259g7D7UJkBbXcX4alTtHeAsqkTMLtt
7CzdBQPx6QXzmTnpL/r4EkhJ3zEUl4kio61rTgkDsQVcrIiamWSJ8tlNuddZtGj1hLrKVfHN3Bak
Xfmtrd4bp39qhPujZycg1yeUYcB5T27lY52qk5vpDxX8Q7oL1q6s559IUiD8Jl6+SYbm3gZUkwhm
5QtHdBOm8Us3WtuxN5+ngNhexDjQQp3PGqbQtrOqm86MJC7p7i4r+x0ugtkez62XHDjhv5q4zRk/
QcJFHaHM0bmtknTXOAXRyhEh31Usd4kD2rXUm4esRPAwHc0E/watv4/ZVA9QQ5F7K3HBF0Pytcpv
ZYCWNZ+Qo09nZXd71SPQ7u3xZ46CPsrq57mWj8rwvnuIOH2T82guZozbliqYGbl3KTJomN3QqMDB
UJMeatG9gW16WKLYjJ5RRWgQDJhHLLzsNN2PRODgkQg2dEq6TVawcpcxUB9+hnC4Q3VE4ah2+pEg
Qvo1vZD7eCDCwO6ZUNiO9K3Mu4vH5m2egpN0kNQGTfNWh1GwGaBDtcxvfdw+GMzqELIsWK8z6mNC
bWbte50rbxsYBbeCm45FD6oUuQ9cweK26t91s+Pip3U7h+kaNTiXA9GhTGbCjXUeh0GAbhmsFq18
amUtjVH+Gk/NAu50qwEDS5JtE7OGF4jsmbeXFXVyjFerH85d0zAagrs8ORWiCbsd/XrQmR4TddYl
+VdaOSjZRPnm2sSElYTCFIbx2UK12UZFfy0psTazTkxKmoLf6UpvgSJWaKyQ4aj4YVLRdO5wCAJe
O1iK2VSZRd5RV0BYpNROyYBJQTfD2wiuAh4iPbkrO4CYXm0dGkc+eBF2SzI6+i0coo2djnKfTOKL
ygLkQQe+jnNUmqFxGrOXqYnvWRfPt4ZNBJdH+Jomui+r8ypMQjQkaut9dGr9MNf69xz4yG6e7TOu
UgP9prYZ3YXRbP2y01pCBp7HnRsOzKPJRsODFlvuxSkzsEoZJ/IszL1NAoqHOMkvddSZMsif43i6
a8hn8zPi9A56axsn10xfuGvArA5oBE6MlMOBpZocbotOf/CS+UPoVn4xGV9A4NHEtU2db7rngBbR
qngTZ86mbvtjr/rwJiPTnS6DxWjX/UoYWOxYhjAx0SDVAcOG2IYeOHLKt4aO9S2XtW088ms6Yf1F
22Pa1xD6LVuVRxw5j4Sxdqfcq76idPDJGeD2mdWfDDoIVhm+3ISoFS2/dfW03YV2eh9HSLRVL7Dj
Z/ptW3ff7Cr9xS3mFvxSv8+YBYm4fet695Nbeu9b4xSB7LZPUEiJGPulHIEXcO7IjiTfa0yoyTrb
8hEAYMlp90ljYxvjlsaJRDSqBhSxlKSyqmKGn0rY6CkLtoXr3Rl9xwBT4ypDVcvsWR+IWCaai3pU
+0AA6mzLySUeQnRcD+KHWjnZVeQDATyZCAjLG6TPOxmpJMQOrzXQknKr2YOF1m1Xd5ciQBZh2z/q
UQLg65lGArQ66vNn7XLKo5nfe6Dj0BqTmeLy0QAJE7pB/9wfmu5UFdH3Qq9y6DVbr3L8qB/yb9bc
TPeBg/InJOR7ZyGH3gEKQW8FOLZDuNxXki9sAsjVjXTfm+KhSUoJu1clxwqnmVUNt5pwPyLPuWis
wrZgxdHq2k85xC9WDYwy44ILWtjh6OvhMNflcYgDogmz8Toh0r1YHNWYsEmoHaZb2xpQP09mt49Q
E6c1qYnpOeYq4WuimNk1Vb+Zi/AVdVbWNjYY4QwPD2GcjvEQcuinBtNoEs/k8FNZ6qnoEJS5xGgx
SSBJEW9435msmbzOH7OZDhyAltxtDzHwq7uJqEKDsTdtsnzT617p647jbeNa3MexeYfWuANL96ro
bwMw5JhaNxIofQUcjkC88snmwsZAVU7FRrYmHS+aQyXZ7Tt6wQzLa7IxYsXNP4S0FZRn0Nv6QQYm
iswOQG6FO4LQ2Qu3OXxLnXeNiXHepGP+mPQfcXsOYCntWkqijSwRhCP/f0Ykz5MpQb2q3r0AkRqz
iPo4pT3k0RGUiEJ8mv7QGWcPTPTug6TYWj11Sx3fWymfp5HDL4KPFiDwrZa59i6TM/Wx/e44U3lq
81KwUL6ZdZZXcZt+drZ8IO6q37RNu3Ws5KM07Y+Zjse2bLWWaxFLzY6jznW1ixn3BOUWQYVuoQiJ
xOXcSlWe0SCgetfwKRlpZG+0EGQ69owNLdMHqwLQWlfYYjNr14KDD0Qx7M00qfbzvLSShuylBre9
65CX08y0boSVYTV2uvM05uIUCfubNCIy/dxE2xSZJ7bkp5ff4DvudVUTYNTjdJN9SoVSq+oWgvAG
Yme5paHS7GPnPe/7fKvrP6uyDZALFJusjMx9J4wR2r/3PoC+TAghrDKfrtPM0BSjM8mA7rYzpltZ
XYeZpoVXF09ZCiQbTnXnRwaJrO2UkiNahmV7Wp/rVdjSamLp9ZI2RKjXax8hi/+MVF9fXDdxGXG5
cLjSazn45ckoD1BOLQJs9Gg7Lf8F8ikw4K9rNpfjLcK+XS9vlI/5PTORcU/BwzssL/216YcBNIUk
FqBY3jQZnbRBeFR3Jz25IOv47tLKIAXC606uTFlkTl1PWg1yQj9H7QnUrue+UigUTW0YDqeOqcNp
WDZ8gNvZCHOEZryui+8JIYk42cQA4W0c6ORQCM6TY2wHAiVP0NYwZrdMRtanUrREkxWoNmiWVad4
aW1EepWVx5JyJqzi5IZxV4O2Gsy4XBoi/6vRN8nhYADMmSzwZWFvLyv5EacnUbxUanH65AwmPvox
GE7rBun6eJoJKkpiQfLjsnBOknagtcVmffTXa4U+IJtAXFJLg6b8sgLHodSf4D6h+V6f//ViXkfb
wkmNI/z37pTO7a5WojxqDoujecTxRyYjw6LaSToYHG17SpdOEUGY5iaokoRWW4KhomO6pSX8HSaP
5lRiYTmtj+zl6fpo+X9Ax8c370l727R2je3iDkIawOi26znwl6gj3TT4iqK2fQo285QJ0wQWxaM+
qcIbyeSzb1zjFKjBzjbO4Gl7Watv62tJyJVzfUSupInNXtDgzLtPOA/jLncqqokFDGAHvXGjqo/1
yfoyHqAWixR6Tfzyp3VT/+vRP55S8DY7VVohRGQ+lVZg8IezajR84dXYv27WlydsIjdjcd81MyZV
lgnqUKbJ1bAjnqbLh10/saJI8MGHAaNdPqM9zRAMls36dN0IfGfbqn7ADtWTCMPPJCG6Lu//tw+x
PBWw7mCaL4CB9V8mDoQ4oGSOBuXsAvfJrupvCA5Lv4vKkDXXpqj01yxksTKDlgeHA8ybLAPfmSSK
6tEKji5G5bq0r3PmGdT0tLQJB6VdG2DfNTEk4fF/V2P6QQ3kpxZ4vskEkmsU8SfC9eei5ShRExaO
wqj8WSGxE1Ono/dld405NJRgYi2hMTzs4ybbGTQq9tZkn1tWNC3xUwe053DktWj7pW+J2yEHJ8D/
Z9bhmaZvvQTw1LHxXBj9p5byDUTvNuS5wV5AHbthUsqR28tT2Ar8173+qGkG8jWB8X9VQvwhy/g3
zcG/JCD/LRr5n/9Dkuf8f9KM+EWef/5s459d+3fpyO9/9odyRBq/SdfTDaCs0H9Md4Ep/aEekdZv
0oRMDXbBtRF9Cjhff6pHzN+obuCnCqCcUlr/rh7xUJQ4ruUgXDBdz/ivqEfcRb3yd2ie7SIY8Uxu
l+BIQDn9ky/lmJPw0BL3xxp9b4RblLF6dYvXIvajOfd8p23fWu1L1daDq8MFKguuonk3woJIIO3m
LlPaWCMFrnfz17KwvzG2eHJ7F8Z8Xgbnvvoau/QWEAFLUtYwYOcYtMc3qU73RSY947vOpilB+hnH
cDBuMDUd4NpQvQryEfL5mXIxIRxxvhqRdl96DG1KS743o3qWnnmfGngB9HC42FpNX+4OISz6gu0i
bzcqObKK50PWqxRtH1jGe0Kh6E+EYejjc0Crlyaafe9NDz0utHpgAjPnT/UcfXGxuAon+egG71sj
ostQB7djm58U3C1lzMS7tSz2ug6LMn3Ctzkqn6KgeOiD6nuT1gdaQLtGb+HoB/LFtqK7TqqvHhGo
L1iEpUX8VeD42YwFu1kK816Uzrl2jFszZz9hDOc8l/WbXezKONpbmXkIgmYHegG0E01iw2YYYV97
L3lL++AQGqx0QLPp2zD/ZWGQBgxFTCS7LWgQU1r8CdHD5ab3AkhYLBJlqnaWmC6m0kYu3vyqtiLD
y94onKu+XvEZ0p4pDlE8RyAr2xBxxBgJtOO6e2OP4kcg25+IcpJN3M8UguRFUxqeY8gYAD9NxLvr
kaIRIyTmH4aYMTcT8a0ixl8s829EJegbKPt+lmjsSss8Lv9h+C8uurj1Y2u/7PI1nNgPZWrhzR7d
V4J8pw0tYUbyRXrfUMU61dgzsfZjMcxIx3OYVBgABkZQjY2rJm6Ga8cydmPN+Q7rR7O1SmbYcBWf
VUOvJJD0xbwi/2qsGUE/EWFFjJZccujwv0PrNs6GQtfw20K+1tDaz14a/lw4jQisvKdEoq6IoUNg
ymuYi8ioA62o4/COsmTe261LUc30VuuNn2b901Cx9mA2AUku64IM2z4BnJXH0tMJTvaMlKWWMj56
42lw8SRYDZ91QBrEAPQmwtCyniyB59FbjIirQjOCJ+Sr5MK/NSbrHtUBXRvde6pGFmhzelUxv6/B
DtKd+z5Gxmoa4X2FcXFPWEW6tTOiYSvKRPJmwsSO/Ckoxxsz/Tn2gV+WQEMBTDzgxabse9CHjsGa
J7G4Ez/lci/qUjjg7S6Ks4cSTACK8QPQ8C8R0JaamXlTK2JWjujpZI5zHSf1NXqKjFGTvVKbxauD
BS0tWOoozgT91aBM5BglvNnQ8q1d39oDh4jsi9LPiO3chHnNbXwI34wCTUZbiJ7DFLEKKMC3IREU
msDUIAb1y1BX46TDpXGoyuyW5I2RBs0Tmvtk05fqGBrzaVYfoGT2mHt9s2Jfd3wKclIQ2Bjbbtjb
c/wUz+PeUMadG0UEMktOmrovFzkJPpkiu6nskeDNLDi3llQ7hFPWRrjJB4Q72jmj526YfL9RfSIc
4yeUtnwya0sjdK7b8S/5pvRikhGqkXWx4HpqAQX2EZFXlH3pzpPNm1S8r5BLGHY3MgeaUO+JqxIy
8YfyLi+5AmUUi/sqoy4vVfaBcN/2k7a6yUouLLnMPL8g8tBsnF0ZLhoZ3aK9Gok9wZ0PSyKYn4RV
B9ODwGmTaPfNUE+975nLOdsR3TXF8jomXCyLun43C+8Lz4Ty0V0xnq/GLTwKSD9lcChs7ew22sh6
A+98NDMZAiBhVXwhL3ppGi5H+OhIVBssYiSTnO+Dq45VR0RH2N7XCE64GaiLxY6ggeRewuCsxwwJ
UIs8Am/bjS2WI3e2N0TlFVs9UV8WJChUs3mx7yPnOmj8gr3tYPoNRbfBVCM30eQ+651zLFw0L4az
qQiqqUkd7RIcOhluBk8WXN4y2h2SsO+QBuNhCFp7yVPY9UYOBka5LIxtukoW7Tzrm5bxU2hBfmuW
AZ1yGpkkuGyjMvnV5ekjsSr4+523oWVBOks17wscc4dqKj9KRSh73jhPWAhMX1jIDJi/4tk1Q9+y
OVyWa0nYmPdTrZBbee2DTKNHve5+jd34XAsQem7bcrEQ4Z1Uv9ajfPSOrYrIaGJu24rDYGNfzxpG
A6UsvsVWvHezgcttDgOisrCArzcsJ+InmTEo+iQLBSw1kCgEntX7iRN/WH35bZzad9nlX5GNv37u
vmM7rzD7pb90QFg+gTAewg0is2wTUElP+FOj00MmqWST6tG5ot1JgHNwcEbnUHG1n1DzaCHCKUCE
QCLlZWCqibOaK3DQm34VBRAwnB3FEfepWf/URfviziGelHS6n61sItei+h4TV78s3Nn5SPdRMBoL
WpJzmWyemptTSjyox/fKKY1lkr3rg3rF7XIy8DfFI/dJzHelrn9CxEl8Nxh/tIGJ881GaCbCd9u2
MYeUt87wPWoLvLi102yCNYlixHowCC42HppHr+OvZdvme6PJjzTrdGIyCCtJQy5SoYGloeTiM0jt
qelnLhVuSCe2M+97dDZVN477eblAEgkSbXriuOGNsy5K+3M1BoB0kpmcD77EsPTtE1IODpMtN6lx
tSS/a6q3e+JdII8ut0NOHpoPVBzpUn0lcck6wDj0BFP4Wqg9zVP7Bu9Nncaiw6gHjgs63r2uEaXA
9GzvddwpI7gVLWgklVA2MC571Aa+S+RdrMbAslukOkF1Ou1oY8fIILoupUtcmhfZNPQcTOM6zfrb
euR4VkHuMSnWC3I2yjWxk1glNh23uL2dC0X2DSthgqC/DX3wGicZSkmn2oRXT1qKA8nOfWeU7XaM
gjugRNG2pVe9iZiyJAZxakULZCHOP90BhWnsCFQ0evAOBMfZ9X20ww6TbCSrPPlC/kexUxplllB7
ICK0RtpkI0pyq1rDfmCX50dT4KFp6cX8vqmmAjTH0C/SxDqnZNqJsfeIdW0OLlGIRyrw71EluEuE
7bZpsrU4Hk517S1hU+kroXAEdjXLf+3BieR7KLFP0jKmWRsggjqFDZvfn+sLvQmmpsB7A1ghKtJv
SWKTwGHpj8x8aClMtJAMMrxOhYTvQ4Bp3DGDxRLZnZxO74gUoEm0Pl033fIP8A1CGsvC/hgMRVDT
2oxYfAwEt804J5AtqMz9ZovJ2aulyeW5NRbyxBC+ZjVnj5nPHleNQFJ8nGW8Gxv7amSRcdBRxm4i
FUQgOyrQ04mCXJQBSVjc47RYls+CcgNFDV4Jp/bI6Fv/oVIccm1ca1TetNfm1ghPU7eLKyKWEgPh
kqcC4svBdLgdfPAov06q1Xe5iYeOsIbwlubTbdnRb6vB91G0N+Ft0Ka3RADoB4uUd1ROnSD42trR
aBzpxhA2kOePAW67MQ8emxnnbOP1P4ui7m8jqfe38z1JIFdMhaTfpK5z4l2eRfSjdENxstDqxmGf
3qQtw8iq5oBxQVCd2j5AQrc+VNKkxBHp1/oMmqCi4mdMaczJY7J01BKjHk/ro1RunJxMSdI5ynOC
5m6PCfE7QK5uW3Gw+nMn3iTqjj15BtYJnIV1YroD2uuv5+YYmjtB+lDW4nPT45F2x+8PbYWXVSpq
x4D3IdnVPBmrDS6NvDNqqnhLmUOEzuiSK5+Zt1XRazgYUceETu6vz6DEL3FzoUAC7fYg4txUO68b
EE1/POqH8sWKg4CI1FbuWKjE9HCxPoOTJcx7QOWhS9GfYfmyNiSxm9DDmKFNwODXMh17g0LxinPN
ORuuB8kry8XvjwK7Jquy1Swat7y2/l+6CqIjvj6D3HCymfgjfBT4SfOck7cGRtY1+gXH5CUYkv4T
3gwQLb3+rmoCmVycF9chIB6897oekeHAiFyDZzZThc/28Bi3jXZtM+ecD4BiK2tIz5XsjCeNCdzW
LIgAX586MwCdLCp3cqA2KwfdfErjBPPtPBIK3aeFP4FKgnHjEvCEdvVHOZPGOEp1rxxTkcU7fs8I
rnopO8/ZpTkFgsrxzgKD8K0l3A+H+dPf+gt/NGL+I+9ITI3zdoHW/wMivKzWyRRwgYRysLie9Q/c
cepp5mwXdXdssyY/mAF6y+gLApFLSpX71NVUNZbOsgRqLko67l7/P+9vG64OjFqXlv4P9LM3AcAE
LtwdGzkCOK+utaSYZCFoxWo1FzZNssGKfQqM/1vOwT9gt79/dbmYbWwSVkjv+Hc4KsW/Zsdz3h1T
aL7c090bnKRPYzoZSDUmf7b1ox414X/3vv6fDFOmFAKf0f/eMPUQFb8+/+OmSd/zX3/vfv3xh3+1
vwyaS4aw6CLRrNJxSP3Z/jJ+g2pl697S+lr7Un9rfpkGXivhGgJUtknL6k/rlPEbiCPdAHdMA/a/
0vjifPln48t1XUu3LT4Dn8uS/ziVqjrs6szziiM3zhxRe/SDGkboT5Pbmgc9KBDV6+1uQhbh93kL
W9cbxb7IkxsqAGPfpfK6sNyyO7fqn9wCMJSJvTukwrNwWjVIYx3CZZR6B/16kYW+HzQbMMIlygoC
LYmCiLEiyeuQMOl0hvHQG1yevR4QZOG6jCXnB3Dh2ITKe6YdhNZFChvsgBczCClA02uq9+22dYsW
SktK9oaasRd0OgikiySxi/l+h0pYs0/KSiefmU1F1ckV03C+2krHgPOjUBHttkh/YbZx9XLEwdVM
xkGLYi2Bxlf0iiacmXwlE1ENbiOvZcpNxhyNO5Wmx9aWv3okWjUC+aXVwtqmsY+eRS49QRDKtLcW
xq6q7p5am/dOljVX9jlM04MG1GmOwk90ydJCGEQmCjEJuFBi7ZESAJK82V9UUJxDGm8bKsptnvf3
g55emIFeMH0fu7zgTxAGV/qNNkwgR+WVLIMzU7hz4el3XqC/RBrzccCYAXqqwdzXmfFCIQq8ud6h
ajnEIr3UbfxllCivtfg1aCAcuN2TGTlvnQp3GVHlzQ7KxxXC1CEb1UWo5N1w8OcMfE2VXwajf6BU
vTHhvADCtrnl26a6dNN8ZyfTORHDAQnoafDiU800tJ+TSwzrwTHiS4lEn5Go7Lt9a7fbGGmPmQ4H
Z6EOZQu/Q/cLKd6qqdlLbbrTZ3Fpp1c9JdDcs6MvK+M4gN12HgGZBsI4B5V9HPJwNyX4bgiGbzeW
axw73rlogpkZNqEcbbk1WutN9el76KS3IXHJrnFXRs6xbOF8YSMyzPCk1+qy/MJGMLx0DRxKWiW2
Sr+cMPqCSPaw7MZSm18ql4Panp+MisgD/eeks5w3WNLo42ECol+7xjbN1Q0loR9aw4OXM/yti+E8
ixJSL6aVxvJOo4FyCgZiN8UnGijKcAiHwqsesQfL8WxEUHjD6RxHFGAhyVL62PnxaO1RBF4sZ35Z
jskZGYSOOd924hP9o58uCxUX84Qan0Q0PQyl/RZZ6jQPhm+V6lJXyfv6HlOnNuNk3TWkWYcDWW3/
yd55LMeRZOn6XWYfZSE81GI2qQUykQASCRQ3YSBIhNY6nv5+jqq+RogL3NlPmzUbJJsZGcr9nP/8
oi39F2QXTPyzAa/35AkC/N4SmONwVwL0BHE3x/vpQFNy6ig0QzV8NNvopcINfDRkixbt1DHBaTze
kWB3SMcQ/wpCl6vxMiCBl6qgIZpO4RQf4r5ZlRHPqlLdxfmyi4Z1VXa3EDzPlZIeOrkcoI0Ppos7
tbdy2uwPtyTBXoADnurub3ds8CycLnY5XeQdbNVxrySx9JB4khdGPo+a39/aYU9s0nSp4U50TEvR
Lc7kKXlGu4DtNDNssYHFms2Ucjr1tXpqdFgt/kof0q1vVHweon3OJ3bh59Gm9735WA846OE3FArn
J6mME+QfULz2rmWMJZ/tOB728rslPmsZPp7nUBvm0aSvoygjBJuloMVE0jLbxeTxrrdpu0rr5GUQ
YhmGj/RjSy0czjqhjPJhcst6VWJP4SFz1NNLw5UyOvtxoKSHOTBdVLGtFffOL0ifNaOdElWr3GhZ
pqeTjbEy1M4z+OeiyZaFjHVux4sd9WuH6EDC58Inx1ceOte/uaoHBIaV+hxg+xh6/qLT6ewxN6YF
H56xk73PzB5T6uilyca93moU1f0edGPZkEzsW0da5UIhzD2/MnKQ015bjchvShrxxLGQLnZndGqn
Aq3JIH9E94bSz/hpRfGNmke7pjI2pZ4cMOdY5QOvxxjwSHClcZmYVz9qo7pu22nvFs25rqfVRBeA
kxKuivFB/lcJQyxYd6gH4RhCPSQLY1+a7XPtDSfyElaVwJlL5xWjJVh7WIRU2FTLxSqsea0mrcVq
3U92GkRcuWCLoZJWpdcuO1sTTRcNXKUpy3vdu7TpcDY8gjNDqJZ68LsO3a0/WEf5Sso1QWLETO1X
8iWqdd4xTYNM2PnOYytBRS1jp3HFYwk2x54IGqI2t4TpgSvXQA/dKWiip4ZjJIxPB7c9BAOz2t6w
eNXSp8jteT+Cqyo4ymMhDTu+vnHacNQYmsJ0FKRaK0e0n+lSVYJrYG9QgKiH/Dga95MOdQ51TLSD
Lg8UPRqbZECMSLTrgxOVTxS2kqqrPUc+csAS8YjdeMUVDCmo1r0FHTHzr6AsJstwHFXggpkR29aO
7e4+QXe6ibp6kQZk2CZt/JgOMJPzeNyPebpvtPqHAekATbHTLOOY0ZeX9SNE27BR5vQM7kzo2gQO
eh76oNtpkq0QWpAUXn96/bNxCsd1n0J+ti0od5G+mqQXfyq1LK8/vf6iiOrf3wqYAXOYAhJVcCXI
MIzw4vE7f8DfZlh0xGjYeJfvVBfdZKIk3tw2iXOBCQlu8fpLPzKyTyO01t5kPmiOpI1giErm+2oA
AAlC8l/9Bg6HQ/LNNoW+0SZduRrV8AKNPNiOKUEUAUGHbqtuygbZiqMsJwYL3RQvM0G+RgvdTwOW
VfBSf7EIaWXYvhwz6C0joNCstMvFaPMnjX6lFFis0PNA2cYvdF9I9Ob1l1YiOny5CRADo42gIjxV
gj8NjWSAdxfMwVMm4SHqr4szcxPzaTLdTcAusCwD56nKNLwTISfuwqz9QQuNi3YULDW8tluJRrXW
wG6ciIslkaoC3fo8VUCZKhOtdkMoFGNOrkykP0OZ3yEUPDqiQDuG9jmukDIW42NbGPBgec2jisWD
VyAb29vUnfBFG+e8bMvRo9ARAE6JmjbXarR0WWyYdCwdlr9BLzHPjO1HOT41055JwniORX5MMNgr
PWeN1vUpFBulr/bCind/FPX/Xx2n4+rMwS2ZP2QzcZaxZ39kUoQRj2HUxznGW/ELM51eS85Irc+e
M8D+B1AesSoNXwa7/CaKT3uXZSocjkwsl2qYQqXltN41fK7oMdYk32Xj+dppNAoMOBNrmyyslPWF
QieM6vmQeDPFtY6yVPrmxOl23g7Gaa8N02HGDjDvMqZ/e+K9bQ9GhMBwo2NwJteaLCDupCzWrnob
a/2tZYRPdb5thpsQp8ZKsKpR2AbR+G0uyGdfxKGvomhz5f++/SK+kaF4rr1sI2++OXS3JpUJgIhj
q9cjfuJ6wswA0owDrbTVKuzw29tsxBYff1y8wPejKzZhJgiZfPj6En3kDshLBBdBxRrD1BC9vP1m
GDL0U0QOj5QYyUAOVP/Yd9WQZ4ce/aSBu46I25+vj3eB03GYjM9UYow7Toju8eseng3YdLPX8hBL
spO/1i3loUimS8PWZUQjYCZlCLWdlY5rIKe1LEEst1/HkbkJeAFkla42vCnJcJsGkVQ1nDCZ3lTc
i97Hoy8v50HQ3UZtBQHnMXHUVcnmB29onbXjunLqW9wuNgmk3Ri5Hmk9vLoY1FjVSvXrZYnmd0j9
i+KPz/GkPliDOEotgm1UJ0drb70ifSndlo+Pniqomexhc13YHTh5gxZUxT01of+DWwR02HdnJP/Z
P5Yubxxd/sSEPuAi3ATir3ST0HfV1N8TOPARddNcF9mGPO6VyNVT6ya7NPn5WlkPF5z9tl/fdlC2
T55IoRmya8cQ5UOuqNtrDr0pb6Zvjfs6kWDoyoqMS5T3tzUb34rYiadRTjukqZbadmfa3V0p0p1B
XS8FsNp0F9TZNssPE/pqVzKCdfjQtnwYVArSpBtP+F3TSOjXtb4PG+yJrWzkIrJ19NnVxHrYUorJ
z+2ZYGMUjo/5RlCAyq4g4Ulwg3Sn6QMRDirg6XTp6KpSE1PBiFl3+sNisK9A4qa/X4soOZD8uQrr
n44cwuJ3tHABchcDMz7dLjbhiI0DThbmNtJQpeJ7PmOw7esy2zZpeYq8g+d46EK8+FlrWnDS7qzj
2py2/nUWD5fe9s5YGc07WjAqcONRT6iOq3yZmMbfeBiu8yR8kkVrU/TryEyO6Vg/VO343OmUY1lI
yx7cltWWbCPElNuOa4xh9gHu7CFwxKOem5u+2yHKvxqU6EXRi43umyi1WzyQkyctQXOiLxrjNBTG
JsAFbmTV7hrn0eq0k2z3qFj245L5zatURfZJubXR24llN4AOeTMwwpPnofTUb5Z/hGk61+x2YWvA
r4767DniaGvABF8/ae+CDuUOwAgU53VNdaBKfYD8SOnEJdPINrJ9ky3dwG3XLrZXPMhTzqBkZt+s
tp+t+sDHbLbE6BGiLf/+j+2u0pl7k9zKYhvTkNU0pvn3W+onryxApk5SKL+6ZM6+PUgYlHFDTkm2
IeiSsaFZA+Ik07ka4nXpuyj+qtlNrJa300RtACeToee+DuAoUGVX7rSPGmsZGji8mZpEWjagwseY
tqfTxaPNQmjjGIcpx77G97WOop8YlVA3dTEWnZAwE7iQLMQx7uetr1+6iKW6qpBP6dOyGNNDDSt7
sNtbg/uPVcST7o77psF/DrsP2ZfZxoRjnTjGhdgMBiV5nR1Q40zw500aHfklTeqQ0rKOo2Gdc0AL
1MudU9wXIAyOO0PicIqN6OD27RlS2qOfDnvHig5ZZRwC3V8q9biXbVMThAd1shexWV3xeOwn/9rx
gD6YdO/0ii4JdG82dPmD1qJa8gJYPgOll6qHLybbhTLSk4TxoRvinS4j97iTTmJsJK4gD6dWLDRd
ZD5mVntOMfeIS/sRbuxcNiXugOiB74JV4lmu4IJ+7euHW1M/KXB4xIhHpytShTDfIZCZXjRDPqbZ
RsOQfZal3RwFZUVyEX1TZSNFVmJ1nxPVNNcC7pEyhGsswbbBoNwRKwOPYOqOFW1eR2vYCuvYCmdX
NxcTY5CSDl22bl13qtPhNlD8KwTzV6UT/Q18j8s4ur9IPWL/9ICK8SnS+XzCshl7ZO1WIIvGpugl
wwa/1VnzSiCAjjefalQWFW013LaeeZSrajkxb/NqVLe1dI14tln5UxYz28jxPuBIWB0pAg6KPaw1
wAXQO08Zbl2nu9XadtGSiZfmP2STivseuoRhbU7NqgAcqY12nZpUO+AvVjFcykA90eARsjA3AMtk
NebF3cKnmZthD5RhCaW1OxyNbpGuPY+wZmQRZNYSsjAe3QimG4GF6DjXbd5fLJMzRut5cAwPA8wd
/K6fsancUrs3i69v9CerGIWb/I9mYNClvbvNvV+ixeu7bNM7kLaRC4vCBtfs+7V8yA2MaIWF05L/
zfOlv8bF/ZGHLJdPh/KZHVqDKPph+SwFyk5MqbJNE5gXPEQPcp+DJ9EhJO5VbkaSMl5rEFzQq0Qd
Q0SxqSh4ihHgBYRT50UxJAlu0vEiALKiyI6BNSsVVTK1mGb9RFyJRxY8TeolB6CUbAiJbmSx89i5
9aovo51cMvrw0CrKuu4srHI4dfqhxKUKS8dnXAmOAVJhAbgXYSGBEdYBHRkj/XhHnOAxyoAQMzSa
qQmJb1lH6WF0SQ2K+1ufood6Ii+nZ11uRhl3MxKoyEitbeID4RoLmHi3jIj2Kf5XqKoQHRnxkzxn
Y8LJUUPbPKkHpP2LOv6p2MlhFLR9/Ns4ZPCLHh9d5nKokp0sdOxB3Tc89nj8YGa6aMvkSC6OY3qP
4IG8sZ3zKBEKvyMSOIDLYIhjMaUvEg5xuuE6ozL/lZfuuksHIrHzhda/VAkEBVS/FnZXs3GanlN1
aXisRDERahlRXcNxangrZVk3mdnThHlu3eOpG6AZUwVKqaDUZhN0i5p2N4oJ6FMJhXXUQ5GAxEb2
sR1wZx7to0StNfA6iTbhIrJSRsGEt13Qez3Lk4YIdNbhuxFUtFNJya6i9lbu8CHvRt+ZRzQWJ/n7
Qh/3EN1D4KKqDQ8ZcHI3WIcA24c+mKDaxTX+Gug7cW8igC8+SGQtp18UTYe5+/K1iR3bM2H3z1oe
3U2AM1oLd30nV90WkBy7uoPO6IAh+5MIo4OWtTSbAVwdvpViskKDvqboakcvgtng703TfJRIW5rx
f+DtzVTzkS18HyVsH1SXRXAXldaVLJi0ZLyIRDxGPuwSj2iAeMJhia2OaqLL0p3Skb3ogiO6pOkS
Huvbu9DxVxJra5oEeLGEEgNTNt4Vxbh/feAZesgyMmQbHnquJ6uXABUQWbaU3XhS2EcXyzEZSaWn
/VZuPplo6CDNY1d3i8x/VhVwffnASfQ1YlMtBnqHugStGVJGEMALtd1dEtwvZsHETlqy+E/dusMw
KmU5ljjhVHi/v161IJt/rPLpNhHZqSY0dEN9190loxGVujAJQLHH56zmQhKJZXj34FwAHi0pi7IZ
ddr0ChiTGQ0O+bxIEnuWD1YduHhpNPQAjQtEnPfJbULEtly2Xz/A1n+WEQVuBRXaHZ8jR2GkM2A8
Ft656J2ZfvszrDKqK/CgflnfxApCPTUP50OIGER07DlZpYglKtSZO7TjxoDuydwdAbpNk+7j9aCa
BSWzMx2yPHzUJIpkTbwmg5VWK00vn6DoBQs/IlHIBtSocrDQJgfbVI2inx0zltq5FbTEGefrPgpA
wtu7qBkvMIrJ33nBxhcqHS+4XF+CydjmUH/7Qp3LVd0SzX6pszjJNefOV9SjWiIJlbF7MOOdrr8Y
6nA7RGLTEE6EcodUrKXcwxP8Rj0DmojVLMqeUk/uu21ycHki5ftX2+6dZtx1zDWSSD3JT5Nlkq/L
1jjcxdcKCuWcmYB8KmJbHOWHuOD9FfCyRAYUxgko0nay0xB1d9Zia2Pm4/OY8gXA7dORDHNXW22q
gioob2/Vq7C0VTjG/Zr4HZalYumX9UvStGfDGk6vwmT7P6X//2pOzmPx+7//6+lXGkLDqIkBfW7+
HJ8zk6ZM/H+P3Re/k6f+qeJl/meMv/313//1z7/5z8Td/EsVwDKaBS5DvWFRbvxn4m6iRcHGzSHt
/t+5+r8jd8P9C04JYhT6LRQpDNf/78jdcP4SQiORls/THYN64n8ydhf2+1VFriaaRgQ2JCDJB3gH
q1FnBJE2uSW69ZxAMHxiJg3UGDLAroeiukPWDqwsILMa2PcgHFTwVOnDkiqZudgiLW3KPVjFMxOT
wXmEhc4YCXOWay2poLFd7tHyJbOVagfoJ0m62HdZsFSdvIMl3ZElRbDtvk6reRIHWGpJSwT/h0Mm
2AIs15rXloX7mYOXi6FAutVKXljYC+vahnFkjukWIiR6A2HuY2uBCaOYmZPjMxDIf0MLn3ijJAuQ
U5zHuCF0Wf0o5P5XcFoavNA2+SEIQ1owMFsPQ9kscDB04EnbOMap/jIOvKNjYDKCiXK8xK7GXnoV
hN3JU/G8N9ceXPq7PEr25Jn0M6U1UZYxztlbuFNlk1gXdlgeKs1E6Eyb5aTD1mnVaWOrmCyKOj7h
3PfD8hINfzECUGPy/KK02qXTSF0wnlsU7jOKIFbsoIJq6zC1FJFNDmgp+ba++vek1jMiLdw5o5S7
vgf+GEQc32FG93eI43lyMCqr2PYNBnGV0H5P4MTzyC7IwMZHwR1dXHvgXuvpqGKCGP5o82XoK+Sy
4mEH04w54Rg2Db5oy5QmZZWmqTqzmhXP0EvcwzQ1CgQCVdTcvfKBLY17v1L15pLqBLFOA2wnc/L3
gYWLieP/MpU4mDEJYjAd6DdVpxOD0NZzV2Y69y2GLSF67dV1EOtHisl+ofrxyygichyRoqqIILUc
O5YwmqXCOnseDhR2bZXzuhr3MOOmFelbv7TcNGdmCQ0itix4HFF6CjgQjYY6C23cbHLmlK2u32SK
PxsN+8rr2oNG6oC0E7rroLkzbVRJrCTybuiJ1kWh3c3gdW5jx7/RiXenP7wy1Z9VkZ4K2rABWy7S
QbwYHTQ3JR79HyhItmMBy5GMkBzNhWHcxGP8ozRhZeFUedfGFBFOllxihB2IM1J8HxhI4JKAlmmR
2oocH3dzErDnhXftt+U10silZ0NXlcm5fGMUAWZDpFSLcVAK9yXt9FyOjItZqxKFPCZE3iqAXRhG
VS2KDWygUG7zjs+KbkA0Dn/FKu1Ny347d5V+2HaQwP0UeYKGrcrayAhBsUua8UJFqRz5Z3yVB4go
9KiBmr5EDjIUPLh6h+ReV7v2hIIhLFOrtrIh/jl3bVX311aVXqWqtban4s5SxuZW8ZKVS/xfplXB
xSgS8DvoHvrCS1MUB73EgCcHW7KmRODlbqLxboSGu4Qs0YBaQ6YLDjZptcsk9ub5UIXEnFIWYEyQ
z+s0gvYYY6lm4OVFEibqnLJ0F1aNeDRmqYmrLtwWP6vE9E7m0UgC2Ld4B6O7ClaFXNuUcEIgTxoA
xi4PI8lmK1/tbtPQVhY6rkwdVPZZO+rOrNnVZGBodlXhapFDeVEwz+ut8gbT5uHKmAYiquFn4r45
+svAkE1GWIh1mvvZjIm/OXXJrVMyAYCzjosSHZwXUz/bbYNEKVARzE7uynPRq7SEyoTBXR6UE4KW
7K5uAjCCJn1JIk8jDxLb+zHQnu1wp6SMCPs7r4423YiMghgGDUDU1U52qSXo9vtjN97oRrSHS4T2
2QiseYFJh+OpzwjXw0Wqm5eJyIbQb/G4AC+fm61nwbbI7H00IGFm7gNglOK4VAwYwENm3xf6lK56
voBRNhVJ33q1J2yCDCFl+tXFcLE9ohDG4QJA68wsLYpxU3fWhk+YOdbVN/ZQ09RqDOdzz2HfIChr
T/Czv8UgYgGHs5ILv64N7V7VhmKZJxBiUlVtNlMe7kWYALR5BPDwtJBKQaaS5o/BFl+wdR735hqr
qYFFh3V0dHEFQlRWzTPpLJEa9YtuI0YjyUvZY5ymMASpzbXf6SclM2GodiHKEQWv7iApUyxHYW3F
EYdTkPpssn46NkgWN0qVH/BNUfe47JkLLgXqfUiqAXlSV3ZmPLh0TmuwVHc/dmWBDN065JFqYsg4
RsugEhYEIACl129Rya/y+lM5vQR2ZO9efwPTd9jwoP3zLbMAHkfckiRQg3RPMI67sUTb/c+PZWht
HZAmN59ojY1zrhrEMrXBZoS+Cd1AvxkM6QbYz7pXprNdG7vXnzLJfib6GdlLZKqLfOpeUpN2NB9x
JdCjxy7hTz0rWRMxjRG4js2YOoqTnwlMvdzpkEhqNBOxbKuh4ICMTdmrTIdyQN30Wlb9bwH6TQGq
adyrryrQVZJX4a+3Zvn//Jt/K1BH/YsKknktuJP5yt78t/507L+QQFsmQJiu4Vov54n/KUC1v9BB
UxFaOtu5KaQW+l/Opy7+MtFOuw5++UhhLfd/xPt8BfD/BMVci3kyAzPT5CUw1PdonN8P6uTgcQvA
T1teplV4rUR5tCfR8rph7VlYSRAQT63EV2zN+FzpJTZlZbyIipMopgD2T3tUGhKwnKLqIU1UGTE1
6JkSH0Vbm9XbRusOtVk62HJl5doNIH79cb0/mcm/AxRNKdZGSU4tzgAOk4h3jXlZ+hPL9tCsVW4V
2zKKTiXVUadR+Ga4rs+nUidt2v5l50ryzbHfM9D/ObgLxV61Ic7Shr+dXVRG1GmsQQ2MtYBKN1+X
CfZ11RgsKfJ6vKz868JiPhbjdeQZzLy+PvdPj89tc4lQ4Bkj9uDt8SdtiItRiGadOvXJEH0MjoYp
eQ3rkLhZBVb+Fq/fhRqmDIVNetlvji/eoiKv529w9oLHW/84+xw60PnE5OKbZkNobEXseUVtiEW/
BiIXOGx3cNVsh4QN5BVzCK+CCnLtIHRhM8APtlK+uSSffyMWd/lyQY1+d0Ua1FOeAWy9VnKWeC0a
Akb/orz65sTfDX05cVPndbEdR1i6QR/59sLXvmPUXenRuEwarZaTozMfrOhSeP08thq4o37mHaca
RZjewT7tlf5kV9UwT+xSvyoMEayTwbL2EczBb4Z27+Zpr19NY33QaVx5JKVbwp9DO7PsdHgETbuu
y1+25zNiVYJnmN+zcWTuKoC3LS8qvnkSPl52hu1M70ycE5i/v29kvQD9nGPk7Zp91mS3x+GuUN18
+fVl/+yq60J3iS9RXWG+juL/mEeqTq1HGm75bMMo3yeH02A2iz7fwHPk60N9dhX/PNS7GwwV3y+h
BrdrB4suBN7MVtqIkMG4kERR+mz06mEwHr4+6nuY8fXmObZjmQa4BA8wm8+fN4+UMSRoPS+0bgMs
B0oDnSQFaQ/tdEXdIRD5XMOqaQ9wr84NCc/LsewY4AFaF4pNthYz9GUfKWuG0/omTmyP762vOtxS
Fk7bYdoyxFelSUfWtW5HtH34UvkG6T2efvBwMEcl6b/UmBRsxvhESh5pQjHmMRq5GFcOXjbNjdYq
PwRWh5tvzlxe0D+2InnmCBBszEGgGekfHluHsEwd0LFZJ5BFVtqAKVhDvkDgc1ZK0N00KuOQvlNw
W3fPdYI5XSTGU5919mIYzA6t2F1S0ySpCvY1ra3NCifvF8YI194P0YB3PCx6xziirmjlE5PgK3sC
XQ5mZQm2MekGFsgiOgz1c5hSgfpOr268R2SmEbVYe0V43sPXp6xpH/cuzpm9Sy5WwMrv5+sRIaHx
ZOL4jmwzXUpSKzOi34xBMVHo76coj5HKOcq8N81hQwwdul/zBUPJo9qEq2KKlCs//4UlNsaQ6t96
aOWLqtD+DrxJYyIOOsxIfGW1OIsaEA593OjObuttXPVnpDjEMQwNskpbugSXLY4IrGZNl0LC81Tg
4ibdpy6z+Fbh70SU3gydc+PmxX3TXmkxJhkMFGeYOh30RqVHMeHu7XEpdedGYOvEOpe7vu1u/KK/
xysixrx3nqdYEubiTlXNe8dM7qrIJKbFUpD2ZyQ9dg6tJWVynAXzCjep1WTj4ZeTNIklQXjBz8HR
CkB09MOOf29EBJDZ3TUYyyzB3Q3nM+achY41WZFhA+tjizbRLZHnqTsnm3iGVNl0BQQSGK6kNjbX
fh/u41qkq6G4x3N1mo0CXXHeJTuhls0smpg7jGZFdk6n3GI46s5yF0q0+Zzb1ckUZytnGpiW5g8E
P2cxQTZIAwQH7rBNgSMx1DCsWePwIVXX3lu+QxYHCfZIEpFvs16FIPbNdRKM3zxVHxcuxwTrpF0T
AlrOeyXPUPtmyzi3WbdwVeF5r52O+ZmkkXsDYBvq/rmXwBz9+ln+9Kgmu66pmrbcCN6uW27F0+FO
MduueqmN/qbNk5e2so7DpNxXIn6IXevx6yN+UvvgccVOwKDOdS3xnupV+26XKUlL7SWgD2UxRlBD
dFcp8N+qJ5NgYyJr92qjYHUHme7rg398cZkgY+uvWi5qKUOKw/5cpv0WPKnvck7Xzh+LSsdqVVe2
YoqVVdEgV202tvJL6dGsfn1czfiwSnJgYTnUuURbcanfHjhVPYXWlOssWkZpvGFLPAe7eeKPwxYB
6lNKzzA3O4Y3STAdaxbPGYjSk9VdIrPVvvs2H3d9vo0DgA1YrkE6efdtMHGZNKtwyVsaqIKYnGM+
hOG069fhLHVG3sy+1o61rXaoEvPr2POIpXKiZRr055zc0DUREIuvr5D+2a2hHgbY0NDFAe2/vUJE
ceJY0tn1WseAap4kyrKwhLbqwu5C0OxLV/cEM5c57EZL99n3kgcS6W5H21Ov6kT7Ox40f7ZB3L0L
0PEzxCMSg8hhrJ4aSGOqf9Yi/dCQqXGkFMGlkyCtxksPpXRJEh5OszEf/fUpvWcYsjU6povxFR2h
4dKrvatFfKEoihcY9RqRkbsmxchvj5oNrT/rWjZlnEBwqg7LeWdglYfdbbyZalHOElO++CndWq1a
T/pE6QL1qZ7H9aIvimZhubW7nIgEsns8nVUTo4/YJ8Ab5sxZ1XMAPQvr9EFANKzcKxfGN7MxThgn
Nt9gWx0QvvlcozwM0m+qL/GODfTPKSMdNAw0vixn8u//qPQ8DSXd6PQ1U7Z6DoFgE+AlbgfKuJlK
7apryrlvYhUavIqVsmyY5cFLFCoLM6Dg71qhbCjP8RXxBmtBAwj0YogJm4xRn/dRjiABIVwkm9kG
E5gm+ak4/X0VJM4uybRajv6ofyzCkooKbYTJyNbUC2NudYwr/d5fFl6NdUQ4Pk01xsNJLBiheGTI
62p91+fWr68fgNeq721txAPwx9V4954RBN0Ln8zqtd9imjgmBH3rE7w4Et/6RYFzz5J1oZj3WJ9b
WhdJ4xp9btvmfRc1119/F/OzlZ4CnE2aVUiz3y99ztiJfjTbeo1tdLfuhTPuEc88tJ67tLCpvwrN
zp4XIVSYiiz6mZpo1+mQx9e2W2xx7d9MfPErL2eGYxZuQ6sKl8RFjVNNyjRj3oouJ8OmVcQ/TZ0P
Ccv8qdHabuv6wF9eacFi7sWZjz1XThstJhtWcdBBJNZwN8FrNXxJsgZHcVvHadX0VmZqPaYF+i6H
yF/cr7xhjfUW9bu6DXSWKIcsr4WpOu4KiQ0+WeqDIbwnzc7vrTZiby/cpd2UD21Tz40SO9GwNOai
8n85WpR8Iy/42N6AE+FXJqiBLRVI4+1Dz8QRW4OI5RROxZPvwYpRJmRBiDOMbxqpTxZJi4Kb0aiw
+dT3bIaa6Fo8pHD3KPzsJSoQ5MHrZek8OX2QzoKCWVGKC5bAPPnrx+eTkpdzRPusozRGhvy+cS49
vy1sz2R5zqAwYYY8I1lJbOOmftYNnLImx1uQuNNAcI4tkuXUcJmOdPIedf08TvJFYTu/hElk0VQM
1nwMqmiZk19gQVX4+qt+8qBbqkDnYWA7CAon//6PJagh7E3HoaeGpUEsRV+SZBg9dWpyGohGS8Pw
pZax918f87Voefemg/jpqE11oDmGzG8P6nbkQcKNrtda1x4xxmHEoSxwQltMln3lO14zh4RVrBTX
2IAyIIN0tnqNiqjHToSwPXEajKpZBEFDGrxHoYlOCs0hrhXKdyXQx36NG2mydeLlaIsPVolh23Rm
0LEm9SiMFmqBNC2JofJZpFPINKSXr6/Mp08sLRIWj8BtIH1vL4xFBp6ftkPNgOzQN/pBCI6qIx9i
cTZmCc/v3J2Ille+e2DfjejlTmRB+sf8SN4Q8Z6eHNWanxMxVK/TqXnoR3Gj2XSH2HzE82CormlX
GH/Qf8ZDAE0NCdgsMnH87xT6cM9P505aW4gnu5Vkp0wTg9GvL4z22aqh2TSPkBttx3y/avRji3VH
HfNGKeKJVYWRqSB1JS7qA33j7yCkOu4EwZI6/Zo93hXCZ+Q+YfRR6bi3RMmLMXIJv/5W4rP7RYXM
naK7dT7QeRu/83QjUzF/bP1opaYMiBjxbBNc8BcMvu1j3bgkUYe+zP1UfQbOxbbQARHbyElPI3kU
CBTvjGH43WICdddq/k3g1cSkZ3tXBkOWTnCcWGmuSrdsF5ZnZuuQQvOI63nlRtqhcRi2hS5GTlPB
NpF1lHChOlo42LjdQ10esoIOIRxAeLboPp+SwXyc2iTfKkZkX/TS/zWV4TLutGDdZwFZnBrbmlFN
xRVzx7qkBvj6gn1yvRzXshCKSP3QB2UZQX/haGZWue58c25MYQQBauqWMJCDed6a5zBobyylekG/
+c2a815aJp9wPFkZh6lSWgC35O2rFUYacH9lk982JPYmUlsUUornYahixHMnt7RtX1W7rkv7XQID
fG4YpblDQ/o/76nopaBYWnIa8WFnKLDxawpHlGtiRq8rEstnZayqy7DPcuwktaeB9KDjmGdXkdDr
bx7Xz5pJDg6aSxNjg+WLt9dAn5g+YxJWrht7hOPrB2vdyX9Ghe9fpX6pL0PFzeb+NG2jzl8VQRl8
8xZ/ssq4KpCfwNIFUw/33fJGpZSRtWKWpH6SkVC4UAuJS6rxFo9IIazUb8+YVuiTXpKaUnVd27Uh
Wr3vJR1kk60/YVqQdKn7M9df3RQb6zQA2qzCprpLILQutKF0z4rpoPtsvV+YsAVwfz2i+QbPPUXK
UxapwbJNR3/Wh2Ewj3vDP7V6g2FaKWZ+3irkAQQhRBJDuXe8ek5Ot4n/Yh1fEV5h44nYzGrVK+70
IHmoR5isdl0hex5cBtg11qaJjJGAksoOqNL2ZkN4n0HXW4ZF6m9SfTAeYiF+dhYhz70+ZLzpLbaJ
mvwgoXlPsa2so24udY23oDnKWXiUkXZvXkI3jrbAX6iVwsSf5Xg3nky1q24mnZCPtjduGGyU9w0O
iw4c36GzHhzj0k5a9LsD16+wD4D0e7bpIG7y3lQOuOLihJtm9NxO4Lm3kS2Dc/BsCFpSOOEVXepM
I7Dh/3B1XruNK22UfSICzOFWgYqWLNttu31DdHCTLIYq5iKffpZ0MPMDcyPIOj5u2WL4wt57zU70
iVwArUcgGRHhjLnWUflOJTMc2jujWdsmqprBOvZ99EUTVJCRocU5XEiM5Q5Zv+tZvJlEtmyqCcFC
ZPXzz4y6rZp7/csl4p1rh11s+sWApGWCLYFXLV9FHmBSV8sfs7BuJBX/7KvciGvbzZ/mAPXyoPu/
au6mNdGt5YJgSg7bCm0P/R6Z+7ms6cD6EgdzXrTzSliVxncD7o00PqBtRDyeWbl99IYYdtb9q8dL
QbaEKLbcauOYQX7hzp5fein7IwLU4+MlK1TesQ9toKTkZ4n7gzRdEL/3Z4/XEgQNgDqTHX7kWBSO
d2b06J8fz/73MFXpuFUTM7nQU1WMc4nbni1zRP0zklBXM+tM8UCkSSFPmTaJ5ouMXp6aoP3SvqR7
IYIBCjdm88ezpQJCVZYoZ0HKLFdDtssVK4oNROL6eIXN33zNS1Sr4VLsZeufcVl7z/97aBDr59Qq
l6DqiIPoirsJg+a8m2tNjavcH7pwsn0PS3rqh2XVTwmmS/LuwyNSnfeZTyDOgiDdlojYXt1QxtZc
Wx9GBnG3y+hlDMpkUynjhYg+40XL5jaW6KykqI1nq2V2HOX9LtGGs/FSL3lLswJ+QUcq1OPLihL/
aSaMb+j0oR2NCrJPUEzPlAntNJcGooR8eAZWEoBhtLssuTXYFFakm5aHUYEJshpfxsL0xc2Vo7gx
YBq3GgLYZpl9xu/+mJ0cMx9PyaKAgjhB9F7OotwpqYJtX5Of4IsOw7/bE6O5oCr09fI+uxYjjHRE
pmwky7tdIEN3rehW4U96r76Agi/vbpeVBz3UnAwq2MErbX6kSTS/+sTnwEFofjRz2+BhQKOjFkds
fXlXQ9ISX33AuNfHM0rXiV5jFYRdHltTT40kSDcCm7EEcdAUX4+EvADJ9rHKSp/jm8jVPpGXEQPs
mvVau/OsbFPxu/y4zyhXdhGStOqlYyxqx3o1Ib2Tn/+MAuyeEMKvHY1J9GPMan9j6jDYOQX/8JgP
JbbKST3BmVlOmuAO/J1WO+E/Y1J/68dx+Eq1+zkO04kQz/rqT7ZzkR3HibRDvSHmu3/qJuLNgFr/
zXxyQm03RY4IXSeWqQf+m7RGOuq+el2q4TZjVf1ZweHbdiMBx4Y2uk9Pv3vABAi7c7eOMhgc12JE
XdmEP4fs2BCJ/sX+V8e6Xfp9Z6TFp+ff2aG87jtUuaXqYTXAkEEkKbsfPoIWUvttwn4zMljbRbzX
c/7FhaT8qtHSlap4FbZscQwX/nsmYifNq3c9TMPNCfOnbH5XbmO9Ec8or4g2fxBMlfzwCIq5iN74
8/iqdHPMFl0Jcw2C/GaCn45RqjBu3GSIsPWTV6L9kte5d1FSZqCrSlagGyXslhCkAeI5w6W9sq35
R5T4hEPlymHfJucfBHKSXxyYvzXkPlJNRPc66Mx6itz8pe3G7rW/P1hg0wkrD+11moJYlaPH2LkG
1zvVNjuq+5di6MVrXivCT8yvqMJV20BH3k9+9InID6PW5HMu2gXHiBvsrbTIf3fffNDTfjQmfGZT
6D4nfkA/7m1aJFIX1nLVqtZFuAubnjXF1MKVSUf/7Bmh2np9ngEuTfHChM18fTwbsbYSSlyuvcWA
wagd9nka2auGInP1S4T7d3L16EWMxlL7ZI6OhayMiU3QBGCQDR/IhMW9N2qiZR/NVXBymK8VKrsE
c0AclVWok6uw6BByF+0muD9D4cGL7OzuZudoGh3tBqcGPO2pwgDw1AVLdn3c7KTLf83ERKOfmMvl
8eCxN7CKyNyZXZueQTbDFLPsg5skvxZwQ37WV1vRfEtj/OMnGK5K5mz8Aqdo7A5DmbUxHXW0kYHe
5i4yZ8u8o4FrCBC1rI72vOxb2oiV5+ZbY4x2jqP+5kXxUhQJitRyjtMl/zZmuHekWnvG5G7rzuVd
UPeNOAdkEO4BuLB8TcS5y7qPHsV1Yrd/xXh2uY/TwKx17/4kePbFNOZyw/jrRjm/qTWSlKC4R9iM
XrppqCGNyj2HQ/9hz/3zMt23yupaBun9rstmKXFRkhCeGRQfoZ1ArPb+4EPcYb3daftILi6XNeMf
MrkLcsi/S69RhuI+NlLiO4cgnAgLxRts9rDHezZMdirHbTAAQjaglNIMiaNFAtIw+8+NPy6kr6tD
AZjcmcsbpljccZhh1XTAikEciwZgVS+7Lje282jvCOIHAcPKMZi/6ThvCsAOiSQAXCrlMoGsICfW
HSWrx6+lampls8BXPRKKqX4URTOufeG9CNckj7VzyQsZE6oCj3ltUpmbLg//hDC1VnmOSHkp+1sd
JS/gUZqNAWho1wkqE8Os7kPGYI2qmtMzvMJ5DoHTTf26jqpD39VEZ/l4Cmvjmmv9K1/8GAOotTHb
e76MY33VyrwwKiGqGZyhaW+Chd4z6pa/2ZSjQR3tA4mnBJL1LFUaA/xU25IMOxsN8fGm2KAIketG
Oc9mazirDiLOerTEurQ/7SG8zB3Cn9HjUIUXprY2pBlSVQAxBUYdm9pqEQOO4yoxQMSl0r54Bn1E
3ao87kYbsaLPJcENvo2eSFIZOv+M2jHXoUeMZbFEl2JcbmYX0SFbHqwVH3+6bch1UYMkLBKchAz+
4adnDejHHATiHLC08AnAy8bhqLOMXGiHrE9SmWwr/9EvxNt5tXdkEvivZpSc1hXor+o7FOKf0+FT
nkicXg1UFqAo2rio+IzdsXv3R+ersRQCA3ja3ot7zQ2W0Wl0D3rCkqABzq5ym3T3ECsRuXNkiYr+
FIWxLDq1MSfsO2OSxovt/0LFka76Bvxp63uArIaR264FU0ZM4aqZ+7Mj3HIjTP3pWRgmMYleWzU6
m5zNJ7G6IBkl9yU1BofKzttdAhHdSc3l0DXDn5oboFBzfuvn9joKdPxDngWbusGGVEyzPj2edffs
6jQaDmPHrUe37m5aUnVS2pGnPKDNZc7oWUrhwHYNpCDZKaobuWpM3JCE1tcbaTIzDmEkj1XansIh
bVEZdCnmZY8R/OPFQTjNSfXp2SEzgWD4oTlZBuHDkzIbMPRFc7Lpb9SKlHJ7N5jDU3D/Bxt3Vv/l
52IF8DhLwxW6awbj0iWU5/5bZJWuY6BKf1gN5CegacAs6d2JJO4IOEPiz+UqNTfEyXcnrxEu8r67
7KPVGELz8CKLglwE7BVdUv0eU2BiQVpAqh0HeRruf4RCsFyIauwkRmIMp8wL5r2cvV3Gsh11+3So
yGZmCXT/BprAY9j6yJv9ztiE0bCfFbKRaUrMNWGT3enxwF4wDjo72uNcJGG5yg9t77lI1KqyXpcZ
+/+mDetT7hkfrZFMcXf/6vESLfg5rwOxXVrIGkSLnJYqq0+hXr5Cj2LJGRCWMYgigsL3G7TkgF9X
4v5XbroOc6la6hNvrz4sCec81I+DuKdCZmZ56tO2PBX3Z9aUER+U9fuiHj7DMQHbevfgPB7kEmBl
rK33ukwrLidesHq8LsqIS+Xj6eSJLWO6YN/Uc3qai4IY+PuzKFv2Ru7TBSH971xr2udq3AVtA7Zr
bJuPTHUattX9SyOLyhOH1LB2Sa5DSUGXB50cjIMg44aH2fDyk5YfpUyr/14OezfEcCzazbSosiZC
EaOv1+GIrYbBOLZN8duiMd2yzAhhno0l1/Hx4hSQNbKgIxKA/Dd4p1TTEMZC7mtAG2AL9o6xt/jE
8Tjkxd6ig9vaE9L0pTQ2BDeGTyUTq6dS49cTkanixlA2J3mBYKML2jjNvpfQSk4M+e6eAWi8bX0Q
fmPGXuLRXDvhcTaiZT0VEDBcdg8GVlvmx+afaTCmNWg0sZ7N6C+5cbEOM70tkpyjqa/XbWQBv3xQ
2Mn1h//8eLrkruxOnMQ12Tj3V6PUCBG9zwtA9vurw53gDnVL4ChmVGHM1nYxzWz/eN3JaouT4v59
pg8NAsHJ/dsfD48f/3hmTg5MiagI//uv//07/z0+/ldpWKRhDUa7/u/Fx/+kHm/3fz9O4dLYINXH
1fD/3pt+vPnH9/z3Try5/PDsJfjvLf3vG7MkI3hFux/SHvM7H403XBjevvM0t+lUgdkj/+v4eFbe
n/3vy8ezx2v/3/ch5SjjYah/PF5/PEwp9ki0s//3RwVp58VQ0K+Pl5a8JDKvkr+7vqZVDiGKVdGD
88aXj9ceD4ugkZbY30viwHj6yG5zI00QS+kcJRF1e9LhvHUEAWRDWNB5NA33CQ2lv1GLh7W+F9VO
V1ayUToIibFgF6jF7IKh6P9pYWERSmG6gvL7w40IYTwX510BrByp/QKGeHCe+9nq4jKp9ZMPGI3A
8hIXFcOZtousnav6cjUhsLKLCci8BnabVaxPidYRgI9IKVvn5u+Q1uWaMeqgz36tgp9UbNmm5UJO
ePcSYH1xBDpXrj1+UX53uieBwr4hWEH2qfNyk2TJh2RiD153MWLSO76i4NmzTGINm9+JxjaezM2w
BSNA95+QnCdo6QbcbBhdc2wr+SFrF38H5va17hEX1Uuzp7V6XmYnzqG7rTrcT6uJ4Ylj9eeyLft1
iH9pHaH2c/wE6w00KWdiCQz4FDwaRowxwO5Xlc3v/HUam1vuJvZKOQ71U/rsSP1sC/mvJ6KiqjBp
cf/8Hkcr2WU9jUfo9Juxc49iaegqBFsEjcKCxo5hETMWJmIg4kFxG60xbi0pw3PlqJ96uA5m/ZIU
DVkJKaxdhpHRMzCb32NNtFwRNn9VOrwZfTNvB3MicbLWp1RkvyoRG1Ub8MneZYmDu7HbrN1WzbAL
ZB3BR0ebkFMbWfWEa8v+9uvE2mfjjwz51ksKQGCl8gQgrIpO1nyYR4kayTHPUdSrbREJzGaDzDfg
HOvNkOcWt+eLUH+lm+ptRwscW14KG8OT5XrJLX81mmOwi9IWJww2p3IGFWp12DS6tmCsZRUXw2jT
PQmz32gci0vgKkn+RniqRlxJszdONwfhWV6pD6NU3SlwB2LdxUC14zbyqczV3htd8zAX+Z7R07vB
Wzh5jD6wqQA1ggaltwtu/VgGItl3tvpFdwvrGXzQLg3s8ZqTgTBQ8tUGa3k19PDCddBuRtabCNIb
NopVQEMo6d0ZgVXblukA/yF/o6EhAZg1ESmaXndKxhs6JjznEbUBUoOT3/o/RpukDLj3s3GHKZsb
MVTGYUFQTwRt7R4qfNBnrFbciSpFHQzi1cG3jS9+KlFFZT/xz3GHX5x844i2PffMh7oQZZZbhe1a
eSnq9Cn81JYqjySPyKG9NslOJEDeF8++DCkThk4b+b4w5cW0UH+MnsWlP8tIU51H8ra8jiiJEkRu
VrhfE3HQ684leT7LqfcHFri0FevFyj8c0gRisg29jZA0TpmkSG3TmmCypowNo+yYfuRqE+DTY4wF
pkSq4dmzS7Ls+CERc67DMHQr1+wmjpoyJKARxEcZ2pfSZi1ckPezSTEPrxNI0vvS/HXXgCmjpRjh
r0Nfx0S/XP7VrJINmf8ELvpvmLR7HCwscFTy/q4i1dbHWBSnXgQmEYkHjv7e3hpW9icji0ZDstxS
cstNlkfBUzaBvimdvFk1NXJOr2UnzdzvjM4p3CgE29w63SR2Wz3vWymXnejzYpPY0988l/ONKyBC
mBEzY9toYjYL6LbzRHplu1T+waCbI5rcglKQXVO/kSdrpABzTPvdhSsVV/haDpiNPUogI9rPY3Jq
yEcE3COy1147fxPvSapLJ9jjGKPn3CfB4nmRVvSUSWddLR61WVtxat/PoslppkOjrWuQtjRx0Vix
owx2PsEtIJ+j4qm5P2CizVwPLmYfHPsgcnckaJ+7iJiu/x5sro29E/1LmoyKiiXE1iRAMqffZJa6
C5rsLGtkKl4Ow4Z1YMAKkOEgRlJvKoZTh3D+REOpcR6yvwCYCWrLqXOG61yp7tWkvfNaQq5bJit2
XqFHMGqMiSRI10Gw9+faiNu8OfTJ0K50/cu1YIYoRxFWFGb25r0ba5882I61sAaznYVZDHg2RebK
1dqYBYOhaNq75vBrrpfsECQjP6taG0lEFHBk2Vte3YYqV1s1wEwK77gfM+gBUzuFXNVZHvt52v2Z
qvGPbeo1MATuGmZOH6tJMsdJ+C1t5zD7zm4uZp9ZaLjSraHOqJx3IxXsM7nXeDjTdjUg3VzZA2gs
7kGfuZ26MXSqj6UntT1hqZFOldixyzE43DB6VIPcp0y9YpRX7fwGNVRhnOzJOnLTnwwbvTXFLdod
m3xlTYTO4kftqS5IBbd3dW/f7eCcmRE/0+HyeG34883ZlTJ1ihXG2hVuKAEu3griTvxg5I35KIqH
2rlGSxihrA1KRuqg3QM1XYD3dlQMUbidqnuPFZbzMSqNdWAMpCB3px7zNc738FpQAaal0d5aR/3J
C9KIIpdgMF10n0Uj8t3M8CWWwwidl2OROjklnhxhXDurMG4K6ylz6UIk6cgTafSngGU6IXautUlT
d4mndsTnp20SsY1h7aF+vkLa23YOaU9Lin5ONBm3WKqHUeXWdv6JpaN6GVkgbQS4qnVQ1/VaMvKK
pYuALezjs0YjfhjT4u9kpWpN7IGLB7dgwVM6v8sysnfu1HKNZda1t9ol2fbBBL+vaw/MZeaDdyfN
dG2AJ1klB4yrgNlD/dvwIucEeDY66yhK4xJNJWosm2WbjoCHo/u7MAowz0XZrC0wQ8+NSw+bzPbV
iqQOsd5L8XwD0QJ3kPXqnmyZO+PFMkGY+dre49xqn53kZWyd6hXg+KYUqf2MRqF+RRtfxCHm5o01
/GyHRL15QgxPOst/cro1bz1ZvSd0JvUqSv7Zo6g+82FsTqYyIIvcv0QZV2163yZmfJT6kJXMGJog
jSc9Wf+MvDyFCsxxRMRv4wWfBAmmdxEgUxIiQp1Z6isO/hZ7Q09PwCjJS4TY23YDztmalqvDn3nl
Cbc6lDUl5MwP2kVGGc9N9uXp8VCKcLwpP0sv7EwvvVbVW14Oe0ZQFnK08h8pCiMpLG0auxW2/f6K
A7U+N9NvBhLdUyGwafUl0sqsjgDnAAzyBocEgFwfTKsbOLtM7BsGVBfBMgt/b7qrEPWw26LsnBsg
3tFISAnV47ZOk3zv3ImOCWWKx4F7NO0/ZPhvvXnElVym1pYkMxrcpP+yHXnx7UpePItxYYIH/uB1
ywEeXaxzzErFvMREDPvPo/B2LrF1B5a2+7GfXjzSfC6zaLGl2tYYKznbq7Ti7poA9kO7l+2gpETn
sqGGnepPYuk0FVLObs+K9pWyfwe96Rwi4Txp585J0Q4BB0O7M+dhPJbsm1ZOB4JmCN1zpdNvrHUM
RINg2hZi8aHKkBJmSv9AyEsdp4SuIPH3B6BjLjfcZC6ZJ2hSuiQwgYSkg3YS15GrrpVb3i3PPW9l
JlUARl24sV0zETFYgSE0mbd+7jprc+qG/QJu6YCU57Bkpb0pQyJ1Ha4UE3nMDqOqjSdNdWgLbyY8
bX4ncApWD46FVWXfSWG6iuI6bMu17nL1apXVtvMZKUvULTvlV4K0gojYbfSO14jx+MpuunkTsHiz
zO7AFUkj/fBHBh9j9hKSKWQiq+686NuCZX0YHSbDneOt+jmn6JuEwvsccntxyZtIQ26jZkWQtO2S
qlAYc1wNkA7v/edpuQclCBuIlfbyL5sR6wEMyFc6JeNT622tTGTPqcYsUg5wM1m0VxQXARMVRXdH
RwtbDrG2o5v6PM1QimwaP0HIVZB57c7JcwgdBA+Vvj4kBWzNhoykeKojkJ3FsxBNcGkbnyBHKLNm
B/WuNT4Ad5+g0t/E3CSx4eg/M7XiuZY0ngzXzqFIlm2BHGfHB5PsW/cjkQR5GHlifPnT3ySo/Q9L
/CGgMSH3Uc9nsiPDQ1sv7OHShJt6kT1lBB2tLbf+UdW6e0r6wnoZpzdVkHyaIEt4ykRYXKqeKwmj
/F2B4ORWZQPjoTL3n8by4oX0cmmIahrvPflKVdffEiqYf3PZ3gkbMxNsD/Gq76AaDQ2OX8V4YfRg
HQXVgpvo/tC5KYnzwRKsKBujS2TeWHudyfzYp60s9u2yvCli3s+sKOaX1l3WxmLQawyC9ZPnfjbd
Et4eD4zt9qKwv5V0WN6ZZYAIFVwutTtmoHR+WxJBkJrvji/uaB4zO/uaGBMztR7Z0EAyhjccdU/L
kFT0BUa7QQ3En9Wpb9Ip8NcHpHY108COfSkdEr7RPodqCu/ZA4qpXNKCpCOfMCYkNNq6tTNvA9+s
4wG669nJum1fhMupZlC8zW2THEqTmadpjKxzPNbNjZftrDmZbgW6kYklZQO59ox3VB+jFPF2rqbv
vAFX6+jF3Taq1kePhlXmebcZswZbbZUCIyUOk9h0xorWqShT9Vp7OX+ltYNp6TyX+D+cOotbD6iG
nXvU70kWrXsjSc95WEPjdHIoq819AkqUlaM+Wb5zFSFQNtZCVBs/7+erI+d+zX5ExHaZDKCdRbvO
ZpZBlvcbLapx8DIV7rRFDtx94Pt4MNopWivNH0bJvLpVs9ySOWS9jZzxpPZ1Ay4CczzOefizTtJv
A/PmM8EkSCVrdUBMJVdz4kyUjIRJLUVVbaCDDqAySJSPYO4dqj7V67ZqwG0tQ7P31JQz/mdyN8+a
2Wt23/ET1Ox5cS+SbtdPVIdNHn4uHREBg0T27kztSQe5YilSf2KM7TkkonybGdbv2TWpf+dyOvb0
xDthhc1G+NXNXob2Uo25vibAZ+aZrJC5cry45iq0q6cCKKhPDg6ZQB9zBwTY6ctuS0xQtk5CQSkk
JkiVTCSuXvorsv81wUgug5zQ9fnlT2ngD9WuFj+Zq6t1wiE2uf6Bxtrn6o3hb8qcBsmA08YZMd+V
JdonAlIWr8p3g98TpcZ19IAFhunArujHfI/H/q2GTrtJIttZTwFkR68P/Tgv+uEgChi9fWQ2FwIt
quA7HACWZU1CdoQ3v7l+5R4GcopDs0OscMf1VjWsb9UTTyxDdAIDgjekNj2IPMNPWdcuf30XFa5k
OU73CDTHJsxiJ8kmZT+B8B0zCKkvKk5E2WJYCJCs0xUVfYEoBxEec60F9kgN189pSYkrcutXk2w7
y6bSN1j79SralQpaWwKRSbmzRGiQDWuFznRXJgvpfIo4ZoXovVCbiUy+KFQ735Xuv8k84B9ZFUz6
vSR3ng3LGo9JY+ylWW6LksGVrZn/+Mnw1FbGT13pP6nNLIRs5mFdL7NeqcW1DtKYr8sYRE/KIHTO
kn24QU1VsdBkidqQelM7dr7lfn8/det1oQmRc/SnkDZlSnBs+orrvdtsWr9puNUHKelVgiQOyql8
nrZyqvW+d3DI+4mN5JKRDLUE+jo1rXvJNreSIlwVIvuEb8Cklhk/TSp6HjXTyunwUrbLfFRmsSuS
OTilXmxZHdpxo6sJvmT4ZXtRvzei3CbDrnZ2SXvH43GPOkqv/8s83NyFTtOtMEpP24klW1nIX6zJ
/N2cOoy1DKw1VEFb2DzOKvfNU+VBTtVw7F4ahkuzZl874F44GWOf0eb1L02RkTJQpMghBsN97etf
ge2WJPOw7+ur2do0mQJNc+/rDQZrIwS9/Yy9l1RLXAseo3A8t4IxekPlWAUfmRGFjBdVvWvMTG8a
RSpilegg5mp44sPS+BpaehOzca5jbR2x35UrtqoTtSwi8RZH0QojlLvOss45E7KzHKqpeo6CXp7r
mjydtmvbSxBQc/q9PnMRXlY6KaJrmTMHyZmt5aLxVrrr36igWg5WB7FM1h2c0BYbFy8/y88U4kUb
7RazQk6hidyXwQY0cAskdXmz2JTdJ1IBueNltXEHOdNT84eb1Ez775OF3ifWG6iu/sgV7ujOfoHp
Zvo1TDaYTSGNdecw3su2bhJlW7uhfEul9Tsr+5ItR/23o2nfaVUna0N+10WXnZHYhXHgib+Tdx91
EYS1F1juvXCSG+AKYFjD5LdNtHoiHnNbBtmzzZ6sI3L1PHBUR4bpH6w689Y6Yv9SybJbp70iq8YT
FLJYC9ck/7hcZ6tv9rw0WRXlS7II7tsjw6LQEAwWlH5y+i9mGATr5MVHMB3mvg2OhdVba8sTfDph
w1YUuvwWA/8xWpxfbSDMODczMq2UDytAgpjMx+HQ1ILIxZZLCXXkrU7+WUErb6brzaghQuKNlBA7
P+XMDOCCM3OMaKgRqEbYRlICfhFJRoeinH72ZZuf0n6+qRpac9uoc4mzYC18yYZwoR8OO2RYkwdY
V1IP5CXDoLlw/yQWIxq36PmUCYkiunRc+Z4uVwS6OUcvNH6XGIlNPK0xI0fuB+McnrTDr+fq0Mc/
QqpbBfFyk7JyvEZztocQXt0NtunGbRJnF7BsKTL/mFahXE2zJQ+hQeCNYOwXj+5PczZCuMB9hIF1
yg8kOEIHQ3XEFccwbqnlkSlhRxwBdseJXLYfTgCCBWOf3KnF9NeS9ZN2fRb6BGKiIlFc990+Oj0e
iL36q5itMfvLm5jhRX5gJ/OchMo9Z63zm5rS/FO27s1LzOySzU0YW1n+FIyT4P46WltGQmNMqBrn
8+DyAXdJSa/p75m35B8ikoCeB70qGYIJdV+P9elbj5yVgqkkCbgGnF50pOmSX3eotXdzagJ8bABP
q6VoWO+tuWVk6bgq0Xn86SnXhjb8SMqW4nyCGKwLt1hXESHRRHX9EAAIqqEDTt4Vb4qREAmYPQqP
0Wku1dC+UVTNB21WSAlIP6upkeasdw5j1PYrjOBEnBW0aSqD45wTKg3uLl/PIQb7JplXGbG7x9a8
k+51Qm/YeBjMu4JWYMGFYaXi2BBocAYqG9+F7Ntap+GtyyQYZq3MeJ6jrwDh2tr0U4zjGu8B1q1h
XUqoULZ0TnpOvVVEL9YLxm8FsQgMGsBGtQ49zSLNp2ixuA8GalcRj76aC4M0NxrdJz8qdp2MaHXw
l/MZJy+XMin9WESDvXUbzvJO2Uxosjp5qky9N7UbHUtq6cNY4jL34XCQ9F1esrE09joFIuzRlxvi
ZZZBjd5mzgBc2OtM4J+wU6vcVewpWUHp7rAol1bZeBIwqNeeSVaeYy3q0Nf9FIdYvDYh5GbsICMj
Tf+z5Fx5riwine0uO9QoqK6VMiAbtONh8IvuEqUp0QcqK58mzssMtPfRq4j5A4pNEAJauKy4ZL07
rLvSy89Fovh4RtiMbV1ytapNsX5c+MORbjIwoNPK3rYP3Dsu+UypaDbqWabi6tgMfRd33JSGGE98
mAGHUM+FXClzr4rhial8s26b1n9NfJYTWWu/ypoaJZkQH40Fm6Ext37XQtXPedBtR5gEP0MGLWus
QLwl/B3buqmcd3Pc9+N3r3r3rXHM/jkU/VvdoZ+iH7bXhZOW716ZfUvfH7+lZL7nzWTht+hhPYNW
GITUeTR859DZmiBr290tkVY/uQ3WaBBtsS18mR0Hp2U6fk90htCcxkkqga2Mwya1mvJgsEpPcvsN
KtdLVi0cRCbd+SwJqsUgPSNZrBwyq7l/JKL3rqNaxnVGEIFklHdt7g+zWZW4ZUGnuRqkozmZ7o8F
1fgqm97xyUX3HpdYjal8npWj951W/ypVNOtQBI1P04+gCLrU8xRZ6aU1zYp1w0ud0PkyuglOHnPO
TYiZgfE9EZm2STSnkQ7BhtbaOzRdm2MCwNu2KOr+Fi2tuOPKe0bOFPA0dfZk4ONNiy/Ls664k40d
ts0stltEblzuvwILqJNjyP6Qy+nO7G2L7WIXPg6qrNu7eJ1ei2r5pzi+83Cs39xocPYNffSq4Fxe
zNG8TprLjwhI9zQXqOhgbeVT1d6FLW44sFpdklPVKrYsS37G0FhcbOuctiy3Ze9UCEiiW1+m8jr5
siUzn6MOx1AH3SAxn0a37i52Vx7MRr46nsH4GWfOIWxbChr4M3ZAxWVFqfMDVNcLw/7+OIZAuLEI
rGaZJq9ohN/dKfw/7J3JctxMlqXfpfZIwwz4ojYRQMxkMDhLGxhFkRgcM+CYnr4+sDO7s8varK33
vQlLKaVfZDAAXL/nnO8AIZSNPDeQPG9mxwVfWSKlShNU5cw2705kFcs/k4DulJgF1XY9Z6x6OBTC
mHcq681bNf2Egp2gUbl7mdy4u1c6dcvcM4JOVWaYr08RLWd168Ypzju8TSMClpMvFXtB1T/GWqXf
RHLq3D1hq/xTsp7aupPePXTDQ9Xn+SUnXMDBUxrvGBMJcBstleDIDG+cF4fxLqpt/5eV9RXqDw9F
g/UP06GHugR7lZ2l+iinDOuiW9ungvo0TgT62Wx5JojUCsFO3nvjXJ17/OT8VLg5yXxIHsYJFp3P
rGcbCRuS9cVHoAK5oW4Zz+8HYhA3w0o30P6ck511uIgyIz0Ps/C2fUPeqKPnjyPryKeWl7jnvK0t
IwVBSu2HQRprL1z2GGGMc/Um9LgvbgtrAMHKAuMwu/HISqY4jRqxwFpY8WubsnaNiy668FMvSTA2
LKBtWf7OwTkiqnrprSiVCWDWVq9o29j0bmz2XFtezQLDXdGfat+rXwu1np6hC7TDQSM2dGfH+kuE
oPldWQ2PQM95cBWbvqHT+a9GvnWPKnSTI8OQ30dzOEOJCipV0LA5pMxPHNErWet3Orv+TSzVU49B
mfe1TN+ShvVO45MXG+d2ZxuzxYnW2DoMoUMx1He1zOGG4spEhxLchDMgl23hfvhUku4Td3gytfja
Upv+qiQ1gJFLuYWM+GdaO785s++f0ekrlOAxY0+SR4cyB/xDK91wG0mXjOQO3t2WxaeU6c0gbYhQ
YrobrklSHtGR9N/O7Uz3ryKn4EahrNhN/bxkdFTd27Gt30FjCuJAQw96z+2mPbs5H3hDlvp73w7U
8BSJf7ZG7H2qS7x9rg3FXZ1meLcdR70kfLhZ9spXzFTZnvUhR6ol9o51FxsbMYr6z4xENKeGfkky
0Ac1xeUn01oUBzkXf2eHVG8V1qePVeilY4XDNOA0W8/zWzwV4/QI9Lc6a330NbEOekyjbNnVJUYF
8bOvKvGYlnVCx9T6S7ftios/f3ueNk2BZeHsBCpDmaltqH3Tr6mDNLOo4h6TbWoOFrW1g/XSGPo/
f+nWPO+gxc3geQd10Cts4ZQzFseZ/kFgKfHvWVnpS14/ilpUr4MZxRSOjngusuwmxkS7Aj7Y10n0
zFZnvlDbmpwLQ3g3WUbJq/GjRdC6chqicivIfT4n+XLpheOxTpHzs6zWliW7Obc5JgyOOdaZLiSO
GKJt3pcICYtwQX0imzns25adg8DNBlhAiZ1UHKEdTNjlai9fnHbad8Xoky/Jy3tnJgdZWii5cMuH
cAAsuEPdxVHpdBVtksU3qwZ/34BQ3gtztI5M5FwSDBubqUDgj2aN2wyT7lbvp2WnBGdZZuv5zmXg
39YVbUqNoxkHYdj9dVg48lJ2Zr7OaA+98tUjX9j33LYiWLCHhEomI1R/5P+2l9EF23cfomoisEat
e5U4in257QcVnYeYgbfo1Dc/ThaEcdfxQVLWriwoDsOTZT1w0rUfOFYqIj/OudCcKaQlRob22+wU
8rmJtfaZ+S3e6Fqe7J2a+WgsOWOPS7/cOzBu2ZV7b8rS1QsWW464XjHfkHaM+yWqAiW9jDayGhB/
P/9u3d64+3nRBgOxhwwk+wt+D5ns0DZi2PsplRmCAgzcesZj5JxSpeSt7iLrHBUT9zSDY43rWc+L
8dQLzXwzPvNO3fuTiF8T+nOuEEXeJlfUQe54Ffm2ZLz+4HoLf7mQgI3ECeRNZm8W9ga7cmZEXQi+
IhOX+q5r2u6HaHDW5cJT2er6Lehl80HZOWWgeC+nrLbe8EklmOye+oETSeYa0EStoaWSorx69qBd
OTBgAkrAylZL1p6NWDt1NT95oClv7mKogz14IBQ9enW1yTgSHLPOrOziwzQZxU5MZGbafClDgQ+U
xYm03YmjauKFZhw1IEzNiLRZ+5qwFd8idn/ktpm8LOrB7RPIyxHtBUunvgZw+nNt+MFkV+MdpAqQ
/5YDPC5+iQWF3KrogYnP2hLwnPD3o2kP/yNw+f+Jpv83oqkLp/LfosnBR//xT3r+/UcBjP8MSl99
yvnfmfroButf+hfS1PgHkVEq54UHp4Lm+X8h9X3xD8czPRfwDtMjfD6oLf9Cmgq66tmxwACyXNc0
dPLPXaX65D//w3L/YQO/t4CRAb7QoaT+vzD1f+Lu/0ZQAAaqI0DBS1nLGA3zv2OhLNdKWp8472mc
wqzE1gN8s0Y8cCftWNWEPUV8chioT7lnPxc1utXilwknw1uqURS2ErlLnosb0WYR4PwIXQuVO2QH
Qene2FI/Y6G09SRftjkQQsCHT1LD50BiKA90iirySGeVIVIezs34BRsqNdQCQfZ/1hz8H6CnhPtX
EsT//n3yTsEl0U3XXBsP/1tqe+qc2ZGwC44RHbXYzTHKprI4RBwcThHmLbpamFx6EXsBa632FBv8
Xlz5+AoaVBW55IeSyp8ysnA468iTLX6wRWYMgdimaZNklWGpkxLGi9t7HQfy6qnU9D/UatsPPy95
kbgbV0x6GAkcRm4crK7wVCt2uQdSpC8zeCzuQIpxXuRIJ3fFfkVTh3Rh8zV7EwMAPqSzIKnH125/
SKtmYyxnEfL1PvsaRSDktujf7bXmBJeup47s9PPS9aPOeqryjot2+1+/LbwVzV/EZZj1FuVS5nKw
UnM5/bwkKZa4CJTqFl2xOf28kL9rTlYU3TASGruIGBVnDmTaXRVZv9i8e+bXUCUQd+yYJFnb9ycS
pO+VnoowS8z+RGaHVJZYIYuAXU61FlM94Ir7tJIQ1iblO1iuUagASS6fhl3MYV/dcjmtFeyJv0uL
/NHNh+hUV0V0gj9BkktWWG/XXy69Lv7t5ef3tNoLOnv2DqSMwfJa3cO0/qmOj19HcPVgIlwHWQ4+
sMIShhtjbkPP4A8z3s4xIQJvyzBhnxpaJ08//4uaJePUvUmtGXa9gSXRdSK6wzDEdXlzqOOFtfI8
0sJMwHI4dVwOwagRpfVTHO3UuQjwV0zcYLJCdnq8IwZh4NkybnrPby26uSvyWF0A1bH5SAZCMetL
jcJMVIPYwrAa2lWFA17W6vXnt35e4jXOMBS4ZoVj3aDg0BLNqUM7/bzU/jd9BCwxStERT/7NED4c
K4JGDh+qRp+8AFMqjIJ6aQN7hEUr2S+Z7YJLSqhwaKxzW7UXcJHV1k1NGi9+6aqT4ZTo1Opq1ENr
Ot8GphxyMZb2WmmAlerRzY49peUUukH8r8utUy7ZqaXzcXVyx96SEgVEjseK+CpcSkCjNRXRkSHq
i8U9dlmfnMkD4CMQ6XOctdY2hy+6nR5UgZzYphKxDn2rETE+gsY/mILTF9fGwSPPu8F4ORaYffin
U1cTgZx6Sv16jpY6D3TM49ZWa+fxWEa/la2M3RL58wYWk9wrDGYnq+UamnRChEZj4iqaqptWu9Wp
FqQoE42HuFu98fe9Iz8u87S4U7ahTW8KkyZHqiH20ScO1l/BJVoMiUH5UDOfTKpKFGYKfN2c0rqz
bHDUmnXPQa//cMkKnCZ1YGQwjthXt6XyhrMak3yfpM1TXM/D2bGCerDRRMbyBUc1jsUa11DX2ygO
eMqxh4ZOPIqNm9e/LETBnQlInVxOt4/iBGVWw8MZ8xbxKRZ70zK44xlN+Vr2LlhHma9eqc9qdlGk
1pdcPHLjmI/SWaDF5BVehPVGybOvOSD/h1EDgGGZilvnsYYpdNlubFvFYVE+E8KkeIoMDMca+iEk
uOst6Ttn6xiDtrPq/Kp11nwiFIq9JX5JSBCdJlme3V5+i3h1aJEnkJEWSnP4yiqdCRUsCloKnIQx
2bFdeE88e1saqBA6uzGydRV0s3qzzIxVvk+wdV7DKD7IPXCk7kffWfS/1tZwShrN3NJK+DzGWBUa
66U089My+9q+V819pehgL/zoa/ae7Lj8HfXcfOs4+PmYzznhkrTt9q5f/C513Q0BdwOxxwW3aekr
wUff8RFu3XcM7HyV5hBmnt3zeVDoaV0erZp8ReBgY7LY2cWd+RqlWktHVvToWa+dgbORzWq3gxua
b/hAPA7EJ0x6ts6LOTdbvpiwLuFH9OZKIdVLfJXqkCWoyyLSPchtyrk3IFbaNG0EWamT4+aQxA9n
dKRzSOuGLKGjwlyzXBzsC5Ubs3lovLZHHObjVVqPOTJzULr6XZFYv+y9yDLsNWn95bLatX0Nq16X
uUE7NUdhlM6d69T04SqaTXpVB+z3qe3gb1hz790blpaEVgooPZLLQsa5JYWto3oDCdsR7/U2kTSb
vT6LP1NW7VJNRrclbinAjfFxCWe41l6MeZbAkynFLuME73AMOcmEPp/OLA8trpm+ng9ZUeBcFdGV
XbbEBdG8mbh4No5ge26xJm1TxpdkaP94bdJvrdgCdDetnSNa1odpPixHqbmHLK4PiTXOoa9X8LwS
ZRzIRd1Nq1uBlVkbOITkrZVqQwApxL/L/WjJ9yQJKxxK7Jdz0YxboezdsBR8GbP24mEZ3iwl0ovL
sjcXmXtfFebJrJcte+NAcz+jiPYZ7izOtjPtwHH580Zf40Ec0vngUQLMIb/EI2l2W4+VPZlVZI6m
/JXqTGbj48TFvHFZ4mxJgz2AMG6eXCoQbQ8+LP5GlDO7DVtL2623MgxZ1XUy3eIF0EIHgw5YJ9Oe
i0aVmrRtD22L13jmVCJPyQL5t5QxNCA8tp5RcJ2rm663+Z6sB4m34bfTO6/pim+PbYnRCjUuNGyp
BXpvALMWy77CFdulCvma8CS5h8wK095Vuwb7l62jv1EJCVyZiY181tVJHqO+H69j7P9qyq4NOgL4
IQKArMYdO4P3XNQ9CpnWsnex7L05+8uWxqr3zBQ0rSJ/bJLCNR6AoJgPADP3dhW9J2nh71f0czNm
CA6D/Q3gdlPNaXeRlHlngomMmUYFc4X7HW7EHHR4pY4Zu42g+9Zkb59VicO3j/a97xhHcjJhWRZU
2BFC+kDKaDdjjzMvdTNxmCDEbRy5wl7yDq2JxNYGj+YJsF9/8UTDI+TZNgvz4NbFBU4Me3reGIRj
OpG6oz8aB2MS0Oj1ePw963dsa+dXvyqO/qTssFcax+uOz6mz4CWpvbNHYsIQ+d/Or7dFt5TvtkNY
tgbsirXhrseXSrihK8Ml9asTUbM5FF7ifnhY1+uNt8QHir+JPOFZb2VDuKKaL6DmJAY1nBSKrXTh
8KLVbXEH6qbp1XvVFn+Abia4scmZdn/5oT9xXL5JB1O9yIsHW8NcnxclWIaMKlxhw+YxXoAgMOfF
2SHPDWBWJQqimP8sAxq9IZN96Vi7Bj6GG9s3bzGvND8Zh6KkPoEmS8oNJ3GNKbCvFgtS5UTHEm3Z
mH0Hf+tb5Rd9K6wR3NuCgBqo0rwDTXnnu7LdVT1BvR7bM6Tm3xPZAzOR73NeU1OVfbj9Sm6xUfS0
HqAloRbpYiBk2fpgVFG5McfYwc6o2JfXutpH2rFU+E+q1GSn20Jq8Ki9JmJTvfXz3xnf0yYGrjY3
ot0PJQH2TDUvpjm9TpP3jnr4hFPP3Ih++NO7oJq9pWgPYnpFXd57k+0frBkrGUA09GuYQHTweu2x
V1zBqVWSkEWwtrqJAgDZLJvRpqSGQT/lcup3eFezcDQmPcB8cD/U8SHmp4yrknCjXIB5N4LFJ64h
h7CKteSvTVPfAxENo9jE4Ik5h5hyerHLOEEXQ/wzcNVhPf+q1MfYmS88b/aWKNzAddR3bSLPLROf
13QEC8um58jM+Q0Te9zFRclaFAKC5oo7UcVnTd4WxuzHjnGsotwrKNPl0TDTx6wtoo2rx4D3nM+l
/IUUXgRpxBg0QONVDKaxUz8mGdb3XH+hFp2ltF8e9Z/FVZ29NXTTVC5GIyjRyxH6BuBpXIRoPe2O
yjITQjlqbczP1ljOPPfrWyTvDTSiWK56mvVnNORj61r6vsgtTnIO0Bu0250j3Qezt1HGR1ioRkMQ
LWF+QstJN01Myr9sDosr1I6AOgenRk77pkaxJvSkNpFBg6MHfLtP0qMpG/oD8ga3MMYZWD74UlN4
O+4giECR1gI6wCAZ+9lLk1cknUZW/8bDKJnHW75np8U1Zpcgi1s74wbvnMmLQlgbtlG8nqqcNaKO
jypy02TvdQIbAkfuyVqops2MEFn63avi64QtL2LJ3BQMMW3CNz0V9o4W1wxf1ZKHIhe/bas272Dc
oK6Ym6ISC8jhazk1r2ZBnmtw8HsSfeJOzmqAJ+aX0g4AmSTEgkjsFXadssanIXSSc6XQHpNIb3dT
M/t7alBh8HvUc7Wt/Syb9S3lXujimO2iel5TOpiPOrGRslBbrXSvlWbR0JkzE6uuvfdVjgilWrAM
qfkRl8MUWoZ5JdPH2CaNc6M5L/gu74j8fiK33Lys9rYuoanQzk3MW/IzMzwnGFLnl2PjIdLJKzJY
YWY3puqEdZsGs23qLOVB5eUhtuJtU+uUqNlQejibbbTYHu65OS4xk2PM7s1P+/u8tBgF8Xhq07ea
019jSnYrNo1X0bIDmbuTSsZPopL1EfQuNNF0L0YHSFEZb0P4QNU5GtehBKYp4KL8EwXhIgoByIIS
EMURsSKpjNJyVCP6htDwXAluf+vm21PZ0ai+x7ybnzWNmYOyaDoij5RUMXEXLjCOvPokLoz5250f
NBp22ABgVu60DrOj1ewMopEwgwA+cX+flZkGVDfRjaxSe9NGiIWIGEd8atk20YfVS0dkjKXVtPUl
I7xXYLy0HAnkb5H7vsdGOdBCyEKjveHyeymt1CfuW4WdlI/A6b4sV32ZnEXsojVDfWd782/gIPQJ
ZB4X/fgb7/RT2hqbQUMHzQa+hpwWN6ta7Snub48JXidBDMTF07ci0t6Ryg+dzcEh90rMvM0T/2HG
JgBgYefLdxJmYS07nC9TO5FhYcjrKxrT+n5yz1X/K83H8ljEeDBmWgO5jEuOuszQ8cWVnheWGOMY
iuJ7xVlum4212pQrPZXO3E2WAU7VLcCCDX5NFrSQijhcogtlfErw82HbChxRDxvT9bOgmigmW5b6
GUEs27mFGSbIXGylFTNgtOC4WO5JSMBDwB4C0iYpa7nrnV9sEPm4Tum2n+k+VwwkM+mVRE/eCQ7y
fNUqsAoNrXM8Y2vsux2bfSYGLgfGAkUyIqVhufC4/Nc3Utbmm39BpefN8Mj4WzADHBP1RJfgpZxu
4hYAcV8T5m/yizmzeE5knLJJMaJN1rn4zhP5BGsD2eNLYxfQTBAKMsuMAvJkkN/IupRDT12as7gb
s9CPzPavWeXtKbV+gTg+h5Pwn0uGyK0FW3WTVNFNa3iQ4ZvbOhyLyN7m12bx/9KqoW+XRzEIdD2D
jG/FuDGW7lbPfOJY+IQwkpbLljin2PQH3UQA7Fg88nD8TI0UaRLkKrF4GNWdNDnLI3DE0zQd6AJL
NhE2BIZIfxt1UUSljj2zd8M2qNe4O6fGdXYLItbOziw4KU4S7yMw37VVkAVw6z/C5BvWkvQxWq/I
eOiKUNTZOYkUkbAoYX1i8kDKXuvYfs0HA5uRaC71qH2OI9oO4ZEUJnhae4eqX7MD9lbOdIsHg9Ke
HEPAe06L53ltPbLDqcARBrOGP4aEpqL7dopY2I2U7vnWb7yw1rBDFhu/GS0SrXl0MkQunyz7NmoW
axvhYW0k4a5OsziHnNtx2c0WbyBT/stklKeOZOnG50HJU8/eZC4/O7pMcuJA1t0CK5QSCsxTDTha
v8KBOUbfzFXDfSnmx6aP4gNdhvRkCxE0WntChzl0AjaKzTSfV8OE2rW8WM1Es1967X2bdIebfNW2
vaf4ATrK7Dw6efNqJ/YtwxrhqNfKsa+Q1jeqKDYTM4U35Wfbk0+9xdUyMPUnhflYtIGMvIr+I1RZ
ukLPAjtMi9ewRHHFc/4r4nSjqZRV1XR2IM2mSf+1JlmCUS+50xZHRV0X5Lqrvl5rVvVFV+Rb5XGW
WCZOXEP/SS7XgM9nwgo23YdedTWSYP/cluZLZDxpro2UWGnfXT/f+bGf8lnEBcqnZwryAhB33E6f
cqkPhBbi7WDQSN5qH5Om9wTJNFyQBc44x9/iMqeVsYvfGxffnEo9DtGI0JixHzqArJn7bQ7EoCti
ibURfySWeIg4caZVfXVL+1vTCoxFfM/a2L+4VRYUihu5r6cAKAwsmfyktkhhOe9JdWpK/84UG8Bb
I65AHLz2dMx5F+/R7Kc4NY9WBsiIMRWajh/t2pLKZk+f4i3n4F1epyPwsrWlk3Tx/ArpFR7TMgTd
nLJCzPzlNDNJNnSvO8aMmNUPbPV77Rhr4inlrGA1Ok/p7FWLjOWAeYy4x2Jw6MCeAHBNHacWUazG
Dx7rUr/GJZ2fXgGx2q4Cp4+wA6XzdiKs6UET5Ekfc5UWLf+/6sETLMavagaGPmAc2su6PBH4TQ4p
MRZQOqSxKeneMGKzwlzGz6J3F7yGMvQrIrf1yNncJUHNioB+Uiia+/5+tJtX6nPqlFRbb5g7PbVf
qfVEeB7wQ051ft9IMFSWtvzJ64mENx+jTTqsrZUcJXb+UBOVbuwdZR5vXUZhiNY9NlFuBS4cvKdJ
P3EjIonVEd5et0+Hpqp+V33xIggX75K5+gt+jmnilrvJnVHD3JpLEonwqKeLn7R/oRiIrZ3axr7C
hLFpLOndRQz5zFrLx1RQnoJn3r63Fz4IDfbDYrFp7Ma+RKdbRumR3PSQ0AJz5hnCHbQgmpUkkiMG
UtPGsxC4q9pNw9zCaBwtxnxoDzn2xvt06dmlGdiJFQAOH+eMPtp3ppL13gCAnFRFIHoylzmEvG3P
aMn3Te6tI1Kt6iljnmbdLBab+oDq2dRVFBDGd3eGlgLuGbIHaCbUxMbT85h4LByM1EEnWiBbuQN+
oxmcUcnfq0ey0SXmAEJeGPgzcomF7zwJs0jOaWzhM8xOdQ8RnymZ29esbKww7Z+0mP7WrGUIPRN8
rvMH4nTZZlgGXLeR7uw9l5bgKPP+tETDO8+PXkssLzAw/kzsfs5NtcxbdLFuN43aRnQtD0dzIF4Y
YZfy2y6DApNtXYIBJzbxH5mco81gTmrLwXG5dH7xlc0wRSOLrZTpcyIARkCct85vBD/sOxfqlM36
eiczDJJ8K4d+wkEBDCLdTDj40qEZ73UteY1KLT359fTRZ01zaUufuRffYUApNP5lIkqWpuvXZATW
MK3LSsR8fQ2WkIPRzWTc5C1THI17Dk1m1jVtvJLsXia4ar3poDxq/oqEcNJoKuzj9vw4V1dtSKpt
ptfg2Eo91FsTCE3fBA7sf8BGx7Kl/UobL/zw/tK8VO+zakHMEBqanXahtiQ9e/67hSay7yQjvkfP
753qnBfMrNVV1PfEIAKbgzPB5b2uIycUsQTaXCE1+UlXY8tvuUKvjU/0IMoj7t+Oe2E12+0sn9Lp
TqeiTc2P8Zw91nNy1y/uO2Z6sB3qXWqTs29GfqLeSuHrKdlz0y+SFfatNvHlMCecIv8bOwbgLzwD
eAEaBuCG7JUcT6RGq3BOi2WjLRg0qviB1dG451YI3673n8pBoxph8Z+pX062Jp7HWzemX4QRsG2S
6RYzj/hRVq9jSkSi4pI0RPdR4gzcr2phkI6TE6a6eKd06tnA9HqNppoiNrI5yprjd8wAnFCkfVtw
1iCyJAMiGPVlUZq+1agEu3h+ixe50peizVJ7v5RhPXZZEiRUAzPbzVE4Kse6Y4JQPrNhXHozZJDm
lln6yBmoWJ8Tw8H07fkIYc7r2WPmToat3h/tDaTwkweAKWzNOSF4mNxN43xwnNgnO98127RaVs5j
5AdGsRwq6ezqHutGm4/3Izm3wm/unZNmE9XMIixq7BmJlHnepb6TyBKPHclN4bECd9fTJN2wAbws
G1Kb52+LpPuyNb7OJCMgNGQR1jj7rjXYhg7+8ll0VI0rHx88qapSNO/2SLBiBBqvCndXadLhntgl
B1u5D87q6WO+WwLTyCAVGAaGfbyLDNgQhoEpxJWz8WDx0gr0HVUG/go0O0PZM/s6eR8tBfYTqDhA
1neeKz6m2qShpK5IiVcqyOI0O3rtVz4OWaClqVwT80QPAFLe/3jYLBtHSwkjkQOenC0uz2y4gvb6
HU9Q77pZ32LOf2uK4aMCQnGRqN2BIDTCp0nuLN6tgSgIugfcC9rjB/blNABxbA6bLtr7iasHZMaA
T/bzsXYqWFgD0x8WwmfP+S0pL0oLO98hv8EOctZem4RsZ9nsgCqb8PQd9xAXyNJW1+008jjHfqnL
IK+p+NbS11qNB7FyeVgs5sFAtgimQQ+2ZN3bL5Ch8i6xdzR604IzlTL4VbGqfksGm7/dqbDV6atP
VRHfF3pNeUJvB1lb0sc3ujzpxyaEIXwpjLELlrTqjknTGIGZjo+jjN2jxOQvl3AN97sjNtiID8mu
1xPFjUozb3MmQncWLzK3u8OUtmZAwkeH/VDtMTOg3OjpJ2PDEvR+WmGDxbfYRB2Q0owoksEEUg84
uzKveJTayHDviGY7EtZD1oe11FbyL5FGY1v2YIHz3uN98eIHjwxI6IMqZN5xOJjeFnrcr0tam4S+
vEfYBPu1q/ne5kDITRtToE1wx/bMT6J+MpgmfzUBmvEbGfZWfUfM5mCyS3Hfafi9LcDJC6aHWdL9
rUzFx+0GivPJoiX50Ees5cbY6sAAGX8KooZhKrVrp7AeMvFfNIPH85D3yV1Ty4PblIFuj81r6xKJ
inMT+r5xLXO5b03vgquV9bb4ksnH6MljoXM1QYu1sK/roVfZh3hkBlTGaINuAGrInZbhPyu8vQEe
PLHB2vQkywLb7iAD6MZOvWVLDf5QMSL3QGBa65dwqvKvRXITeK6a2+ouoxV6M1pgh0g77luN20vd
5uelMAIwBAmQOI9DUcToPc4b3imfCyCiflUwc5FBCYYKdk4LXTIfx8cq4vbTTyQDnAm3G+B9Dn3x
H2/OVk8cIcs6WwggdKzhZwGpZh4ujhsnu2wqLpjNCClycEDemNpgjrVjXgMHMOSyV8qRFzW9txA4
j/gaS4KvaTi5CdgG6s+3RcFer4b3HmA17s/0KCYcSQEleLP2m5WxTZ51ubmjnAOQAn+YNjTQlx+5
grrRj6sqVBLS0VNQe6TwA3OySUxnPPxmo7hZ63zj9vg5MK3D4M68e5d1eTTzwMsGK7+uOQN2DP0e
Gosp3QPa2mfW9hUVFNAzM9rrTXCdgREt8Vb45snr7ONoowTzz3e7uswf0255WAY5XBWQFI7G/Diz
ZvmDXHnnQeH8WjzQSQa4wiQOKdEkajaoDm9pctFx2eNk9f5kHSYA5cujq1fxvWMrnn3LtB4ZjRCM
+E5nVXTHUwNQzNJfXThJtJtxScvmrsVNbpvcKzrdBzBPELQwVfVgErPeeOnKQG789DBE9QHVHdHY
ZKtdTkStBVcuWLhfIiuvToV1vyNLl5H3zidDPnn6aQE/c/l50bSsuDhexMliMIOk5rPQ4eFgiMX3
6sg8sAUbgjLN1KmtOMynMC9RjvzqTAXS1sy9YefV7u+08tBuk8V6IO/KXRNdEdcASkSHra6fnPe4
p0EjT2gjTOJr6WTFWwHru+0R30sXCBQub3wkq9JpoFeZg2u+yP5kzdcWifAkfAauGdAfd2YSlyxN
yjMm1Y1Im2eLIEbY1UIL2NSRyDlpHUsvUvT7hvLL7UhfHn5VjXLowQPWKKcHaQI5nMhi0Ct2dX3i
/rLTdouwxrBhDGSI+5pKoj8Ve8xRrWV3AvXArYnjU6FahTVgwjBZA6UtGyLQimd8KctelMU+hhZy
DwTwUeoFW+tlgB9K42qo9zbLL7fH3TMN1BysymGVEhMi7qlc8yi6qLn/edHBTQKNCOEWpUebFC5L
/0Tf1xO3WXZyNr6wrH1LmKjceSj3+mrjbsiLqtKPSBB01gPlIuYlmcaTtFi5WkPC+TTqxw3Fo0c6
ncQFVt0Wqnf7EA/Qeif3VLnMTlOPAjLHB78szZ2Bn2COl3Of5a8xGciLmaTxHqU938Cs/PAdGxA0
TG20nXgOolmYgTlmbxXC5gxPMWwG8zJN3Jiqujlqr5mNd6PWCuylSwOJsuPhbloRF9kyUElsYODv
6ggYBJN3PJIFMbBLP1p5728NcAYxltknUSyfPrEb036tLcbaWtvqZU21LJ77S9b7J0Ulrw9icp+6
BWG/1HuIOSO0EJVCYRXNVmtIWzmkZSyZ/vUaHZaO7nZh7bV26KQzrITC5hKgQIDUj8Y2zPmTF//F
3nkst86sWfZdao4K2AQw6Am9J0V5TRBH5sC7TPin7wX9XXUrqgfdPe+4N/hLlDkUCQKZ+9t7bR+j
TU4aEmTHTdfck5JYUQqc6F4q3gtyGRKL3pmEbfiYMHhMCqJAic2ZMcMArvoL5i/YdmvTCa9MQtjR
FR4QUNYDwCbnMexaEu1cciFBLCxHMGvmsFR5sqtMXnQ1Y1CzjoEa0Vg8ByFxsIHiuCm8tQzIkO8I
wW9VjT2wgPLBVewie0FwDnxNOJmbALFwAQQAeGCEhlI1EuaVscpI02610c02ZjvwSG3Ut3zcMwZk
WM3yQGOyu5HlPYxJ3flxbO/0ojVW2li8C++JvJm50Lv0VGYO85oCdQNd3U/2jlXkH3lmsttGA6L2
7M6WP9g3CdMYw8fgIANzWQVS3l1qPZJE7VFbwhm7y3NmOoe+9JHiGUewR25Z3+qEwaPMp1rwoVQF
O6UhOkTY+bY+AImF1auOKSibXjH3rxHDFgbFi4k+wpdu3kXqaTudFGnQxtq1ppp0ETicd6cc2Uz3
xLq0q+ipE7279KrpgWhdvLasABdm2WmL1lEs3Sb/CD0p2M2S91CBKYgb+9uHSYMnoNh1fWlsC1se
MKuNhwRIawqIacMGfjz4883vR7bejodGRCTGyDYp0s4MTI1B0XmIheX35teNgTWhm5YQIRlCR3iM
pJXkqFC4lA7sOBj4xCUL1oj9FO6wogGFiBrNXIgv/X7990YNdbhpNO+Zh87IN+EVPfhDgfRpqFs0
f/Z7V4gcXXcAv5LZ2hbbGIcyjOF2NjGk4pyBEJ82G1ad6wkcBidlijbmGzyFGEASQHxxb7Hjm+k5
KNztPzcv0FvHgze7zwoteXIha20ASk7/3EXPYP//vdSYoMF9/J+81KauUxT0n8bd/81Lvf2B3Rbj
7f3n1+2//8e/zUUz/Mx/WKn1f0c5Nnx6r01AeraFi7f/Uc3/+DfNc/5d6D7Ncy4EGeECBfmXmRrL
9X+Yp/V/pwXWFr5Dazadp+b/i3fadH9dw//VVYyxW/A/RxeM7DDJzGVj/6X0DnshV6/Sy3awB37K
hBXEhH9pqv/6jjgMmkkftJ8+x3l90oGJjzNV3Jv54uiYZ9wvIAKybh1S5k2omHN+NnPJcWyHu15L
eEMF7jqQvrkwZo656o0Hr9UuNNzMsXPSBBXQczkiL9B09jOBQ9exOh4Tq4s3rFiYVyU2mE3o6cpm
UGvMRPVhZqtLIOvWTFvPZu56PxPYJ3a+awsoe26+9Swym5nVrtCF5unzrdIgp9NXQHDNUmeNqtGN
nGnv/GTHriRB5qMIlV4kbRGl5jfp7HCVTHiK012kx2D2U/NSlPaHMXPlRUkOCT7VZkz0P3YW3VB6
uoWaYfRA6cepb5bpzKmvSo9oowLKJ1xEiWJNZXW/JPxgQDkClpFE0SOZsoc6wK/l+SU9LEDxfeD4
5kzJ12defqOAs8Eym3iUwPRnqr5TPbcNGghqSjlT923w+7maB70zkT+rCHbB3LCXftj2K0YmTDfH
HxuQfwLQP3asbZqH4LAm6nWMTT+T/6O5A8CiDID/m2P2kAqoIlMNp9tAHBm9m06JgDe3CYCvPYi5
X4CSvG4t586Bfm4fqOGKtRI6pytwJFGwu6SaaFgMlBbAlLlISgzMLlg12oGl3dai4sCZnC+fygOq
qV+L0ON4ELSdOl+pi5KrNdV15M8KJnlzKU8IKFGoULFjxjgrMfcr0JUlyUoLpPD2YZo7GJLcu/eN
/a61szxZbpEzzKb9rtjMwYShrzQ50bnCPJZyB6EsbHysDnNln2yN/gcA64tglFyc45+GggjPjdj3
MQk2qY5gprW1Sdl2NVUFFuUSJSUTqMcJ2z/wdsDXwmPvY7zz6KRo5nYKr1P7bu6rEBRXOHPBgD5+
Wc7P2MIjx3bsr6l8Wxik9cB18qxnKUx916A1o7Kr/UgTBWO/7EylPQ6INjA2eQEgQTnCXzDbuiM2
5ZtYBdG51ZO9nY7tY0a2uEnrHSeW/IHyysYcmmNDC/jQgcXQEhRhBX6EwHuwd/zgbWoAJHojzQID
U4ka2KmXaPaR0fq56yxAyxotqWyhKFwFcmiF2CPAM2kMb01AT20AyF871NQiblXb+mu95fAdA/Wk
vDbaR1E9roq2/zCWY4A9P21qZus1xIpIlGeV6h+FFvp7KEPPyWAZi9gVZP+hCvTTdEq0+FSWHLsD
iBR6Maf3qIOMGnXyVDT2uFEBrnWtJx9AkVaZeighfQ8BHOtxgBt1HXCW2rSueui8WN8Z37gd/H2D
I3xlsIajFqDuaImBIzam4ohswh9dDTcun9j0xq5b8g1ITXWw04RHYXXkb3uUuJXO3muJLB0ubQIm
OHet6QmwA4dR9BkDToUIVT8Oo5deiQawEvSzg3Sd6sE1upqvQWlP4CQBFdIW5CbrjXCRfH3j4lTg
1+FP4RJ3TtIJv1STUsdTmi+9jMUOX3DNshJHUB0C++dd4c/xR3PlAXzd5Dgnx7wEUY7oDpUU2WYw
q/esdZ2NrdntMWPsIEuTWeGXPeXxkzOkq8mgQxXXJFNLg8GIPYh6Tbv2jLd2T70mLZy7Gn9PSNmN
lh4199jVNGzlExw2Kde1wYyjYsybIMLy0yZD3wTuEWPqJfQxMAupeAFLj6OaE01Xw0zCrLkZmkje
yxALIpDPtV5lWEN6ka24Fh5VTQABAmF9FdLYqbB4RhMNNuSSt5YYyiNVyHs7ij+4gFJKMQX3GPuC
yRjgQQc4wubXxzMyyFNvKzj9E2hkbSryl6YAy6MP54SinavhcUHx/OArTzT+fZmuvEIys4o+tQQ+
a6egVAgHR4ZnGM+mSl5yKj82qiCuwMG/VjFYQ1/v8RDp1dXjMDAp16YpEWe55Rg7J+7GVYR1bq0c
D8ve2NJWEIJaD8hXaLXOmC161+h5v42A+aNRZ+TWMfAnw8/mVQ3vkduWtHyHL93YHIgTuQxmQehU
CXZFx/DiVWNqd2dS+PRDHRJnfY96drO+UP2bbSq0POneO+aEh6HhoRoRyoLl9tHK8ObGFxVPz6Wm
37w6H470CoEtHup8i891VSZTBC6gG95QIc5c0NTOlFZ8GKtbUeKyggtj7DREyaMgrKnMCMcY8/Yt
EAF1jcq9GRQpZ1L2fwWFWQiOf9AE433ukVi2GvnuMBqa450IwCOvXzH2pzZU0RWq7MUMq2ndYAdb
KadELfTE6+Taz6P5lDFCPEKxKdaF6T92BXNl05Ov5Ji+OovkJGxkd8WxtJu8aSOQotF5MZnkzlbq
7rcqZ4FAiDdyOwySq+TSU1twgBXTTN2W4TRsa1tLT6Gyl2U1TseqXVu91t2Lbib/ZP7Vi6puZflD
svUN6CweF+Msb9MLBIczKB9SOJVtshIZL/pMhYCaqD3pvKGJQzbvieumG7vWiy0CLW253mjxxNJR
RMMPMV8qp9bhhF3STTHgthVcYqcq/BUuKCAXSQR7u9mPCTw/3Nv4DzQ8HQ68w4lrYKdl8UVQxV53
Ei8jVo+Sy4npueI4xBg/6fua2WFpWb3rftZezPlm1Os/HklrA550RaFpZ6Zkj3jTVjmSsLAlMyGp
GUs9UBQxwFBlF5rzzPhsiqcqz1AKko9U6ziRiHK+LiEhDV4r8Em76dpKI0n2VKxpa+NsSSZwy98Q
vYbypY3wHXyMPt3Wuq+IObv1U+ia/j1pKMqwoPVI6vDKci4vioxwLbF84nHJml0lwvRq51uCHN6+
KEIWcoNFlSNLEV0H2dDR8piPg3YAbHqmsHdaSreRR0Jif6IQ2IwRza9xmlGtQjUXAm6AKIFUB7TS
DDk0Xb0y1kwLflgO+YC7atAzqYfVTfJkYELkojmZr9IsunVjOc3K0rQWMxZvFbQKKRtz2VTOHgLg
QS/q7i8+kpXh7jpVRG92PhhbkWNLo3OWNVYp0PWCjiYNBxMg68pgF9uss82grzatWWERKdQXO8Rw
Z1VOhXfG2UBN3MW9S0mO05+ZU3mGGI/gTL2H+ZAhAOU8DN29r0GX1RPmfk3ADBeIPGvAqAeK17lO
Ycg7+Kbkwtxl99YSDVDzlGM2DM+Dy1LfHIJtX4kMBZ3WTPJ18SLy3E01FsVNFglxCPUAWUjd8nmW
0zBGITDs7OBcPnlW+5SCnl6ARgaSZdT10o4YyxoZTibHTyYSaY2/Bl+FNshj2woBAFy1wuUQqD6h
5aVHktEEJ2O+zbFMfW1HKeEQ07z64iOPGncVVGa2w7ZXQL0c3sKyOo25+e7M4Oumj4olvlkaD6Bl
e3ro0XjFRbpryUZ6QWGvq4pLAfyjg+EN1xI39qob3Q9QF0vycel2mpJr2DAqMuCBObK1lj5SA0sX
LU/WRezf06L7g/Fnr0UBTWdjcNaq4gfe6q6uX2rDJ4oBSahoty3UnbT3PoO+/Ika2sTid99rryPx
h4lBm3iRvkM70B9snHstbLYDtt7Y8c+sTa+abu+DQCy7oLkOQ7+Tkb4KccUvmlQ7WywiWtIJpDqX
clSbkUhAg0Wx1tRWmyRqQ7PFHvLCXGGhlUjzGPxm6ddfGdO0sy3nbiFtoj26n047rbywOQ2qeuQb
ofh30aYyqwcvF09caRssID8dC+9FNqrXQFkb2aIkRUT25xYHs6HqsGHWtUCMOleo6/XL/E0mhAdy
ubthLA9N0t9rOzh5uROvCtt4LA15JBKCgGb4cBRrrrSWf8xGulNH78CR/bd1/HUYxkD0sTXMbALY
estObzcVRr56sjeerB6bMnzt5QP5FFDu+VMT3hzIaZoxt4CFx9qyf4R9U7PcOv+DjFJ3BqaBwadc
ka87Heo8pqKX2qaxk3+XDfUiRWDvXa7x2ohV1X6Uo4aDxyg2vRaZa28QLsZNvE4uI1DNC9Z5z2ig
qPX5DQKAKp9pkysxYhWI431ZglKLEBLHKt7Rcbpi67EP0biJJUJ/mGx/6zAjnxg15LZqvqiVjD3P
wRTov3SgwpvCeB+UeuulAva9GYz6DzDgZ21JPvHOcMC8VFq1GZ3hS/PH/eR9MKd7DaII8Eb+VLTx
HXfhh7KHi8bqmvE/ILNqaw/RrlLlpzXqt840z0KyYAGw7okI9ZdK8GLwnkDXW1stNN+ogTqL0dol
RrvPu8e8QRhnicOCfrYdUT1ojYQg3LVTZE9Ol+2iazWr71NAjC+3Ruo/6OHSij07smwZMtZgfYtv
h3YI3g1Js4Elq5n5TQUcKYirS6lj/2lch3wd1mDmbqwp3RIrGTu9o01seYmN2MG5ot27an5Dmrea
iKIw9AWNpuu2TCmNnJgFZAtsznewGDwZzfCYe+OTN+UnV8UHkbYbWD8bhzxZXzQzYuOq05TIUDEH
Q6btGkb+tVsvDLZhIo5XQnNOSAOvncPgSuCb7x0IyrZ1yFX83qb6A2Z+l9nXyhXNIXHsu9DaN5VC
6qY7oevUj27ZR1srzr6Il8k0XPhLTzZX6dl8phv5x+haF230mEPVP+nwJI38VhOKVco8hNNzo6ut
BGLC+m5hex4NKZjuLePmY0zWXLWP3WTl5/6hbDnSgI2zdtskObXFIEy3uPhucvCwgNu4jVKMovb4
3kXJ7ymzoEJEZepdafpdeNEfnalWkBPCab/g2K91YT3mVCmNffmpg3sdtXYlO/WETh2l2dWHNUom
fmErtls5SR47fiiLdN4wQl1RfymqfRBt8KHXC98bPtymfgk5wU0pMm8jSFEKNGlo/pPpPXe5/Qzm
/Jt492fYjIfChWwV6KvS908J+QLRgybFVpM0bBg4WMDKv5cJvScei7fIBt1M2jOP3mi2LRTWbkvH
Mt7Ze6TXs11S4tYxaxp6X1LPxdt+zBWsY+yjxvjX7HnLMXh4LQb0qdSZV8B4o13jrWnQbFPi1Jp/
GVhMFJXzhsSKvk3QtOoubWrhJX5vteRPwWsS+OljW0ZrOrBOo10SV/KLbYvCrzFczp32kRMG3l1i
hlo1YLQtDkRtb4R5GMhGW2XVO50Yb8LGwkrokPWDxySJmHsZzK/GMzNdQJnD2mlvA/wUeo0qd1q4
jDeUqc2nxZ3b1WtafdEQNHXU7A/3gtB49UxWI4hj1IHEPQ68+CWucWFUGX3BaRt9SzjKdUdzH9Ug
bNtxjeKJXACpPDKa2xkeWHq7TTHJhrcc6vXS8U28HsN3nuELjmSyDT0fQ2ICuRmmMwY/zm6p9iS5
bC6CvDqP0jzUurUpDfdlqjiqxwrub6xv5BjtGRNcGv+hSmpiVpZi8la8A/rcuIlk08aUlygBZbrM
v/V77yM64fSPhXz1iSzXFg14TlKwM2UcZ2X0PoE2xbQOkyrUdihyEztiThyoE3qCRDhUfUNKWn0Y
pXgwaESmQr6Is2ve5Huh6Vuj6a9Yoa65ky9Hg4qNlK3RgEEsfbb78rkQ1XF0u1NrJasREEuiijd/
nJ6S3Hi0q4Gp93iuJi3HwMNc16IyYpEnbIlKB8QU7dzzQq8OSA6yDbQZe3MyETiCTNBQyDm0RCwt
XA113rxF1nZgph8O9t2x+pt0i7cov2pxcUxsrrjs/ggYHsYeZPgcm7TejKxlmWxDJk1ZGohN7QSH
JJJvtCI84U2nyTDkHNEN7hnp8UJpF2/7Ur00LM9lrD48EZ5ZALPS6lNQrgy1xYMjg2Y9/65CH08R
KkUxEh3ACfBgilXult80jq8T6/fAp1dix8KJVwX8Ve/YPzo72jBo/yrTPRTKWqUTszZ/fE2N/qHj
r2u5UBjFcSBCTNz6J0yZEY6mARVoepV1ASR4WmcTQzKruwnh8rxpGO4ENbzMqbFSD6f59arb8r0T
3YtvNh+5yi5N7Wzp9dpidgOCfzcraGdwF02ux/JcjN+ZHf6NE0yjjEoD1yDGICnogWtBHxVbYXtK
4lWgzH5eI8LuslZRwXeP7KKE3bKit4JrqLmPRR884Kc+eEni0ovKdF8ry8dGPk4BJLDRWGQaFgYX
TKI5qF1qF9nOiDdYpKrZyJwsnBbvelEhT0oA5NwR0oy2QVCZ+eXtOTB6fe0XvbNig/6Y2B/K6a/s
XFkwZSUrtvGBJLvrF48YzzldddOb7CyaOZiPgpNbO6K46pp4B1qWLgbcy6OVf6dqJHz/E1JCzgkc
Kz9Fx1amkSUbs21vUXUyGOimdUsBuJaApArQFVqPkhjJrp7gt7+yhXlpyZQYTVfeStWdS47lAyFh
aO8DCK+48w42jAItj+dwJ6nbuhzXfS2wjqNul6Q5yoT1keV5fzNcrQTaTDz2U7dutUA/TZw/BeYf
WkjVxrYi/9ZQDIwAwqlOTTTu1GzhwUKEwcJ3aClrR0JHA1Ve7AAW3qprfMgmDKYZJqjHoTTlGhJ2
tHZUuGsF+SMVhU/sCD4nfD+bGi/zvu2QzEP49uSmTdqqo/hsRiOGj9p+SgT+dKPGb2RbN9Hj5JeQ
OHzoD7Wf0Xoehk+TBggyKF4CxyV92KSK6Ach1qip7V1SEZ7LCDstMtNg3Vz4iziZyxRBFwuD3Gba
KwhwGb1aAKkwCFHgVlC7znVL2uLN0RjjKbZ6VHSQ8MCUurYJRGh6u5TUp67MtpNkOQFjh3q2xLLL
PsCkeSqvJJk2z9/WteIZiscNMntzITXr+is/qvdyBqCV2RdDhj+yv9gtw2vbfZYVkZ4i9nYFLi+H
EgXdhDoKs5cdMnlZTKq+67ASmmc4AJn4XnqGEA3SpRvhtQvL5E9U5byD83bvGOQKG7eyoQ4aDtPa
em/hh6G4RF/TmD6ekrF1eTXwu/rK6xEHgw+HGfIijAmZY3WiUtRlzzlwKFkpOEyikABoO4LNzgBZ
oBP50SnTx6zNfpIO/1vmAxQQPDwJKrnKxC2Sw9/c87jcvYJMZQdA3jSznrXEfikj6h5iR3tU85Es
JWMRfHVcEw3KoTJwDXSNNIshFIgbBYYjCWE75WCT4I4XAZenvI1W7FRp9pj5wrRZWE+DUb5EwMHt
m5zoaK2Ka1V469TgkHU6zCEq6N8hUX9PREW8fEdmh5ytFoys/ulMy35aHYV3wtiKpRaqQ4gjdChe
qp4KXM0Z9/gqqIutP7nEnXWaapeGzg7Xlj2oEyXPpQFj3foyILnZt8mrPnNTrVpPq1cIyxwWYQIU
Xd3ZX4NoaMAOurN0iFNmQf8zZFTre+6p4Pkh81thXYpZJNBURot4kbsrQCtbO7QW4MOWOW/g3Df3
A0MHYNHbfnCfgHi+BypfRAT2pird28LZw59+DvABA8g29lyyQfnW8aX3WmPBwHBnNuQ6++GbbRWj
q5Z2s5RwckkGtc8MkCZp8Y7JZO9NPREXDFdJ/K1jRIC08xgm1qcpx3NCe+CKIscvfXB2qde/WDGb
ElJuqEOzSeEHjMeXVr4SiI/2AVde1Qi1tHknI0lriwbBbsPRGNGUzB+7MDx2F3WaHByuiklAaiwx
tU831A8qqe6OLJaIIIuoGy4MuV4FaiGehuEHN8BDjOrXe3dmKNg24UNpxDnHST6GQ/Zk5u3VCAJW
HtFD2WZHXJzVqW/0PQpzxy6Rjjb06gJSWrOsNHGgfohRiJB7xOlv0QS7dAgP7JJWLhgi6WOUKIV5
rrvsDzQc9JTAeejTfjt0wKr1nl9m7AdBeaVI34H2vOm6c2002a6jPHukkioVCUHunzBB0ChYN9oN
crrrHN3cOGu+WJsWRmuLOCD2gYs0fHxd0zjnW/4Ytj4s1OjSmTZH8PQkW4rOe1QxYUG3+gObmDOj
ji0ZuZ55zDAfnGfcQuMSOOzR1w2oflX1A0b+MDJTlJN5scvoIW7cdzJxz6TYMJFnAO1L0hN6z2JE
qjXQ/ZunAX7JZYPTiZFi0m3r5zAfrolLNt6X0Q6CyIygLn+yot4bQ3EDur6OjYapLKEmtwFXgKoI
CQd6NWqvilZQRGAXzTe+xBb/r0+1+dP/dt9/+/S//djvT/zzC2K1xRHN6CmfIf3iMU7AR+kTT6Gs
MaIHBilrv+yKQ8GsgBHzdC8SGghsUt8Hc775/ehfN/8X9w0MT8htIIu4ZHT3TReWhzGayLK4c0Sr
KKoD1DO4CPPN76e+6zZ7d3qWets19EPjcqE8iV8AqiRcOVGOeSioMoANsx9Fmx+uPUAiXP9+SPAS
6NHvh1NjXAPbGzaBF3NS9vMhP/zeUMfzHx8RaSxFIHZW5jdbHauZ57Q83t+H+c+HZP6Kw+/n1djM
gh2VNJXE9Tp7WYaZUYRv93/d/N73++nvF1wv7Hjd//PLIHPkwc1o4ON60S9L2yv12fUrD1XxYg9d
w0Qzrg5M0KpDY9NFTi8CDgM4KwfGqfXh96N/3fzel9NAvPfbT6/qboHWf2cZPU9C0rIYeOnJC5Hj
gAp/ToxvLngXsSxirlrHPTRfe5f6I1tRxLcM3mznKbQqs/9JG69nl8qNx74nUyU14MY4rnyf2NXE
adJyQAznA+3IaWoE+9Arrl1cjQdpjztD6pxcx+6SSogQruPi/eT9MzgVvHUuguyWKQR3XvVuzA4d
m4CEMsULeEtI0qobZ8NQusWNrmXpX92FcjZ49sFv+xEc5XT3kj49mHbQHKMyPOhj/SmTqN51BWAB
doyJ6ouLggVwaeza54wqoLdxxkecX5dOt3frLqDiirTcRHSEtxsvZpnDTQuZXLImdblUEXK5lCO1
OjnMVhLs+l7r9QerN9Slc+TZKHGNTHR5VSYYZdbhi2cQztlZD7GgFo116UzLuoxNyLvfGg6Bhl3d
qv66OYFtfqS9UMmxyguiFZDI5lawW9wM3t41rOCUmgErIIo8tOHDANuKscz8UWaTn4uS9fvE8KWN
WLLw38QbAtSCkWc19ZF/I8mZmqRLP4CS662ygOs0FTjl/5YtBRSdJDeItRFbs56uG8GrQtc2S1y9
oa8qzYtL5Lo5aacnpkvD2QH/g5U3Y6SC3IaTddh0BtVo7M/dM/hv94xGug/j4m6GtYuUVY8nsfM9
HWekXE6M2LASAkMozAkomKya1ciFiaVqPq3otGHJaKL3GxXbzSgfL5RqEbfzx1M8PxJmTxrTOZY3
hg52OXC9dvtLty7boVn6VS65EvnZJe3MN653+g6Z7okFyFqfX0QmSjhNGKjkzOT4rqjgyEprYa1/
7/vny79fgUpLr1hb8sQcp3hXVBaklT5/tXzvuxXTqSQGsgiT8tGWAxKavNBiDWcxeB4wWGrDH1Fb
P3qbPI15eE7zEUdFfewH4wleH/xC23ihoaom1119uEBMUOhQZevp3k9deyT5u7I1/eQ0rBQN0Z9K
BjA7zV3WdXaorPiEcZMi+HrTRiSnY0vSzYXjNdY7Z4lR+tUuzV2XNmqV6WZFHwmNS1FkLUXAOhXi
8L0Os2FZxhFkLq9jgmJ0Tz7XKm3wHvo4ZJ7UjzfcpUQLTdB3eCEH6pY8QEJ90J+9MX3viQtIwcYT
g+vNyLHOGJAnd4y2WZYM/ppIbLToE0V+y6quuXtuGKN25Kl9ejhlGhNYD1aQBVjluzXpnCJtZjjT
V1+zCHNz/aOtKEVwc5/QmdXhNT96HozoYLL+OuztFjXUwY0TDvcg5sw/DiVKX6iWYDj3hrgFEHiX
vhND9iqHY59O3nLIu7dWWHd7uk9zSWIkw1urmdkp8fFsZJSWmiYwvA5mcxzjZNUuOv2BnAgpo5hq
HNCd9hpUTF7NqGC2m5Y76Ux/Aqp82bjKu2fY6z65O86FM/4TkUvUYbd4Him10EbrRJCG1IUjHjwj
2ldN8mUbt76LINl5zCxKr/kocHyk2KQ3o8vWrx1+iqr095CGtZs2RO6KQATTfNM8GgB2BQisibbj
lcM+Dw9Icp0m3abKiachG7eDY570hBWlMvctg7ChMEjcNz7YAEK8xuDxgrLJsWKDg7IEKAycDth9
fwYG47KKA1dB4CXLUzJ6AzFuvM0/dBF+unBuFy2zSp2Cgq1M/Ee6EYZd5Jj07hQOqI/wDww987V1
EFwcdchdN9zH7QCLI6UbT7vUrM+qEgcKXIhvsCucprtDWUV/DYPzvqvT/CSzm8/irDNJqI4hXjEt
NijFoLqzZAOtQa3MJFfgSE0QEJqFsvTj6DCyM4F4rYWEmi0HlIh4JPHpYYEOoW7jzGVb5jMhD789
JYojFaRY1dj8LEJB4nFATlgAqtq5giZydrvFXarqGcfUZ2cnP0n7bdnUkHXmSOwNIBPnXfuW82TR
47gwCxO7Hjt+5gHDs1fF4wpskot2BvXnj+4UkLSQlxthT2u4Q+US0sXViIZ2XQuGj3WALzBNLefk
/IH7N20cdpS83NcqNJz3wDF+6mi6CmIRlNZJb52QrymY0C9k5OvrqQfU5jdohcBp9wOiRzRCwUvx
H0KVD+xVZFU+NiC75fHAksgnji4R1g8ZW8+1ZlIjRHODuZYu1ClNfZk4/kMtm560KaEq0ozgqwLi
Lpt4G+rGYwRpagmrEPJGSUzcpbYtagizBxmAJy2F65iMbIc5syHpinPiYNEpoeJ7RJ/DCufbjGV0
FC7xYvZ+OZG3dk350Y66vxWVfECW9XeWZ1xjhlIS1Bgsg5jsnjDXvh7emVnvUIa8S+gCilFNpe8T
YJjE+Np851M4uPYcAtzAWYA0k0+wrPavqKeXvC86frc4gP09tcGYvGTtNbLVdzh0TzXeAxZqVIr3
OnDYQN+2SXBDZcG+H9aoz+Q4ONvY24618SIIjU+pDf0iN+bdQi1+ShRgYpOUeQ4msFrd/9YbPJmQ
I3rWP/oXLWX8CW61swvbW8TNXMCUIU8EbKljUetw1vYpf9lSNvQxjJ4RHLXwp1Au9jpoYISx6NiJ
ue5uUljztApp3jnydO88ZtrK6G13qVM/vS7zOMWP7o6Mii2c6S60gtCrk0VT6D0Ja7Qa2ppZwtCd
iOSahN0F9SXbOi0+Hb2Xwbqu089fDKmtAmL3NlaubqrAU+UioVix4dGnWpxgPQgpPyhfh5lx+s89
892TnHcB0ZNl8RcWetsu6SnMjkLWXKrCChRqK+vXfz7Fc7KVttHvKE+0N2yyGS7Oi78xZGKRRsff
jwQi8g4s/PqXEBlnPhbO3w8nieAMfxVGCaZ4gn4Nk0Mgkr83VKSWm6Ro3/gMBklPTpRAyVGFWCOi
+aPYY+vS5NZ+RE/lLQiwqpqKY6UU7CfaAGiGmNjaNwIYi+kK0K4tgUvXYS7sDtPHmFONHJV1ceTk
fowK0jS8QKeKv/4o55taC0BiONrr710pwL8lzpICMJtjp/te5fEeJNJaKNPfeaHa4GZWx9+brg90
UAbgW1wf6K1Q2sqVANCD2fLeZ3NUAxlklQ3giENgdrDjtyGvOH5ADRvWnOWg8LFfEd+ojhQBlEe8
JfWi5RTIcZ1/GqHUuHSluzb2Li1tQesqB0Zi11TGpnqqjtgd9VVLTmuRxxw+jo4TL56Jtb/sWtNN
vti2cjzgIj32bE+o3GRwAU1hQcIGwUS4jKfskUYqo6qOjd7i6KjMrWFZJUsJP62PHTmUFeqCj/JI
2bI59N6WVPmpSVgdEUylO9uhh8VQ4Xx2CRmE/N4JKnbFIYUIHsMDogZKrr0CzpE7RsfUs9F2fv/B
GMWtdg7lYJXHbn4SwoGBQavicx367V7G+ur3sSfIT8ffjxoQ7ysYesiqo7zSeRU/SPADqSG/zFCf
9j4z38yM5bbsiJyW+gByqqdmC8BNXbGeIYV+JbqubWN9eDMZwa+oLztVhfLmNIaYL9sfoGv+J3vn
sRy3lnXpV6noOW7A46Aj/kkivWfSihOESFHw3hwAT98fqFslXXX3rah5DZQi0xOZOGbvtb7FYFVZ
CYoUlnOjbn/lQK8J0UpPtLVLMKjrAp1QoFgopQTVJHvAteIHQAolie0BffioVkHf3Jk3X7LWG90K
Cp39avSQfDKE0IrarLMSyWVPojVRTBTMnTj+/qnx/y9a/t/ZIQAh2H9nh9h+lV+j6C9uiB8P+dMN
gY/7D4HzwNIN5KA/ufKarf6hm7YJH16YlqMaP7nyuv6HbmgIxCzVMWlIiJ9ceU384aquJVTdUEHG
0JL8T7wRmoFL4xfgOoh6AzMdNgfdVoUwTfGbNUK1XYq2VqDfq2WsbNORoG88UOMCw9EpwdL8nOaw
WojDPGhtZz6KiQw+3a3HfZIRywe676mBlwHtMZc0q1RtqU7msG/JWkanrRxUJNOsODTsZNgPvaFl
JVy27U52tLnzygpuUij50UiaB6QUa7Wl+2uiuR7ZfO9VP5VIvjSP2AmqBTqNPIIjlK3fs+wJZLMd
tcF+FWxuGIEcUAnunNcopLGNWppUYy6drQGYZOWie71OA3oO1SbarQgHuB6iu6sYR71JRULRSSp3
bROLUwsaeWrsR/inS91t7qti2Jq2T4gtPPxDQBd96EAzx8a0hUJPgjKJsPOIo5m4s/hi1J4a+aBO
awJffQc+a2jOfZdevuPtWyDTJvs7LjtqibLbSMV+a63xmdG7PsvAudPNusROMY+pBO7KKsnuRlJ5
kJ040BRj1ySEKrJuEt6rWTntcyPgPzHMLOzEBQ5t2MpCNXGLRKgWMTYsE5mgcyVMbIUoId+St4Rp
SnYINIJTNhDjFjuU2FPb3BfF8P0zJEx2yguor2tT6NMtI4YaS0kT3OcRaiyH1mlYmeWprwnK0cvU
3MEv/o5wQR6iUH2PW9c+105KiXIgyDtQW7LwSIOuKM55ZRvmm7JwKhbP9Ah/Oef+H9kB9l+TAz6/
yLYtHE4OVXWFJjibfvX4gNQx2X439n1esaVX/W5rGR32+CEd2Y/2+AG0sl3xuhSS41cW5kurBP0i
UpOKeag3l95FMqrQ3UejUWxk0mt3DhYZCLe9caXXYbvBg1aUSK9HEeydsr+LErXfTGE8rgiWXNP2
jTay086plpS70rQgA7bZfqDXEcgK4Fo9wT+unAiRZTkdMcjBs8pXKqp6eMPNJkSMsLJT8HM2aVtO
mXx1+ql5blh8u5Pz1KeddUO6vOon+coiHAZ1w1fVDWBxojS4xNoIwkNATgYRS6dT6ghTUNXnBrIV
Vjzu/d8fcF1lFPzr0GGqM3sIDxfmL9Myf8tqKIVNYLFa5vdOlXTsPFpn39JBYmdrnIxgtolbmF7w
Y6fHAcDHIR6V61D2r62qKKQDlwTAjkawKLv63ergGjhpn2/xZ9dH8nJQsOknsHHxOoYnztKHi6Ci
AaAFyKKaUmr7eJCWV/tQKbvYuGpxsevCBtXd8EaaabJPy/65SRTBpji6ViGyWDWipjOJ7KkmplWy
snmEG6IdOEr5UdGNjegCcOq1BD5dDVcL4hCaeH1DIx+tVYnBMMklC5OZkzU55Rc2X8c0Jcw26ybW
IOLYENq1HIu6XVUoqr1elBCgGzE3Xvfu3DRTJ+NbbndHWeva1mFwG1Gsb7JeqzwyUYunMZBH0zeW
VqY6q9ZUWuRRRNWLoVyHMdxMI8Z4YAaFS3R15nVSTZZRSJosmRVQ7NkCMg+dU3U23YyWC4mEJiSr
xSxyPK0vcJ/MOc5N7L44szCKeDviw/1jaT4CcInuLbPfUTXC3wau0YOnuQmL8NYKRSB9RRStyHi2
wAQq/bNug6WKhlSOXQU+AvEMyrkPG/r4VGwPpa09otK90J2s1moDSmYcKhIBG5hlbiiSLRHoaKlC
J+PbjOB3qnVPj7oZlF9tqzQxzyAdYMDIgxIKZpKeUxou1Hio2GxBQoUZZbNwkkG3M7G8+a6QXo+5
dV05itiTGRWBAoUNOVmmdS9Ety17bLLjGOD6sbINJ/q3FoPVotZnM65OF5hy+DsBgs02S5H5sFJM
21Y98b2CfwNAmKCrIxX9ZQh16dAxmAAHz09Skq81wrb3MUHRjJ+SyzDeGSFebmzBOXtrazPALoW4
YZUb23VKlJVcONj9y4qQjpG/jLpwUm7zDCWea7Xo5/1xOUnxCrcBVVpXz9gzcNJCZ+Gew/MaiQlQ
0P4ucqkP21g1XK+Pg2RvNJYn9cDYmJPZLMfJYXpKgiMQGyZsUV7pHb5jXpPbvx8GaHv/ZRiwVFXo
RNKoCPUM19B11/jrwKsHPXh0GpI37DEwUUINzmQOWNd1YrI1LaAArlmDexG0zaRY1k4HmBgDtuJE
O04WMFg0GlD1gzydck6vLO+fAgownsb0TtTB8G0KVAtm3R75Q9l1w7GB1ZpaFc5fxd4oNYViGnPt
Xmk7zM1Ge65E+TK4SGKAIHc7iZYaCehIwmk76kc3SKOV7WzCi9rSa9WDmpISCY9Y7IhZbJp2leka
QgWg1aQWdocw6MQi1DX6lqXfQ/gHfoxeHkBtfqyItFgDJaBXGPo8/xDFK0vVl6Rv4vp7I4oz2Gaq
mR3qxlx2xZBuKR/vicmcG6CM/VgxIo/YIZDevDw+TZinIyfW0SgRiLYq1Y+4AydU2CkpsoqTLSly
Z+sWVyhFU8U6VKP61Gfha19GbzZms41OPddV7YAAN/TzfaBRdyRjrHHAaKOjXgNnouhiWrrnRrnc
183kxWXM9owT+GCD0VwEPQBLMM9EkmuteZI5dgQxZuoqc0fWZWyEgbrx8bZDjEB4SGMGAOJqaz5R
YEEoYcrkBMwV90DBtrcI5NxnSr4VjmZvqvEWKW64Nh32OqqhNDcA5N0xrRBo5wg6i+yoEYxVVJDX
u5nw83mxHfrux2bmffjfwQeqnXQMivwfeZddiyhvm//5X/b8pfzFEcyXFgqxcFRh27qFydj565dW
Ut5Wgqn2b/js0JT0gQuUsHQPU6s3W9XUn+CpbxVlGm699R5P7ngyiWOnoExc6FR9VcmzVOD3sPVK
WQWjj1oSn6KjstCHYyYpZyvTTRmbGJuSrWySWtwpVjp+ETnCQ0GO9Y1OJE5PV402JjS+iML3Ctl2
75VW7UKLqfulmWfDqSoYywynntafOBU96FxactJHzjK92ZHUDq0FlmkgoJbsjFM/EKftiONAboln
E00CpMpUbxb5yiyi+dDsWn1ywfpMiJm20piQQZqBfQRH3HLmXGO6oMhVU3jnVrOsok5Z//1wYc77
id8OvDnvbTRbVw1Ht34bLfIpaWotDJxbak/taoi14VyVjJ4viHj8a46mfaOaIZJ1Updl28LTDQ8F
+QTH0tJMIotIMc6KM2HmyqqaLawjvuMlwMMnFWYgFr5A8Wqzd8+Ya3F44/IrhGad85rYWnoFB42V
wc4vgpTuGXBRvWhgvuqEX9AApGoyGsmDhuIgTcSXOg+LPfwQ8CZ4v+APw/RlOr9vA/A3k5oGJMrT
/qNctv/7Y6S5pJD9XwfJMR2NoC8HwcvvB0lmNUAOU1o31ojMmHGiXyLtrplUKDlhr254zRdbB65k
9ySaq900sF3BKVT1mom6naFOca0c7ExHBLY1kNPio4KxTWhwpVNWVIFAYbSxRoXInU6qCwTM8DOy
jHJSFahh93ucuiengrjSEa1aNMcw648qpo11U4bIYXSaCCLAKWRn7sZtnDc6dQB2clSkDvKfejDc
XUltfhJNdOz7bKmVYlzU6hyDyYpxqYtswLIXj+fUZJBLol6l8wLzTKXYVriFua/aXBwzFbMOwqNu
N+KngzJ6hu8WviiaZW1JMe2Vrj5G4EJH0hlPjm0Ey24MzQdVG0ua6JN9APtiLFhIMJDscWH0Xhxl
7K90LDVhL5GgDmiA1NarGih0EIPFgib9iy05LSV7ndUgc8BiApe0WaDAk0RXENhiawf8gJqa0lWw
lS35E3TBTBmtgKnjUWrT7CTrERttGC2bwj4im+lu0YSjo/XxOrWVfZ4KfH0xaRxHGlUvHdShY9YM
nlEkbzpat68iIb+4FbS6LF9sM9aEkqU4rS3jWw9hayD8qh39dAk3BuVPR53rcwYyw/xKnmN1LNTq
HJXKJZWauNSggNciTJGT6kuC0pszAsddpaLWgYlCy7DQ9jipCotStR47yr4M7Z2a18GTkWQWIKBo
vMPbAhUeZ0U0qs+0/7VHObho4+pmmQ/KyK4TY92oR82qxzC5hhKCyFc417Z8zPQsviDlOxd6G651
i1ilvGHkCbLNHGd6aIZ8kVX0PaUZEeKSyg9HA9WtFnawLil9UTMjFROrZhgpIUkkQbEuG9wzn79S
Q904WfxuwKGCsMkqjlOKbS9RLCgIcQYlHHYa9UdWSwSDyvbeMMZsDV4JpUYbIA8aAvXEwRWLvz+L
Gcx+P4shx7Md1YRlfRZsftuRojrN8Lf0KB5tFgdD5saYijpn31BROTMp3SaboR9hlnlxEuVeD+mv
6RVc41QOFRzTKkQtZLOimHtUhlUfjNjsVpF/VbL8ztTj/GEWM+rtdKfqMXTdOUQnNEP90UWrgf7F
BlPVY84s9PKhjYW1URvm7c9x1qhbeL9pI3ehP/JJBJ28iMT/1ov+pqaG+0Ce87rgYz73CbgzSI31
2qeA4jFnClycRenpvRiwwkJroTrToanR0nUjm2TpKLa/9bWS9IQQsK+rzGGD0lnXGEMOyiTE2a8K
1KwZ3rwSphAvHMAR64wDWAL6EC55LFYedF+cctrhJp8ebK3qV2lAdE0FyMfLy7s+JxxuUorw0Ziq
aptEvG6qDPFD5t/b7nxvdVJOgy/SnWs26a6L6DdVPqOb6gR3vZapJCai9cpU4xj76NmlqJMLK8Xn
xiYXJxz15GgjB9n1oZktg1GNV27nvMOcy29BB3K4gVd1cAzaTWWxzUF7HbR5ORPEKPhTHN20MIdq
YbFkurXa5GHHNTYNWQqElzFzRXm3I/DC8QZtYjUfKdU6TfsNsSItiL3MP+tV4eK2sC0vxCkCVxK+
T9sqyFeGhLqGVJ6iHjRF7pfqph41xjh4FauORUcBV+qQ6w+qGlYITMHK+j7yWL+ILUhgpAcY6DYn
3F6IFl3C5ZHLIvS3KcmHVUUHreySbeoGtMiD+DmMEStUg2rQrCcCIg80QXvNZQ9L2HUf2+Mdx2Fp
Ncm7tFLccOSCbazCCPYRNfALagrU3O2M2quyd828MOP6X5WigejVckYGmkx32DGN2SJy8M0sOUci
2hdIYh/R3L5RsNFO1fxbW7kHN5hu6B8MpNo2vum8TVYBtJe1HT1ljaJfGhU2mR+Ch0d/la4FTeyF
r2aCj9BNbkJ38HMXbL/N5Ltfyze7EvZd/IRcMNiHDUL2YUsXoriLlG9RG5JIQzfnEKbU7gMHC9nY
W2KpqYV4NKc0w6zcVislntFukn0X08CTgmQO1TRzZRIYNrpOjOAh8+/QZONCn6kEBFSXXjvk8S6w
8scyKPBVzuGPpfrQG2SKFYURfRF9tq1qmLlBgZbcEuu2gAxuxOIwZnSanRaZ2ZRAmtXCCE92G93J
AGWY0tvrAGcWw2s5PhHJBiZzXIdhO71UAzIuaAv5MrM0jFWM4kc6UgkdyS/lkDmeaTvOVo+tIzSo
4urMYg+lH9Jradb3XUvzmsgsZV1YbnqaOrASrk95so8G1mQKevygi59zoqlmHx1cCQE0OMslqK8A
rqVFxtdLpjnQPGXvXGOrpOZQf6NOoZ/DoAT/NDNac8ioa9dJ7Y3Zmw3mDG0dBa142NLUMjD/uTuw
2NpRmOFj7LcKSW/bNG7rbTVK3CCNlR1s3OXLjv3TolNMf5spolmT01YvcSD1N5LMMmBdK7VFPJnm
YTShx/Svg0Xh1OzzlMSJvl12pkFeZZKRfG7h+XU0xLx5E6HLGaC0tJW8Dwq0XLoYh43Rj/ssQ6v0
uWwera9tWtY7Nu+YJ0aiNUdixXNl1M+47tADbMoufk9jma7VVKhHvVIXk9ILMrt8+D9E9gX26B8V
WU1n2dNqdMvKWPSmyWJW1cR20owvTu5s8QR8ceCjbVXkSkS7sUhIWmIvksiRZy2uXieKxSt1TkXo
hbzRQ3A5aO6VkwXrutrJM3T0hlqT8T2tSORIMB48m2N+CWbrgFlWjGlmUtNpt9eu+4SSO38B8gK1
NbXUxRB2zdZm7f5jpvxvZ+nfdJZczfjbzGKENm0dvbf/KL7/g0iZLnv7K3Trx+P/7DI59twXsl1h
Mq/rghSSfzG3HOcPBDTCpcVk2KSZz4XcfwYY001yTegbrkEZ1wSp/pPBJehaUdDhRttyqGr8RwHG
88v/uqVhIaRaqmnQBeOUtY35L/+1PD9qeaKF46BuiTJZlODlg+/WBHSEGheaLw0YuGrGy1iIpa99
WA0d2f6+o9ekTt90UlKJAVhFtE8D2IVSXmW5VaNLW71oJqdgdP37pZv+2fX6ZZf6+W5JdKY1zeEh
4Pm30jbcZLsUgkqnQjaAFoK6hRx2VR3C1n3zZXTLY9Mz/0x4I5ytkqkgB5GPTedRkB2gtG86Aqve
1LcTdRMqIGQd+aeoEGtp2HCPzIWULL/gYXXEcrgXx/hoSpQbCJJC/8LTkKy3SIhBIXXhOj/daGee
P1/HPZIa/VRVvM/36dmTtrSC5pdjfN5KUnlY+PDUzBtBtyiNowBIPF8132V+SlKjN/M7EKVcz08l
rXIPzWillu/opP/1pqq5ust7mt/g5xuu5Logp8h2MjjjiA55uoCsKF8y1bGhawoFlyg7yEj35p9J
WFs00icLE4kUiU4NrrxIqJf5PmFmr7DHVCEP5WbqHAhEeMh8V+BdPpyyEWCyaC9mAsaiy9jX8g8P
wPxo9ggMf/6r3ZB0NT9HVOTLKiwR0waLisdW7IiCcVPxrmTmnuan02OKtg24gH493yOJ5F3FvYuW
oXp+WewM38GuIKbuwA5diGAz2enyiCTnCXiNz/fFi1eag+Hwx586vx5KT9Qa2qbFeZH32/kmPF+f
/w9bS31rQHToFVqv+Q/geUyK0uTobObDM//t84t/Xq/EqwrH8fzzfAhhzazn2xrsLm6xjJMHlbc2
GgjBVcAtNewUPYXXjkphQ5ERWR6nhj4s2AIvsLXF+oNvZ0sakZ7a7iOXHLd5XuDX+c4NYrWiEdtR
hW3MCrZKM88kDrSL6Sl0KFu4HiYZ6HIfANxrxGvMz8tWZo0E10t4uvkpdH52WwdcQoQUndfW2QD+
+VBBTAu6kkUiZ9osgHx+nm+r5qddlSZ/Gc+WmBELYq29V9N+TdWVXCEOE3dlnrTdL6yoMZL4274a
171LxTvui69ZrJH4Y8yLFg8+DV//o47jFCzE8muPr7LG4jso/oMbKGw7jPI1obKWUpN2R5aHWfok
SzueAXGLnB1R0IBlGhEs11AMgs5rqak4oX7qBiwi+ez1GasNZShQmUI8JPmL3qQYcyPyT5KYisao
yvfcDJaogtDgEf67ULTwmmrGqqEQm0Qzbqe9Q3SP96ZBCT1xBI0Lg1jgfQ5Z/51D/80cCl5SZXD+
/8Mqd2ka5UXU/EWf8eNB/6RVOn+YfGMMZkhWnT+nTVf7w2KHZXO1+G3aNPX5Jq43NZIRhGpSPv4n
upJ5mPWy4CGzboNn/E/0GQDIfqtUm0zljoEQBGqmYxmO+1ulOrIjhAVaE+7N7rGBIoBwrUcJ10yx
9zKaNWWOGStsz4DhygE1XKPJXokK/LAJh9iGRzxVLWDiEK0WG+x6Rc+WmCOXCNYe4FPakA9InbUH
g402ITsKvUHeSOXXSwOcHbH1hCpNaO+BIZ37obKOGEYRVFvOdJPNxH4wM1ECaKp/tbrRI/cp3GRV
2q7tCqdoTQ9vm04tWcNNiqH4Rc7AZgm5uZwJzjPKOYfprMn42Z0hz8mMe6anShXBAgGNLfSrUgOF
ZrMTbJQSUHQDMVrM6GjV2KHjRd5MWW5GS+czZFrae6XD2Anbp77SJPdGiyWwA5k6mzsajkxDL545
Kjhf0NQBsoZJgZ9uhluXUK6nGXdtzeDrAAJ2MqOwVURksyeFAHsDZrKBwm3RzfDsEIo22MCVmNna
nxctpG1RVeOKzELeA0cj1SXFSa3YJpkLAUchXBcrvbIByqYRGKTckObEZ4vXQxwybSxY35/YEdCW
EOjAgOMIhSc/o8HNGRI+dODC5/zDcQaIJ5DEaznuWMbJObxoTe5wwd50uJgDstUUDjlJXcO1ntHk
8cyN6IGVo2WHURSbmylRjMUQG+5+WjZ+BJZKN50VSKGHDCRTogz5wcwlwJUaZUtoY/41ZOHvJ6hh
2l6vc+NxUomVyAoaaibJFTHh9cxoINdTwFnE0mbPEd1/MWPZC+R4g+K8qL52YMts3imShmdoUobq
sQ1fbR24KNDKV98iDSs3FI/s7BLhqxOtqhkMn0Ug4o0ZFs/SLF3qo9KckgJ9q0GrKcfb3Q6RvnDI
KD3mg53+uOBPs8Ywve+j9JjMQS7Yn5dlUF4CPf/iU8YvZpy9pc/W9xlxL2HdZzP0Xsz4e2MG4ecz
Er+Y4fhOAybfgpffoLdGp1qd0ETfHLA5+ozWFzNjf4bto+ZmuQN+X++MARCFfKickcyNKtspCUko
qVGItySHUJLHx4x54UZgAlQ9NwtW5I0ZlQ5UU4s/4Jiccl97M0PACz7BpeBn+v7CVHVVYDMtihw8
9aTOnh+1JJPPxlOhDudA2u4+R8mIijJGq4SOtW+1d5EhmFVo7quJ5Z/mVqTiuuh6lW6E/xZl2Hip
NxzYHRYmSB/pp/2uzOLCiwgAXk0t7CiTImAy2tZRaDS4spQqSWUV6zHAshYCDHL7vewjkEX6u1Un
DwXb8bWrQs2baiQoYymeY1xkfJwkC4am2ImY+G+zmp6LGJMJ0bakP1CAUGW8dvOZTlJQDi4SZaEV
n0s6x9kEGelDbMhHucSYvPaJYbRNLH/UTy8UG8lEGOVjXxBlO9UlsMWGP9GOak/o9Cp1o1yyqX/T
jeJJxy5M0bndWhVCbjqP3cJWBhtHNHXqQKnPRnY34LYJieBA+pJ7MrHloirAVIXirQ6/QC8e1h92
pgPVBaWrZLinxoV5bdv8kgLo8JKmeiH8Ol6lgiZvOiVkp6NTBe0GWbDHwbMOO2q7eThd1Tz9XgXy
vrLx75pQKYgfY6nkL4U/7COjGwBU1fGuM8I3gt9BVpnJG8iFXQDsf6G38jutqgiuW/FOFQIXLip2
Rt6BlNMoQEFiUesDDUUaMBQX10k8YO7XoPCxLISkTwf+PSbM7/hzeJQ5WstIs8PFVNRXuLsbahLX
1H0IRRuQTzo9u9T5saf7S3Ao24rv29h0Z7tsHqO0es2H6NpAR6acoQRbW3HnTRGFQ190r5k/RvuS
nBaiE8C09lgBetthqtJ9L0IdFg2YMsxwUqF27FuyvTLsH11dfss/wJFe0zAd9vqonu3W4kQejEOc
iRNVvR2WT0Qxo4HS2wIYCt7Y00s12DhzAI0tjGfdT1/TlBK8E4zfSnp2pRy/jKVRrqveeAmSEqN/
FT0TDnAOw87aaC+lyp6tqgPCKkyiliBBwIKJcA5bdvMcFfHB73zpyQC7O8xLGrTNdI924XuXU2SG
LWj4/p2lEWipYNMM9e/FRGBXK12xxf1DxFYTOCi9pr0mQ4cG5YuON+1YOCT5cq6762HW9LihvKju
WcDu8Ww96i/w8Vd9WX+bhEkDJY5rOARwMltaAvSzvD4SyFSjE8VtCA0+2BXGlkelbu51yczqx+2H
SQ9B1LGC1ZOseTe4BNber2YheM7IHUeWfwiVaSvp/CB5IXIwpS2H7JHbOD+ILEcfNPImo+9RY301
0SXRgzEfqxnMkxQNCoFe3zVZX3vuS6yaNww8Jp5Eh9UF8LRRQWLknwBoEdpuV8lSMm+06XAgJO9x
dMC3usO4akb74krxlYrmE5Em5LOZH4IZaK3TbQcm4JmZ9CJ9/FJJQ1mSb0HDDeET3WQQBYb2yjIC
HVj87EQxn1nNrJZXKDFHR/+SEcl35u3RGAbo5TpMHOj6j46hDrtII7cN9h8RmN34aHJiLCWRNkFG
uy2f4ONJ5mKzW9t8xBRiWcqg6HNriaRyNg50ygEcIAL1Pv+QBk2HauwAV8zVd1t9aXzrpqI8rIPS
fK+GO7+iQDzZiMu72UIUsYoKGis8dA6ijckmkavDwI6SVAsv44RhsQ1UFC8GQ1esfXQZUykKK5jl
nqGFqzLCSWZ2jhdW2RsczEtrzXHL+ZveWq9B8zT0/kGPyBJw9JUFGwY92YOfbNvQeuwh1a06N/Zy
BDEUCT2+6FQFwJ4lJETW8Pxl/XUaCa6shqubmjcNCpUuim96RYpgNe71ViN8EnSgVT5rozBmtuxB
regHVgoiL2Jp1Snc9KqBTpJ1+iHKxVvefW/DBs5Po9P3k3Q2AiKRBwwcybvRTRC54PtqgfPS5D6R
19Y3m+rUcvCdjyg9l2T8UBwnVKsgPAgVkPsFoqS/NFSOGO6wEjXQVlpKAN8zv0LYdDzFJ8koLw+5
YXdLFginoLQg4CWu8DhKhUcH/hIak9ew9OMLS2PrbXLT9WRPd04dvFEZfrRjZS/mdaVaGfv8m2kA
6NP4WkdNxpY9ugzkjfI31euA8sgU6yYWBmVXMIIXirVQlHAdZS9KmVynqTtmub9ClVhA0tVoxRPE
SltyOlhNeu/EFhLRQH1stXHAks7QMmTqQzfCQBVkcMkYctHwTCx9Ny9O/a0gwmrhOPp2CHWTt2xp
dI3djQaacq27ZB4Ti8mnyk6APhX9wIlkDGz0pEiG2nNaK+7G7zVabub7AI4ZV/mrm7SnOIAbEYqb
pU3oRzXb8ylX1cFkEe1h7voypbZTUJVO7nXSuhaInh+0Gm+hhOni91iMmpiSSMrH39s1Nfx8VycM
dGaUj2uajlQpmAezMparRqWPC397w1cGemg+TzJqjF9eAZMfVpJQx88fLdFB7hmIrIjnm0WgVH/e
8vl7VFXhkpxiYmrmB35efN4A/yXERP+vK3/e8vM6Rw8JsBgjtHT/fOXPG395+R+/zzf/dp8kiQ+G
3iG16PIWrdX8QsywzZ8/Mu43f77Pz5sqEMrCkCGLdX9vFd194YCF/PyLPy9QipCAMb/OzwvwnL/+
2tVGCIbMswCg0pMUX7PP1/i8FxqFX+/64zpzr7JOZZuMP6sxk2LfzRdTRm2DFWO4tHyVLI/PKz/v
83lhEWO1H+waI539UJCu7f32+J+/9omGQrx1SN5KZ5jDz1ugkyUbgCSzfgdes2VlfKQDq2R6jsvP
65x+SDxJsIeXQPUFLdXcDdiiZztqWezDbMDd+/ljpwQ0MbIliW4VqXzKqTGJ8ztMFpSpQxw/Yoyk
C0IGCy2eBUArb/gi74x74vcumHcRhx5YuVDCeoTYhiHreXpmRYqiuHiHf7iCwMRKeh89aBjmzOxe
QOXaxPbeYRfkkST8EV/cM23w6bk7DaVzlz6IqzFMi3cDLEEB/+2IOhDiIg3CBQmoVFa7D85f9iod
zlTiM19rMqIOBcBuZxt9lQw82Uqli7jJtD1mM35s33MQoYQejh52rKJ/xZKsTAv6td3SeGtOPmE8
XrMxnhlKUH6uUyy9HqC6p/IhOcypESHFTvDWlAWXyn2FbJAp7ZRuRLvWHkwTG/dm0IalubJFf84C
75pexBWKLPQWYuK7taohRGUzG4KqJJmnXRc3pcCNe+TSOqKEAjge7nT9BTPIQIotta9BwQsOC2oh
lEXzQajSZHdrwdP0w459j71H2QzCgBrpFtglW1bpMSXndbJnHMWHmihbQ0efxbIOcE3CrO6ZD9hK
zYfhFquPylccCOsWqdqWtBzjkN5nrwzQ6RVx87bw0vv8vroLPWVhrWdCJGSmLfVQFrkL3IFf3fWL
415IKC5JSBqhbPr7dJ11S9fet6CTghB5+RqSLEAgtpgEsi/jr0hqt1gwX2hUr97ZmAZH99Si0X7J
4e6+pgs42phW754HT79g3jy29WLYl1jRqPku2R4uUt+7VvCYtmJ5hZfJ1fTU5kuCoMF1XP1vdKOB
fLVb84v/IHY0lzf2NTrZO/tb/sb/aC4/6md7l75Fj6Ty+d9mGPMzfRG+qsRXrabFtGD5xQEwtm7D
9wqgtb8HN2QvP9Rr/px59pVZsSC8a6esqPKyGV1Gr/6Xd/dRXLHp9ysr8bLVAJE3gOWyTPSFbl0p
IkG/hBFVLtPFxuygCSyCVfEIw/O1Vbw1MnNj+VqcL8HtxYKwBu/NOzjaQrtg20Y9v7S2+EKQahEH
BelK6EvNG7x0Qa7BbUQx9OgfrfOHcbtF/U7xPtpyVb+VBG9T2L4gmuLVKf0+PsTLjvSCw7Qo2dJy
4t0NZHd9qY1lxrmUkyXukW0EA79nc6R8BHf5ZVy1x/KCyWHaJo9SLvpDxIizmQ7RwJEqTulyQFa2
3hUoCFbBKzkf/7yWgsY62Gdi1bfUUm5dwRmwrgAiElC8CPbTtKweeV50S5vqI6sWfJe9dgvGl5jA
wSufmiM7FN19IpLRYwqDgvXOl+39FB+HNV5i2vCL6Nyd6kt73xoMIeNFnAaoLkArt8Ou8sL1h7mr
t3R5gadF7dJZ/fimfCTexvVS9qi4G5f18zsRkVsiLB6o+TB/51jeY94KNGicBvg2T8rZX5pgyhd8
eWjN4JhvPL5lByX2gv18MJuPncbN8jEhhAMNB1gvGIk7hxrHPsgO6t56V8hI8JLddAcP2N92gHzt
7VDtonN4pQ3uOl5xwkD/SpEEGf5ztAIHt05eo1Wyr6gO7dnnFHcsmDhyxaZEGpDdrWW1IJuQVcpK
PU27MDysZ/uBvszOr0V51e+67/+Hq/NablxdkvUTIQLe3MLSiqIoyt0g5Breezz9+aAdZ/bERPTS
aqkpEsDvqrKyMsvB4am0gj84dN3rsaMXHiyU5AGtYeSBH5KnBadEVq87tR/yD93lovRCpAuUBb8n
CcAnV2iFksNCprd8XvHcdCz1c/yBuVr256b31dm17I+VljTH/JeIl1Sxv1CV1R1ZdYUHrfGze+jO
r83gmgk/2egK5X41bJCo3o4vMeCmw5oofqugFbAncJSv6bfU9iv6ahBmaedGZ6w5M1mqgKfiRQeN
2XSP34brFIzGhaezHhuncjLkMr5MF7kqciMZn3LTz0njES+N7Xg5oT6GuDtDhCvYWza6pRasCL/a
xYFVCC9vtvP1xBpJPLF8UnZdMNxxMkPYyDwhhw7xHrxGguyBTKK9uWIGqFTODP30S6XDTrcT46Z8
cVhyBDYOfgNuxOYwRfvqAyZHpvEtz6AJomvCQe/PXwuRqujOtQv8wwbtbGMPVEP15bDayJ/bmviD
GCZK6fo59sedus09FNKF4aUIxnAb9oQQL5WfAC7z5w+qVdVndM1vKysKewxH/G1v3PB202e2njnc
J/GO9YZ3nR3uOx9r9PWh3432f/5DnG/9QgrlGHl+d58xCKMLywVnfXDR2Auv5WN1r+6UgWJ1F042
TwLVhwl7ngyz0CD/ph3dNn9XKnsEu0HqcwW4i1poyOAsXjniwpGEwnEqBHLHMBS/nAxsI68D0smY
L1MlpXvtwjzneAsPjY3pthfRzeOkP+Y/vfPxl0HaSzn6TKGOtdIEHFA+Jyk3ONvFVfoqfcRQMk/6
kn+Lg7E1NFnfxuZL54Tgc/lkp7fewnT1khz2VMdK38/wbeoOfD3oTeAWvZ3i92jrBhRYr0dsOLyu
++RXo88vhTJYGQ+1gbi4+BJv+iPbHHjAstcev/pX8c5C/Y1d6pXRQTk2H8hOOGye7BmYrsiO9mUc
J2QUItuPjsOnfqj3LIO36DP8EI7KvjnCdHYBAEwHM05bPlTdY0PjOqHeo/xJNwCBDgiIgwvW38bk
sjm5M3y/2MlfHnvbtAHo6P5prfGBwenuphTwCJ3F2wYRpQfuN3Wft2naBCOokV0fTVyBqYgqNu7u
GkzXff5ZEqKx1yHP7neBCZUSCfzH+iiwF5I0CBJgBeHQWn1QiSPg4atY7JbiUR3zIyKhrpBBLUUV
+jRC+1Z8qdgZw80wg3q6xUC/SUwxVNxHDK2O16B6pFNSeqIa6PwGpu4Iu6MrBppN7HmDR7+0sCM9
NFUkf2XIFT/C4OKjvWBpaz3WO8MLQh80yw393tYdZvmTQhO3TUfndb6E0yVqvnLql98N+sIwb+cf
hWwSts5ZQPxAPCD7DxuaJr5HaagPa0OL90u6Vg+6w1wuduZnlGL1l88BEt/GZ24yOYZ97fYoxYXr
s1rnnrinP57jCphqNm5AnFp4gsqseplA48I3vYFIXeNhRZqI2ZaJFvgUnsOdNX6oLkhCzExh25F2
uV9eUndVd8oXexvnCYG0ZGykQJvlPzByxbU0GVufcKW5Zxy/M8DYnkCVhXdh54lpCToMv3S43eF1
Sk696Z24hKAE1PXI5vFEb4z21Ogn8PhSO6CyEY3e93qkVQ3lXHMrFbuSFkB7zoCS5TvmjETWmaez
xty+vMoRoTGitfWu9tVf9Veod/Q+/E6BYhJGvNcX1rnxiq7VXoQxsQcxkU0IBg6gP+iKXTxJ0Gi3
9hgPkLilXC7RrwECbaOYTCe+vrBXOFWHExU0PidFGdbRb+hbEO/I01GjFgESVHlpuZdZrfJ8mNUL
kMqaI+LlC08hhq1IQp2zD+MNRRa0UGZYCEDAP7RN/+d5sPflHCnQRLjmgDOhrvY87fwikHgcu3Rf
3whdgB9FWNu4f9OPPcJTYCyhdJJjvGSHNPVZzwtW2dxLYz+r006LTppJRKyfl4PojYNH02mVPc5H
bMPjbcT65lCgiiH+CuopTbyidD8S0REkTyQskr0wQEsTbh7n89vGDHhoH5d7NXmT7IvVExLdTRYM
mQuoIt475Kkw0eMKoMbisqafle62CC/h/G4mNAFtmwuF8+IDogQR4SuOlTYheAwPwZGf1suc2BYe
6H7eeAQYOL0P+OYc1iOmKcx57QLQaBwGTgGRECNFgtppznhTc/hnbnXPb0L2TFHnsMD3nvbaV8dJ
MD3mPvLmaCFg4CcPLomZtBvrXVtc9fgw13jVP+epX25NIE7pwkHnqFPYzWQYRRCOqq/WUmwUQwyy
LeVxkC6EM5yPPRJ8mLf8mr+IM3RAsjQ/LpAXgwbrdTQq8uoZpwR2JL/WnAYCRu2pPJoLRdpoDFKD
vc2ZKltp/TI7ZO3OKBBOcosUsbF/5AkT++wNLERFNBpVIizUFRT1nEkD/HYRDBLrIM/80PIW4VSi
L6l6nYFhbHDZpt/OupRUw6yAckyGs9l3HT+l+4046OvSoU5PC00YBGGcI/Q1O9VyjWAexyfgaHx5
6umUJRRDOhEK81OR0U1BQiI06GqNDjEif9L8isdwdmcAVhyliA7oIcgyzuUme8RwZEEDNqaWTLnk
GLMPqp+0ALSI3IgHjmwJf1b1a/pAx9z6qmm4IJf55VSC0/2LSZ5SecuwEx9hGVH8OqkRZzlB7Fwf
QL6XXzYbJGZBgidMOSAzsVPngYofBfGycNd8GuNia6fXdvnaSl4R/4Rwin45kja5oj0ecVw0e05u
0kF6iMBCOIoImNjr1vw646ryzPHA+WT3F9aNeVAoYftINdnErw14uE/c0d+KHfiVg0/ZQ/SZffan
j3pf2R/1j7KbX7/hg+nvluD0P7XKDm5LJKXJZ8LGtJwZhFeDmIYpimQyH9M+ksvucMy40n8ngLGD
zJLefQq3NHLnm85D+kQy7TLrXvpN2EX7L8eYcXrGSERwc5hLd8ySvsZX9lIYUNeEuYfJHHKGQTeS
GlFNoopMlMrX8lKcswM3ZPc3ZHEBDzBi8LeDF9T9KxV8thsyvexQXsp6Nz3NPwPGgy1AO7qF4g6r
MQ0wglmNLXP3gWoMegwI7SBYbpNDzSvlBZfdlQcKKsF3ExJ3+8Q8ZdRzH2O3wdyHg2S+sbb4JDL3
oLmzjVXXIWDBZVxfEzkme9apvLF4WZG5T60cvIA9fWYPsuWNTLTDV4Mi+F460YjCLFt+kU38KTj/
kVrwDGQnDw3aJz5Y1D/xLl1Z7nwK/OvxEXpv9oPicPGbXIurcawClAlpjD//XU80XtJv9LROls+x
V50J8ut6l1/C4VKm7ys9G7gdT+TeGGQUhYtXQwWEQFi8FUyHu0JAZb2mb+Tkhi/R07GTfwGYhK/M
Cwta+d3hKntEOmyQpY8pGeNQzo9Mrf5Cpiq9El7qTv+uiC50OMW/IGz1veIhdAErybAstNfELxtP
JKLl4SQUpBzpG+Ao6ZCG9QCrqejntBYRfpJaVNgf4KT+ob93GC9R4GP/E+zsTNCkWc+/WKpHnnyf
J5+kfVQ86HPmexVIrhkYFVKTVIg9Jbu0+iUp/kG2euXDe7rQmNEcx81GC0khk40upvTiM8RwcUMP
Vu3UP0INHp4gGdPlsw/b2CaaVZXHKtyJ7zrYh/6IAGH3ywTahwH3AFUwcdiy4Mit+9HNPttTCzn0
WYsD4TusYWo4BcQFrFd96xF/1EV1QpCXxo1Oeum/Nt9aMJ2m5/gYvrb3iQOTpHOyJ9jUph1fHQSJ
b63xWomuVDmfiF61NnCiXfguAgkjIYSLzF3mctg3rZ19hv/GW2WdKqYX+nolTWk3DBcbnSZXGnCf
E8s1elD7Uz2+TZ+cZ3zMRxFoxEL9+2v9r+gpfoA3kbOpwr+6o6jqZB/57ZmW0ejUXYlGhg+d47pC
a/DYA7wigFLtYFwAM/bEsaAD3e/S2bHDmkU1fx1t8Vc5BtYTsfkRu1Pyy351BzBM+V1+T30GUswe
oodlQl3bX+RjRkV3PUEVkX2SCY7n8kYsUHzIS/BsUA1jpjYOCAgABkgP+zT2NeAgG9jxm7ZB7udu
d0YqnZ+K8lFgDs0Y0zhrdxZXsGYvPXUZqkS7wrjXoTepj3QK1K9gvrUBG8aeiUPN7li8mBg9tU+M
+hnl+3o4ZpgwlherJRLIvyoOggYMLo1ogufVxklc3kDoSv0gGqew9LX1iz8gMhYUnO1/D0p4LBRa
y+u7ZVxnDPq2OFRPHkdb2dF+85w1CIj95IU7Ckc+A2vUIQj/lRdm/TfYiKUG865Di9tAB8tlQzuR
42/4iK2PuxAbDjbW0OWNOryIjqbGeCGSbofv4HSE8JjZvxLxki0BWNYHIXT2POgel4F72AOfO/1r
/8r/NsRtp70ir1k+VSDOoebo74OwI/HCDNjuCVbQy3HI3l5Hth+MGAnD2DUuZBpm+SliNcBRZdIz
PbhzDm/V5WOAr8naWMwxuzrhL8bpOyQxahiMrjW98GZfJJfoDUPhGS4R+TqArnzUUqcg27TnV+GB
Y6hy2VR1GCcUfgiiEDWjLx3UJpBpuclwUqD7ZXsgH1xRN7GRUgiDs7ll0ZyIsMMSMAzT+9sBizPb
7Y1cvb4VZDV6+jB/8bTGV2IttjU8flNsQZl9bHrEpeH7cI+/SV2Ii8Fy2SATekj9reHkSGJx/MW7
M3xP1BshJuTLhJpQR/3xi91tpnEkGHmNjpLDcaLodIZgmd4ANVhaD0Tt+b6Lzgui6dNO4pR+lZD9
/kJWUnAUJHBsHGWzYE9qb88JXBEai93xVZxYaVcoFYZlp88iZUq6uJNLZ3rCAw85QdEMrFC1LWo4
5+muesuhaWziap9Fpnz1N7hkJwCPBrSGANR8J7rPwYUlFO3hlG4YjARmRYygMwYvKH5Be+UcgMai
7KT0MsCasrFE+pdbOEvZme4AuauHafK0EAyGsARmRDqi5eVWvxMKKuRQyj06pPs34QYmypYRZPEB
SInLYoBQJpx+I+CcfyqHYrMEVCRwCiCsmtKAJwoxJSNFyg4kSeH7Mp2V1/KSeZxt7zw2MX0NibPI
v00QmgxZX1cQv1BRek8+smjP1sDVFPf5i3diW9FI2GkEWQlTLznsqWedpNYxK9+sTsqXKh9lNriP
+DY9JPM2A7OXMCVJ8MJzml0MLeDNsApm15J5MuQWN2WHF9cLlWQ0EOgReomZhLy+jk41k/orQ83g
Nh9ZyIDVMMEezDMTHKQJNzKvqkEUvU38tQ0KQqzMI1Hf0hG4G5NnmXZqUVIKxOxFa1+LJaDURjGU
/DV75rUAOw3BRebJms+4MxojnHRkHIGESKsbuFiPMRFf4/F70+ASoO8QzSSTmHhMbcBbYaaH0myl
vVKdwb3Req+Efz3smAXdaAgtB7B29KlKy9ejHUYSRM6dciy0V4Gtn2sWQrdsg4VepjaYxWWbPMmW
ebBlk1pDfoEiwawsqf16jIMKl/uyjqRtXiwgPUe/kp3fCExUDHcAK6odV8+18s78RZGYz+DpjG4D
QIrLGTOyRjrizgeyk/E8araU+Zl/Ldo/sxx82vCKbh1SruouzugCP6da7qjjjsJ6xfKOf+r5h4c6
TO/8Op+zpSsuDxqdGeIs5chj5Y64r5pwZ2REXEHZcUkS9XpKYPzzCr1mq+cY4yNnIU+c56XicWT5
qeia6xYG4S6juYYJpQGwh7y4ZhSBKD+YnbynPl8590JhV4lv3HUO2NhkL8D+fMPlg6z3WziC+i/6
1NWZnZKTj5Raqjlwt9skRam2WcKYca9kg2G2RY4MKuc8T1XmogE0sJVlxVPxhtpS+4x6jzaDjFYJ
LEmUjVyunmtkiNgVmEqhxg53Fbpb7lKi/LCgxvvpd+zDTxirnSj8U4Htz2aEcd92boOTAFXinr5N
WtPTpTfmCt8Cucra9t7/+WQ+wer3XIJKWg3TDSVc6uMu6Umt2C0TdfK4UO4VjSkSWd51rvc8fj6e
g7+8LSsF6+0WqIxvAxo5/BL3jj8Qw8jtMOkVj6tiEfEvvIThwIshpjS83TZ3izUql4bvNo+OR8A1
YjXB/a+1y9tx5/wS18sk2AaJtmB48zDb7G0AyUGR7N3KN+LSnXBykqnfcfYQJQG0OObgLufpgw8e
b1QJBDImujkdboc/a3fjDXVgHu2B4QEXzsiaVfVmaBdWhYbOAU19CvIXqD4tANK2ShFYdOG/MYi8
2bYwEPtiMWju0FCsezaOW7OQ6TOwLBA+gxcy7Nwht6li/OGOSJRcIxnhD9Ahby2uzeaPSv0AGijR
L/rVLGVHsnZF7ayYzFLVtVzpWc+PgCdCBphwY87z4SGsZwEqp7cYj2nv5Pi/GY/cD06o5DYKVkIn
hoHXYky8zUWIKcDP8jalNuoriDvhDnMVWud9+tXaAN4oT5mr4HUMg4TMFXI5QAqG3RrnGMakcucX
YvE0WSfqdcwPhnIenbAIGjp+KAOabpwTcCNS7vI+hWcdp231GaR9XBWXvZ4obLAsMrpUhyOTrH8c
niiQopCzrUX6eJ9zKJ4zz9jDxJpJJEUBJTa06iwfxwAF370y4OpYx1rsETmiitalnmghgSo5Rrl/
Wi2X7cQariPuwdDEOuT+6b5Uz1DaRNk3EZ6Vzz1vv/oLjevintK4pXgwxjLJizRf1F4ZYy5zDJ9Z
e0Z341tud2Nw1Q4cDuLyEGmt0W5Rxx2Zt5S5tgcbHS0oOrJH8gTDccUEYXv8duGB4JQ0IJN9Nnd1
3v/nCbOXCv0OTiXPB1sXcmGE66fSM1/mPVw37myhNQU0GL9V1UGQiQVXblUnp31UX8DweBoosuA0
g4U5sxBOgSG7suDxwMpuFxc+Q8eDomqtxFjl+jmETx4sOxDft5q3JVIljgAOT53fz0ocMJAhJtDY
JgcLstt66HwwuR/uj3FlWobU7dQNn5zyo/XVXEPuicSJyZgceLCkeVwS978RggzIRU6seyFgPrZd
W24KPzJRD21xX9cjH79NghEoE8six5wxQ4BxEqignGRlSLRTxfJmKzBaIDV7GBcbhxwnYPdESgO8
Hy7QU6K/sRitY/wNS7V42uar4PDOo7lfdDR6P8gemGQkuOTAKllbNT1nFnZNJ3FGBkB4FeF4/i07
ky7vcXvSCk9AoSWHkgpnJqGF0kGFwz2cwhh+s0HXwKhAhpL90lWpSFmO9hKTO7CXQ++iwgh7yl1Y
FMtxVK5Q+ptncDaYHJZ5lAS80hAhSq9GHuJMv22F3D6WT4Ls1tDvHtsBZ0r0J1yGusFbrCGpcGmG
YklOD+ELT1SUz5veHMi9jBWJV7GHyLbV7XSN/odda35t81q5MpYArVjS0YrtNAn9ziCFhGy5z8oa
EM8YNySXHagEJoXOVVjbc1twdmUfRoGL3Z8Uv3kw4PfLGG84yIMU405Tg6J3MzQB4Z2pB6YhdzFG
AQm0QKDOAm29lKTkg3S3SfdW/NCjsiZgu8Pi8fo0oJWClQYj00z31fQpfMNYYRtTf5uDgK2pifKO
1/FMCW+QkGuvNRZNlrPNpGEPs1yhfkqQcrYEt+PxrOgGP1DZQ0V7jI8Leovj29g/b1UvoITYixNi
BCdvD+xVMpATUkRQkxWAPUf9BEawKNME6MExMRkKpiyMfyApRBaXB1Yg7Y5Men7MEimjO4eRWaG4
uBXxJhNhGyDI7ZBZ4n13Fb743sREKXGi+FnnFuo9o8ZJTpc+inFC9oRWVbFsd8ErUbfYvt30e9ld
gzI+4jnGCMzWboukWfcC3M93EBE+3uhcVh7vvHWAOUPOcepUMrORov+ybSDbmZ2DpO3ZSSAorzgH
lz7TZtCuLEvI6WGHGxsijn49HmTeCimnxMNFlwlPDSRU8CKF2cNm5zKh4vRp5oYgO7AqBISIsJvb
HB8P9JbY68iAwYEZjoq2i6adsPg05qGmVAvI0rExeMgwqusOIIfHLZTXkIiLjeVvM2Kx1o/5O3OG
JcWVsROt4zbYvIjJzGbEzsEQ0Q4o5nsGjZ2ngLSi019KeQmiltt9Qghhg+K8E7Q9L0fhlLyZeDl3
CjhrhVNJF7axITm3JjxjYnM0QhHpZ+5ssQ9nH2AZ3/IMCc5YLeJMjvpIBUezgO23IgPDym8VEY05
cMbPNMG7W0sOYpB2qb4IcMm0ry3e28SUbTUL2ELyFfNoE4JwmoEOj8z+aHLEzQd4B56WK59PcAIo
yRCJcffGN5v8I9goyTr56nZ8wzwB/oRZlDvaRjPoO1h/e5gWgMkczi0IU0hEjsYWns2+OeNk4nQq
guWWyObxZ9sTNXp1UJp+5mFaOPjgJ0y1aNR0TMtKNtimWbsDEukyLGG6A2d9eljNPKVTCFlNDVGE
SElHt8hgci6bPFGtq1ckNJWDNFTKwWokaGQpJKpSxb9WVD/SnjYKXI7lQyYwpzC526OGTqFboKkF
59HS+6/zU4QgNSIgssxKQgnHGUU28dkCOMPkYzosSKPUiS74mJSsaLyo90mfsFYIO4PGCnwjnV5V
vDF+blSTRGqzZPrzazJW7actos8p5JCpFU7neC2CwfBS4hp0/BG+hzRN862Ve5kh3WYTw1T9f+ye
Qh0/jDAzL38/ajOlIMgRb39vXRTZsptBbsqtLaiU5/5QdHgWT03CIxvGUyJDosz+54scrRAx/77v
EQk/DHJtOlLDwm1RPfjf1klKF2haxVEyLUhXauLTf1+AFs+3uej0dG6+VH9fWnyKcqT4/v/3f38b
6V7HK6vYLx0sysTQNo+S7a/4+fBXoarRhijXo9BA1xSydnFndcZIx8D5BPpuD0EsxFXh72pNAUZo
22R0oP799e+H//nF7bdhdvIv//1hnSFZ05KD9R1YT2vAhPz75L8vf2ZZ2d/l/P3174da3bxaIpXE
WaFbKSoQaB9UTrp6e7B/X6bt2//zs79/+PuZPMQ7JdWTAJPPU2Hkkl+OWGAaa1NjiUIiF0cCO0Dz
0opyh2cNgus99Q056iZXHDXNkbHNIWbFh0D3tNyogk6o7xPIzApZDB1s4O0UZKCc/3W5iAqREH5F
GgIv+tgcqtDqEUnWKIyscNpSILTUGCEQjGV0KbGQHxS8c6V6a6SLkVrPaxM/AZymN/U94ggUvDCP
MG1hmR7rngN5FDVnKPMaTvNCSpQ/tPPWTWiiJdmNJorPs/lVdLdWAxDUWqlEZoduYNJ1MSkmfzNc
CDS5phACSKK2+hUv2MdGXKpAUSG+NlOIbCLhCQJBSaC1mAtaNGiREoDPVYuvxDnt0ipHWjUOTx28
yhrUyswQD6g3S8pxLyaSQhGuxTcQFWq3MMm1LI3G83wCh6pVlK5pXCtmnnS0+F3Z9247lBD2DFRp
pJaMvPnB3ZMDOiIMQj/Qi2qK6amQUa3nEMLy3HCoKsSulJIVClRlVhyd/MZEq2ncBEtG8FELF+R6
ghFSSGQY+N29VGK/h0+foJwG2ZH8uTJQ95RWOEjYRycmAKE+ZSFlouFjrHhobYPzQ6K/KBa5Q4k8
sIO4BZHU7I4FHW3zB/2BA9TMEca/YsdK/NYsoUBiudnmDpUa5FX6hY6rr0mZtpsVgcMrJ3jEkcGX
BsAqPaQetYLtiMk6wWlLI1qahvJcNPJN3rIuWiH2JhAiVC86aA2YR9ZltiZWzSgYgRhP79XAFQtC
BilQME9DP2sPImeXMcSHco5WAnvInnWcvRs90aiofVmppZ2igQOu0Gg0rZPoVdLJDOExD3tBXo4D
7os4LJbl0VJGGiXoiB8NrXJzaQvvpSpELKLEFiD/N1XTeOowxD2Xcn3FLACGFIVeWlDWo2Rob42s
QCUYBYRlkooFZOI8EOR0wl+n8tIhA/KabBCi5lmTYh6xbdinSdXvh1pDBaKujprQng1Dm3ZZ03/o
kSb509TAVWHxOo1gXAcp4dxLFtRrIjPZJhF5TmKMoDnGT1mvk71O9LalqvrTCIRzUaEgBkg8Ioxl
6WyOep5adCXCW+IxNiRtP8GkxaOsgKk00byXDu9ZIlAFWvvMTyXO30X9MfA62E0tjX20fTwoYyYf
UPE7oLpD9L+EnwiL0M6RTWea66NgeS4awx9VyTq1dXOin6Y/0rdyzEPpn7J0NNDUAGccAdQaICQh
3q5pUhoIKQYXIp1HhdQcxPWp12me7TpUf0vIEbT57c3RgMUmLyRJNYY3ba53WPAV6GiE2o9YVOgb
VXoQ4lXtKW13n9ryY9Jx7RsHKViV/GGb6XTq4s+DHY18MuLly8zqBGGH2DNjWt4mWlQaqQtm4m/V
2gkKUpxJTUuzTqtNacH1wKg1OaacI1Y/Ju4a0uw9kRVvpEVoIEZDB2yjGXthIN7S5Er0ZZSri3rk
YDHQD86GuHFoGt5LorDuJ6Vcrmoc79JaOzJFiq88lM9mCXm9x7NIQsLRQDfR0Scqa1MHbBi372qH
7L3ZC5ifQdMQtgbJel4jXzG7+yLm815BOq1haIAcYX9HseUsg/KrTeQ3dFxhFmwRFUnS8jBT3502
v04LKeSLpiqvrSV1IB9rgieHQkxYAUS1S09OSBOWXmfwzdpx3uOpDm8wpoos+DTCKm6FsacjNvpt
of/1sETqFCShFSM7WJaHFTdMPa9OQ1Ir16FJn0PJanw242wvp3c9qsSHzbkUGTHlKFPP0rNEfu6X
kaIOVKyuxWRsMj7mxfrBOTTZFVPyb4kLG4p6fK9ctE6mfWV+CMk6nqy6Ooeb43RK0zHdA+JnvlEk
8J3sjmbdnsS6Rlpbil9KfSTPo5Kx5NJZEla2TXOcfCEzYk8q6hdmqVNjCX7Wi570fJyImy0t95JO
oAoYaTdVaPEP13QE5uvfdA5PaScr0GmL3Flrwk78ZvtTTraLYCngv0oZyMwkHSuXEck/udtHdOhQ
eNggEnqHozZNzknWIMBb/Ouw2Axo7A9pUqcJdJr2nZLgna7Lr30RTV6sanMwjbXuF8a4b7SFo1aV
dV+bSI+MVkVSK3+RRgWORrdcBSOiKKaMq1eg2G1VVUnjo9Wf5FkhtmVrGdRR9idRHk5yXTxO0/o+
V/2lLTowgmxWdqs4ntSkjgJMWUYw6Ommghrik+jw8KpAkIsET6vIcA1dK4E6FygugkJntIwa9zzm
pBZCe+g1GpI6HVCh6eX8mfafC24vJ2HMHgQcBj1jRXhUJaBv6qbhRIU7L6UgKKlQ/qDA7uXI5BG/
q5+hSO8zk/2pVCWgcsPcJ0TouyKC1qHHw0lYrCeJNuSobC1KJmYJgRv3gC7d1WN3RzCbrV0AVZR0
kq01Mr+TlWizQmIeYgY4VStHe10E0sxKQ9v3k7dYODyRHKK0Tvk2hmla9WBzZsOaEaUhUI0Klnk6
nul6nLPyH4379sCz+KyReGuxko2SsCS74f51Ol7W1UrOS3wxtQJuw/C+qDNkVmw7BPm4rOmxb9r5
hJWVCG/4J9J0AvOo7V9i4WnS4KNnVtf4YTr+JIsa3iwqS0ixDsgJmOY5isbvqDPCQNgrWr1DaEen
EXAGBlirfYPMpZ1JeCO1hXrVsu5b6nF7kgk3GhMQvDXXtySEiNHQJVwvC8v4w+g6T42QA9akkXKz
hEqRsGYYP54XJYlPQ00J1UwVf5IsCoQGSQ5peF+h4bIiYO/MVYVSZmy8t4mFNO3wzoHzpCOYbleb
okQdTKxTrw5D7VRjSYXmYk+3+YYxidVttpJqn8KDW/KZm5Rp8NUA6BVUs2hMU+h/1huvbU5aIq8X
IxmaM8IEwPoLAQsIgRmPnSfN9UWRev2UWZReZxpxsjilkzRdQ/am7MuswvSEUQHsoDQLdF0Dcp01
FB4msdpNhhvLLjmSdpRmofONRXpV9OyyDpN+lvIWicKac9KEvZnSkC7LbDnzAriHJ+ZjpjOUCEVs
/giKjdYBdU5xql1duoKY9XnRkVA0BTIB5blUuxQEvAer05FMz6PukI5j89JBW/Rr6uuoOzzpegt8
oW4GXTkB3ShSpW+kEmi4VUua96pbnw6kwxoNd3R0Ye8ny3sExh67Rkx2Q4qWF8E3yJnRjc+kpnXQ
0YYNHZhvCzPvvTzTPhYLulustkd0hFkcqvTRqs2lqBQLBtTaO9vi0bPFI3nk4Wq6unFyCUmFwi/1
efHVHqH5JiGMENiZ8qF1pwocBJGhj4rY10P/7rdokZWaxQk/yamNj0mzMywWaY3BoTcpTPCQcm0+
DdI+HPE7Rj6Wfje2SZQL0VY36ZUNu2cFtT6U2kF2K7naVcnWhgDhs5Q06TiH64MojtJORhxiRz6t
TOsWFUBdzyLRn9UVOiOEMBLqg5S12RUN0jSIB4rr2dYWWVVGAn8ee0gxzAKpwC6qa1BosrR5r0+0
H5nGQNKHGsIBbdCY8yoDk8K9WJVWhfAkMBWcTeiEjl5MbbOxydCkx7H5LXrLDVrwU4J6VzcwLugs
4JRmKjnzZDF8WIxs6xegfIIH3V0UwUV0VZIea5NmWJXQxlajYpMUN+mUV9CCUI3IhwaYBnW4ljj+
VUf6GH+bxUgO1lolICfdx6DX+1VA+Lfo88lfERQOW5jbltGVhxYYrYy4WdGMLr3C4OKUQOP8SmKo
ieDVpgiNbIGbIaSi5ldl9yYIycLRO1rELGm7bxfo6GQRQE5YpGf92h82p42ufxAQvD+bYnqR1Ul4
Jt1VODu/17bDWbw7jnoCYmNSaxyEp6o09mFJomAMVDXxFgrSvKeKXhoPJENumSnfUxbr8JoxmUhV
LM1peYW/1b+N4fwC7KCRPpnsclq3q4y2oYECHbhwUCYKEgiZktzjCtOytyCV3FHpF1oxDLIGrek8
ZzhpaQ6EdRNunjZXO0McD0unQJzEdX0YCJ3LHGaopNB9Ik3F3ih65VGdxv0IPDJGYXLGIAZqu9U0
D8xPtlMsiNxUwwqJOI1wWxd+ZDoLjqaUvM0Jx6oYsxqZLSxoQljahzBvazEQRcLK7yS20UWPdLuO
VJMXtO+VMilev7Qf4qS1FBUTlmhdA/2tb1Ii3uOUUuE6UpY3rSmE/k+pP1zwYhHK5iNOGslT5s2D
Fa55V0P/jxuqH3E8knYh7Donyk0wpjEQMcek7oGf7NeEk4u9xDVUDUFHolRpc6+Nr/m6vKzrQguZ
BQA8VMVD2XX3NS4xpoqiW669duP4PacWJNqYVLIG5nC53NqWwW7lDr/7uaA7BAaJVM3wFczDaGbn
uD0pkvjRrkgyFIp1NFAb+H/sndlu40qadV+l0dfNA5IRHKKB/0azZMlTOp1O3xB2DgzO8/j0/6Ky
qpzndKEKfd9AwrBsWVJqICP2t/faNG64Pt7b/rFRWf+QmMMPMRAj8R1SIX2knFXjJcknJ0phgj+X
ReF8nyVNSMkD/dbVsctnxkDxuAydmQQ1Crk1kZeRE9IWNepnX6n+0CpmeXBres70s9pDUEpQFnE0
wm95M2YmCzT8bvuJ7JmBh29rJV84YC00NrjJyETxTdlH36Ii/V56YYWqW93XVtCdc7yUPWdVb/a/
q8a0tu6CBona+fmt86Hqm52xVRlPEtyKYl+JAB/Atk4j+96q+4OXZOxphnaXcwRfd9YIpT0UR/pD
WPDry5xBF1a9x+iinA8jdI31OE3EDigEQHY7ZoD9N2IJJg41IsbUlgjiXbXRw8xiyi7vyPgyuqj4
7FIX9ZIr9UNkBs2MXfOeu7zidhSU+2l270RqoUjHYPUMVkUee7vSJ0oD558PRV4R0ccwPkpIIIrc
Fq86Hx+pN83o4fVIHKSCXtscsIkKGMkU3Paq/B4xpmzb7KcTDCEOeTKo9F8bHGlgPr8ZGXYiysan
7ZQyR44YxhkSPFxTv1OUSyGrv5uaqjjWsuDwKtnKBb3+0jXNy9jP813q3KuMpHHSGeke5keOdxGo
kmGwYm7Q0hW3YaTNA8RVvdND0/0fLPUHlOJ2+jegN9uiOOVfgd4uyFLLP/ZWv7Pe/vZ3f2e9+X+A
XbEsX9Cu4HrwUv/zP4YfTfv//pPe8D9cKR1xJaf+HY/q/GGapvBYRnPvNAT/xnkz/7A85VmKfgZl
u57j/284b7Z9RYr+CTkKJV4tjwwUnZKms9Dkv709RnlIf4n1X5EXcWRYdqtpT9k35cavnXRvVdai
arFYPcGJ2yijn/fZmDBjjPAejRMDmVabh9pm9SdLHOTedJ/Uor0Bon6ngrY4ukb5lo4FYxur+zFm
JECLcC5OSYY3YwiHn31h5+dmKu9Sjw2PFyYo/BSOroi2T1A0Jw/spjb6WxG/oGPuEhuxcmZtsDFr
L90PGqG6FT9htEHQdsIbObCUdu67paTLLJvXjFELWghCzRR3gmKjle6+heh5mFzlJzdHP6z5kG1E
qKnLm1N2iMF8yPp2P3ZlsoeHQEYEGtfBtQp1FyfYdllm5LtY47AxAnreDQfZxmnYm8x9s49GzgNz
SqLPysJvRo1OIDmRPrWkcDF1BV+1iKNbVfQaV0m4DPhNJmtjMJ1jb8ZN0/cLaiw7ykxItvYNHhmA
OQZjTwZeysMLn4x0o9YIXHtVNRo4vz74AYb+CNgI5brZZVItzsCkv0xNyjIvock8iEij6PmT73qQ
WGNOKT4mu76ATZ73P+qY1VsTfB1kZ64zNTNt5wC/n+LKwjlPC0s07waKSpiTs7VOXPs5D2ixta3p
yaIql/6NmhvCfAlEw1vTzIxdxulv/GEY72ePF7QUetoXY1Ic52paO7ORnpXF/rLmhoWPYBwV9ZsA
UXS99tRqKp9ndTNGj1mQ3viBZP5bIuqa3GCcVc4acDDetICIGpxrTsMl42GmRKdA2TXrUv6TprBO
U+rqG88H8Tu00bee9mhsz3xBW/3bF+jxyW8Xr7+9Xu96lX928fqLQMYmNefyfL1ksKFaZ/1YrOu4
o23yL/dxvb3y+pvrt3Mm1a4K3ce/PAxJX3ixmrsvlWiy08ej+HgoDu9qqK2V2Hz87ON6H3d7/dn1
okyw4fkmp8LrX3z84nqROR9R9uu3vz2+X9c05mfHxS0ZhkAhfrvib99er3i9m5kAqBE4JXFSMi7a
L8zz9UtjQatLZ58d1TDhDApZiso+U4ipSXuitCLZiXB8yjPKbXoKD/7xxZgkXCSIS4AwqgW6IGuK
x/jZOEhrJ4K9Vw1fr1e//rTzZ1brvj2zTpUnZ2i+1CZlI5VNuRYA9oqizv6sjeoSjUW+1Yq3kmVm
xhkko3G+fic0MZI54GTfMsu7Sb3xNKhhPtaxTYSlwlibQMI1rYObzeKsfF+cjeUL5Sn2WTL/Z5OM
ATpl726K/fX3dmu7B7ad58AzphvKsniqXTvc9eUgz2HoyvP1uzbNwdlO06MCbN8IXmCDN9a84PDD
3MAqYvIcfvzM04i+HTO5cbkGe5ZvtdIADxNxiIbBvSmz3L3RQ7kgKyG+yeV5n0ctQB2wrjlrIvwq
RlipA1ysNGXPCw7+eq3rF9NNrV8Xha/ZcA3Ji01FPQfPlDFqle1FphKWMdOid3YHAKR0e1H40Exm
dcg09jYrFLtA5t9gPScrUcVsmU2rvGRe8pyXrUuZ4YC8XhFvnIoMP2PHskjMxXj2XG88T7H2MTMV
T1mOalYsX0ZkxFVp1QplkGvY9f3QI6FmHOlPg6NhBEQDAiQtH9bK7AvnOCKo6CnX53j50qNTnZpE
4xMkfJ3C7PIbgTfR4wb7qE5wGibFReSvLpvt8xzszUFiFm2cejfkBqH+yZrZIdfkGuIMRkEZnPTM
j64/nwd86qb04931Yry886/fvVf4XxSm5Ck9DoYPNCUkDyuWduZcDR3Lt9K+y6UJ47DNMDD49c6K
eo3ZCeQJq8T0HM5GfGBSkDvtp16SD+G4cZ7G2TpO2XCQRUsBoaMSsc3LgTe/ETp7NJTn6xurFsa4
czWbvtoP0ktFr9llBie9giZH2GS5KGn93CGtoRKaU3ah+73YDB4iO8C2Ne0aWP5jAvNhhusI1aTw
fDw9CaCXJGRnJ+KSTpNkImwF4pCQRAiKwyEsKUT6JaKYjHAjW2JXo04s3J/RQQxYaQfwzzjNgAOW
H05BjHRbDz1d1FAOq1aQ5IiX6wzLsPr63a8ffly+/mF8HWNff/+Xq18v2rw8TOq7u+tde3ZLQW7E
qP4vf/DbTf/6Ns/Sz00AjKn4eCTX+7ve/ZwtcKEaQuc6dBeT/seD+O36dd5YazsE6PNrMv4xKb9O
zz8ufgzXP352/a7rpd5LqcEY7W2DxCIwRXeXh96t6Kj8QCXcoubxgXPfqzx8bwOG3WZWvbuz92qN
dU9nJBSsBOLoPp5fHGkyWA/TYzoiPtMAD2lbYQIawa9K2+oPdZDQFTO6/AXGUMraUtJ05G+aNJ1w
uFpfqJQ6uotlgxYGOdO/YmsrXDte+di7iDH59NhaeGyCgcFdiNpNMM/qErlJQNSSabFo9iJ9Y4Ts
Md0QF6b0yS1TSRMfs9RB1QzaAw4G1FyYa9ZJxYzlaZ+sjqkBUVIuolTLzRcu/lPGTluaol8GhPKN
odmzZUT+a7p0PJvZcdU2T+Akkzz4ovsOL7Xrtge3ALU3yGrcJrN/GxcQRBNN2DozXrMy62HkOXhB
Rv9AQSu0Rceifq5BBYeZ2Z27jFMtB0KC+W5IiAtDZ0zjWu2jJ7HbPhZ8ZUbMltMpgmOCaM4SxYm2
MA3JI4klKqeJZ1duQKSHAVThMztxMCtK0xy3VtUYK3RDRLamhdmgyHtHzfAltViBBamDLVh4Dwav
Qx0h6wceSQxCsWhDFN4Qatc8CUP6htwPFdFBPteEUsX3yCk0o5FPrjXGm1CWl8kQ5t7Omhc3bPCN
BxJ6CdbTZFLqFKRZfSzpq9lEhqHWjCmeStsbyVDGePVn9zWc+5CIdt3sBt6erMXc+8npYNwm9Wv+
jEIISDBF4WbygMOqe2ncAFPx6L0Pnllj3iZsT8cEbiGcpQoTkz8AsLEHAH3huCAyE+KoTflqm+ir
6uL5+CA8sl1Bp9KjNWElG5JDPzCeZzAigc58mefgh+7UwSsaXB6BoO26c49qFgeeMXGpc8ZA5o01
9+ml5e3YUnG4GQbSG3NKfUMRAgyicUAWZv1ZN5gXCG+2xU9P1mR3gs68mQBZDflbkQfYyZDHa6en
jilrzyp2Gax1MHGJ/TIu5OxGfrHN3YTBIvNhUasbAWCIERWtaZZ4HedpenAFQVud1Jdo4L3kQ5MH
18/MtOUN6pcm/BnyJ93J6yOSjpzg1sW8iF/B4vCXyzFZfVbaAOAvRwdJFQUyEOk+IssOVxVihAN/
T8cZlmoOOgi/4zkZPCwaLhls5hOx8neWHQJz8p7B5/KRIo/R16Y4dIN90J0bnbwCtEzuXcIprzbK
PNV2m24Lq7jzJh7j4u3I4URZdLfvMvSXA3rjwUq2nSBRZKYSB7F56ONgelZO+9kV0dvowvQHrY09
BOTtPu1uK4HAYbQcVhzw8+RMcAS6Ls7OaXI8CqgVsV3xHCdNS0o+VdsQw9G+JJrEEEPNeY2Betg7
uRC4ydkDNmEIHiO5c60EYK0GAxyZ+bwucwDTsi/YHMV8LMOXoEvN49CML0NVkD8Z2lsd0U3ZjeVX
H0quY2LuaVOSkBYAbwhSyngbdU1QOALkBkVxk0087rhssPRVGYACNayzWJs7JyTSk3rG1tbIz3ZJ
3stWPD8dUTB0NMyZKXEt09TE5PzQXhiLl2WJk4bD2nXSlCF5CikHj9QpwoFbhNRBEsAhUVMaFyiH
UcBhPzH6ndUWxqYdwseA4pWbYmFvpyiv2nAZjUxUn7kWA/g89O8NVvL5iKd0fPPDJTZn+OrgcAwx
YjtiIaWwhJks5XFznMqgVnj0ftqBFxwij74hoKoEuZKK/3sX31l9S5UaBBpaZ7GLp9lu8iizMHg1
YoeosIhKJnbnuH3HMJeu5IjBMo/GV3astFH0Fi6+mWOVrwtCLBQNHuaShmPJhAnvdn+pPQb/cYZV
Q+IJBgktLhajKUu5/bFVhNOGZHjUs/cVp6SDJ9wH4LIc8TBdFCckvRcrp+E6DdKTz/ppDitcu6HE
7y9bxHEm09Qxi61T+5gzDPk97BY3YPCp4UlfhfeZm9P1NYXE0kP5UyNhrOw26vCQdetBw55xxwHb
w1dRI/unmm26IV9to45PE85uGmE4NFd0c3JSkm37E48Npb880TCcexuINttRKq8v2gA6DnL0qfZa
dhZZdi/6ARSZmX0LLM6AOAlXMCsJDzlLowy9wwXuT/ibD6FirJkIhsQD4ayetJCyohUITqYvjQSt
m5u3vAvOws/uzMh/zIcEEPhjOHQX5lxplRN5IbJZtzc5voLClF9Dm9YJh5fBheGtRrI3afjs4NXd
5y6KeJ8/luw8KXok6eeUAMoj3J6Jjy0GJxENUQwLcvdVZl27LpaJiIWoqPQ3Oy4KvHoD8/Mqugm8
Kl+bjYo2YEyrhElC5943mN47A+dvTRXjSk70YDHmKYj8YKLIffMBDDmzVa2HTZI339Mcln60VA2P
zjd31uajNH74uGS7JlSPKNfMcNgNuaOzF5V1KDF01zELC3+6H+yQlT9mTzpnYzw61IRlOmSJDDqF
RJddSgJqWJImu2YaWUY/hkp+dVt0Ew4iGNBKUlgz+XTeKfSxo2thI+VFNLyD8hmgc2LMN27PYbd0
irc2wzBbuPSOFDEk7sh5E3kUrMSIsGWL/EkzuonDz2U2f9dzSQpRTt2uc/2X2S1hB2rjEDDMLQpe
Vx2SyGXbsI6c8bXNcfJl8GwPDTgEPT5GDKmtMP9Glzngib1PU+3n0qA4JX9tK8ZrFDZzTOwxecb1
be/H0bHR5DazBA9fJaf5tg/gsQDmfs3RaOhJfpyG/NVwyvgQtSVJhAmn5sQwk6HDZz8G/nhdctmM
mVay5gRtxexO02XvOzu4WSLln7wq3EtcxvngXITqTXx7COuYAHeVC7BChdFOJbA0c5N8De3BWzqe
vxT5XK56/IZiNHEttyVsRH9aNakjbnovoTsycYnF4kqvahp4QQarTUNDmkrHu2n46Yi23o0ZCYmh
TeTOn6t4m2Wo4l0oN7JmJNKZz5OuxdJUuGrjjsE1LJVQnBwBs+Y1SZDnlYsTK6qlwxr0xh6H/IYy
x4x2oepFeZxUM8f7YbTFj9DmsBm4S8xBR9ZaNwVYyoxUaxrcFkoOd1OG1GFQdeQWkt2n9qOj9I+y
9P0DTdMsI/wYjgYz1HP9EDcztLAotjapX8z33Sxv22posFD506YoqYitSv35IMzitXQpdErFkZr7
+0jSnG1mNJVm9bJlJ7paIHWsMkoJILtDpYSif7A9Gd4NAhJa2a+brHY/UUb7087MJXDM1MduJwhw
edSvVWw2Z9Z1RWK9axZNXTAScvVqZxdXHvkpNqW7VSTH+dKFAnt6Qr6LFveAWiA9xdhwOu8L9D5W
13bWb7q5YT0tzhb0gsx3nFMx1+M2x7J0pF/kYhrh57yo8APMfg3oJ9V4ZrKvhjN9antIPe5YYU0j
wIAYDnpysbiTg7W/dSgzJBSwZbXCfsb/TIZjIt9WC3/tmHepJanDsXLOut2NijtOikZ4acPytm/6
ae0ZNQtrp5BbgRvP9h3cAEGxCol8TaNLGrkAie0ksE766r639SOFJwtJYzGdj+2TCdPBgvwum7lb
NzDJgWzz7NuGA6C5Mzdhpti8jNSDGYqws+y+NAHmgHZYXgp2OIHj3noNSuBQxnduZsIWSyFGhc69
I9WNk7UXS/NwWFRdeJ6WJOWdrUk0u63/ZRqJ5o1F81yq4TEp5XMlOla8rWIqvERDgHCtdDnhmdha
ER5e/ZoOeJQiD19iEgN7c1WAtLGfRlJPMX29paEvpl95N3MXu5tVKbP41Pik8EAnicUV6dELQiMb
pQO1c6ysPr5l2HWbNuNIwpS3YkkuIRQBrD9Ufr0bevtFhRUEuCEjiSHs2zEn2NHrRLCUDv2tMuzv
pWt4N2yCQAch/pfUqqjZIeRaHuuRm/M0sLSE0UEWlO4qdNRzj3b9xdUtlQrMzwhlrHKk9e8i/dRV
yYQkH/p7kOiPkV1G24kp6zbj5EB/xo+s7AbMfx2Ri47SpnLcmF6Gcar02XwxY9wOQKZ5FfOMaT7A
S4behhtjnDIWCas94M3Jtux6YPayJpYZ9Q6Vi5W7I4caNHjkXQ4dQQWSj+EeRNjgLvTkhcYlwrNu
5hyDcXiy4/6+9ht/wbuSoVAGzdNhQximYDPdHAsSDWruWB21xyHODrOebvxCY/aVQcap1T7Pqbtk
iiS9WlSSs4OmwpKaBPgQPuwVtpVH2YY/A7NPD1HubTiSA/rPoWOaHssN7B2nqqPOSuLx2/ecCyFk
JOQ4VAu2smif4qaxT41m05PFtnUDFR835mKhMhlthh5YJ7C71RQ/Wa7IOYW3j6MHrT6klnrVdC5a
HBaNFY+193y8gQGnd7qD+67Jdx4dzDsn95d49M60BKAlOwe8qxyYepHMttNQcgos8c1PgCl6NTPi
5WxZpYxCqUP/4Zl2dFMO4dcoPuAdYKaqZYy52nlt04LjR9qzxYA2GHne2xRSpOGnBKBxXh26erpV
6M14/mLq2IuYMxa+a54xtjYC4hBm6350n2qcFhtanNM1vnq4ARz6SzP7GoYjS5Xcfw6DuuM5zlFr
FIQp0bF5NnPCKl0Jh7LRDyVAB9ZvDI9ME2hJ9SqQrK3muU7BHsiuKS5zZEy8RC/JRP43rI33GpHC
MkdxbqwKsPpMlijc+ZiEH410Gbpr59TmI95+rOTIEPKHmkMsmAtWWsOh5jMEi0gMb0UJ1l2b8fMM
5Cluw0ut8+I+SvFNzqzNibg/5wLVoCDEOXqk9lpZ7ZzU5PwxYn1KMuzG1Yz3ox+yJxEG3Xak9WFl
m/mXRqABzzSYzMn8na3g7Ng0IDE0Kqf0QfOKoXHHnOfvFy+G0xJxSkbS2J1yH2QV/0xAy/VZ/1Qb
A9gYl5GH1Zbzhk9lzIar34q3JhizvVEBUXSZLG5m4RLenaInekNA30n12M0Ynb1xH/n2BX9KvGf+
V7KSZ68aPSMaEbKR5jOq6BK2bh/b5UOKHrmZ2C+u8xRQRRtGOGVXyfvc18tbTQIYGSbGdCJQOMTS
NSaBaN1pqCuUSfjg0UFLeSDSWt6ZipHq3gSpNsTyecB4zjsUqq+r55/zIJpta0g++FDqq28BuDSh
h084ZuHAjt+duRv3eGBOtV+9BGPYbfOChKcmQkBHvPqZdd4I6MB5xYNtHThtglJIGzxRwJ14W7Tb
bKJDzhfUKEVZqIl0cXb0J+PeZDC7UhAZm/Bc++WT6M1oFwXNuOpKCyk6eTBN+TSk+JkoYMWgmHpf
KjthCCnziQzE1jND9sDzuyULC35EjfdRWazY2CqGNUDkwMy3mHTBry3BeGtkpzMU9DyaAZ9r8Lrp
EGrU4/SlFnBLdGlBc7JkAy8N1RaNhTQ6DopD1pUgALPgFHrTUdSkP0loxaH87hgeGEmIHIbtrIpk
fMNHnWP29An7i7UXt80FeRL+Z0OcPfvUN+/kcIabSohXfMfbcmT2akXELoTZmEd3/M4aM/7kuUwb
nQ50uk+jRl+jApYUiWSYVXRM+tlh0xZ1LJ9RwVZtikuOqeiPuZ9XniudW5vco6iaBuUlv6fgeekm
N6g5ojODcF68Lv3ev1X4yw5OzH8/NcX3JOzynVWn31taoQ+66gIKOlyGjNiZV5Ll5crj4Al4nNre
lAPaxmgNdEnC1jUmo10yhxcs9PWxqFkfWgMoRT/c8wHC4jt0J0UhAUUeALgiqHEJ4QZIL9PnqW0C
iEy0l0+1f2yjKj7JPgahIJlBFX6FZY9HXDizA3jRis4S+DxliSyvszsZN+cpRzysvQSgGNLxSfSo
L434UgSDsx1zh/mDW99GLF8dwFmSdmJCgsO9EVnegU8MqkGbPKgO/uIw1DUkm7bbNJlBT6U1rKRQ
7b6w1H2bQtBy8Jhbutj1PZgq4X5OI0XZeLNsj2Ifshh0PI5P+8zM39hZXWbzaM+GfzdU6nacSqgQ
o/HalmhhPUrBfvIzsRZpczGo9MVrBfVmctx+V2gTpER+2+d4fymgcIaj3XDebISC2oFZqKctInK7
bKOLTyK9py/FRCQ3WM8GeCtLw/OwhEk8vM4ExhSVwTAefXEYGsk+1CKG54AmRARCNzfvfdRSipJV
zhtqYFGfiksk3SfPq/eO33aUm6f1puxnj5x0ah46aH1qPLskCtd9R3JGlBb80QngUUqn3IgdNEpH
KkroDy1pecUXBt7XLFGjybE3WGdFlD/Mif3GbIraqKNdTCP8E4lXLIlQobF3IhJQ8KTCR47NPz0d
IKIoBv1xbPe7lI3StrZA23nA+7LiXFj2KmnD/Jx3IAUDIyP0BNTRFv09k39g4jE21DgmyWAGLkJO
ilDdw0YyQppFzbH/oiueNEIwPMEJcI2+HYmitvqZlYjY2LypbdNc6yqNjiQYL+1kvAZeswsa2b94
k7s3zH64jxoJpsWlbmsyMYmPfRitg9qjYsXX82kwQmSEPuz2nMWRP5vxzeOdwEDi0Jq65/3R4HeQ
YGhd++yIAUL2VHzuljlRa1T5qVvaG5xsYPD4cfn6Xb38+uNn1z/xQ4Mq3OvfXC9fv/vLdSKm2OvZ
IQN//UVu99G8zmZa5gzf/vTbzfy61396k34KB5aAAPHa60O73g9nQ4bQH3f+6y+9OL9pC2hIDHzZ
UwY0itIzyIJ3+S9+PL5ft0ONx9lUptr9drN13d2wZ4r2f73l6+VfV7z+TxrfeaMpqN9eb1ojPfFU
/ONePu7q+sRdL+os15AxAio0lqf54xk16WrfR8K6iWrjc9A7iA0KrTKKy9fUBm6hTbfYYK6pEe/A
/vWpwc6l54w52jY7yYSTrm1ZYAHYFLNmfrh1hQthZ7TVMRbx3jUlcMoWJWyau88pR7i4BVVhhd/Y
8gP4KuJqxSl22MbuxGGe4pVBMb6H92gEHSikqWE1n+efVVcdJoGfxYkf0/6dVi9i3nNGlr9LsEcv
IxP8xqvJ8PKVH56tHPJCFX9bRhj1ZCxrhfJSivktaZY2JNolB1vuFV6SFUsMz9kZOW1VGebJdAaX
KOJwICbTxgTj1WrIgntTcECNPRwCAgso+6Nw5c8leR7NAlDduSGHyJwK5Bl7fRUrorQakp5YnJLu
vmMWv8pTfRlJ9axdN2PQndk3mK/fZ8KZm4IRlyg9aiihwyrRfG5zeykJZlzj8aZdCWJQnNgORunT
nqStlXanN4GWNw3GCz4dcBf2eMaasxZotoAvTNzIUb0vE8A9Woud00xfseWwc2h3gd+EGLxieJcN
Xdd4QFlal89Z6n4vBkEuspq+D5iC2SBKDtyCXGUccg60ujbb9vOLDu2ngpgQs/oEERCj7qb40oFp
nEcQ1S51hLZJBZURET5LumCbW3gp/ZoBehzNJb4jf790mW2s5CYIIiKjE8qAFHlKuQtH0z5lu0FB
lUVWhWjEbHQv1QCelr74J8oCD4ZbgoNV5tcZGBpCGnRrs36fNmGXvk+c1LYGFo9dSzOfRUr07IGh
jaTzqULirMY63Nk0M4Gjzul3w7c6Yl5wWjA8cYbF060USb3goaRIixnZQrdv3OdBQCrwczLgRlrt
WuKuASeEWdXgPLrirp3VczOXJydp37Ixup8nppZSd1/NsSNpbKW0Ereet7t6ntzSa34ZNb+N/x3+
oPExncIi/4+8y+6LKG+x6NmLYe/Phj4XF6yQvhQslfD1/dnQpwM5pVGHODVNDF2ynoJVL2GyEFnp
fWri7ohk8ERGUUDKyW3mMzrY+SGqcNZhujfEkUzinhkK3Rhh2N1YmaEe5Ejvivayu4Q3QgH+hkNB
+G8euLVUsf/1gbsmbwfhk6hE9//zA6cmsHYnNNojg+DkaLgOdg3kPDIdTM66uEUaBMdURqm+c2Id
QezGZfybdfOfPHnWP3ny0D8oglqskD6rvD8/hogcvzvqLDpi1pjuyhR6hhVrAo9AGdTsgf9KBx8k
6yffqFgydObJvcMiXn79149D/I/aesfFKiqVtGzTt1z3L0XwSTHRsZt4IcnZYNppv5bHrmU8b3IQ
HJr4pZ/DYo+9/snyw+pC9m48RIgtPbi3MmiMS6/a6syCflXn/nAJMcxwvko5o1t6IPPEYRpHqHUJ
vPAmkM7Jbwcgh0YDKNljHk4+qyIWEBTbIrLeqO7pD2NR7RNVkOdevkTLlzadX/71f/ufvHc9Wwlp
eZ5Fv7LnLS/Pb2bUjn4e3faaiJplwxJrSvjmikQOGYZd6dj0LMz1uSdmJqeefh67PBIxZr6fzizb
x3Oehf0hMwd5sIifHQMJO2OJiK7qMuj36aztQ2cPn7qgELvrI/+/Hux/Y4+mB9vnRfoXPdgs19/y
t9+t0X/7m79bo+UfnpLC4YVXAEI4Yv3DGu37f7Dk8aQ0LdTkX7/6m0NaWn94jvJMk7C4JV0Odh9N
2N4fHr9QdGsrX9mO979ySOOB5qb+dFxCu7Z8bk45wia+Z//ls9ixDYlmPRo0YG9n2e1TVywc1yi7
CyaNkUyZ65R81W0Ts8534xFtboLPgo72gEBib8SI6SbF/6DNKOR4S2yxG5g7AAcg//vWsu0iUGi/
ux51vDK3HmrXlqc+id4qTyPCDpqBE1mbm6KAvZBmHbjdDNDj4IJdI76wnQsmJBVplWM7vrQd3ZIm
NSNlJ/qbaQhPSC71JsmqYAV9Al8O2weV5qQEcEf2k0p2ZgHkFEPghaWeDXYKrmtVxe+T3VLdzbKA
DUywYphNtrvtHg08hLVCJvAibDpBBoG0m5DyBHJ9YHcTZHNkG8d7LQwk5CljvYcofENcf8VVUK3D
YW+EUF45plJU0mzrujiVaBrfHdf5GqfZGh5JiW+n/NmDCLF2jmzSm65A3WJ9qTa2hi4QZ94e/TVe
I+3WqyCUPMUj69TeYpkBhj2FP7ANHKbjRZkdzf4N78iPhAVrZXvnLIWIm1t3Zpja+4rwxCyH6tlZ
9m5lcsD3pql3G9tbGXfnumMVF0X6ns0aDMFCvjNzbu+0RPTzErc6FKH5yfiU4Y6iqYHCXoF6Wrc5
02dtbUmIq1sVjOZD1f2M2zuFNfXLMFI0mQ1UCAiP6Yf0vNPgdmsgPaRKVDTfMnIFUOA9ThHwoymT
7l2VPiQxd9hbMWzClMjHTElHQ83kMWuNR0MgaFZF8t2t2Ef2M+A4xdxuHRtDuGfS/1j0dCFoy+Iw
GZHfjWmL3VieeGh89qmUwJIiKtNvQaHSU+yVeypCGVMPA84oz2gOkW98jmiPVHktHrQG49712bTj
hJMTdeNB5zDDmudiLNyjDcK/Fb21EcXQHAOPxL3tlmcsalvVBCBPRNWtlrmH7UzDzWQO4S3kAbXt
gqmjX8b9NCRF+YX00ET9hp+G3aZMC0m6FEkKl+8MbzJtN7MGhIgLaeNLpmNFNxxaAxmxLD6x9MqB
lISLetDsjNSj6MF03IOrcBVZSY7Iia/LkZChhdGddCYhvuv51nVevUGOTx3IUBUQLppDezrGiCp+
Z5ibyTb2DRkoWserOw8CxnrMSzicGWQw2/POVpGwqk4dGvbSYTOYmT5HZvMWzS4RHoQKhnvLPOmV
6cFdPIG98yNSE0lbPho+noq0evCG2L9NYpS6OE5ZhfZmvOm9H0kYxceB4Vswk720pEejTBu+G7DO
k2bSezVn3xiv3GphTPt8RALg9YYWqznS4LbCLOSsTFTCHOcXGzVkeAhVwopdwrwSHMkwAeVgZD/l
Jk1IskBtwmO6GyJGrkwI56p9iZnIxZ1PWQjYRDzX3/KUGAD2q0vI/HyDtA2oNmwfOqf7kZghdjK7
BZgXTahoBiNVD5dHy2SauYd8rC7EXs6ypbKtzztqZ3HIrYjr281t+P/ZO6/l1tEsS7/KxNyjAt7c
EgRAglbe3CAkHQneezx9f2BWt7IqeiZ67icig0lzKJIg+Ju91/qWRAZzONMoHUJskSBUcvLVjACA
ZEkWuFGt5kqNrhPUkh2bsZOgkMCs6BW5lkPvS1RL2YQgaxJow9l0ihAvzfupmHYwv0mMoDW7TQrC
+wpjtgcTmWxPUa8ntVbNGNpjSxHoIUfbQVLuxcp400hbhkyUH0bhJZP72M379EVQMdfj3hrseaTO
tKTqnWDViMmUOXxNOwxdE+UXsSsYI3QiOUTrNRonjW0PQSCLPJgeDr6PsJbPQ8xSbEjLZ3OujF07
aGyuU5IAx/hbKsvxzrLYoquL+cgSPnBVoTMfSvoSYZyPnlKG12Dp76eYTI2Q3pMjNd3oW4zjEu41
CN4J1jX85pb5E0oxuEW5f6K4jjM+/ja7qfP0nJrEqNVOIiCrSNT+FbEKBln9FfjIqRSzezz6951Y
/1FNzA3xkHeuMZrHIGPKi+e+8+eJ8nbrmpIIe76aUD0K1QBVlu5A1HvhIgJYgRZTiecR99Sll4yn
IpKWkym1M9BTWHZK/VaIKsARSTgqqSW4abl8THVSeWy6v2/q8MT4wUhKMqG1L4S5hg+n7OdKcopE
6u/o3qM5WS6Ijpd7NWAMldOAZl4vcxSSedcshbWp25iUtFG7JNasbTSD1riYEXy10MRzWtznIZ24
ibCicJz3siCKF71bNR0alpesh63QC3RhxaU+tubygcQ98dMqfdYNcTxblbYPKwARWjVV9+z2djQ6
CQdRGQ0AAcGjCbVTUxd3oxxB5W7RvPdAPDZFI2Rk0FbflVWIxyaVGf1jOcBISgxWozf+DEjdzOXk
BCqMCEZT7j2tx5aNUoauedC6uqbMthRY5QGhw+eigAhKauGZtovTq9bnABXD6WpT84xERn6XIyAq
yuIqaLovhcy3sbX8SYf+M5l71UNe1MJFoEbCoOQnIdoSOY8Ohak9zIk1obEXoe4C/LH7RSKYsqsf
0ZQxluf6gBGJHG8pJp8RwNlWLpbHuloDgrrsWuXMhcLcrqQpeg6h9BhRybetmeGsq6bk1KwR37qg
76cmB9aXRLNNjUIFN0FzbJJ+5KmpPLPST0Yn7kKoE9uZLU20oOxJcyboemct0rxLFQR2RaWz+lJE
w0t6JlJ8XeSAdeaF3jKMo/m1bUKCSlFtJnGYnjRQUznrpwN+6GsI7oGMpQGNBsnUe2OQP4IakI9u
9MYpHERa260geZoBJlRUuz9SqE3Hmnb+Vsty4JN8kuSxrK3KlsrmzwQnykVI+aSrNXVvZdilLdNI
qCq601n+XHbZQ9w1ypbR0KRbsK2E/AUjs+oaME3FOSMbYaBjNIkTY3Y1ITcUls+4pZyDLOfclBrY
Yw2svxSrz3InycBmyPjK3MFqnqurGAjUX3MIjyRDbwkqRDfTmSvaPXP6kOaqWC5fOKFI4GSlR2xQ
D+0U0WZl5IzwVeGPVVp71UyEQr5Ib0LfYRhAY7KxUix1ZkaZZQaDYdHG4IdS2wGE60Ui9KUUKiIE
BgQbE+E+JbkTTBH9ftBi+mwUGqZeJNtUYA1SLsmzqdQEI+ZorayHOO3QvsXdgK5xdtSavs7SHmhn
Ln43o7FdFgiEEwUZa35eGOgnPDVgAkfXzEx3kNClF8gd3QYCGEB4VoEGKZIdTMN9F5yiMq/OqSq+
3wJ9Z1b5m7VyaieqHs+HINJq+oWinxrFg2xgeWE/SRiR0mBFMOag9C1ZxKVQVWvoEeE+uSCV8H4a
akB98Bir0WMcUCach2YAWZXS/TfR7zpdScfADOLe19cLrQQS6MLU++ft252ssaV92twro0Wds1HN
ihQZBlOem0Di5fMKZQx5SFMn6J4j5dHbw8hU6cL34qXu1cpnFqkRBHDtv7v53903DbIB+gaE6O25
WZM1dpXrlf1//Cu3fxfUEjFk+tTTle8xKP3+a/oqFFF/b3es4beRmUHn/H3kb1d/31SoK2imzQaq
1H99AkGAuh+GpYw7hsXUX3/3f/oppRAtvlaNkOTN/H2uKT/+vtpfn+D2p9IKBWCuCNZfL3y7r2wK
gJVGatq3uGoL2k/dlcpOu50KzepSuT1QrmfA7VqbgTgBR4mgbc22vj0AyQ4BwHqWZQg+6JN3K1dk
4ZSKrDTha5anEq01FwHtAZKqM0/K+NLXoe5vF7f7LGWKAP2k8iYvksXr+uwvW02/9j/SjMSHLoKZ
0+KYg09V1JGb4WWR1y80yjlDu7W0b+VT7otrCPbt2r/dp6rmTkwGXJ8G65aDXGuFp1o4daghEv5V
kda3ym/1NRdb1lKYm2LD7jcqyM6KMP0NcUxGUhkiNVtf5/diXl+xBPfxt/vQK7kZdE5oJXnhC+VQ
+PgMBMpp6TGmQe7/3j8Mk+XOpUzgUpD7vVGx48b8b9+eZEX6fSQVq/pQpTsUhjVl29sjikFstTw0
u9sbrtbDfLv2bzflGWHmoh44o483Kur6DrK2i5EwQLf85Vr+si+jClMW3rh4q7dz7TcrzfOG6Lzd
/Os+zjuQ6hsv3V9nd/Gp4G6uCS2FvPMF1X0RrY2XAYZpo/vGGd30WGyM08vk47bcz269bbfEGcxO
a+zGHteSe138l9H10DxvdFBeaMBBEhyRfCFRCR68IfXzY2baXvDQONodbQz3qG8Q3m4HG9iOt/io
kjaN87a+2JHBGScaJu3tS2LaRwQe+xfURS+m4OqX+Ys7+i0vSAzbg0aZo/wjEf6YPvDD9vLjS/DQ
ZZQPCBTu8XnaZJbvWQXf8d5ISuHFPf425/YPMBFikiR/scctkidMxNG2pJFqPeRLChSfjsyqELbH
17g+qcWFwwKatV2upfbF4ZkJV1uWvaW9ZqyjgaJdECgSPgMTXfZrVBqBA65SFFxs1wOijvlSL1cd
vAq5ssseiBKLnDOvHZyyLnQyVurjdXT5SiRig+CBJccMWwnetx+italZGESn0+4ggmp84X2kx970
eBskUaMpxJ5EVBWTAnxPPhaSKwwBPb2L0OEKNy3VrRAL0fikP4a5KXfUSwRbeDxAaULHwpfAkkC3
TiYb5i8FXSY8OVww+k56HwKHe9GTViNRGdsmfRg7jNQK9Bg/zlyjOLP4X19sOkuAf7JN+bqoLuNH
ikpRIRbSEfRtvMeehLpRybbiZWFeQ8XpWDE5MSw3eruYHR2yHjgPcEbmg3mp96Z5yYIrMxY6+qv6
Ujqyx3gn362hr4CMsu3SeenzPNvxs3Ihu6GySa0H/nJfnGTJHk6RL/BJfZWgqEd2mBKAVPNTJOd2
p3GsTS/6FK9YHDhgw3cd2cU7Ryefn4N7RsWNJZPQ9dE7ixs9Dts4tefPXfsous7EyHokKq85rT2Y
/Bstuizsc1shBzX7LPJTMgKDS58BiTbYfNL6JN4jRd9ia9lYP8EXi0WN72uxz9Upkg/duXjKqqOw
/1H54eAYHvYT+YHyznDLfI95Erwp+aoTZ/QQwcUMkOggpmWJo2W+8jP9QAlAeXFMPjgFek1wRWMP
zmabOP0DIfZ/KtpZz1KyNzsPKUNFDBDIrme9urNW1m/1KOVeWN+1xRtP7+jbyevxUC8YJrEl861L
7LHJQp/ehWxbzRfOR76y3n5ZfPHL48H+lVrJu4QNlKASNisIfx1OJGrcxY9F7gGm/XuJzhmR2rOT
zJyQ2+yHr7+i68nvprIpIeL/4uQKo21krC8JPGoxH4rlFD3z4fiT/CAivlijve9I7CPMUcF1RrqA
y4m/LDC7hs2afqSxVYG8fFAF4IEPs/wjIHnt+g/OZITlskTj8BiFJ07KzEATYWuqy52YFngzB7P1
s9tRWgMnzae6erSqr175AyMSr69Tr4KZvYgyicJW4/In4+QoNJ9twOyDF8p8IKsyl48Di/sha6ET
eei9dlL/oQTXQWEJSCJSfZfOZOBN73XxJoqgQ8urXJ3Mh0Xya4zBAt/ImJXYz15oAVNZ2Q/sxSPJ
409E5Z8X2qvlMxS4sGEhtuW3Ry1Qw+25DVIXU5+x7xUbHeiXiQLZTZt9v1ytd/PCNyw3O47rYH/E
tnnpNuc4ute8+YtfsC6ho1wHBIaFsdnRXTR2uXUZVedDuYMsv5kRJ3KiHJec0ZNrfB2GN/iDs47d
jLFvnEq8hif5/Rfj6sSmaIXGMOoWPxo3HN7KsXimzjSDQ7JNDCloJ6yPKrLlB+G7oVD3zk+FTvn8
JbqVQ7BNs1NT1uRnGGYP+sUA6bSeJ3HvKRQMckfxOQl5J5M/v5JMeeYYUHejiuEt6msvbfXQCS6z
O8qb8JGRE2NRsy82A0fL6J94C4hz2VnbgwNu8dWc3NlFFTN/MfowlE781np4eEyLwU7yJW+dOdRw
ix3RrtZRs3hmsISAs56oVPkSWFh8BsMz46N+MVNmUs564UntvOJHeC+Z3AV3FWyzPrdl3GAEwjj5
Hj0bz8+T9zf1QTh9g9kTvzh0/ZZ3MUtbfkn8HNc/n7xQSWHY1Wg0BvzybR5lqL69vIKIEfPM0ajs
D+Pd4egLT8Yd8PdXc2O9G3dMf3yPhscBij7GL654oBibdRYBkA7PDnQS8zATu8gXvc6E6pbRQfKF
pyHim+LcUIprJXNGQpgkD9Bd7nCwOZxavFeiYO38yMae0wGJIF8HmHWPpWQKTsUF9Pn1wZnHdGHY
AJ39+sj8ZV74lqw7vs2Fmbh1FxuCwh3uTlSDmvdivLMNO6I8JJiWzPItg4LiiRfhJDxJPl8S/70k
z5P9xUHQH9aoni2HSTtxxLnK5+djcfIzhQ7++jvVDggFMz4k8qcZZ/5WK5+zZ/mBr7E8Mj0HD8YJ
qQBUWsYoz0oYsjhWxonZD4tTw9TEn00+ouIg8/1hmcbavBqBF4+pjOYuiTreaHHOcLKwJ+WZDJXU
WV1G0fb1jSezRsk5pa38wFAZ7otlFx/54hl8smeGQcnnl0e/5MgnYwx4ZXLXTjB/N8o7nwYaHHMo
R5Zwb6cVXF7KeH9r2mPMhPrOBRXPmRSAbfjIaZ/v59Ax7mBPzfyM+F7ImlLd6KMAfMA8ue8clRSd
9WSl58MbMDyOMLY6hXjb9VnTepLqk8tplv3wtpj8eQm24gt65l0VXNsvftaB4fGtFMueKXsGUIkc
nXH1NJAOt2cVJRx55qwTg/GwnqWqk0ke0lbOE5Hka/DRaPLPhepCevmhFm+y2gvvkb4sYK6mB+oH
EYXX/ol5kzADs35H6rPRtBF2DVNcfE1mgpO9Hpz2fjX5O8Uh6PdrTZ+zno67KvNNbpBY5AZArP4k
3GM8RFnPIdZI9rVaOA2ngVpJ1Lb8u6Z38W4fsijeLWSk5PuOvu0Metqu2mtDToH+WNE+yGQykyRb
O32YD2zSMVdtGBqmdZCT8cPa43QOjafrXL8WuYfTMH6HbriIVANQfZLUIZA3qNlp1+2NYDmuB18q
bks0Nx4fXjK0/rXLsqlymFbN4QB5Wzrq+YUhyqAsMX5NvjRTwViLAJVNR+SN6XTkz4wxsTfJGuJz
jMhjC9zSOlXls3bSLdyTTkZDRPKCwC2KszU56rCeBmZ5qnB98kpPYYv61jxH8M7nKytzcSQU74Tw
p2JFrJIGL5J6yuDPypXv5z48aSTgQCzNv032+s9MrcZTwo6SEzh0FH6n2GUvNWua9QQ71owjrPW/
OGdXFiTGcfJwdpO1Ha9Acds3vDABK3/EwnizNLd+nfu9uCctisG83yWqO6kucyAQ8Mg8d9y8m8yz
JNrpuBmsra44nucxyHXNvfDUrLgIp3xlvOIMmNBWUdOe3N46IRHlbcXVSY23lpN6JchXRgGGFSix
FMDkPU1BdhisViZbJCXIU0RHEB/H4cAbZsfBueVhYcfF3TK9snbDpLcxH6FCU3dkkc6M0fY76Zzh
cuZMYZ3CQnhkgrKV0zQThLLNj+3X1P7kBc2/O7p7EErBaWu+/Ci911t+lIYXEPKdsd84QNwwWRoz
IAPmgMkfUGXPxOlaU5Em7WBnfFqNxIY/eqtl8o4/QgS/bGVi6yFLfK17Tj2eGLJFdeP8fmkOHApz
n78TlD4Zvqptk8aJ+k3U2bkdZ2DAL/Gd4LC2xOdkJzsWto3DCdg1GZunIwJXQTm1bx0/99xjImXV
2t3rO1oWqN17Ms021ZlAsy9+cpjP+BEnsMBhM9n41cgk7mgzsJCzCHLZU/maNtYL9aaZejzmXKpD
X90P05RxQNVKOoNwYjDhy0UQ36WnEvOHsEPUk5/GE8VHmp3tHcKsJX+nuVv7dFronkSuSAGRpUsu
2EsIVwW8owPounF0WmIj5Vp9T2YqBhw81w2N2rOpXMW3WlhPoYmfcr4Z+j8mruNrLXgR1nGBcuwf
M7qSvFr0zyOdbs1PUKlx2jQ2xn2hPnDPzM77uRw32nku3AATLCM/ItbpdUL0IXd2uxV7WFjfYGI3
81uv2VLlJcR98Ajdo4TsBAxO7NvuuugCa4+GOh+FcIiq2IWsnvWtUTq66MKQfLy3bPz/59vCBOMF
m6N368wPx7i3NC//Dp/mKxOeBbIgPqjiIaGyK5Ntin2eugCzbg6IuS+OicIyxCMK+k9Ikf6+h3xx
KJgGSQEXetfCGPYYINCjSuj2K4an1DNfRDBI/3+k2XOn3bcUhtUtNi7CkyxanwQwvuNhpWg8gCnt
QnZOERHvrGE3VmNr98GdDhb8D7DO/Dl4VwWGjBX0QjApJNJio91bfbipPk0Ef8UeN8tIM/IBRK8y
YCU+Se/B0brvaglfLOrQxhl2SQKC552vGYtG7JkyXCTGl8ln/OFUMDb8Jb7rTNnVxlHrzg2N9uYw
D3exdg3HxyV7hShRQviKojeFN0BFd0NIZq7WEBIQHRwlkj8v2deibPu74m18rzO28ltmYEbJA/E8
2/g4b2cMmn57ZFaWC3voNs0n/48u2UV+6q40Ysh9ghhHMVofLtZA/LUdYP0c7YnxInGEU46er3Nq
Km0IDz4YMdpxk4hrfCwAKaQLhexARTsSvObN/go6BQkevAONO2rHiNHN6Y6hxEiI5Y7lwYfpnXDH
POLdHdlbYugNOSLDngiEUH9HvUAAFwGdPnhY1srs9+wl+iCl4Soa/KaqvWqX75YruYyZTOZO/Rya
W/OkP1FkcWRKw+JJ1dhh+DJn7UtHniSxJXTaKdzRR7VcEZ8x+6td5AJcIbZWFzZNBjid4j5Z9yzo
rYtwOMz5njaGfhcesCw9yf2uJrLXIy5CozB3YTRV39LTdNDQpu7IQlV2pHTdQ7TbRMeI4YwQhI1w
0C7Sloo3owJAi93KXKLX+aEgQuf0sZvXYk+MY0JEbu2JNRUAb0WL+pWnHvs9qNX6+hCcyf07GheB
ksLGuKAVO4ioBB/AMQtOtHK8jvnPxPbuUk/b6TF2yE4B/LO86m/he/8EuVSM/GRL/B1HfMc7xhAK
cgk9QreGIjGtvkj3IChKoqHPpXwoTSzFD3zRpLAyemzI7YU7Hru0tkZh18BJDllseeVprG9jIqlc
jPnnqtvIe8NpX5MXRlHsDI2Dv5mjrOzjhPH7UKroMDY14un6vYofdeB8UAnua/U6VxsJP6eKu/WH
VZfZ7FgjiA2RFuR3sfnPscU0GPrf2Dox/bFCEIZ1E5OXiD4aGAy0hNf/lxryZRZF2+RoOhC0nJBE
0D0hoClj5iGaNhl1Fd5LuM914q1C8Mx2Z/fHEan9PmFNa77kxxijsolZcvaaFzQKJXHfGZzsTYj1
4UAzi10VLR1abSbCIHJ/Nv0dkI75JMO5oTGDsRsvAOF53b4A4LVaRzwk9zQGn1huskOfXxH+QSdl
qV85hnVdpDtK/eK+WPfsKEmcmBchx15wqWYIp9n94CxAPsqyN/do28zJ+2p8somLOEe78Q+tP3ZN
xJkb9E024VM2sPc0nO7F0n0kFpv4uTdIb9ypp5LI63X0Dp/IOWe8cqfX9Cd+6T9TqjCU37fSl0b1
ZGvtAFkEpM7Ne1zN6fxOljFphAqKCcZx6yTwcWqb38UP1GHGONQFrDiOUr2lLU4DSm6PlANkyiiR
U28wyCCVQTPNU+ixFBtGeRQdlbBNXqsHkmdbb6SDscPhzc5oqX1AN/fxiu13g+qjvAMQaQA8Tw9r
AvOytc7RhXRmqdhlLyZz1WivgTXGJviTFJKT7nOzP7aKptgcxoKgbT9+A9hKpUhZdy/R8yB5PZ6C
xU7uyWCAFTRb9Vv1TEn1q0vuWGkJXq5e+w60DxhJHImUhAnPK5cdQ0fqQ5HDtG0P+/EsvZjEf2+8
2mN7T8g5B3R46F70t4hRlJa4W+J+Y1bSpl2YXFPYj5nmIRXovzkC7AJ/8rNcfmtAFzr1qOAOPVhP
hrGRh1P6IbPvDZ2FUwTjiovIHr+HQ5OgpL38Un1Wn+WXddL8hp09dY0LcgHUAkr9kPGD7icbf7rD
UuU7gacfs9q+krF+4OyId5CxTU+7TNXdamnzO1+UfoJj9xk/VS8V5tSNegkeC2UXdheU44GykSYo
48F33RKgCngnt5mSstgt5CcTjMt3t4JEl114oDRgODLWIEdlcNuwAmAA3sXe8NltFhK62fEou4im
22HadbsJLQLoFHvArO6FdyxvT9YZ4+dj5Zbn1Hgl4dV0ifMGwLtBvPFwb51DKCGbyKCv+iY+UGN7
/qABpK+j7XP0whIKvDJp27aBa+LJvJI6BDAT7TTD/vBiALzcUhe/KIzkMG8ofm4SV2Yf7+Un7WX6
I1P4fVfuy6dgT+qy8RL70yNn4nedXAcgxXXyrIa+cf+oCny2r9qOn8j9O5OXvrS2cE59MlWYkTkV
gmu2JaSj9kBfAVZ8z5Esbi5pBGrOkcVXss5t3WdxRnUjle9wt+/SESrLI5SgYyeE13BtAIX5xN7/
dnVU1l5QM7OGFA3LDccSIlOHcXpc+z5zLxgIvAZaHyMdoNt9KyykQsfjpSsELlrdKUgkKMjIDSXJ
ZBln+/eRfP03vzfVEMpYIj52YkGU5tpruz3/dnH7p526guZmuMyoLWvGgX99firjnQpHPxaTBuOQ
Xv91Ea43b/cF1cgSPcJGY6EZcnS2w2vc0u8//bdn3h7QSnpFv/+kbAJYEWn7oGkm4r8mcmjU7oKa
btHtIqzX17hd1WjYS+DCeMg00nZ1chaF107R4fefD//1Nn/vs0IBbNjv7du/yYEOkbgYuv92/+/N
v65FeUTE3vpXfx9JVciQdcvU9PuAqXS8yO025iWAklVlbW9P+dvL3z42ilCQicLMz6oNWUDym84r
a8Cby8xZrzXcuJjdoSJhq6nzfTLUO00zIpfOPmQypT6F0IA0rEWkhiiPUkqEiDI+tOQc9xXbv1RR
9wIhB1uQ15sGxELXMbXrkXkfh8KnmXanVpXfLaPz5gIdZSdSRhNILe2Vl0hpRluhZWEJFoIRdU0v
FFRyIeUWWo1F8m2cmN6QSxIV40HF2ijtxAZZQRoY1k7RkMlG6Us2JoRMt9oeVgoaPPGxuml90oFs
S3V6Ulail1QmD4TKHPKA5ZmI/XuYt4m0kxPLgYt+hFIEuvY1hI6iUuUY2bxpprUX2omlYgK3aMwa
12rilTlygZvvoo1n7FLC6/Ihmqpv9OTAQVGEJtw8VbHwIerLXQFANQg/x0GhF1Swb2bAseTL0hCk
gEbFpEuqyeRtdyejBwuuLxR1AuN9Qi66OleuSM1CG7MqWZ0p6kh2AHRfV56FhVEesV6lUtApx0E4
Rdl5DIzvuZtINKnkPyhJTmJovIYpEla5h9iSfoHvC8fsqxgbyM4QoOhvtuhX+5+oMD9pIxeHXlQG
QpWXyIvi2AVks0AMpgjFdrqTkel2xYsxJ/TKJXxSEJRrQO85fZYlOE6xfE8c2XUmoQpvEuooAJL4
1pOmQJTVuXlHnOqIdyVnuA8aVI2q/NRb3mA+6uDdyYOTnV5bPEk3DyE1zw6bdlN8toj+JCu7SHLy
qbLayibgHosUkscNyIOqB46gg5JI3wByP9tQDGg2qKz2mOPJqe85YrOOAcIgU0JotOgQLSauHiiE
M9JZPN0KGa7TXR1W6teS0i4KtPu8m1/zqqEOavVUU5UMnVHxDeUn30S9cBjbcjupZUEwmuFNQEg2
Ws+eSl371CwskwToQFQnf0pIjrKxcknGp8pkdp07bQ0Xbaf9kCbHCT0QOMNp2wpNtSEpqTrHLeao
iqDtWjYFeHXsJ3P5eeqlct/myztRLgwpMv6qoIUIhkVzizbwjb0+3SdCxzOUl3GzBn2r35xJjiR1
z8FofnSzfgnoSi8GUo1FnJ6maTgMMDgaHZ+pOeSQE8XTbIQPRlT4uaR0VKwofyijfD89N3ApgGcM
8j6hl1kBzSVHSH1SehMioiZ/1F+iYv3UKS6OtORwTYCdImM+yJoUuGPNH7fmmclrCA6dBt9JqEG3
AFqQyCrD3+6i8A3OiF8BxnTf0oh/PGDzkFX6E2ryBiEm6tu5Dk/LoH3oBfKFqWQdTUdsyS1wmw0E
BGMu/yQEx80BTFFSNkw7Xc6Iny8SmCsgXgQnqWHwEyhjchz7Vw1D06YWJ1/LdN2RFLrb0SyZqNGt
ws7yn4YAls4amcVN864JWhYZGEmL4QfyzANq5xgdA9tCPHBgqcrkoOvtS9yzu8jlsdugAKQMY9Hs
yMway/NzJuWa12nLuRKE54jfJkdXe411q3IlgYpMLO7NcKZXSbJ93yfv8yi9DBHyL7npQk8U2DHH
kYY5YVYoD5HCFrTjXmn1k2ZKBz2WW3Y04jmPMlaqY3gtv4em+hN09HmgJC25r0QAjmo1NuzIAPIi
B3avEzEn48SkSyCvS0I6LsEc+5bZE7lN91MTKHsKjD27JiMoZjXHRVn9rlXtU12MZ475eWnkXc2C
duoTuqaC+BKaFL1S6zEY62u+LJ5QVUCSIIsJBRMDLAIRVEn8o04PSjmpmxA24yYpo6usKinS4IyK
vEjCvYURWkZhagvagKJLF0mMTkkqGbIvoTQjxNXdD0bmYVNn9T5U00+IF53dKdGn2YAsRRo8HYyA
LT/jd1YTml6lsIcZk2aje2j7+KcjEOcqkZ/cLCFqddUiDWudBZE9lG4OVZTyYE9uYVu/plM12i0g
QuWqUAkRKhQs+beWy7L9R1dpF9TRW9Z9gqbgpy6SkVbC/bIlonEQ6vtyficEzTmc6vaMunpVlVJQ
l0qCu+Wg2QVjRremy5+FqP/UZOjUIH+YY9daHTDtIYeTMZa4IcmVe4r1BRofvUlkn9AiEM6BQ6Ne
j4BddoSMsODJIJKyBJNTEOc2llTMq44iiIm2d6rKq1LQ+0KKC0QwGF/ECdNrDBKrKQPYfJPcoqnW
XsRGZMUuFpy1PVZxvUkfxUX+KskWKlvwCJE9hRRrAay5WYa4xJAwpSezrh2VhEp6x+4TuFnqlDlB
AUOQDfsC3gXmMMyovtAfDSWg3STSZggDC63JlAGR0YJTSMkRzGe+NZQZdzHVKbGlZJTnlGgHCvqp
ecbxGGyBxlq8W/okRTHNrHQkCu1Vcd+3desOKiHTeksJwJR9IgIYEONpgtQI6KSBeBgjDnPavvoC
J7f7/5ay/0nihoS3T/q/WcoOH0X70f6Lo+yvp/zTUWap/2ANhTFMNDWVkAzpN2xDEuV/MPTLom6q
prTGbvzv//WfjjJxzdxgtwLhDRMYDLJfR5n+D8vChmmKsqLjxlSl/5fMjdV38K+OMpEXQIiMwRKZ
tinr+uqE/ZvNEcWJmSXhpB+kINgrSQYjH8Tk0QB57C8gsUIRl3gxV9RV+no4xH1W00qcgG6SB1Ih
h1u9RUtcromDrCPW+9L139yuDXFf/+1miZFy6Bptd3uwCN7jQK3247r/ktZd0u2asl5r+l4BErH7
vfv3sdt9JCQhtPt9uCtbeK1KemhuCkSyA0cXgp2jUemlTP425KXkZtZmCGphv6wbw1Rk1FX0JrfN
NuJv3eADf3EYGLWdRa+rXQMGnZ6H+AjSd9pJqrAdoWoeMjmeHF3Xf4aurz1DGiL12OQtKoyG/Xiu
if7tooWXTHBy9iLl2EFmBUgpCIzO3Fd0rW7HKChcvBSChyUJxeWqveT1KlTF/3JzqiiNs/LDaTVd
jAyTihYhK8+W/pSRsUQBJoAZKrVeXRWTf7vINJWCpJkjyGDlT6YSjW9sWFBs2WbeLoRljc2+XdXE
vtplfOaSsLltMLCG+X0bt/eyrG/odu12wfvo8P+OtPpJdK9XaePvxe2+rqy305h1uwJ/166GB6at
u/aELpNeMq+ZK4Q2clRBwYlnrrn0kNtoUK8XImlibGXw+XYo27q8osrTZYK7DNEDnrTJLyct9hfR
jaVmQlOJ+hF98gyOzmfF0lA8q9D9QEBaMeL0D9j7eybdYXEl4MSE9EInLnfTJRQGi9R4VuZ4kAan
6Cm9KiUQcLEd6LKIKAvRjUk56mQ4CqKvVqyJkNYXwHRjIFAS6cxVLRHBbB6Tm2R0VZEG64Xc5+JO
NIlOWG/FZWm6JtjmpMyoBYarjPR2EcT/ea2cSbaWsvtgUdl/zKx7+VXh9DQpbLJf2Cur7aR3zSiI
dwUQ8h3wQcdaQ+UTPaNzIfQtYnk86Gmp4soSldaPTBqCnWz9WDXCEpwGGXwRNAkwN9d/XeUh8/Tt
X6rt99S+BTTSAeECUlYDji4l2z6AWIq/1SGP80tolZlTtJm2pWSsxjA8PmiaR7/PlxmzYsFSvkqq
bR409PnWw6HPJkyTetXs3g6DlsJeFavq/t8+e7HWZcLAiLwuaARaezQcbiiRXxLI7bf5NxoJrVM6
sgV8RRgLymDt1Vj40wyojgWCPFpIm3Jn0rtvrQaEsIVbv6b/GbB4IWFDGu1MYMqOBvoveh9pCGWr
R31KUMAMhu4bzfCUCTrKpt7CmVpgNk9jivqTO8lBDhd1FH2QtAvSe68V2SASvVut2bsV5++AfFFe
FeMm0TfrSS7TzWf9ZhZIPoKZEmXQs9SKk6jZ1oM27gwx3zbS2PiqCiwDdoi66dabVT7h2YQmm5MG
4jdh1fkyHEtXmMJPsvrqDRxclmEdQaoD1B5o+3DqKXJA+WlZjWeTJ3H8fGW9iBX5n9du95mjNDj/
wd6ZLTeupNv5XXyPE5gTiLB9wZmUKIkqqVSlG4RUUmFGJuYEnt4fWMetvfv0OWGHb90Rmy2xKA4g
kMP/r/UtyNa/rld/sMiM6zpnNJghBm4HHww5EmNWop6JdaNlb1CTWLg1LZpsQUMH5s9bQvV9qAfS
VZYx6HqXCNlZuYbF4q54s3o9npzlBh8SDctV7mYlnknVyoOoPerLFWvw67nw50e3Ru7U+8MhXCTZ
FgzIsEodIJ9Rd8pDtt2xfeztmTokGeXuhg0HUN081LiEhrtEMULYZk+6a2xtUid4CC1lb6+H0sWu
OblATdJls+zFz759mUu6CJIiflcm4cYs0Bpex9/r+FZhxtHAyv6My0FCYCLeYma8Jq0ORIkYe/wn
F0LvQeDTGHCVOqeSXpBKe3LPI+SkLAmmtdNIMofnFE2tFvXGy5pbw/bH/dVx8WXAYG+/oEM74GYh
DbOlkmfRIjslS0nw+itW5g+CWkmhIikQ4iAvRUIww55wPgFrWKARiJwaKarfUBzuueC8mIlXZwXV
s+uP1xux3PnnJ7vNtpHPsNnE0ltrvwNNhsUXfYsTrcm6kUfHRg4ym0V5M1l9edOPvtpKQ1YoyIlt
JWicuvHEMKPrPjtGJQKAeBlQuijJTmhsZlJaTmSDhqeYswi2avlYtQjrOodQHHadlGjwxOF5LmXX
nZyslUchKFfYy1xwvW/yFWlfBQv2cmScbwMx7S3TOwqwnyevHmChdlzx+yhU91UximPqF+cBp9KB
0Kf5hC9kNZIfxYzvEgbVkrMYOV68hU9xDHCdzJEb72sedZMpe7gJUYQsCQ3szomyjXaEZRvm+vpN
lY35V6tMwkJo7wgEVeG67OYRLy7mR5pcmY9pKx3iQ1+7CU29zilOYcsejUvgegOSLgOmU33vl7Jx
uix7iNj49xuMrNUpUGV29GCni2s5+vqvFaF/hDV3ZfHZ6PG+FGq8tS342EkXr8kio8jVWI+ZRBEJ
++vNpg7TLFVKVQwvaSzfppbFmzM21MONHh31RG6USyTTJL5RIV2ErI65aSdxIo5wC1X0e+HRjMbB
mCHHeZnyot16fUROshqoDKIhCZdL2mB8wedLNkH9Qm7rUw7Nd5UY7Qz+eHr3CrVtaR+PXIyo2NJz
R87q3k7o7ASuvS+oOUMBCr+XwOS6cZ4OBMKx2XN+t7Z/J6fZO/aRvdUDlb3OSufvTRgjjnDJJJ6z
iAG6/u4PqK7S4rvodHlXssZz0AdUACqpUFJHxrJ+1+bmrZnKgeCb5FXIrl7NVEId1k+wggB+plV5
IPEMp5dmU8uK8VDUsB8L0XUbqYuNbOUyD7wpSUS5AVXx2Ek7X3f11jrovLMf6sR/JiToxCuLpFT3
RJy1K69bZp+QqWUe8ADgt18HbujvWK72yGhABAooCivtlk+pTYSYSkcUALO2vrfMScFg/vZdjLRh
YfzqTMffDUW9aZoMO9Dso4eOWP1p/8Ma+P807J4sqyDxCKf4Ht8r0CHc7tnMIiPUs78t53QrZbeP
CWiuAyu+0epI7lK5KmIfgaeJ3qZ1fkzUYy4DJfk1lZteI7XwbTh9E0JmTyaUuZpjOGGcI8iW1Agh
7m0qvcc/WU1h9BZI7+TiVV4JAZ1fwsfdOA9+2WePeVq20EQxEfalODoBkjrtmd1W4yP1Pfqb6PW0
X1JoYuGwMzyKh1OHiqCu0RxNc7FuKyrOXYBSGjkrOnB7LSvf2QHy3ADnT/dpUv0cJGLtNGPKy+Bd
iQZapUCTRoMB2agxvAY9+rIwMcHPI6TJ/EecRCXhRcFP4tNRBHgu9gYK8/AhbfAK1GpQO2k5nnvE
ulU/bISarBWcoG5nzeHPIhjP5NMjbHnqacr56U3idwtfD1FvkzTEcE7JsxtAr1SteZjZhK7SVD4Q
+ZtDvqYoAaweMQieaCoh7avgvzFT3SJr8hTtd2JAn/05Uhs1Z7cdCQ8rpyX7W9EIdEYHv6I9XKY4
yTZiQrzZ0ATVXvjRxg0DoYux35WCeO0hMsHiEakjx4OO/PshkyFXMVqponSpyZPo2YkaTVKvac6H
Oc5Jb19MEhxBJABUxhGyGolXAGZ1OXyTpfdhGGqvLD642QY7p8AVGMoXYK/vcQIEBExSj/3ZWNKr
BQZWkbxLoUFjDf1P0iiLd6LB3waEDSPbZXza+ApCRJZkSmbkl2S7KfbEhip4MiGisyQL7at9S9U+
e6arf2vQGVwwpg22WB5B5uia/qPJ6+u+6vqXX6av63N8/fP1p//7+0p8IaGhUk2RsnNYHV0bkM4y
41o6ogv5pze5bHXSa5fyHzd/mpTXf/ZZM+7I2TwDCMbgNbPYu/7U+aY6xiZtrNw/GyV7huvd15ty
edTXQ7/uu/5EfZbV23/6z19Pk0nv319s+pYPLLu/nsg0PKxfCTmxy7v6euBfXuDreYY8WpaLrp+z
O/7HByARethHRXecsyHczqp+yZY5Lr0SFOlJbfKGxkVx3W1f77zefD3m6z6QU+zIv37/p8eIYcmJ
MLqfVCGRAC/P/3Xz9dj8SkX8+v36mGuj9uu+qlcZOvXrI//lO+tDJ13nQYUM/OvpANR0u3zMLspt
8JzLUTwAvxp3lcVCe8CL+Zcbf1l1Xe+rp4nE7Ijed3pdaw1qKaN8/fuf3//1v7n/eJbr40nWpfus
JXtZl3YCWPS8pJKcDiblyOtWuKiynJyAZVc8Q/dadbpGJ9liJSZgggy05aevmzS2//qrWeMgZjA9
fD3i+lNl0KXzWz1Clf/bH1z//l/dxxWD3/Tr6b8eAzXpoujC46EjKDMpB26a6tPwS1xMRG3u/38J
8/+ohIlKgJref07FOr+l1effKph//uLfK5g+BUfHh3jl2J4fOF5IAXH8vMYFC+vf8D1Ti7QoVGIj
XsqU/7uCKf7NhVlnByI0bfjWJsXNVgI7+B//zXUoey4VUWGyjXGXQOH/+d//hhRs/+n3vyIGrYWC
91dSH2Q2Cpg8EYk69Jz8pb75l/plJzLT6BbKdk8bd4UGC0knAS0mVuBf9HBf+yfjiGCfmtmR2ewv
B+pfIfr4gP/04pRg0VAQgcyngf719xeXlSdr3wzng6NBeaBgJrdzvCslkQp7E+lyvQ58Wn7/ry+7
EPv+8pl7F5pUAzbj0PzoCV4v73tjv0UhRxMoam88tUOd+19/0oUr9vej/PcP+k8swtwPmyig4HDo
8J3OF6SIuEfiaDWhUMy+/9evBSfoP7wc6J/Ahblng1yzLPufjmtb0P6Mh7pBYzUSdunjZnGde90h
5naqoCYHO0+2jgxaiGdxt4G+mp1DMFb0ZRFWsko/i7Ka4clEwY4zl57KRA1srBX5vk3pbQAOYtOB
YAj60nyJxGAhcrdM4BIshzL3Y2A3qPni0YCI6lDFcIgbp8Rng3QvymuMANl4Hxk1KPBsPLs+MtZ0
blG96paMnhoSBP8ju+2YdNI8utJ+ZIkAS8TUK00QBZ054hMcv7yL2MdTHaNz5TYveUjElJGi5ggI
UyHI+JsWRfTt3KdoJAFrsLGdzW0kMD3EMLSspLUOfvPWTpozz3ljZkOiVU3PbLjXY0VUklt4p9Yf
xNpy2rMY5domKKVK+uNod78clKF2hLw7rBxafv05VSQM2MMzvcINDpqz4bH9s0eMKh1Hds4skLI+
0gyrwQQBQY15IEZAPNALfO/TFnsxJW52PYiug3581i1iGqWaVxPhCYFUcl2luJcmJIWlFIhndKAh
cx1qZBuV/ekY/N3o8E3YsFtJbeMjx7laBwEy22q+QDEhC7aYtk0/RlsO28Gopx+VcfIlQRodQYGb
Hs9HSc+xSi2NKjDdAr95FbGk+IlwoJ8+81k/J76z8WJNt0w/T2MKmCVSENjo1eZi/nSc8jlWH1XZ
vtFzKzZTENQrEiGNxRIx5Vm5FaN6jTRlNsEirgrcneMPz2wpPs1RorLCFLE8T+noZ3Py7if54Nch
+J7WxYo5r1PlocIGjxv4yWPsMVwpKqpzZfAQKbcuutA5jSo6pFgqof1Q/PDZWBcOyvmy5agFFEVG
32SjzGc8Qm9D1ybdT0MEELk6Is5KlJW58RDZKGpFlv5ucz5B2UYuu/PulmIRKzYHiSWl3B+Z4y4t
6vYjlBSajUTobZ9j5c95tDE7n2aRKvaKnHM2wpSQbZtlScz7AW+kdomUnCsaw+YQbzMzs89FKA41
iot1UvOeRVtdQqt5dGdOk8KybmUWQgWFb74lagh+kJEcYbpvKxssDABunjfvKB3TtKfLTFuT5XWS
14uBiT8Y6v31iw4DBp2aXWcYPPBcaIc6xngQeauR3G1luAspvNuAFj3Hyr5MIv1z+lZ2iNi+lr/A
jQ0bHRSXeEJ3McQEQnZu8Jg3dG51waeLDEuRiZmjOoDivBJ+flzOGz1VT6wA7yYbJYpTdK9Ig+J1
a+A7kIo8JxEaK4JKp9VgAxzWuDYrGGSFgXyLVfVh6Mvdos0StsiOvUkIvILBM+TNQ1ppa9/27TlQ
3bNRocrJeg7f9cwzAfMx7pKlF6tX2+YyLFLiYwhh3KYNpAFvueIkij38fibVb7KwKC1MXLO1a2Pa
RkXW21g6Y1SrQTdzdZIGhEzO/Cyt7ps9Znc5wrTZ5Uq1lhtEwcjB6XL3Lrar0B+fBxJl1q3XsFOt
mg3YuEszkWQEwGofVDHqdiMBYPY9GppF3ASwuqRhs45rNGWMn2srLmbK6+VxOZ0CiSZ9shnM4o7E
eZU+F873prbdnRmgPPBK/+Kxm898Lsgk90hnnr53CmB5ZHKJIxjZzRVD/nU4YuMxteypicU8A3uj
fQf3clVGfKiwXlKuObFj97NrGaiGiW+kCBj8NfQEO3oMFIci40t1Z/uzKUbGYrIlZgeUhzPtfd5Y
p7mzCuWFnIRLM4z7vqmeDTvH9c/6nLTN5vr3eu52npAvoT0+18P03IRLpmB0b/qczmaqBcYQ/dyX
8S4W6bd+Rs7j8SVWo/tpS95nPy5jTFO+NqmH8GQ7xHhdwsb5lNn0bHucjYxlR1M7l9EtLpZZXpAE
/Qb+i4cYA7S9XMcu3+isOVytkeN4RKFkBqSoeQiT8HNOe9coT9HcnnuTQ8GeWZFWdNsmHFa9DO4a
pJgSRHiKDorCNZwqHn3sM8w/iGr1uSmwOM5hTGOtsT9TAUYvzUhT6e5BtdRz933KD3pg/DRCPloc
wO/SCMRovbwuh2SqmWJs4iSIwSpXZV6grR3m6we0yKSBqYPzYjnhPdW91m12ImlMgRKk2cmZN1nM
o6mEHdZ2P5mRY+Kwkm2T8YWHdFO2ZltehNvis1CviRP/aHJql6lw976Y89uJabxHCWSFabQPEQxv
Fo1f3xTvs+UrmqGMal5kLi0nNCVWMyPFn8EkpCMZTuO4luOYX4KxmQ7k4VBzV1G2HkV7IdWbsMQQ
3WzQ+NRBvdtGVVxCSQMIbSwvTcVFQbzbgyuTuz5qz3VFw2qR3BbLzJd0xdnJuotrUNKnxPaNOfqG
r5AyNTl6INhiXCXPJDkgwSSLbJVnkvqvDn8TsrAvG2aABCrphhTGFRw4/BlJKjeJp7bGjKLc4Io9
BRQ3YWJNz6FA0Oyn5pZR1tgjGrU3QUr2aUr+z9TeNJin6PmYIr/v7AbDtV/PEPKDH01NhGuPPGGV
AAupxbAtrYEOyISeviNEZWuiEtowqX4Q4b5V+AHQ7dCy7Eh/5T/ZoT2cCFamtm6/0DTfBGRzFwRQ
GFHW34xZB+rLrzlLvd1QQVaYDZ/mQ49yOk1dUB7eT19wKtdy5KW0/TrSaWwlUp5EtehFZ2Befs3G
Ow7RmupLMpNoOPTum45QTuVFjIFrJNSkKCim4wabNyhAOZyFT/BVmD8BUK9xqMwRQu/i3ZB5z4xM
iLKgW7loIE0GbfDstYvdWJZwv5FSnVp7kf+N3TGrKwc5L2inGEu2H72DKMrxABuvRmcvZfCJozEN
BxRpMq5JKC9Hsj5t+9EYUCSFXbDJKNwFLSrcytA7AayXc42oyLIZJxqbc3Aw3ObWnut7Z/Srm3bO
v8cGg8+gbWNLDXyrXEqpg3kI6JXtfLBnADfqtRZo9EgqQrdI23plkS9xGILx10x26imDrxAMBNAP
eHembngKOnT8gW1smB0ANCVmgIw1AGXOnN64o7Gd2w9Gu/HGH/Rt7MzWtoO4Bb+if4J4uNieozci
9ggRvr6JpVlOIOzBne6BxN0S8vlqlWRx1nBVKasWI9cHVpZEStRSKew9mca7RVcHgJcogk7RBNCU
TFVXrEOT8B5dJSs76xoQcry1PHGfJid9dEC/bwQkKMhVLqk3nWVtnTCqkAyw/FGD0+w1ZmK3ILMw
dYAjmQckCBBdsoTobnHUUrxHAXbZAojTXuHomfXHILioosSij5cVRwZgFgVd1EGrQ0BAhqd56Gz5
WBU0d6Ey/Wq5NLdSfZB+gjh7SH65RCGRIiHAeqDfoHuDCYcVL5ZJOASaAGpPf8zmQDJSVSAQTSTj
NjIysHhYZY0QVorDm7+eUQwUJAST/o1sLJU+KTx6F1FYo9nBUmy6tUaFfrAnW45OSnXgSDjLToLg
BYv6ehZH6a02sFh4H3HBl936uHfpKJ29fC62bs+ZtiQLaklG+BRE9dZJ0/cc1iDOqJQdSIY5K/RB
3xDOitgBpbsbUC2Oqs5ZzbXf7ETcMtNbLSoD23xO4ZT2sZ1vC3Zf67BAMJyP3lu5QGJreSReango
04lhwMM5HEf7iCl8l7W4opyx+60bJuJR5+/sigj2sStnpWoiEfOy2RsOWjilYmb0aV5zGmebjuYZ
Wx8Po6L93bPtet2hANo0cZCCO7wTaQ5PNiEiPYVQu1ZJ/qign4IbjJ5Q7gKotQD+Nj3LFrutCRHK
GI9Q+4ZL7npQkngkPefWTfP3pBor5rYlpLBc94WNJtd173zpffRsWNeiLsJ949ndNmC71bjio4zt
35U75yeE+7TeJC6w2uZ79d023Gu/Pvpei43LhBJt5v1L4Q+PYslbsKTguETJMQ4Q3hd21GHmmoDt
WqRjiOzOiPvfXgNABGUqG9spe3ZMcLuGPY5H1qh3XlXAXSGlAtW83Fn2UN+0LC06C8AfLSit6Waw
pqR7pFprnbU9mw2HU9qHV8xOYedPabuPRbRzGj2sizb40eUWYlbX+JYq8Wgreli5Ubb7wpn91Sji
nZvQ+4gtIJ0N9lY1qXYfZYcQtCJgjegbuKvKw1CcS8BvUY7BbDhlxOS5Jn3miGRBGle0YaRYBABd
deS3dzEvAdgGpN9wcOkrdPWG6DJGm2HvuC8hqdlvugi/+c7UHVlZ4YnXfkRAeYK7P0TKzBl3y0K4
3A+a6zocAdzMS3uMkgHBVbAhW4KLc2RGO3L4njzbvTcC/e42CGeERSxgEd9lYzgeK0yQUUGDvlT6
PfCQS3UJ15nVwrQdo4q9O0qxDUeX070btzLLMHO7cUgcCG5EWIvtqiOQbuu2HeL35XLLmvHg9+TT
k0GzslHsLrtNTk/weyhNG6q3nrEfxuVMK1xzY3kmuAh7y2vvxoQdY2OFLZtitK4zewwzNZxTrwmc
NljrJ3Uw7fiqEhlvqEAcyDL21r6g9tBSb0DiSh43Y00maLCYMxnC+Y0c1bkroJGE/rS3lyjQlIiU
JcgA/+tOaU2ad+X8rCy1bSyYbkh034WR0KHa5umvBkWUy6oGREb9Jl18G622Trnl0u+Pbnu73M6B
3htDjdMwLy9gaj/zaTqCmyfbsSFyLsnMifGf85d64cGHSmXSyqKnZx0nqS4SS4mKS+h6Npuv0qyZ
Ttw1HU3mNJY5CAwxjSc0UO8tiTrHaZoPc8SQXamCWkFFVpBIiSfMkVrIXodrKR97j51sBMRybcv8
PXNi0BEVju3JVTNoaJhyLpXDnAZ0FG2HAJS0jzrnNhLBTVMRael9R3Zc7WeUEvijMSMGlMBS2L8J
/Y9tWaXe1qgRraQzlpr+s2zV41Am3wgz+l5lMUT4JakxSIA5xgWDqjBA5EJ9KBO3OaaefFEdsvei
8iXRN1ubehSIsIUtSoh6kwfzjZppJMa8A44ubBHn0qbuGc1isW5Mme0zZe36wtFLdNWWlJzg4Hru
LZGn9AljmNQRlZSMr41VrfOgjIJ3GdOsdrE5kjwEpp4dykbk5a4s6meTVgj4OLqxGk9S3g4usPzy
AcExIzPVpO2k2N51QxVuehb2aMoZBCNlbP16oL8JgqH1GcR706c5P9ItrQySg8G/C7f3b5zAPKYP
Bpq4w5R0GjhSDyKGFmu2F5WkQKc4XHYbs0YSfbApZqzHdBn3bI6ADdVWdCoijXwgInQAMrUvJcSe
QDyrKQXOyP4u9+pmO9UvNhWMtZ8l66RieMuyYB+ZU7gm9QZrvrrrBZdjMhXJbZGx/Jlc4yRN+7EY
2x+iwgfuTjNuiHLCYdlg3dGEvTkIYAlwAhXnQVCyLBKg2xbNXcoQhh5vnVfEFDsJNvhcD2fdac2u
LUFBSEnwMJXTuJssqQ+GAwnf4TdZKOelz8RtX4/jbjYaMJfuLG9ILSSyYQ5XCMgNWLXZo4gJU5O2
d3Fqx7mpWARFy1CfmwL9t0QKlrVcc0vcu4ggh0xUfkmsLde1EXvkOWtiA2fnPWmbJ+JL7mnKAkaL
mhDq8XRTIDIjcYjOkPLC81jOEMXG4jjY9j2uAu9Gk+zp4hPcq5LZtYQb3wwJBaf6hgGHjf0yV/t9
iISfbVqWsGsKQyZsYMYsdSMRUk4zk8041y8SnGHZu6w1E0Z2PbOFt4gyWBNwwUpOkLANk6IcW2AS
JheSsovbBgyT1PN0r8fxJcpwYvu2CchlSuD8kKwphdMc6/E6LmbPw/LmQ4tKsd9SdW1kvCeArFsP
NsKQxqXUWnsvkZydra2jNUzrD1UaPwuy5jZtrosTgRdPXuGFNKc5gIvegYi+gAVlsFMhbId8cjdj
mIb7SmTNelEZkqPs7doq/B54rYF/g2Na5bDbPBBhZdBsMu1CtGpufK+8JAZVwzZkxhwJrll3+Saj
0saRqXajL7h8csIZp7xiQ9niPDcNf50gRZyGviWrifML10G6N90AiFSJmnnkzCkMAxJy+8uPXMp1
nv09jKnfFtW2jfF05yRabSV0AWu8jSGHTxrQO4S70gJbhPwAOSvS0Mkqflc+9tI8yfqd57Esj/oO
FJXFOc/JvfiPxYfXo4rqC95ZY7jnwjHQEjQ7XxNwU1nkgGo7f3CV8V7lG1jWOG1N9RY2JtqruCkO
TEU48l5947c9qxADDANw3E5w3WQS7gm9hCJCeE4nVmyB0AVNU3K2mvIgCYOgl85jqPZeUqe6NVw2
EBC2PdKF8w8sEiEWpDrbV89y1ltEUWT8ejidawFro9as2HISHjTOchIGBjgrogSvCmuO3Q+OfMO/
80RN+oRdEZpcDeR5OEBKOjNB+R2B3RENgc2NTyUolMsAROjaDAj7+swkAz21wYSQpebw2vmvcdQb
tB3lJZ3ecBdlADDU2Se3jUV5yGhSvKdGWK7DClZNO+Po670QjcRSBJypjcuxvh9tdDds9vAijfJ5
7HBRxw3tgMhilrD6ZW0NUKGx/PvRoADdmeiBCbYeyifjw4uim3nGUFkWs1hPiXepp3TXKWdcvrSd
NyS7Wqlj79ZviJgIloupkbIlb73oHYXbLgLcxeKK1NtmO4ceopgU30nsBy+Odm58eIeDQD63xAIa
PmVsvChly/WOooYE4OYtb+yEiiDDKbVRqCdb2QwfKPno+1rFnQ/83MsJKI0R4W3lo/YJ7lwUzjY4
8c4DLFMtfOmuiXbKb29jFUnoedaToUxGeALhhmWTkRjWxvSSS1wlR6+RFpUBIORm7rxEOUiQun4L
bCiqujcurFDfFqn21E8vWRzc0ie4tEAI7dE4KQLLV7PdvOl8grOlJHRePlqj5RuFwZdUO0+zQdAt
eqO0Q+lDzxHvb4jTfNE2c8a/tf78zTWqn27DHbmBq68lmn3ykBsaodr6hnosVIJ2ickynz1jO2kL
eY/1o6s7kCppeEuIGUt5R/5yDNPiczOeNQ43E3I4qFFTwGFxMT0RjUAvZAm3kYzkyKxJwiE8r2rE
+jrvNCl74ILoXPZXJmEAe7fOWvYxI4gLnRC7BZ2XbS35v3pTFjjjPPdR+m74DUEtwhU2gQajSxUR
HKjbIN83ijW3R5vFzxofn4adbprjxCW5DiMiq0wTwM8YkGqnoPVcJO4MIfSrnYGLSZ37lvrSNiMc
aa18/cBGEuWSd6gi7JGp7Z/zVs7nqRUvs+f/MFHvbeySpVOSSDLAqrukG2FbJsTbDhk7dzPuF1kU
4oicaSZBi4hQlSGhiKkiuPAlOpOsbiN9b/JJ37Uew35qwKYp0fZlLnu/earbTScE6eGh/GYNTnDx
cip6U6yzTeVP6mjbqiYYoQsvY7k3y89xCN8rCFKA6MGXALzQA6NFh3MV/67RaF4va7JVEU60kmNQ
TyyMkJSasNXGlLPeyUhzuG5sO+fgRYjsLC6rwrFI7C0vQdHxFWYMkDqBFYVubB2SVITBTDwNVvzY
1IiojGFMNpM6XRcsdU2JyBqH4sYzALhmzcaoxYPOKnk70nG4+OZxcMzvQA1S+Kemf/J0+pL1dXwy
rKLd5ZOzM6SZ3Eh6daBhMJvWo3so3AfKAum+ifzopmTt4tJiqmtlH0g9eBzEUN/5QX8kF6DZYznJ
9q61h32/8Lucp2TSH61R0xui6H/DYq+58eAlGLoEA2bQgonYzfd6ZjZpJZMuQO21HS3OBY5ZIGRI
AbB5arxnDDnx0SE/5WC81Bh9rY5SQROcIkX9ql7Wqde5MDZ4gsx+RAHAbKD9u9hjyg5I1SQuhy+b
ouq28M61E0Qbgyz4jaHEk+dCLGs0yHsirZcIa3qjmjaiyZd3HehRLCCZHaNL5+GxrZP0/XrqIrBj
i28WoIryelmBJpT9RgPYjstCyAlvzRK0klV1mzIf7lCS7+qy7WgHRv3KV8Orq8Ud6k0KCst1zn7l
t9PwvWPqblKLunKtfvdxsg0inpYs3WydKelsSO3aX8+GoQifwuU9ymW5VefzpgsoXdRyWRFRR6wz
CbirkvTEJgqhXbj21eKa8dyDTiVPSYgiGyzVbjJn3vXkChKy6NknOwvfwpE2KVYrqN3BdMhyVgAZ
CQsrE2E3A1FGSJFLvaMYokvvfnMoLJ4Ewe5rWWwZfrotdtHFq8tWzQy24cysPLcAYihWsmU3fmfD
iFF+SntYcKT4IAPdZk45sz7hTdrsN+wZKFJnALit2T6x92LlaBrbQJu/U0IhtmESitMgTlbnf8xt
Ep4czE4kf+NkSdD33l1/6lukrZyoAK18ne7CCJ1pH0AZwC+/TslABVM2jAfXce3VyOp4rQCBbYxJ
PXtdnh+t/CD0xTa4ZrOuhNaZtFjV9SRPU8BoHVsvdhrd0K8sTtZgcCUnlClsIr/ulenERwgE5EwI
HJpZzK6H+fFAMOGDF5hEo4Zlet+ZxWfhMstov+kpKQQQYeziR505+8YM907h/pR5oi+zN7GVxG1M
ZWYXz9lHZQrapDaEX7LfYNRGr95ggLjh7a8VuQEjKM5hLFg1inOVkD/RhyvD77I7bIKYg+YB3Exa
v1Qo8rYBmynjZKZtu0ms7MfEO+ea7LMbr2Fvp2Iw1aQgQFEltNmjsmDXDoTPWqV7If1fIw14zy64
ZhXxKl4QQwjPip9C1g/jMqHN3r2jGpMJL8Mg4mCZog0GfTWdfvcdMnosypyB48PAPgK7V/uzwjpD
6f8jUumZqDn84g5qfjsB51OG9DXSGO6eiKOXuDOMVzHshNNt2AGRXzLA6hXtZ0hffmMgi3ap96pO
QNckMm4FF5MFMq3VjZul/q4T3qud2jCrCe3hTbHdryidWymxkxXB3mS8tEeSYO5KVdv7yq57FiTt
Tjo0sKxoeDPGqnrSEOtYWhZ76lrP+B3lcUzh/bFiBQ0Ij9okcYxFonmCNILAVQ13Ip+yg+fEE24Q
ikPo4odbV7nJlsjgSrnRs832TA04lo0oebLcJtow8QUsAyf3GPEfKQ93dMdPkY/ocxRE88ZVcJ4s
VESqtN6KrqeCVxTWfuRs3BScvLsoj5EbiqHZlwbNT7fKSSuafts0RDb9MM0nm9rS3s2rH1VCszO0
NcUhuvy7RO+GyB9JVQiPbSyjve91rI5se68zg5NvhtKTYc2jYwvRKzN6E7UJCFIVL9oJa+u5YknL
qcZvypzkxveYQlnYhGuYK8dAzPWjcMFP1v6+l+HDCNMAlJVmEx74h8pw8l1H2ljujvjP5jJYU3El
nDiimMJ+KK69AEaquFcitth2hEl7ut5IZvGTYxFTvkVp8I8fbZMTzGpdTNVKuf6OuMG7P39K/5B/
uj627prZ+XF9htR8yiKbwKJ52VmQQ9G5Q7pq+B6px/O0WdmlOyeLns2YEKW5Oj9VaQAucHRimmyx
s2dnA11qsEMUKDOAY66ANanrEOYIETpY4S43CEPSWXwfJo3x9ujPEkJ/G0Z3EypreF/vVUd8GsJt
g9z0rijxOkT3Cph5noTzA58hPZmq57z2tiIgxUKZQ3hv2ph9QhD/U2ynlyqle1z0Cdnr/ScJlXCm
TFcgbMvp7/N63ywm9DkwvkFccvIivDVGFxxpJ3eZUj/zJO+oJIw/sxLspo6Gs+knw34M3BJ1ADF0
Reic48btiGfnO3TS+Rk0QL+jr0+MYJ/mN2Wp92HKESlVyeal9IZzLbMKRYs+KMlez2bJVGbVDkDB
TZNGOSvr/LEsZQOuXT5rG2HGYnyc0X0xNmPHs8r+hey1Wz9X36bcoE1rdw9Y8kFc+yOak7a5oSZV
oTcboHkXg3cijoUhxsrd/0XZe+02rnVRl+/y3xNgDrcSJVFZsiTL9g3hyJwzn74Hqxvo77iMMv6L
U6hTSSK5ucNac465VtD9zTWxn05YIBAw2EVG9kVpkU26Ft+tLIFebiw7zc15vNjnGiqlxSyTwq2Y
TG+6ijzPUvrgIVWyQ9sZBlFO4OEkr7I2dPHXhUh3uZOzZV1iG0hh/oZJQssdaZWpD6zCFlKwLiCA
1zCU6tCM7KC8qj4oopysRhKYpzKatapoq1F90JobKh3AZCMBugFRsRQAYeyIltNBqeNESmDL8Dmk
ZnRHUDEzU2lD8my/TifzHS4HIm7SoZ8PGrW8tK3bBYydZhmlDPY/fKM4KbZN5dP6yuEm666OkUPg
/Y/y/GP0FcDHkIryvKMykdPFBbhwUsNJhtT6WrhVe420llLfDLKegIXuvuSwmzcZiTcWvTtjzL5C
RXvUuuG98SFaGYG608Bv03uzKQxRjJSUYqos3ZHl+QuvSa8MYu2gDhI+gzIundof1Yt+MoWgOTdg
HUPZo2ApkiCpiCP018zVbbykxjpNdBrYSbIg1k/elOhReVVaY+9aakfoVUzRjAO5U9aJuQ0pF639
ikzplij0daFUPngvLoPhn6w9Mlm3mZhVnEEseac37kQIkpV96ObmMlJa7ZC5dNhDf18VAFrQQ8mL
Ug7FkyG5WHwLJXVGuj0oXErTxl7uPUjUIW1N0toHKrCN3Qma8KB05sSrgrzvJf2lVmmtl0IdXAuV
UHahLMRrYxWgolUjuSHZKeeFkbEB9nWanDTK15LLgUrlDSOXyi0fO44x8ySMykcL088c8l3+6E00
vR6762Nd0ETKez1+lEwzolJAX1gs83hO+TJ8rKZ/VB5K/5FaKKI5KfIe3YH+Us0m9daTuTaPQ8u8
MTFRkK9y44a8iiCvVi1PbmQtgiGTqXAjjzJLFIl//pc4SvmguZm46IOnBpoMQX301l1LoLVYCCc/
1DSMd1V3cLFnHeo66A5dmiu7xqePOf16XXT1IreSlj6Voe0rqd6WoeFIjW4+1kQx1B26yHR8i3sy
zJpoai8IUrRITO85HGsNNlxJ+9iDeqr3qsRdCvtl1gUlpIuE2nrLgxD6TLLRur3TryQKtCwhqre6
CjKf3mgpSoAn2ZdQGIlwk9bJqzDA9hSl7BTqYbca80PXKdkqLiLjNPKNhVDfpV64scIifkg0pmM6
wHDzXIv5rCWEgrOt40alsY06gvKkio6gmqOUUFPY04gc63nmlxTAhUUZ+Dq6AKPda2pL96RzzQ2i
HcVOy+ah9kJozNm4KqqObo0WncoAYGnZhRsYsCk7Nyb5tqWf3Cvxzs0gjdYjwDRDX1DYZ2fHdopF
oH5JiVGDoKtWi2QoP0w3pOAWHUiJBNQa59BBkqa0mzThfFRimnOncy1dknmHHJTJnUkkbatdUbI0
6H5B109fEek9Jdso4LBlmSqPr1gLVJQ6BnkQcVbciowqc9wpmq7vQzabHJrw9SgDIe0qYKGUEvDR
yEKCJSCTl+TRq66ZLXMzkNdMCL3D8NP4YkcBnBIi1nHZgR3Y98Yw2UpBY6rGyC4t9rF4gzAK1T61
xYF9iD+2nBxCGovQQitdKkjM63FdURRj2h5XSga1i6OQ7AWPZLVBNqeMsDMKtC2pIrr7yu/I6Syn
QBvR2iCJm6eZgoXCj5lKvHIeNYVhDz01AS5yXMd+PZ6MUZKp1O1NUYoOlYmXr2vUXRy07PMMw9yo
rQ6HOcDzGYvDqvUwX+qafKQriFBVUe5CmH8OcXnzETIzsoajntMs7zVJ2QsjM65ftS2BPlHsxB62
uD6jVtuU4U50K4oC4WBMhucjQoveYDq2RD3ZsPa7i0H3IcgN7T3r6Y8MIlE/QZMS+dyrxKS4HD1k
41irDYRzn4ZNk8vJRvDhtLZ+s+uRl63NoQVRbGbFjp3ZwRvddtkw3mitQywS/ezKsU5CbaRvy97q
N3WvktFRttUqVxtCCOpmyckk3miGAOp/QImXec+CaCF7p2S8GpriNPQJS0MpqQ5r6JMscwzyFXMq
/jilUR4sGZctmcrhMi1Iq3QjpQBrgLiq1r1NY0K1LfLyXCmcgNuJCZY0HTXU1FfsEUqOLbvijp0N
yWBGuzOMetn1MSS3Sj/+OThyJ2dlAhvbL0bHiBNymDQUBC2M0d7Tz4JeymTHaYQRcj3LWDb2moEc
N05bfRGJnKMLUUYZLniHMZHzXTVyvBAUOFyJDsHTcLHjo8I35l2CbrwNw0fFc2NsWulaF2V9a+n1
bgi12lHD8KRlA1USjJeEK6vN2gg6zkK1F0tbL2ukLWZRAXopi/+fX/vzQzv9rjtayNK0cqBYnZBV
nOiG4pR65eCYE7fI2ExhrsNEU12whko/iNtg+o0/P5NT2vyppU0V8dqF/myWS/Xc1itI5qNnT+aj
TQCag+b1uX3qkLtfCdpYB7Z0Sp/Ml/bd2km0C/27ROYOhV8AIbb6yHFBPQPgltRFdzaHvfuqgJDu
zlWxwr/OfDOVVYhyIJ4CetGz1y4BpDuiE6/Shf7OLxyzi85fRUYvcd6A4/son4PqMD4b4JPxIrLu
nVJrBkeivBm7YDnuBXEpOI9g3zPSH9jgH0HsWVdahOKbsZYPoTJXLhGh5Us1s6EC4HC2Ab+lH/kV
4p1V7I38CM9AP3uPKgCH4q3N90wIkAUV1hFamemW7G/c64psN94yJg98jzI68WaUrRlmlrkKSO0t
iWcmdHaFFEZ+KN4ycdY4Sbw3jasgvHPpiPOWyg2qDNIeakzdR7FGWFLTinzFLdcfVGRa5BtCri6i
a3Jh162m60FaiMgVmTvOeEiadfoYPgovSAkoJWF7WGSrRlsoj+pbLG9lMNoQz/zPeq/crE3IUHUa
yFyG49FMnBFrQLTEEkNw+NK+Ju2MhGzbPHFxA7lB/aq75/2mffKvzaO0LJU5Utu9QE16nA0XVjUk
RCtOnBLUvFl7ICQ5n5cxKoxZehMhxsKNvobCrMd/TDxQbbv1YTxWxBjvLPiHaChxJOAv1ea4UAkv
uuA8pTUONIspbEF3a2v4M57NsEl3yaN01K5pN1f1cyM7JOC6exW4CMD+TU8f4iKejas82DIDR1iL
jOvCfmo2eANGasPhXNglW3NP4ZiD5DVcx/00AjxOHIPj3WnYtcv0s9wXz8K538Qo9FfJelyo2xvC
yYW/T7iYO/55BDVUk98rtryvBC4dxIP00VPun2nkcNnRsWSNe8EOcWcCTpR1li+kYNWpK5QYNYvq
wVrj16VrZqwHYN7KOryZ4rzhJNtvDIrMvKp2cy2W6YFzOFqCYU60p/84MTZ1mycChc4r7WoHXG7j
Xfob6QQHbRWsjVuZnggEIoSG2Jm7dJZP7pq9aVTANa4Jkfgst8mcabCiWEJtdemprDuz6rmys6dy
61IGvBN9YgsP4O1TdGwTxN1foibxD/1rvCn3xilfvZIIVe2IgFqgyoWiZvf3iPAB+WKc0bhkTySZ
U4sG7B1hn1+AQqu/wi/i1BBPVECDF8pBVE61I20p+nQvTGXKG32+SVCPAnxF9TtGlndQuDEoNZ30
Yr1p0bx4yW7CnJYJ7PZrvTU75A6O9Fa9iNGCRqsFQ78ghQt/8sya93PzCVDQhTyj7p1IV7tcNcfk
Mjl6kOLCOHaiS9w5wpVaUVjzSCkHiVdCv96rp/AVWn+xIM3mPBqz8p4TTnThnDh+SSAqYifZiRfl
bJ39cE0ZzCV8yRYO3CEO60QqE3vxJgAYWbHdSBe0ifSNv8mO+lO3NIguKLfeKnXyL6Ib3Hn4Bg9l
IAEu2QIUZ+OJ+kudNaAAM4c+3bYxHuIz8aPBshVm8Y26/ZNIvtlx8n+zacJp4yRMQJhnUAN9eUD5
0etiQ6fr84GOk/g70zx0SGsUkB+z8opnoWCtYdDIyMFmuYU0z9bYe5LyoKy587P80X8lOGoU59U7
J1ayl4cZ6kSasVCFF5UjnXzUx6sQZvW22QUlD5vBlErzaWmatA/kQeVnEc5jZrssWcFW6FaGNkcA
jbxOX1Qb90ZUjToQv/mAILIfTwLJhPPhIbyh5xYoBeMyJ8h5Ie0HB+Od6tCNhaP/1r57B3OfkyVv
i4t6J1z6k7UbjwJNVHYMe2tHQrX72ZlzsteWnBLxYShXVkSJvduTdjVOxrN3YUl4BibwIewqh/cv
5FBPwSDBjzb3nfKx3CAGClCKzsWjtcDMMPef9S9vi0zcm+Ir5GdIecDR6Ui09EgJd7FAzq5o5Fob
wMFE5yAAFhXbsogpLEHzfInkQm3CF5FH+iCtJaJuX8NdcncZ2uzB0St3s3rOqQ2ZTGbzP1l9jJnK
BrBXzIdit1LXBMzA0x+W4ZdVPwrEedhax5Kp7kmOoNFL9KunTUESKupau3lO1lVOxDRH59nE8l4L
YL5mqKwHW0EsQwPEGQmOX4nyjEwIu+7m/sJAmn1Whpm8rB8J2CDxa4sJUjNmJArv9JXFayIdiTpZ
1A5bd/kUfHrQqGzzQ2zXOnPqCcYB2oXGNggsYtPU2+p76tSwUWh3EKVxIw5j6ObkYfRbZL6gwg7p
s/XEHl3aFeAvjDltQOGVOj9yXPdDO0TdTD5FKm5yKPrirH4jO4Zf80Vc70wLtnDWL1571oHMbWO7
WlVzkgGKFRzmWfuW3uUrhFraKG+UfvyNuU0PCcGAz/4j8XPVO68cjKJ6q7wJD9zdpbRxCaelb92B
R0OmOg8qO7hCFMdiTLBII61l2miQHAWeEu/0TLmLwUY3F/1ai3bSrHWk1YhI46l2MGdbkCn8mf7h
Yqnv7QqA+tYVbdK/vmoY2tS+ZGpBq/SxQjA4b2/C88idhmzAYexobgPyOPtFOjzE2xjWsUPkAbKB
ne+ob6p1bo4IE7N+mA/L6t1dK8LcCpbNQ6g5QresbsDY8S/WIHjwbHHzthgUh4UMjzV3uqPW7HR/
hRtD3hlfwHfhtGpw3fb05LVzw3IvEItoIyTWHsszMJHsLUVzuQBl3Z+EpYekBmWtgTIZyNCCFzNd
kWjuJDUgniMjrDol+ZrwKl+c07BC/tBs49o2sSIBNHvgzxsQVnAbANV+gK9rRMtJWxkRSD6jj6T7
SyVdmtqGM3ugn9kphFPs+B6YSmVeOUgKzZ4NW/5ZPtTWpQ4dl23oSwjt4cwEhfxJDm4UBdOH6hgc
UzyVm65YeJfmTgJ4RONFY47COGQbsOOEZf4uQntl0X/Ujr2CT2XJqRhlgO542aGINhTn2M6hQgoO
BKm8yHsmifgzPLcvBrU7p10oL9muWPubZls/qw95vBroCKMphd3qg6Wf4YHyR8dPCO4qDIcoqmRF
wk+bbIHLD+mR8CgsgMTouUdvvGQf+Uvu49yYcfQDxuVpn562wO6RfuHtStRPvGXDE95FbFgxgRgo
QDUsjHP2jPXSOEINETeUSa/pKmi21YVup3sXIODvx69sp1+yJ0KsXMe8emy/NukjHtS5Us97vHn7
XLNzHhbWEX1e8LLylBhsZ7J1ShQo8/jGPq5OXz1/llEa3ffU9e58T8yhmAdYvjYRuu5oZj7QcXPz
u9aehVNywSkDwZbtON3rEKnoG2LP8ZOFrcAYsYXpQ43S3Yp3dCuXilPHRlDw78zcg+lUCKapKxJj
cdb26OjDx2Hpskd9Y+ALmxYk0ibE8GNTME9fAtg2n82ObHheGZYnVHUI8h9TpuqNSwYCMR/naKuU
trbMNvHSXAd7c0dmGfuRkWj1vX9k5+C98M7E2zbb5FhgSJgiuuqijxtgS5PfNkLBvijB9mKNYbRp
G+1gJLOeNIaBOoXquDj48mXEGyHP8wvtX+9FYsJiRxXaGEvSLXGR8aMr2QQRPwsvef8iZueWmPAn
qs6eQKoZO6hghUQBITXbs7689mqxMh8acEoe2/o6nQJmuXPWBw+DVTViG8+BZk1iyT659qREzFrY
8Ta0L39Glf1jgMx9xdBCd1ICKHkqafkti7vo8BjdB2JHOLUH1dZn4ycvKQSbsuPfeEEzlONLdZOc
vRUiW5P5cxOv41322pozbxtfvQNZGRlB4/cGwc4nhYAH9Y3+DAdRNqzmApuMtUOxDOYYsfgmOKUP
fG3pJL6IZ+VKMYOPxR3FGeEZr0+LIhk5+zazebhkyrxQu+OgEH9W7hYBydRlv3ofzMYJyHiyBA/m
HcPuW/hVOiEtvXW+UN/dnYlZ0+XMxx6ZeB3rAS8jdb18120SwpLsakHOfUgPi/OQUxP1NzxBJ1mw
RjFemidKBazXzROlj7qYlxhbbNn2juqD8JwsCQMmLNGbVbyqp4j5EOEnt7x+DakvvZdfrFodIW0j
EcZ2t/ZbG/77u7ut7l65DRHzruWdYBubBJubD6xv1phrcVk8w9aGBuLeudlfSOgFjdQofCAGWgnb
7ZcaEZjlub4h5rybg53hf0T4ybuKInQ57PxXdtXhF7MfqYAE/MRvAwU+b/bZ5qgsl2yb0Gezytf3
5uwru/hDe2J0PgSv7ipxLHDUgW1tjQMpgeIHvQVEF9b46FPAXAAfnjMbvwg70SkwypNJPQtsZn99
S+vE9vcMq75ahGvYkFjgT9JlmmwmkRhnOGMtnfLpEGvSYVhRz/MOw016eipISa1tyj40bfGcszAW
LzFa9nm/BJzEzMMG60xw0Cf2V/OBeNvgK7y27ywCwoVAqef0OiSrjHXi7K76tXFhjuKlMD7ouu2U
3bABGWVAYiJGcD5e+Mf659oD3rmemH0Ku7S5v2ZH7H6iHOe4jvY2/FQ5YrAzUlFOzvw99irxgVne
m/XYLfYhHphrdshekaNbu6m+KdD1WbgP3sXnfZq59/iTMdw+sYUeNugxxXNwZDqSmXKwnM1od1X3
6q49V3emR/+B1LVZcCqWhHLD5tsT4bM0tuvoLC6MJzCHywJBabZk8mSy1J7ZW9/al86hG3PPbwjU
BHtAR7pp2UovhycO7IBrql2OTpLMwaVIy49m36O1YTS9lWcILVCdI0Rhqd1dzaeh31p2e3Dfu/4e
VrAtV5q4IiOKlEFU/Y5xgFXN0W9y+HCI67AxTskvvED9oei2+Ze71GSHrO6EHUCzFAvHW/EHs5W2
HQ75kVkQzaG1Gfiy5ap80Db9ijsg7pRFRUPwhsfYn4HqpyRBbmNGXYiFkubWYdo+4yV8S9mW+Yt+
IX4UJOpWZMP7d4GJfBIuzHLH2Oev1RN2CpmDp3QWbhDbPK1ueZUadWUggu6s2N0ItGY2f34W9XqL
A5WIj2okq8YoeaUR72NoevEil4enRN1IoSGQgi1e2Ql3GPz5ddJZ5klUFwwVK9pWUkukZ8k6jufJ
tYMQw5RCRJwQK9XSqDWuW68EENpayk89M9rgOKTjF+IuCdh7oVJGIdo1p0gkES9O+T5+3mJ1HngZ
uumHENnNvKGzgcd7VJDBVTtV6tku9dn/90NvlvtGzfVVpPvxpu+ARNYqG8q4hA1kfVqfWWW1O0to
CFxCzkURFn3CIskFTip/ftDHW2wI3ormAkVMBMYELJWAeaGS3xFZlo6fszFH94gFkcKzivcUJQcl
2mH8ELXwKkQnj4pFl3smogEJ63N56FT5Q45E4qtDDnO6eXa5XiC3tP+KpLEzQP0kN3H+tnB3F97w
qeTu3q1d8hDAD2Eeewp1ueJVEfEf8yAaVXbQKyczoRtZHvuzUTXRasRqQWWGxpmbP6rVfVBRr04/
D8yeUKeg+hAIMrTi/FL21UMtjBFzJAkkffwKY5IS6nAfcoEkAFV0qKwvpcE4RYPn5IJ8UDh4Wq37
kErqxXA5HBkyicT6wImlVBw5ds8uzZ1FV5uPeTNqy8hDDeT2460b5SOPgw1MprrUifIPU2hB1rWN
Dev/3ZQ1YWO5Po4+33GVclelfQVslIOxocbxujTYuhqQJcXBP5QCphPMGAOZt82qFT2A+urUxayM
vRlb/bZN2WRaLcXAIqEcJIzqyrLk94Gi8QL0pAt5kKx3T3Lxj97HRvtSO4SPgstbBzp7qcVsFxqY
kxjYD2HhcxqWzPn/+f8RPz+Rayas93+ALibiJUPTLRV3Jh/6Deii97GctoJZOp0KHyKzwBS0rBey
G5DEQU54UqxKNdzkkGNBVAy3f3/833yX6dMtSRFNnQ6R+o3vYvRaX2vgwhwx6r5ccH7g8CkdhFQx
hEmgRHoK1S4Rr/S/P1cCO/TXZUuyYlimRnNLlacv9j/kHLHS817upZJOS+LOSpxipb4KjO406Hjh
RxE1fVLuseERs4uek3YyJ9tMWROisPnlq0zX+P0JSLIhK3DhLb7RtydALoA4IA8lJ0EEixCCJW9E
4dPPTFSRR//o5fQnJyAMw7ene9betAkwZ7ETbr3hl+Fg/PBdZAktqmKqmmx9/y5a4EqykAX0ygsy
YNKQBX7CCsRD/urjRXMFU/3lSSg/DUAZi4eBxUQkS+Lbk4jo2I15LpCgnlLuM7rkZigaOkl2Ws1I
PPR0+w2pfslzF2AMiVQ4UYuerT1yAFwm8UaJXcjdFNFErLSzSGavr2r8JWIjsN3iuCrLRxMNCPhG
wJgJjzdvaIEXkCM4ECEOWwRmff73Q/3pmcqKYmCRNSfq1bdxPXhqzqrkQYJPWAh18DAzveh+eXn+
DNLvIwf8LpECIvwtw5D/O4h7nM5Dbcml05baFTbNuU2MbWdQ/K55Y3JKsEaXnse8Bcdg8ZPOXPeh
tsf/0WNfj8/EeZDzWOWnbueq5OJJ+KBN9dOqJ2ZJ/hIX5X4cAGjkOoGblXsSG/8rK5Ny+e+bJf9F
z2IOUmRdk0XLlCxJ/RY9YGlqL3mywnHAYmvqGRm0Ah2NE62WgbCS2VgGiZMYyrqH9iROZWVzmZbx
oyd1CBwjCCN6/+lZ8qcZlbdqYi4oHrSCkYwYNzHLX96RH+cORaVxx+JlyPqf3/+fuUOpLD0zAr4u
I2veSFBtMFyRPwP1QkraW0RLffL0v/TaNlSoXXoI4KjJzCZY4G/f5ae3h0wvU1RR1CMM/TYEPIQl
kmAOpRNpdE+MIhrsiTYy+NSECpkEP433qYZJqnu0MTo/+fj3s/vx9VUsTVZFOG86A/G/Y9DCb/L/
jsEeQZFdSjJFZpJlqnG4mU0Ygn0lEWJ68/BlRQBBpofTypfQpK404WR6bHLY2PtPdwKijIj95zUZ
V7URUXD19nmcw+6JOWVbNfb+4Upe0BuciC02SgqmITxxKEv1hKH694VJP99ZUzdYjWXV/GteQoPK
ABJLp8q2WkOJXQePrKJaW/agZuoQLfEoWeuYwnkI+eXfn/7TusgIm4hnIsA95duaoPau2qgJa8Iw
cXoEShPdSDe17UCRe8Yt1FIKJF39yzX/NGupIsQkFb4PJLtvOLmob0iKi7vSGXueJYKbF93MXv59
Zb99xrcrC7RaxifKgEXktx/1cqWayS+T749jkpdBUizeC5rc38ekFcJqkWteikJaKuS3iwOziNUz
wLQsPfd/MEFqsNCKZo9f5oypiWY8+uE4JiKj2AZlu29F/KGmLNndENOlMqgY+IP/EuTesq5QALcK
I7kRhpufszYPEzDKMx7ywH2bgGOmi0rj3zdOml7l/872iihqpmIy91hI9r+tKaqWN4oALMjxEKfP
apbxmRonCxkR1DxMeM2MKr7h7qblAO6GVEa6Jjlb39xK7X9/FbJq/v4mhmmxWdVkyfg+6RS6IZpD
rhROkX4JHs12n8QCMg8l+rjDuS9rd6sArPCV7b8/9+/dCapJE2GdoZuyYv65Q/8z8VqeRBBIFBfO
OPpkSPFOVtzseZa3+NGYdEv3t/3QNOK/3XOuz9QMjPOaon7fHVtVEIzDYOIOU4kNDlFms5V9ysvw
8d9X9uPnqLIIt37ahqvTlf/Plemc4RSrNDKHzEOI9PJK6DAzFO4ve03z722vIhn/8znfNluCEusu
wpHMAUlRCxZR7zjbFuT2Cj2yAClT6Ss+xEG2zqqwZ97On9VwbRThlcun1tA27ZLANDRXSrJQ0GNJ
ii8uQ3ZCs9FP+MbpYPJ7kA86FGyFCuCm8agZqVaP/T4X0xX8UGEB/BtFL3SfxiLnzHK9i5fgA5Nd
jvmhstaKyiOBY5klfkIIER06qTVIzvZUBPAZWc7Z+I7PXFh3HCjxTHbII+nl5817a4rICyKf+PgC
vxhAkdfOsDme0mrz+hq9mvlMaAlJP0qTY27qALyvkSFJV3yMG9PznzvouQhXoetovXr2cv9LhIln
Ry4dbEMzqWGOkrEsNe1JXMrheOLQTJAtFdbMogHe6thtwgjxgNn7j8E4Xr3g+O+RIv2wMLGhNDQm
AxFlmPZ9txTHo6BwTMucMAEIIPvdhXy7MxGGF7O03qhGkNozRGfsPHcrCU+V5atAmjqs/rss0DZD
ql4wrz9pEvx6P7+NQvwi6QppJUpdzjKSGMbBp7BT6HYgeo9lCyF+9N1mjilx1bviR0nKkG5EZ2xt
dKlU/5EAEopmAEEV6y3uuotWW4exbi5yRMm1dZdqmNIQSaxDWZD0MxGzVf5CGAdzpW9sv8PLGZ4T
Wd3hJTnLdXvBMueV5Byma0WRPgZPWrmCcYAHQ25zKb82qbTKe1qPAbfddeliBQFZbcmiKEfEFXgW
5tP3lNUusiujufi69PHn77X6rsoqgg6RW7QQKmTkfHVsbXrFdTTagk0pvlbkDbk9c5qkPilyusZn
sSEvdD/68snT1KMXwYbwy5swZnvcLjB3fP/md9Fz6efjrvZh8rie8FCn1V5tjA9L06nmm+U9w454
iloL71Z6whqXPXAGZUy5GK5+GSE/LBSyBS2V4pOGKtP4Npm4CdRSuRxQR4Mhy7xy2NSQS+e6RR0y
KbVlkFgfAQJ2JBklchaRxx5VPU1QYiOdX77LtJx/m0AV2SDUTLVgeVjfjyhUWdq2y5PMAQdCkCF5
EUIwGdWShYlertGldoPwXiRWoXvtjfpdysRLVaKs8X1TXWRtTjfRFLx1V/e/LGLS36cOhROaqOuy
ZELF/D63l4TnEEiopwTOGtSDhdxEKkvjBXG5t3X78tklNsHmBBA7lQFnyxe6ddOI7i+L2gRH/n6L
4Nuynpmmxn/fz4r1EJmdOzTgZc0bRIBkhf+PUJo/3BBMHbM+7IdtGiNOVLJ1OdE06slzroJWB6kd
4mjU37VkG2MnoCzfn+D9jfvMFZA/YSyRSRiWLZSzblnboy6clDbmWoJahjgHW0sFvO02BLcnVMx/
efh/b6EVzkcKSAaN2oYsf9uHVVGdxxGeKgitzaGWLVrv5SsMqlkbl9eiS69xMyD9UYjQbLPXf3/4
3ztodVpNJQMkNIlm2rd9ZtTmuJukEDuKSbsJv5LdD8OVat0y0ItdJycPo4B46N8f+sOYYtcO7tog
TpSdgP7tivMqyxqvbWIni5B8oiXMo+p11BugH+FRc9FJp3jk+tckNM6oqD/+/fF/toD/fdtUUeGy
ZUmVdHL8ppnhf7YRXhDnqUrWjzNqNXlqYsvo0GWkd+Kc0uoxjHXyPeDraaSwQJwDbdFRnShaddaL
5r1slGsz/bYZRMehwsuf9yYVE6Jjhgel2YPxm/IAeEPK357W39MEX5xDB5t2TePrf/vihUbdWm8S
vjime1/BDTyaHyEmfBCUv5wOfhoYCkU/ndvETkj79lE+UmHXrK3IiSK4BgYOD89YJVqzN9B5Yxnj
RFlb938/mL83zFwexHQFyPk02Xzfdqk5YE3BjFAC8c9b+Ws2SFeQDLaYS7c/tzxyk4UqG7+Mx7+3
larIkVwRp806H/ztJdAqihi1a0SO0DSbIW4dVY2OgS7u/n150k/3VBMpdykmZEH5exmXbVcfBPzb
jpdqZ73lDJ/xolFwY6nMngtB2UWqvAxFbUnyEVgsZtlSwWnVDOsAUSCQKg0O3GjcBfe3kfXDdol7
IIns300iNjkR/ved6AW5T8MQ22+JD2gM/Iui9cwB7q4O6m3TPksukTXERzw00m9DTZtW2u/v4zT1
GRqQMFaab5/NAlJbUI4ix9KAS6gY/aiAwFoQjYx5PevWNUy3GQZNcA2QSFLFY5U2URUn3tHHBD/r
WnecAx/c/wHemhJGQJOXWpHwHvdJBLGGlcAjqT1VKZhJcmnjjEMUkjfp0q3Sh1jFRN5PBJk/0LE6
VzHQ4ybBJxZPjrbrH5aBUJgLrQNe9OePA8SzYCcBfcJETqkVHFzXvdSVtilbkAxjJk6meG/pm0ox
h30MkiN4o66H8q0H7idkrQOIy5rLUvEK4HmZT8eAXwbc9JL+dWNNayrNSKalfh9wYwjD1VeZ6IZO
eHFD9HK+ttCHTVKiRisAorhas8lSSCSYpj5w5yyUvDr9+0v8+HIROUD7wpKNv06jiVqwefCy2MHT
iaSKyxYj6Woa9S+Hth/qjYxgS+fcy6SuU+v77wjG7aakeZHGTqfQdEKbaDYgO5inq6LdsIW6wjxA
D86zqRXt7DfyrnTbXWeOv32Rv3cqU4Veok1kUvzk7v/3i4yhiI0YNKsjVXAvGn6w+5LYs9coGZ60
ycpZVfFbWWiHyQifmG//9zecu6CyoKumKH6vyPEa6G3kM5sNkfsx3e8SfVlSur9M1vLfh2SKYMyM
9Bko3xO8/d/L7KsolcaMGUOPaDFYcP5ncR6jzjLOERl4M505K1RqJyCxedbVjHLI87MWjYlcQhGP
MDxwcnBGiy3v1L4LVOuewMyRCW2f9cgDKwmB0+/T8E+zDekMKid8Aob/KsuYemmC8GsjlJ3NRujq
DcHkr9zKeSrLu0H8ddb/8T7JCqw7sBfmX52bmJtk6FS/nKE/ChIxcV2UvzaUTUFCmihr4uCtid9U
wC+dAK6qY0eqk0GZIoD598AwpifyfTrgQdHkVSWFcJJv65zVyACevCJyMBnj0gH0bwJ+gEBZQK0M
0H5hksrq6uSzm2BLcLbMaiWaz4apXhO0Ndln72FdCZLWqf4f0s5sN24l3dKvcrDvWc15aJxdFzlL
KaWsKWX7hkhr4DwHySCfvr/IXd1ty4LVQANVxrY1ZCYZjPiH9X+LcCnlgAQ1HWPlwB9DYKBsl861
E4TXkzAffEkxo2Yx6FZ9skV2xOwSB73qFEj9qgZUv+hQTtrtt9Z31k2koa4lXqJUTQkyeJiN5s6C
1lQHiQIPvyYVzfbYL6x1ZbpXzBjfDXhlQuJu93FvgbfQN3T4V6HnATx1n8qENJdlr6M4lTpYS/Mq
ZjksMieBtfP9/N+eW6zPV7luqKjE1Y9U/+xUtT+89x4VVvY/Zvveh/Zt2KmSQsHJ1rSXJbAlPxsu
R5qcK/VAtMrZromnnWP0LQnMD5crjeH9Q9qWpzRqn/u4u5h1+0FLiDLFyIbdtM09LI4vs92OhKXB
Emej5/SHEYAc6WNECe70hQmvHaazL5niTHm5izJac18GFpdfO91ywFm+UHux5fElHQI+eKmaaZ2B
SYIquhMd/SxP++QY+CjAMHSbNJIB70Clcb9uF7nXyxQjMFJcYSwMWd5FMrzU07URNY9VO530Gq1O
mN8G1fRJjmN+cAQZbIYqaKZZa72P902Dp9pmfHuHme0LuLavwP6PnhGvMSe+T+vvvWHtrN306qrB
MgfhTvxVr7yrKrRO/iDusaKlMFbT9atVpWrbSQQUJl7U1HsYqQrEfdzmF39+Vj/aXalpGS7xPvHY
b2n3AG1VYjZa7cYURZtXXjQ99Z1ivG+z8mKus0t99DZWzIQWKs2p5M2hI1mMen+fC9QRXszoTHyT
e/NzKu2vha+/zLDgUv/RKKZT1umf5FQf3l7DoC1JL4ac7v3pa2tBmrQ+XrWM0x0ad2wRDR0jUe91
PbmNCLbKXK6nNNpOvvOpr9AHgTWvrSrPpuEE7NW/ri22vFF0dsPawjxlabKaDWlf8dRsnWrlaOk9
k/WX8ay/1Ln+Qp16A7FtW47hwTH7e0bzF5nwkTEDn7b08vrPd/KjZJc3RzpjEYORub3bdTF4tgHO
cydnUX0FN7bBr/Nr6rBdRrG3ID+90ktqS5HjHNwouLRldPzkHXyQV3Fn9MDyXRIs/30YWHt2IoqS
6lIzDffq/oxusIs6IObiqx0M97qeHavCvZKZf0iYJ0PnUaXW17SbX4QX3Wql/bUEsq9hdM1M8SdP
5wfHsWGhqgksmzPpt+78AN+ynKlDo4TuyaurV8dpHvKOBZREza3fl581gz9aLBY2W6ZjmCbp3rvF
wsoIK7ObS/zpGeuLUMPDM1lAXl3VbnyfxhP/KD95nNU9fnfy0q/XHcuiA22bgdqhfqo41PMoWz2k
eMXE8hNm4cisXRwkrqOq/Kzw7X10t39+rXfrLdDSLLVtVSgL4GN1SciAqQGpiwzHSE6NrACw+cga
bWsb681hriuPIRx/708BD627YmT9QRF9C9vbRPTz2nq60Cv7CVB9QScfdxJwS/mMu2WfgOHRLzqt
fmAkNgahbwmKtVAk9t6+7tuHM/kYiWZB+xE2X/1ql8ZusogLnQHsSjpfdLFx0ZTeuqyGmyl5iUxv
HXQlSjrv0mcGm5KLKaudqKat3gT7uh0OQQH0RZu27dwdtLF5yAD44N9L2kwGNlwXw3Rh9UypNf0b
pusPQ8e7jMqDLCGYFOF87+R0SswAS6OKIe1l4oGwyeW8qH/4F3FGelbZWCUXof4VK5tvWefuWpBl
2mRNS0DagVwNOiY5FkSaTcM82plwGfBRNjYqSabx7EsXTZCXRs2mkCil9eJUI82istjhgyX2czTl
sFBLzhG3wcmnYgWCF9ja1mwCRYqSS55gJkFptWzTaES4KUbYdICisGfGIKLP7vqCINEKMIcEn5/z
KxR1H1kirATnEEuc4SELIRmngr3AhOFr2KCzTgNrW2IL5Gv1LRg9ZnRY9bNf3oI6X1k18Ziny4uu
5Ch0oMZlzAsPeAcF2WvAeBDGqw9+6O8dv30dkuo2astbrRNoKUI0TzYj7dVz5xtPZs7cYplVx1Ti
co2yxgV3S+PgyQOOFNYMeQMpDuJd7PC7svBax9SqBxxgxc5GaBdqSUi3uQ0mb++7E0OkyhCWfQBI
+hZ969bK4B6G8dWY9F8rL5JYzk7bP2+XHz4/hucZbA4WshWVVP/0rLpN14jJZUMyu3DVuuzI8fhl
qnG8QCVkT+66n4M9H/GTffCjIIX6B9krYgq0Su9e1oknGCrRxBQZ7R9DDw5lVlDPLz/ZiT48jhwi
TDqclJwB3/z68WzEQcDrg3I3TsGuH3tmoiDBF0zrUk2pkNMB3Yxvg9a8TrDFaYzPI4WPdnwOVc/l
GlOFfZ84BnXRFPXo0FFghiNvUJz26N9Hzb3in3GmZxjN9RdhNN+x+a/jBMUrSMQrvQWQ7FN87DHk
EaL9kplYavnuPixMOlgOsOQQI5oRcuaiMPAET7twF+XlSxWJuz6OLuGK74NpAKaA29TgtEwolFTz
I4xCIgaIi7FfTZX7YPVg4DK2y35SPcJcW5ottNJ4UpNO+nSyynlXzhjuxN7SCLwD1skI+V/MLkOY
MzCAj6/XwrOSu6a+bf0KDbvN0IAu5pO6mxVkMOa/ZLbyU/dIKoURKdCGCXxWetvCW4LcSyTyPdRG
hAuqYxezb1hw9FZGlFCoGdJrnyAVr4IUnAJVqK7wxMpMh4gqAxhHA4RwHiZbLD9wIUCgLvL6lUEq
wKQ6bG45gOVHGDFGNpYGwn6o5dhsJjT/Xo1BesPWCWUTDgW9R29wLzudIcq8jRa9ZMZ2SI9zVkPf
KJRInJnPJOQFFFbwz8/gR+ela5GiB+jdWKrqGf3pGUz0zinKbCihH9JjMh8LN99Po77NDOxq/r9e
6n2KNtTwhiuQj7vYg6RYwhcuqbGDSVyOQvvkY30YJbvkVehSkKORzv36ufTGrKvGbvlc2a6LcdOL
ynWsbGmJ21Nj+mZE2IsxyQ5u+JOP+VHUQ5WGkhShFnnYu6jHbZEVlDnbi6TtCwG9KBh5EeLgxcHe
qLm//P3PF/bjV3So5Ctj09+qDcCpUbfAMdy1acsAWPsAVeZkhNNTlbevgjMEqtP6zy953jrex1lK
H0utE7Wy9178M3c1VH8cFHapzOOljcnhgMaRYcsAo1G9XczCve9gM+EFN+b3vv/QZFAc24kYoR1V
q69ixlzcahxUHcOuzJkWgog0mbfBhLTB0SqoEziPeIWzzxC9UegKGYqbL9zac5dzO2+jEHdyz+d5
G5lKw2uA2vZ+gKO74lnZJwl8KZq33dII79ucwTgBE64IrF1VmI8yaL6UWjktQiqxCJpXsYihCQda
tjLxT6A2OzJ1rKbPmw5oEgJATMKqJdlnuYTj/y31oU44wPH+fFU/XLWsWYtWEK1pNKi/rtpRhnil
xUGxG5v6NZ+OAbSRLJwvwNcdTHst+lXKvOP8WSHzowUED4hCJgVd+7fMoBu0Ka5NF/f5uH5NZ25f
MHenKRenQmkwZFvfwv15+POH/ej0p/OE4l1Xf5yj6592Hj1oMwTJkA8zjpAKXM0yQKeljv62ci5T
37jJq+ZBxSd/ft2PdryfXvd9/pzOdj5Ujl4w2Cy3fs4aS/3uMJrGU1sNhz+/VvBBhRoXYheRGGkp
u8K70q0YfQw9MGXaWWV6J+UwrhJk6xHVWLPNBTYu9ZuDmRvdp3k76TGz7D7MDOqGBjc6DDtv4XQ7
K3rJK+hHritv0si6hVUpixDAqZUj8tOMl8hlFquzgeWFzrcUjeTaNJHlSWz3OhiDcQo4x5kfRQ/S
ZM7u2Rth90Ke2sTlBTEtY9FMm3RMa+Pc9nQeLnH9VMf2ibG74JBVTCM12F8vDPDXCzIvCsYVsb5W
PmCz0TESQt05NLbR4OBxJzrc9DCGREq1Lp3x2zDbIyZwpD2GcLbIvQ4hTuGAa4Ff4mnCESxgTGTL
yIQhnFny1s7jSxU3N6315BMRy461gaXCOorlkx3N2GCJh7TqD9g91Gsv0/Yyc9Yj+NlEi9+0uZ3W
Tiwu8ZgVB6eNcYti+BWH3k+OmI8emkAZUNN44Gl9L+rM87pDd1lTV6/JrirraQBHIXT7yamdPQ3f
J4FF2Sc7vfnR4g3QZDAN4dEqfr+eyC8jfAvZINzcO5gA75HdhubK6JYNJNxEuUMZqgXXJcHODVMs
DYvwIJM03UVpcd/2tDVrk7ZvgWuHmb6VYf0VvT3mVsOs0BLZHhYvvIQeoDrYrHU+MAJsONAg/vxc
fDApYDNjgc7DZLuhVvnuuYi0KUdTmcM8CosN+ikm3HUq3rI1DnbBp8J/q14kDPVpE/z1TIsx2wsC
hNlTRYU8YhBRC8R26NmFRXmPqx76LUadtrgWMIkLvx1Lj/w4WJvQtYDH1xAvhYYBRa4ra2gd39dk
iHd//lC/O36DfkQ0YKhgyqf8o1bMTzta4E5+IUwr30kzXTcU1UGp+Q+iwsqiNeXGCMJ6VRWgwwvT
eIjhK5DDl4z3RniDiDLbJhlpANRKP/Y/2Yc+EmIg2qZ1pKIE77fCbCSduQ4HNtvaj6/6JD9peXMb
VwxGOzaDyAKPkxaOd+fIB+CPN7EU1w6tr8UQknmKzjuOmyIuX0XGjYJSj8yteJ1wK/BGfkVf+ntM
a1D72NrbJ9dU/2AHRRuBVACBG42d90oMPQ0jl7JRgT67xUgpY96vn9g2Qv0S52c0IlxdOVfJxRhf
BiPogSrN5utAh90wxi/61Jg3NNDobucQg6xQ+XP2Dao3YzpFM4/LlP/AH7Jcj6W4gY4K9wRnxaCm
xlG6PC1OMmirFK4qvp08bBPUccdP7tisAFSWlbfLs8DGbbckl/Kty8rEIceKqQurzhfclPgSgBqQ
vpwCxTAormn4ypzi3VPXWDFaw0Bb602N8lSz7nwneSqRIS2s3jYWY02s5Gv+VRY8eyNbsJv2L5Gj
r0KHaKYcdgjZVo37HWLpaxRGlzKC/RSlziqyqlt1ngzeIzaY31VQKHLrqWvbB6PvX0x6ffTNn4bE
NOj+84stXTzExPzjOFwEtaBBHu+h1g+rKBnfrkPdOgScBpGdZluqhYyktw2WKYF3ix0y6SNEQLbY
AeZXLXZzrrijk/69rKbnT9bCR0sBQZqlI1ohqX3fVZtoJuSdsIqdTKscLKS1AO97V0Sd3JLPcX2S
4HawNUw81f7FnE1WGJ8oSz4IWhgQ9NGZO+pEf1/gxe66aQoVoAUVt2/M66PrgRgegoZrg5x0F0zN
emaOdJHAWv7sKf5g96dUQk+HMi4R4vvqe0mPvR+LpNxlPSaSdZnu7AqGmQfofmU1jFdVDCNd+c69
wzOwKcIYeGi3C+sK3+dY+FuzTA9h35gX1qQsAIcACCG+XLpzMfQyvIaWucIw6SHxMQ4lttgS1RAT
tu0/p9j/eJb/M3qtvvyTJnT//m/+/lzVGK9GsXj3138/VAX/+2/1M//ne379iX9f49xWddWb+ON3
bV+rw6l47d5/0y+/mVf/z7tbncTpl7+sS3Q1023/2k53r12fi/O74HOo7/x//eJ/vZ5/y8NUv/79
1+mFWwCNmLHnZ/HXf7508fL3X0p2aP205tUr/OfL6iP8/df1qetOz3HfvQrRffCTr6dO/P2X5gb/
Ilv3SfcYAKDXSYFrfD1/xbP+5SDrsaj5MCOEFIUjqKxaEf/9l23+i2eHKB/JNzkxyqi//qur+vOX
jH/RJiRZpXPiqnE396//fRF+uZn/9+b+V9kXX6qkFN3ff/1edFIaR5qwhsPMi/6+7BVYE5DXWqt3
ejseKswDacvQJasprfoVI8a+/llU9NErmjQWaf0ym/RbHTEvbRJDaUAiWnehNVBrrR/pXY82pe8x
jPtPgpffn0Jqlq7qNNMFY8ztXYshElo4t3VW74wc314mNzVvOtZzdsKi+PjT7f/Ptf35Wn7wUszX
MHOltjv9tyx78HIjwFO43k1d9pbl2VuoJW8Jw9pZ9OPPr/R7UdTglRyfShBr4Le7Jhi97GJH1jvK
YcE68JsG1QDY5kwmn12/D/RDVF4Nti90sOiU3vfpolov8J/mU1k0zumS60cfs5WaAiMwadzqGp2Y
3b8wWoEF1dRsvME7WDiHzeZnLcPft3PeCb0pakQWQpX3VSJvKHxNBGO9I/Xf6FTJ3X66o4RwNLTp
KGt519nea5hEn6ygDyJFXpd5FFwvKQyjuf81UtQMp7I8o2IJadlFqosL0xvAUo13jZB3ba+B5o+u
0nI+UmgI4bzCgbRb9Isjz4/NuSd99yF1s08y8o/flq1m7c5B+ftH122r3szjst4Ju2twhnR2nG5K
xcWgmu4LPGav+7bhH1K4UTqWYKLKb6dMYXH64d53JqyGIe+60ScV+w9vE6V0tifyLLaXXy8XRiH9
hES/RjbatLt6wMC47QeiMTLn0eaJ8KgEmeIbnfnPpDwfVPG5VT+9tgpKfgrqfWLSQevzeicd62bU
Odn7CDRVJLGPaeVR6jgN6ikEBtf9kSSPZYtn9J8fzY82gZ/fwfuiUFbE1VDyDhj5wLHek0dXpqe5
0iDKsCX8+cUY8fr9aiOe8n3WpReQpb0X6RLac+xXNZYUer3xGm/vVtnbqDOxOOmDsQFJsm1gFefJ
I318Bz9yuOK5P945kC5EgKqI2v3e52emfNoHIWvHAoUvx2BTd/oR3w4A88Mh0vs72+rvqnQjMRwl
Rn8LkvTkGp3FkI48zvkmwFKqjra9W+DnV/F71Pf37qQIPEtzrMD3WPfTFC7rypyXnX8VlfO+cVmg
WcY3OQLapdUfyhmDBc+BeYiRXhUO3fmBohZzZ9suvpLYGhrxLjeSYhFbJBN6UF57cYJy1DYgsk6n
sZPMVUHNj6zLsJIXZw+oEsOFOSu/CE/RpWLlKVoQlblxdlE00W4KrU2XzpDxgYV0L1mfnnLox5lF
E3LA/snGTaIeh7UZpG+Fk79VZONqPZkBS9igQQWL49ZyumdfbcXqykCkMJex2W3qESNvaT5rHm1D
fYixK00AanvXXdeFi5HPZUh3N8rhAaOWteN0q5bred48hAslke7eQmtrbSmn4mTwmkR4SL/Y8cag
5RcgrjcSvDL1HmwiH87HwgW780U/iHgB2wTxiwioihoSqyuP21LJcj0V1WUfsoGpyx866duYZYyC
ag+OwPdTq4q3tugQPMRvCB2uAWEwJTUVGgadQAwHAE/UvmzJR9VGth5n1o9g1w9p8Cp9yhOOP4KS
4pwwZ9JRuFJpHVw2MR5IuIgtQlpti9Cfb6WF6wWHcOAPdwGOTgXF4zgb+PmgC9a3WL1xutTRKaCF
tcBfDoboSzPIva3nJ/US5TzexaNaaEm/Ua+Ho+53ZSoUaPnJmnXsirhSBD8HWbvY7OhHbcxXGllv
VmUnIy1Og8cggyWPDU4W5HoLv4puLexNFlNr3KUYcNq6YE1FjliGUX+bFaCrAgs03cQ4+sKmGrLO
q6sBcP6C+tnexqcXqd10nHlHyzIW+CUm2rJr0hOkeW3J6XjjRsOrr0pNpsXNasGDbJvsUL0Wxtr4
4nhwg0TpXvJcXZ3fvZfx+aQx3KlzN20wrU5OZu0Dp2xOIzymccKoF9EaGgaK3RQ8IF/oR7WUaZ3w
KOvuQesNCvxhsUsN7k1CoLq1mwhHteFoYT64wei0u8hSMF1J2V7ZkvfW53HPH3T7sjc3bOsNzsyS
9WHhXMIkynk5Nk70lqoHdy5YB62WM+8W3XqiNJehp/J2tZX4Sf42uvIY5Dwr1Y7tFt/O8XhOuQ2N
vRiJIX5r2JngJUROGIC4HogjbHzi+Fu2nab7biYmPG9bgzrq0SwuR8kSqiN7KSUcxFRMR0PdKKbV
9GdAoUOCunJGT9x7/d2yz+I3BPOocHW2PtFGdPSyR6/NTnjQ7ZpEfHeSy2HiGRhYLkaUnZACCASA
YKx6jqxgJASWvgHmmVGE7fkbgn4bYUjBCwxHX31QofG2pMtbt9AMLAxeJeQcwsTDAvUPkMuf9nIS
V0CyK3hDLTNvm7mVe71NtFWGNFTvuTbBrPXbUd85wbCWrWfiNZDIzUidGLhrlGyQ+1/70ARwFjCP
bq6eLhfooNoxXdFPS6fmSafbWSxbQ6BvEQZ2HBDbqybMV+H17ETOVaZxYWrfxwtnYMHb42VtdvD/
4/GSdPnCE+yiXa2OyUqGC4RjyQaXtQeerWSbuhp+WZq/NEV33UxwcDGlxjistu9jZV6gyTpY53X6
KKOBrlBpA0/LuXC5oa9TzOZZnFwrd5yOuio8nBfkOXjBmfFNHQd6kb85kYtejUvDFicEbDjmj16a
UEeCVC4H3bgdw2A/9ekmHxUPzYWn+c8tmsRTHxRbWUSX58WPHATx7KXVQ5rXlLldmQJsoeAKLx5m
fTfB0aN+s2QQiiGKoVpXU//ahwzGOZV735TBdDGG6YURACRNillXHBsm3fqw21hR+9j0XJGoSzZ+
U1yJQKNp3xg/3B64fjhn8A4xZqFSaDbYSDfmSldwJivSto1bJdxAnIsd5oR9DyO/pFbQSOmquZbo
0mMwmZYaz6EdihX0fmvRpzMTyqA3mcPYpTM8DF3HO7oxfMHMUXCRlMwrx6LBodOLlzzIJv7E1XWJ
couJD8J2f3ptfMGEIvvWxJm5CIdXVy/KddFwkYYMfFyOB2PvS6yLHV5sYDPHdQ4USTKsnYwG2vne
VTnP0DCLt9I+dm1/I6HIrETR4ggdmKcsZoA7w18ecGezMpFxL+Oc247g4cQP0hTrkm3pYa9nU/46
x0S2KZ+D1CFJCtJgNWkQrzKgpHWuOJQOo9hOTH4BmHBlF/SdexXLhj2+h/2r1Aua0b4yfgd8Zld3
pXCPpeQRYN74fi7HW1Pt5Y57mHUHmm3HIxqNljLoFszdcjucHm1WagACrUOeZXOZcLbVnXOUnv+a
Sx5bBJ2PlPN0XHtTfA1mzGRpfqmZFv6Lu5KvhC+vGtKDjV3TvKm555YdmcssGjei768imGArEZUP
wq2TtRfSFHTTol3bnIureXKRP0ZXHfpNnnACg55neVWiWbrqMf9elPem8AeUti57e9Vdm7P/PBXj
reH54w9MaTFAcy+jaHK/R2tMhjad0EaaLfbVMFj1juQb4/Yx+ep3g74vgnS80nwatEkeYnCSYuI2
bBvlqhc1Ul8FbgI8xYzsFXVQMCtx9ZxQH+OooZJYUvhMjGMAfdXFKn1pyvwx4Shd6cnGk3NzMTXY
KmAliB4NgzEWNIQAqcRchV8h6Nd0IJUNXFYT797MvWhj61rvzPtydGEefj/n5ADeFmMJW7r3tn4X
GhuskNplbl2VVOcWrWN+cWRbwkGsbjJXJFtH83c1Tl1oV1ALYLSJ9ZB/xEewuhBKgZaB5IyK/otu
DHyzB2QSY/g9DYs9zhnNhtEXjCvENKxL3NEg54kXbXQPaF9QAphik1hYdcu62DOZ1/BQZHcB4hen
OPpjBJdQhQyt5ESFhKct6xBkb1y56yLEBNogzHO8ZyE5PvR+NDZizJBOVDetZVyFno3dmdZSkU5X
On5PSPHtr7YG0HsCyLPQIvjoaURigq0ij77L8z8F9m4oMp+pr3jrWbxg0OCaPNdOj487R8BgovpH
vwjYkrnolJ5aQOl3nrCc8KYEKwtsNaM201e9qEZyPviNLQN1oM/hxXsTrF8D87Ap6jmR5KafumHr
B+1NNg7Z0qFquCqFvTLQ4607D8iSPgzfaFphUTGPwARRZS8sH48QRj+3Ae1Sz69BXXsxXLghXXc6
3NpuhLkXtVgf9M6u0kKAl5ww2FqE08qtdeUGSzsS37S1oYU/hi5jOXFRl7Z6dVeIrXAw2nPcGENU
75JnMN+eTzrmv0kyGUwTbmcsQxnZeMDO2TaiTsB2xqRbWd6ZjQ2YoIgvEz+ydn2AIyinwlbCjI+k
GV8HKP6tMHoE31JspqH7kTcapM0IV2lEVN+rXARrCxtOIGNwwoZNZnQERSKJtjasbV+4DG5lyYbs
zcWVc7h2pw6WSlopz8hmgaClWnmhXOkmscHc+ztfRgSIJWG6ASG6NFgEswopGRMb6JMx6kz6gOoR
hrGZhQt/IkzXCJMd7MUXU52f1IH5T3WJeRkmVrKE+CetWD486/aCvuaAaytOXBEhNPcJzNGwMGZt
X2kN57tJnOXqZGZgSfQxYxNUJunnsBUZHBoL7DaM7ikXeDSGZDPpIOpNW4xfZOACSvWCLT69vFOL
GzRqi4wYD94o12S2/AfsZb+wJz2hmTucQ12hhld8EwuQLkmPpk/wlqE9MxZtZb6Kic/d6s0JNwcV
KVeheSyhkdpmzThjqQ/bRMceNNG+OewdbILhQobIg2ZsodX/YRVAxG3Tt7ntQ4L4FJh9Ht5oEC4X
cC6IgkYIHEXTb0xCu7Yk0CicbGU0frLTVpbftlexD1cC3WqdtMvUxtFiwJZotogu/J78rgi1dQhL
JPQUARjuRa5xG1OVbPWq1tKrqxD72Lv1ifcYdukPhhyPTtoysWRlJ9Pm+o9zR8ZJnka5OL1suGMi
xR8mJyOhzs/FrfIv3iAPs+fcFz6mIFQOa9XrS8V68Bs85tQj5sxHh3N6WQO8rjDpXWKNdO+oNARW
yQNKpoZZ+TzfGH6Hgy7kKWvA8t6zi03U+HIdJuW3yUbcT36JuN9gavhcDY2UohV5M+Fexh//hFQC
sFHKPleSfE3YGC7qLlwGMweqSktdEXw3xU6z4dAmtL/OKzTqYRkxg4SlHkYZNb4TLYK+89vufZde
nxEtB4NsYdAZrLf0Gxfe8IpuYr7EPl1nnsm7RyW4y2pOalhod1YRjAiwjF1kjXfWOIFWIjjuPS48
kT0J2qZIkjeNVvM67Ye7rCHuKfLoMiqqa7fqyUy7YT+b5vF8D/oEIy2lUkQFzHtQ+2pZqdxC5cd6
PD3Z7nTqC7DjdZtMQJgCPAotZlrOWbKVzzvpaQdwr8p3mGL1zHNoDFj0nt+E2VWrQKW2pVvAHQPn
QpUWYDnJap3O+955xJm1XWgVzjUM1DE2n0Ewm4D1llhOTfs8EzeM+G3wbb1E4FMss5LvUL9aFRSd
aPgxVo+2i/FPP+WrlDVSWvGXgJIebLxd1fvf68FhlNeQV0zWcWR4yclSKTqek5kOGFiV385v3lBn
Tm2zXs2CQkXKvxuJ+SZcaMEVPwmXlDpv0F9QeVb5Ln4nHQs+S9xDWFDvMeTeL4xbVPMw8C15baWc
mJqDB1ux4so/qg2jL5EqYNWgs9t40nAXAO9YpFwerSHR8fPuikCDIJhcr/eJrJr7czW5idjpWue7
5rsUz0zSy8yecA5xD6aIFmLGkGfgmVZJ/VARsvcG3Qoswa8QvnECYJIkQsBOTQSrXZnNCTJhVjA/
EVnJuoi2hi6X56d2VtUx+vcvtUBle17zvtXs638etI0PIb/vvmeSBERttDWzc8NL2wx3aitRdzWe
+51bOScUdafUeIZSs4w6N1vmeck2o91MlnkN/WdazQkfW5Ugho6nJ5LyzvEesj5+Bi82l1RVWteM
ONUv6M1CblbXBAttcJ1f1cd0NVVTZlOshXtwfIqZnpr1VoXLvsO8haiVg+TR5OloMONdjgzSryUy
xtW5N2CJxsPnHmRuGDJwrRnzsdG6N1nndww6b+ZRYuTA489ENMk9CiPZVNpSNTDQXUa425qXqU7R
ayi/Tngq0yMn71AFHyeK3yabqgYzTRpiXO2CVs/WIEj01NI+/5HQxTMQqhdwzRv8pBdwb9HCuAcp
WYJdQ4OJhsXaHeUXz8XX4FxYiB9yXIHR+vnIZEYWXpSQgIsAqnfNAjemTWXmQCiIBPregNDmUGfP
qHoUOY4EquJhBcUJZ8TDANZ+oHbiOiq3ZlWaEkMZDVJrR3FOnstn6RajWQDgfng9Aq6cOnb1gIuT
4hulPqJsxx8UD9dNO67zHreW3iDwK4ziqxiM6/PzIEKbW4g3YZWQUE1wMdzCfXFm5tazZuKVM7FB
54gn3xOij50vcJ+iQcDj13kPFn7Aq3OqHTLRiUPjpUGNcajI2SaZY8TJglbpPef90ERvbsTG7eQz
5tCkRa6fXbRjf5ejjZtq01qDUSI+MOxoGQ9MgaqI2qEKe860IlUqyyU7Q1kDgGPAeuWr85GGC/gp
nutC49RNKLqVztWokR6lMbuBGxG9lagmhjqiOBVzQ5ycJdlgVRuz6QaFYtslNe69FClDY8RGV8bb
ph/IQQMR4OGW3DPSEWzTCybQyw0INm1lkCDrKB9il2iyFJgahd3BxIXHUeStIX0UUYU/UccWkzv5
S9kOxuGce5azu05SuF95xyUS2KG2Yroa05FTKuxxqhDYT9JwPXlGQcRwiCz7YMvi7Vyl0TQ+dJsn
q6Zm/t3VfX/rJPrSQUq+LClNng87QsVs3WDhlDikxrArsaxMCU8n78WL/Y7byXUsQsjyceq/+hkp
b1tAr65jDJlUQayuqUa3FtcuCxhWzomRF2XwpUoLDwRu8japXkAd0EOKjfLJlu5bz0hw4AeYKlBF
SKz4La2/FBNHSDpTUZqrr90sbmqN1DusQHROucOGyvHGXISGrjDZn3PmEojX8ny2ZS5htPDc16bT
cBKiWD2r0pTp8GCWVuYRMd5QZVjQrFYQc+SEUbDRsE/kW1LOrL44tVA4fVyGNR+0yfmsgne1ALZ7
c47mzh9UYaJWtWOzN5PkUZktAnXTLcEvtTUcLPGbjhhY7vz6R0CDEW/Ua2ZOv4UO4XZNEyCM8u9e
UvsrK7ZCSg4Ys6lr49pEkmNzUZVRvlSrXmZ3TYb5lObnPJUNFN9y+gbomuDOSw5zcDvi+M0NCPHy
yclDhWuWl/014FCKgWFr7pKyuEz5aEwRXuh+TVLQTi+hBTHELusN6fkWGDqbWzD1yyYovtaNuIxq
PPBA/EufpeWU+abAPzlunutcczexcxMO1YWm19/myIeY6pHrhqK76uyovigzT1uwXQ4rZ8r3I6by
11If+vtJLx6LbIBm5sgd0H2n1oLN7Mi7Ooi1tUf5bpnoTGn2EwirvtLaYzdvZgaYqrDzwZtbzRUq
0vQmrGxMuvNVL3Ht0IfmMGTgW7V8wOLBHPyN24Plq6OeydYm7za5QdiQ9vLmf7F3Xl2OImka/kX0
YgO4lYQM6V25G05mGSDwNoBfvw9U92R39cz02fu9SA5CSiQhIuIzr+lSS782UVBKxmQ56h6duTqK
RtCG6rkdLHEpsL8CD455z/BaqtXQ1HtxQGI5BSSHrta+9ChIUiONJThKzw9qPftYgBU/qWF1QIqU
ebKd8r5UHoB9dIcfRTP0x9Kcemw4RB9CG+tDB5rGRY54Q5iTG26byGBv+FyVoxFyL+C9vG3Q9g57
ORP+675GoaPEgnqc6wc0ikS4bYDYiNBh5Kg4rnCkrzl9Xt7lqcCXZdSCzLP4MoaifpBQL8asnAHT
xD0VQmY77IrNgwB2fuzy/Guna2Y4FPrnsqahkMvUCEDR4XijjCLcNtgEfPbb2Q9Mq8HmwEv+vNmO
SYTyg6TJ3lLUsZD1hCLYlnaIbrQdbnu/PLRg6aOy24Zp1ZRX0BMRVPIRLtZKqYfvG9ySMTr3Ub8Z
m4gSTjOl3UXi0VpFdeBo43C2cEdn9DeqgWTHLGCl11lsPRUq8Y7KH46TNeGwkKTXRT+b4bbBBN4K
W+Qq8FTKk+D9CaytZZBnVDQMzTLCbUO53/y5h7gLkH9UBA0qlWttEkUfRmva3PuYsLIK6I9dZuiP
VSNjvMUpDSaRuCRl6V5nmDNZosUmFp4SiSM4QS3XY6zyrMcKlk0x6fWTLtqVxjTdCmPAYzfL5QUP
XWhmaYm7tYfptFe21oNjaNh9JnodCJmkge+XmJ0YTndEPgNxwsfZX0VGvJ4ban1Iob25V7zH9mhS
Dn6Z+L4flF96p2Hg48RYoD8uVlE/zjZcJK+iTrEdc1fIpT+Ie1u7mzJcexbYoY3EK2pJP9t6ld+l
oJ7BUKOCmIxU9xc7s1mIuM7dsAKxt12nTL4h9mwGwu0sUgDDQgaRvXH9Ff50TBfdcYztT57CmihT
EQbhpvtZ03GlnfysubJL9OUKLFj8FBfOdbPtTWPyROFs2aFpSvTV6VMYi/yHpNEeZLQNw+3QttEz
PHi3vbrtMXpCnQTGf5FfTPoMJjXJ0Em+8AEfspG73Kx6nHxz+3Z+APGP2cS68eb5K8sRsuTuEuEW
dqpU++RoPYr71XxGIDgw1wHsrqOzn7GtHGx53RRdzO0XBZ5W9kcq7tfObHDEjDFebhy8/KZbd2iz
KwfKJ+bKfrtPmWoOSbPGp20w90YctusQ79IW9CRyRADNdeNipw9FKodwzISnA9dltsnXiaaKKlC6
g3+y7EZiTJhh71abaCzq5JSnfDJvEw/PE0+ZuIgdazfD48LqrnitIKADb5etpxI6HABZeHeD7JOr
DN2SfbrAFh4XTSeIKL82De89n+xVrGW02yFEWXJgXsuIMbZd8OFQw7xYBpQicIqOUjt00a8It71t
E9nt7w9TpzaPhe+xcg6X2a1nrEMQ6kmEzZuo5Pe97ZgTv6gYvgnVY591bqI8DisQYew6rRBi8PrA
1Bwb+H/3ZTa4rKnLEj2P93WSfsoTmLDW1OJJ0s5nI+5fzMzll0dPap71IONmpvCg4usoxWt8wC8W
KbD6uvYdinQivtikPGWO+2Na62+RZ5+ke9VJ/QxK+Yvf1B+QkPuYTUSMxmydFXEpma8pw9kkhI9n
68WRiv5cChh10bDfKqlhdJpG3cP+optYtY9jhx1MdNO3+XDKY7MOflh4AqeGw5hVnnNJZhMBWRcY
mQFnULiAtbMIKozbfZJO8dYJ743EZOcYLrDgIX6bmuh1ttv95HaPZYwySwUpmKrpMdaSy/oFdFOd
iMs8hsSUWKclI9aTM8HtgOoYUbL73CfqQJFljzQ+bqY5FdSJua3x94bl3q6aVlkrvqS59bldOEm7
JD+8iWVODXA2EkqNhlN8jGuMppzEe4Zq/Wa5/ZuFHGnXrHJ+iOnHRHDwTrFVLtpPSsuuFytcGpNm
nEm/V6Cd7ywlySxCMtdFlX5iFrrJ9KS9aAbtKbepT+Yw3JtNjUbtNGCbidVqgVJcYGF7TX2YBQ7w
9Z5e3LhrHyYIHwHRbHu9CCrgtKJ+SHOcflZ5bA1ztUq/Wr9GsiYCOYZMLo6sABKJqPOtXxf5vYmx
xRkxhwcDD8jBJX3aKnrSj3+spaBpS6gQA9kj2b7vTYx6xqzYS0d9aH28vRyYMhK4hd5HJJDW3iHR
MTXyFltCOexc6KyNCiyRvaY+ZqsEi9QOyZnB7sNRL3feSF0A8C9RI1CCgbJQDl7ebDxtd7Yb/x8o
Xxti+C9EOl8nKwDW5NMVtAz7F3xRtyyxPXSUr6zKOZczuUpt6PCSF3hX9Ejcungj0otIY3KWs4L6
xFpq8mmoDWax8xPpBB1RNwWK1NgVa2awXcqYMqONLpqlLrFJOkvIs5aFu9tJCrrMDsnlEJFv1w6I
kfmHsLgJBklMqLtntIZq9AbS10oK49g1nyE2vU4OJpXIAFA6yI8L0zUhv8T2XLsWwFj+OwjJWAFd
f7soYEhRjkKD0dwu2p9AV25sxrNHSeTcFsaHAThRm5Gyrh8pnbwbuEGLOsd+e5im4Z+k3Mx/895Q
pTF8t+EUA4r9hcXR2aNTUOrPz/Xa8S4i8i/eyEg+OJQZNNO5rcz5UYAWmSfjA4TMi69UuGZhtEWx
wIvRcUAvgDiClnJ/0+b+ZbIp+fz3KyT+BgqDq6e7zsoFQmfnbyowZTuVmS0ybhuPT5lAkNh7Xad2
TMMkk/NaXiuNbF8LaFGxD64KyFijsh8rmCNFyBuKFt2RIfeOFRkxWINXa83lvBz0p1shitQWrzml
Qu6Jo20SlMUy+VJ1KcHt/QZBjPU1b1/LgX1j3zaf5Oy62MWRFG44DdKEHzSCxcHNk505ksibGYhy
+EthvExX2fopPSsx991IK25qcyxnbZjy2K0Vzvg4F8l32Ex3eNrlj2vCRp3nVbTqMW87aBXTR3Mt
MqaiuTh4twPyqBZaj601P+VTcv7v19qw/gaO5WKjYYKulIs+798AqzX6wBjNDNk5FZmzh/QbgFEl
+13xJu06k9ndiorCpZQazYip8Vwc0DY1b43RPopJr1gOqCh7bkpkDG/sCjS5OkO7PMEft1mEqecs
Re4WYRJTP2n98dGOaADXRnW9dH5xHPXlR7HAjXdApRxFMx+3YnOcULGAdrsvkte40wDCGdSrU366
taFYphTJpGLub8lRdDAqO6sg6jIpiFrSPNcu1TfKDFVLuU2whAayv1cJjanMUEh4VPknOC/MPCTv
BXRq5MeGfT0z87SR+yXHEQMXYJ5PcjZbv3XQvudS1UdqDprR14Es+68oY6xdhgKLDAoQQa5SxFDK
1wEro31h6SeIWrS89ALZUwyApeWurZE0PqpSfyHQo15FxcemNJeZ7bVGkQsMA9/a8fvHrdZeaxWW
8NklqbXvlcntU5axcaggQhoj4V5kLzRGMhIsHVxZF3cAWeAel506aYWJIIBs6iPtEjxAZX2pX01L
zqECNrXPcueDw5N0CMK4Um+2SlBtQcbSHm5QTbnUK0hApKwTrS/OVqt9iQvG+fpRm0tcJd/hlz4O
2Sq3IjAmNAYdMMAwfbAiB7AGZgiZ6jGFrrqXf7hdV2r7L5MnrHdhoEgoHB8J578iVuMBjImtIYNn
rV95XQ1cjhHD+d+0/qp0JUkrzmwgcvCzqtbm3dowQyiYpWPFMDR9/g/43b8jvn3LZ5FAc5RRxNz6
y0dC5QMHNdzxzrkTf64RgSd8vqyl71xhfNnOl2hFnFVq/LBCrwovf4305qPlOf9wbf7N5I6PCBU2
KBKw1t1foedDOoyRKKv03CdQxaaBUYUym+wwGKrBM4MU/9qSqo2L81W09F9g6t50a31DrPgx8BT7
bsZRrYi8Z31In007mQMqYdE+rad/QOL61t9+R7SbrRUhj9YXilvrEvCnRZAA26YNrpLzlK0e1nTR
QVYc9LFDRDky12Y2af2SCxe6awufU79CS1iFrm63Aexiqs7p9ZylKhhQIQrAT7h7c61GpQWKypad
Hqiz4l7aAcyrBv/DrqMlGeiqIHksKw1KqN9dVDa9FLOsDvoCKtYskC+IEJz3Ncf/4JMLmfqj2T5p
Wd4GW0081lJWn3Y5m5l1oNLnB6OisJZ/rB1UZ/OmHIJ6SBNcbXFeB1n5IgrzKJDiF8kMaw/NkXSm
b6FZ6hBjixfKlmFjNTW0e8NYjqmvfWzrLsdTaKS46uuf5hywrmad15rjBhUtqal5vvac0MDVWSMS
M7kfBRPyUpZPfgI2KraK+VBY2sXXnftyiGFg68NJWOdI5u256jwK2tUkj41ok71YmuvGr+tHFB1I
TjNmq2LuJ6Q+U1x+0uqwDd7/p0b9EzXKEasw3//8wTv6GzXq/ntZdihCv5Ypk89PutXGqfr5j78z
o1z7N3R2kIKFx7LakPnMjb9Tozz9N2cdSDxtCmJtAxj9OzWKQ2TyDDewd6is/osaZfm/wTWkTQyL
nylsZYj88RF/p+/8JLb9e2qUgS/Gr4MaHCYq/wg82C6BBOf7y6DOCwvJg1qfzxM+kzQZliAq5BNg
ASSCk33dCZ/00bgDr7AckSsEwAHE7Yiq4L4r4WP4jZs/1ibuthIXjF5h4Lj0jL3UjoMCWj3AcNS3
RD5O15XbPSjf7IJC62v4f2TmyLHuk+sCVxCsaQpo+gN/VhwHsTU9Tgp5FN/4WEaxBKKxaAiXzeu5
MhybLe0WZgik+tsmd6J7JDwp519ahjEdcXu3KJSm0iQWgZ0DEMxKWx66VbTLzgbvNK/4pC6LP/pW
boBQcIZwWBefVgl5NXT9i0weU9nWp9kfTwndgHNMgQrIXXsyeiAJXfxDdeLUWQa6XnOzBzVJexaJ
hLWcgulWnof5AsDMFQQXxUiXuBE4qnZTuuyoA6z9PsKiXBKWRzTbDgsYt72uTRl1jvbNmtMfSeSB
f7C0F+GO8IxQOKNinlICyb1LMSY2OknmjRvltN6kJ/Gb7W4y60ZNvUs3Ob6UCb0Nq/QVXd8FmS3b
9bCGMzECh2t8WUxd4fOdpbfk/tFO+rgyi/Emje3+yhBvXdJl19Zo31ia5d4IN4c2LrshaOs6OzGN
Z3tdgPYcJ3ztrc4MbIG3NACrfg9sB+/uHv3tUbeJi0pHO1ky/WizEIM/ncHoxzTA0jrpKPUXar+4
3bNY6quxVcvZr70z4giZ50Du0fqvkVG9thPFlGkRd4PvFncIv9Rc1JloTgdc2ncYZOW5dsmr+A4B
F/fspol5C7kKEJn9mfZYfxfF9TWQ3fpqbd1DMDEA3lr5QS0e+EBtfgZoWe869ARkpsDcLo67o1pw
ydeORzRECLOoYo+bHagwm9UIH8od0VmpAyFIQLgLONVejD5AJuzxXHjmdB5ymNieq5xTk3xD6OXQ
plG9KwrwZoZbHJ1S+047oYPIhuobtb5dEcfWY++B79fci1zGQ2vK4bokNNxF8MePusiNa/6lQY+E
+yTKuXCutqIs7fh+GGNcXGmSoAw6YrQ2ul9QjsnO+lTPiDLTI0DTDImWXv9EERXxK2Ih0pXmRneb
b6rE6EVO3RN+fd4h7qIvhaauC718WhJj1chKb2wvtkkk3F2ZZSLQYT0C/bM++W0Oal1fLW7n5TB0
7aWN0PFtySUgwYib6jVdYOWP00SPwHxC4aBA+l49+JoHhKw5D8RkhHmgFfI0wsNAgzHgl1jC0+S0
nPliSPOEV9/TLJKGsj2qOWQSPwq630tHKJwskcX9EtFhdY8eXjjXjtdTKWkNagqEDfu57K74sNYD
V/ktlQqp89SAQA9ZPzfdt8aFq1P4zR3B2XNr4GLb2tZBuI48CL/or/rsxadmpCL9hFyKS7dtKR6y
LwDCvmWK/HuZhv4wC8CpNLN2qu6bAGrrtJZ5qI0vi0R4z1g9nIHu7pNyqZGU8LCUNElzBbpWHsT7
op+gu2eZOsyN/WaBdQ+NJjmWE0p9CoYhais9Frem/1wKqrCGmzrHMsNbSbcJoRByGjJy3RSZNkBZ
YO2WfDzqlQPTPh5v6ykpzqbDZGTY7kkt6bnD6DyeTyhW+OVLbnb+pcK5tvavsqE5JYjsazrzg+Of
bKSkzq25HNJIFkHhNZ8oH8Oxz63mVJWoK+oWOk41ihdoJx2HEbyDssg2od+252HKVp5MdFCr+qQo
pQrGDuRs6e7xse2gjTDRqf65d8S8l/TQzsbCdAFu8WpscLcXVnE3m/aDO5qIG6p5X8c1GpVQN8Ab
kV+7vff4acktSmTRsASLd5lHMvzCdaBJZeBwVrUNi3a+p4cWEonX6BXBgQ4BBsjbZaYyMQxxdZOJ
VBx652uzTtf+gNLIXGQHv3C/ar5zNssiwvuo4P5tdTPo8KPeNZlWggPBgzs6gGD7ZhfGo74ibodI
akHrYuQgFlA5Vfq29FZJ3bf82Ad9apLG4VGvxyBhLaM99MBwLtHZHfQ3fcRZtbeSE7bH3aGuwYBV
Hl3yaLhgUYCPvKR2ZgK2jq0fwDI/ZA4TxtwC2bLadL8YvQQFF1EzcfRul/j5DZj8RxOEP6Pd9PdR
az1ZZnrj2EA65qbBYqVkHBOInEZE7KFzxYe6s+RhGeajM+91ZK6gUdAKwWttX0FlI/2+7cHpAGc6
2gUof8vnJqrFqfKNz8i7tMHUzQlKoQPJqjleel3NYWIaKFIIsVO596RXBkm1ay5Hp9dQGad+unie
eSRdZSnO7WEfgaJDky8tucaxqGAKEXiIKEYQb7mUJnZYSf0w5csFMKABrmMAhxilX0bdcW5iDc7F
kPFVnKHctznC1s2ET7lv3RY+njpdhmshmcxu8WlW+723Ml3UV29s5L5FfEBGr/HsvvhAiOnOtAFW
oFOoY9cNpuVrpnnxobfilJ9HnSAPA3HPvirfvUD/E/vG+QgU+6uTFMZhoIntaSeKJveGrT7G4zLj
UtzdafKaSYH+gOtf9YKeNh+wL6lakrBrtg1STlg3TQxWPM1ZZN2xD0rmgj11UCRO+jnoI7Jyoo1T
Xkf4gFycdvMtVAIwYvc27bwCAL2GcXoIEeHaQM08SOz4OJhy7UJZd9U4fsjA5+7WImXcc3P1loXz
URKf5FTa0ERNCgMVmiWUTlpmt71buafUANm7IoesOftmTo13nDTrri7HlwWveMgEmYG5cn9Qk2te
xT36rLEReEmsIWYIe0QBLJVNfqjz/BGA/0vZNN803MmzogSIFYlT7CN5nnvPto8lMWPuFOlzIBKF
R3HC3WcjyogifU1sVVtIPRSrH9IgZL6LMDPVvfIlhrFPckSfIXhvXKveAbmUF1WQZbRxdohKMjab
/BLFaoK1UP55sx0TE8np9gQ3ACEn3glM4LjO5//awE+vw1ZnyGrxce76CohFVoUoxyaYSK6PGZz5
ZUSqFGXLjqqr3q76KlhR1QgyRindcVk/FdkAuGjt6G04ga2Hv202sMC2tz3h1EogD88X0XrTg0Jo
FGXow7UNExkV4YyIZGcb3Wk7Dl2rDLe9bbO9ohuar44kxH4/tO1t5/h5zvfTGXXEKlnPWX2Rzdsi
BWox4xNQNP8iXDM71Vp2m+BXYyGJS1Fwe4G7zPoJOY6L69g+SMf1s3nQcyiyrrvb4wh2NEQxdINW
aAKeKHEVtoUbcYutu9vB980vx7Yz/HIsQnMLVGZ7/uX4+0MP3O9eShDIVcVEniQwDcAWN2G7buIs
acJaKHfZb49t1/mQ12Ac1PoLvv+sEhGdMNcrftvtZ86ntl2I9nmRmNSHIsujoNyO6W5cnTsbNs+/
7olt75cTtllCvgJ1F0xuWSMx+cdGd8c6hGL/+7G0c4pD6+bzbvsI26my7R7bTvhzN47ERzODfzFR
8AkHrSnDbS9bZi4toLB1MRm+ASjjnskT47AogGpSlO6M/bJThKLKL7HRQfJxpYWSz/azxXHDf//c
3669FMzmlQOlTi9BTO4QE63gz01VuO3BoOFqrBvV32R1oV9MsAD5TkeTDxHidTeG/hXmXnxyGuQL
W7f/uA2jbeO6kl+hXkdU6fQzyogkNQYtV8gBDB2rZBDNqFGH28NtT18f2qNs9P322B9lRibaB1Hp
Uuasq8+a7w1XVYrczMSROevaew6jgVS3z44Rli1TidnPX7omOmXzMj1CPbXnNnv0UucEcPITfod5
6GpIyDaE0sesb9A2cCMJszBUpV0/l5WFTyw+vKUFZN+JS3lKKko41WChkmV0JHPAu4NqWSMPE5d2
2wG/uQHVGi+X524RX6kXyfOIZ66VYYZiLK4VOlK/bYbcOPip5e271oeKNxFFQI+5eKhX7zvRZVdq
ACZnjOjUmYg8Qa5D2xLOMvgyeoYhZNzd5MT1ne5MB+Ho5tUwjZ9Hs0yha+X9IYnbLpA5vhNNPGeh
UOUPRvizzUJ/aX3yMvwGk/OgoyZdDMN8yNHGQ2blvu+wh4gEffBZm+0b3wMaz6qwS+IxvTUtIkKj
RapQJaJCMdEEQr9IUs16vf2KFU6k1ntuHluWlm33/eAvr9me9VMmuPfXVZ343LZevW8t/2Z7Lm+E
YJZZX7aM3nCsJvM+qrjTFi+tQ2PdbA9/bkhL9n6esc4Pdh1K0pllny8NIB39JGrAyixCPmJVjEBt
9O8nHTfV7UToSdU/TwmVqA6zdpkuYrp/fw6uTXMYtQxw/Pqe+B2kJ31GNHT9x2HdvJ/i/WEJDn5n
zmlx6FJEo4heE6yZ4i7Icq8M67yg177tvm9yT3YnJdRF5g2AUzD5GPQxFLjZGSOgI9YU1Ph57P2J
bW/biNZXNPDLuD4Npctcwf9umzibX02ADEwkfxyqO4Amxgpbr9frtV0XCfDwJCP7qk51fkNb2Ne5
ZsBnX3+C7XcQXsoT2+8KKN6f99uuua5LmL19pNc9wYCiIb9t5qGyQjNJAD60iwf63o0OQ8FXa1fc
Fbbm4IYJnJx1biEur8Jtz6/5iX85tuoM7U1l+vmhsqNDbPA1ynX59dX2lbP2qnFFKoNoeaigF1y0
RSBtTRCp5htq50xUI99y2xuLAviJRvfWMpvQFoBRnNE8k7jGQcvQ2JHkpECx10+1bBNitX627QO2
ygadXqJNvb37BND3WNXWLa2XJpS51l288css1RCqYT7VtW6eonWVNEXaHhG8eKDXX4Xdtj5K6EJX
2+MpnyrEIyJfBnLCsLDbOwX6CvEyoyDZThcv+96vk/+2kb1vF+dhXRH0Qmu7q1jO1QmSYqjWY9um
6zOgGi6X21hvtu3/ticGOuisHNv6IbftkAF3Tdau0Z9etZ7o/R2399r+/T8e87qENeX9DNve9n/v
x94fvp/m/eO9H5MNgzWKqZl1rvwQvZ95e7FbKEKPn5/9/X+S3EvOi2EG74d+vkQzXaomDtzYobbG
cJmHMQTpIo51m92ZOeO9glMSDCy9pPgMZdSAq5DiVVKdbaon4XawWqYX1fcJtr1SnBcV70GIVWEV
Q3pGC8eAD7neMtudu90n75vJ9W7bKDWP7SJrPVAP0pLYKmOsCG2P5V8tbkVfoCgxn0RIbdev63At
XRYTY/0824fQ2/FJmTT+PG/G2g75OaG5XeiWtXvwvLogLTBSAG70Ufs+tIomvSR2C2lSW7neG3Ys
nY17A8ZfumfJ3vVGBgZsPQer+IJAOMgmBOxy5qUEblqPVEaf/A4Y+P/Gwj81FkDUUOn/z42FG5js
37uq/2tX4ed//d5V8PzfbI+ivUOQvcpEoY/2R1fBdzfpNAIo/IMouYg/dRX83/CPoH9nOyZUdfp4
/+oq2NZvNjYsjv+zScGZ/y9dBd7mr00F3YedrWP5t0pG01nY4DR/6hRaSUYVzaYBWOpalTR06d2R
jiBex+Am5w6EyJWoe+t7NCWLPNQMAHpcmG0k7nMj8Xb8gbGWcr7pBBfaix2JxvugQHJ2P+IZgbNX
YqdR+zbiYdYy+DEmX6wFX7mpHtNs16AkZDRowLiaPFSwILqn1nFnKChO131ITThnAf3VZDhPTY8j
GgGSQZ/By8eIdH6YkGKFrGRe1cmY31EFwDMrUloCLLvSgP3b+jChWOr7TXXVlCkYJ91L5vouHprI
OtFYd0wQamNELUiaMe3RIS+/ALjStB1BWyaokToCr3Y65fauKWM71Vl/euO7OU9Zt+86bZ72UxIz
52Ps0Yv9SH+/gz04dOJ6zodsTO6GEk0BLVBYc3cd7yZnvbsksYP7CCbFTmq8wkvO4guBOPJQepfr
7g6sTQY9JSlUe4oS+9FW2JZLa2EBpnJOmcaakQo9tlWUvZkdMedOs0kjbnp0LhAiyt3IbM9Y3OTF
qViSaaJMK/zoMwE7+hB61CGP2zlWYe3n1JhX4VMqS6NfOBBuhDv798OSuOrFUl5jPfFCv/4mkil5
iVmxv6JksnSnLmu67CDbtkaI1gGHRdpi9V8QMBogNfp4NhV+X+1NKITPpeEkQGedMg4aMgocG1Co
8VDJmMwwsykglnAfZ/Shm6qhdFzBXCP6d18Gt47UsRzrfnrAFC83MK2WUh5Mc9aNsG35qjFs1ywb
kDA27Tqw0Y2v75epc9IgFbNZ7tqmq8UB6hvslKiTFQySAa26Gf7uWN5Dh9E8mPHK6pA7WNQq9Npn
lLYJkIpp56atCxJmTONUuypiYdH4NQXyvzYOY159KMVIeRsnBkXP38Tu6iQ91ThIV9ClCiK9K+Lb
GHqkeZZpt3aqTdHpt3U9Gk/Srk1JEcpRzU3ed3F8o03x5H6gCeOb57kBuRVGzCgWBaZYDEsWpHrN
rwLTNOvUrVAA8825kYEwxzTMllj7VNvF/DSi3vtotF0cYMzq0Daz1b3uzvE1I0Du695x7gwE9BK+
Z55+y6EWPROIqJOiendyTJW+NaOIIaKbzlUBM4WGNmaDPljJk1lPfeBqXObFE1W9W/SyReagt67s
1mhoSJHz0SW37rRs0UiStOk5h0l4QgWguircxr2eEh06fqSgZRpge6PGLi7Ek+pJNHF0aHvqmoUk
74oHy7zoUex8QICX8lrip85tt1jf7ULBiO3y9tbWRhtVeRU9qBFwdmkY5QNFr5jr0SV7YMndA+JJ
w9uYG/Vl0FPrKUEXId1lg5vceDnxItpINAUnZXwqyi49W6hKXMTMUMnhIRwtP63OmSfhmRReGZ27
NMZ2GK4FcaaIr1EHgjvd0ESks995d0QI5ZdyshFuHvz4XojWPQ2tjAKYXyg3lKkXLPjEneGIdWd7
qMsHSH7iQIW8vbG4FU+jBrPGXjLnfrQj7dVM54lTVTX1+bq/9yjSHOFwzscctda7Rcb5RUjELaIE
2InjpPa97vS4CDqJXdxm4NkPiZT6j0KX5VM7FN2tATnE34lVvXM36IV5AXOmfdTrpbvp0YmEZTPP
AheVJKvvEyt3H3xS2OM8T/HBtArMGi0kgIoROR1ZmTjuaqPVBThy9ztTMswHA+XBBXLNUUSWQek9
gj7dz/VM4Y8Wlgku8JQVkIC8zqHLUTSrP+XgunsFfvjrYJiSO0RnutWH5Amyobill9jdVk1S0eEu
u7OZ1g5GRdl0MeteO9qZ1I4Q3KywSY2VuqScg0ewdKNJM2e1msuT19M+igrfPZQR2heE/7Bvlia9
Ril8PhYomAW479Qn5QEzRFoD0W9XtLde25sHmBcJxPl8vkkGwjaE1MFzLNN06iWCuX4FyAWRu34v
C8aYsIV5yBlKpyGx3Zu8QPSDeoA8TZ50rkAKNTd9Nuonc1HTQ1To7S3XwGVKxsf5lMFwJgPQ0UWp
DWTX5sUM/MgzT/NaPUaYjo5igQB/iTndUYsN/AVpGhwMEWEJspodYZM1hAk67QDpHCRemDeDKXYt
OJyjcV7EGN0MRjweZ7zt9ywIiEwwoo8I4UcnKsDgBmw9u+nn1vwG2ru9dWQHacZ1oAh6VXHyoOjs
a4zKDlpBwc7z1HTRstQOJLKKCHtYTWC5A7/4PI+XRFOAkAvMmsGcGtdwRPRLMUj/o+sW4iVrPfNO
Q4sLNAEe5crHF6foe5s6LPbMDG8m0X6OgrxntajxWTo2tuX9SGw9vjJSPTtqi9Y+EkbDl3AGI5Cq
QwIE/j4kb+Tns8UD4TzTyyhQlgmHZVkbrIO688BMBtpQjLcGM8dpiWQWIB8f7ZcJ6x2JVHFQgtwO
Ch31SUfDwWdXIXN1TmPk/Oi7yHDs6u5mBbwdCsMaDgkJw2HyIwsLtoXbYRjXTmeulissTfN1wdWD
xsWBrBAwwh1DLJdBqigQ6CTt3T6XB9eXtGMMRkZhlzNkDrRRptLnHk7b9thLvEZESeu+lkCLEjCY
LCCquqIisboL6bTPaoO7tMBsKJ8iaJ5yQZFZOT1Z6KizhrZ6fp3Ow/CoaXQwnAIXvcWoxKWf0/6o
ObBFomaJ9nHLNNNZvnZ2/c5BowVVtbQUA2SDlW5iU517rdq6OQBpsE9lNVk2jN1BkZ00dfJA6by+
5J6XoNHgde3HeqiWo6WW+tYGyJkfMxsUHZ4jSpnHLkNe8GZK7d446JAVUMgD3+KcJ2NSy7XHRUIz
rgEM9zzZS50ciS/bngytVjcs6nlFbyghiBM2spCU7/+XujNZbltJt/UToSLRAxF3RII9qc6yLHmC
kCwZfQ8kmqe/X8J1aldV3HsianAGZ4JNytsSLRJA5vrX+pbBNDOlAI5WKrK4s80MoaXLeRbXwfWs
j2iRloHT7n/EXvW/iSmtjMn//f6mYxbeJv9imvrzl/7a3hA+8IEZ/ytM2rf/5ro+HQ0e+5N/eKXE
3zBA647abtCXutqo/o6RNp2/CWFheeJ/EJ5qYP5PdjUG1+B/39bQRMP9DNK6Z7qm/e9O/FYHczY0
EeO2fth6VvSIKaE/ZOvYIDb684xF90C33SFXz9aDE+u7Voj0KNScReqfq5K0Hrxq7pbt+lAoqZOe
sLsMhTC0YlyHfe4cU6/62QvsDH4Et1Bf7CA2iy+oJ1sMRO1NNN0mkT61ooWvlLYWgEWRXgEEKeRP
IJ1Bvw/Z/jOMiRqqRoFttSCKSn9Id7QXIfsPyzeJrfNQL+A7BuRCJ3P8E1Ms4hv0lQKiCpqOrT9V
LHbQ+jlIJWPK7iFpMk05N6RffpDCKwFFsWbNr1XGXy7DDxbIDmXM4XWhhdAkaYqMzVJhaVDMkwxU
qjeXgafjdjaHaURggaMShjVEQI27eM8A9xifJLI9PMLE2XrNuDc0BgVqsJ90BNlyn3U1rMSDboT3
UxS/6yCiNiyPSq5j4ss0nv0OikJKOy6ZqzkjkYJX2rBNkGweyZsKPOQuTwsivvK7WryCILDbnWfM
+6G61CZGpzRKfzupC3HFMIBtRUEioU70pvtADOrBq+dTrxOOEk7NfKmptlbTXXQ2fgePfjhvie+j
nB3DTriVERTzulesAwdg8m0MAQzFRhTu0sZ9cDVXBw/AztLPunuWguTNdNzfFLnTy7jw+8jC7Bk2
20AybEQn4u5RVE+pPizvnbGfmvELY094oray2ugOY9m5zQO2fDbgzvybPfrsr1lHY92wgqYf4o0f
xYLcfjXtFmBtmGbSkLtmy5QYgzh33ByZ63H2ShC0DBA2mWs9+9R/nkNaGi3p3dRCh7Wie3FZrV4i
2/yix4NdRMh1mKSaCShFe0gkL9OmSGnWD5PgX9fmuTy6befs/QEuQJTJ9BhaWCOiGnfPEpWgCKs5
2WWt/rgsurutUiN+9jQKQjHzbMkITJsmF4S9+l67BzMVONQ1nWwh36g2nwMTSQTq70TKxKE8Yw6M
sZMBekhJL1BeHWQzxeeyKz8TCNFxTgglE/P9MuJBiDX7u8TTQAzVppcaw1dligiDW3+CCLBlZt4+
UWRh8qbRFt5znnntyG/ctucnZdIePOszZ876k87urrEvg0UKf/YGhjbZ1dJxbbjec7SUb3o56DgZ
E+sYJ+Gy76qnqJ6TfWV1RwiMgk6jYT7hJoWcOh+I/OIWIzp7YLHseyPvXoyHogewC88Erog2G3tY
oReZIDYkeX1XFZw8TYt5YO6wI5DfbKHtRQ/m5OwN29mTr1y2hbT4H0qLM9xgGNIXKbkLY9o2aiNb
i2ZXOlm5HeliYiqxlQNxBdSkk53H2c3Qk3tjqqudtU0Sc7wr5u99py0Hu27BLHlHo9Cib4TK/Bum
xDtiZm+u9E6ICU2ga7RqF9bDVPBBZjklL7Vhf5B5D5Klqg9Ox3t8TWq8QAmPNwTr/VOUfE9G5Qan
6RxSXvcY6kOAFWsbRTGBuaWCaVTKcptTAktBNgDjwn6Y5bLcy6571WT8I7VAi3VWhSceFAseNdJF
fI/arj7a1EEecIiO5d7OQF3fRSxT2LOL94j0AY09YZEgXoQjFjok0BiNdkC1CLM5vDO8RYGNY8pn
MoTWlrmjCqLEgSEgcYYzLqemJTsMzFYOZcMqGS2qrz1Yf+5467XkaC+pC6yf1nHMjSYOwUPl1PUu
G7oPq9CqfeX7X0ljvQ5N2p4Y5sWbxKjvSZom2xgYYRAboj6YI34MC2tryaUtmBPGW+mgsceayYHO
5tatl2Mo3e4oikpCN4xv2BUuo4xM7kQYchMgVE059nsvK7CQyGOXJ8ZDa+xaMzymrqgOFEOi68zR
HlTZfAcSrF9e3MmC0tEJTB+L9znOclsZ3CL0cLjGY/PQuFFzpA8FkHECMshLwSnD2q20Uu4hULl9
Brho9tLAhtfVKkuWZS/vbdJyvrSYHjrd8fEe4HilGMretEk+HjMx/p6nqtoRQbiNnT/vk14EeTo1
W1kumprKw9JIskdhfWuqyv50xxcnyV+JBGXfxoREr29z17RAKGxzMX71fiEfy1Q+wemAEeNPM9AQ
/9ItBuYcXfxM8P552S0t6amvpmDqmVJNBUbHEFaAE237Oq83eRj5AUIllldcagzK5a/C/hFh5/wG
fhuZo+OqUtzN+FEPYpl1cDzixeweB7PNMUjjykr8oWZrNS8b/0P3lo3uz+428kZ5mJEXBFaGOwZm
XJiRKft6cvcuPEdawjtOv0bfEan8qc3zArcPZriPQgYpowbPFFbmLnam73QovCYoS6iHSaCPNtPb
dPhZeWB0KtG/9Y7nqc5JhwmAO27ZRuzpUdu75lRy8juEinUanPWY/rQ5oXbQ15NX9nzpxXa0TwyX
2S7DerZrUREDy3OhvfpNQ404gwtC28lt9POdTYUP+1rzodLH4hQBu4ObZCDXOZQXpW4GGBFeQNbJ
s22x83ElNvKstp1DwWIjbyCJRJ0ID9xr7+0mPnuowFCOq/gsjPykDcQypsgntO0Sx0zs7kiJXLnN
htzZuxDqBiFfzURwC+nKHb5fgeGScHyVmb9i6mCd1r7TGH3iaYf/Wetkuxyu53XpntxBe3I8+TDy
MYKrCjOy4zROOg2U69a0Ru3ZF+k9+7notnT9neiDvF965qLYAGIMMpw0y2tWc/JahvSP4ETAy5Xd
K3cdbJxzGxIO4Wbm2oCfWoG3vcdCOZhwrLls0sYbQZ1jL66AfGeSNvAoKXct+3zcC6qdSNsxvZ+6
n6HKOrcMrc6trX9BSLw0ITuzVGvSg+1G+8asdBwsnjjZbGl3dkGlXaNKW11LZwQkmPZodv590gvA
hi7GLtcQ4V07lsuuxxS1daGrX1FGsgADD77bV003X3mV85YOPK7Vuha9dDYalotxFI3gMEgWkS0d
JLVLaDgr7PTM6ZVvAFyBS66Wk8jLcGtztw66ouAK5plXC3/RxssS7oJ1RMI/yViRjkb2WNXG2Qbe
4QtSCHQn7YtFj1iHOs6BeuCh020yi6Z+ZHcBmT0xLmKCAj3a1mcLaujodH2w2KxYBvuZz6eBW0yk
QGswilpVweC/YLc8DvqJmzefDLMPGiPqd57vlSzNjqYU8cU3FxVLADnSasYXRQvEF3Tnp9VbDZ1w
ao+djadGsa9KaRNutOZ9ndHMS59IAHvT3pkIfuyAl90M7WnAYo+B28V1Ibp7s7Z+TgafFfKrFzr0
SC9n9s/Sy/vd7HbyuRexCAwkOwILPG1kSf9ZytnYQxo72r7/kA4sTjH3nCCHxgGSHi6ovPomWqvc
F26yXEehrt+5722xQ8kDchRS81g9Naa96QnA7jMpmxcaq86TU7Ndb3qq1KwuvQhR3tKeBbsNOmo7
N0HTPGpirIO8dOO9nQH4StimdE6TXrAYPUD4px9Sa7E68ZYXKVfuok5CPoTVi2wK57aEyb1ZLD9q
jfhIpWvWRSdSZQSN11VH+BTjznVsbeuqTi+K5vGThel1MbKPKUVWyOMUqvaEzpv7xsXSe+fKQuQe
rlu30/3CwbYNz3fI9x7QqJuTGMt911wjCsV3WWceLN9i/+HKPXuO7gel76yqC3qFkWRPrai+IUOE
Oz02+00/lhf44JT1ZAtCRtYeLJdvTiTB8IwnfPYKCnsyYvdtrqp4K2CJgjGyaf4yIgzNXEYn3d8S
cDb3so6DxUxiXumt1ZbsTmBwzr2lwEC08DHrut0S/YzreT63CH8hOxg2Dq+tZ6WHzuC2avTywKXx
F/lZ6xHI+KVFhiL0Wp3MfoK/VZfO2bLrI/3WnRsecOb8YuhHHJ0bO+GddJPOVvhNS+Unc6KGVouk
DxLtSUZt/xLbTnFI4s9Om8SeEpPpimv9kmvGxZjPCwEBdO033y6QhmFXoAWByBq3FZWSkNCo+mxb
6W2b5VXyrr3PKSHNKSt/RzuRyhvv+bx1hD4c/Ga5r3tXUTtATBmED/b5tCTB4u8HYHOla59cgUst
b43o1DoJbYBDhBAYIshF3i/D0VhmaYaFEYkrYyO771HdpUe7Ru7nJI3L1ocXzudo8Z/cmNAEcb9N
2izcB0i8VJY+Y2fvnjQBp9affOu9gE5QpRV8Na38NFJoOxJ4O3oUuW3aBXhzOJPZA++iMbub5uka
Rck9+m0O3JrZ4mDz7691DafaJPOtZoSnXDPtXVsK1sr8XugcyN1gEWsQUq8Ombu1xdzd4z78RsyQ
W2RCgYgQ8hpmk3nsCm6rc9Xfo1i9mXWBEckYrtLC/Z4Y2BSKDspOVaqFFQD70Co5HfVlFwkMsnE3
PxrSHLelyF8KtyXYzeZ+sgxn39pUZZauPE2ydqj2sKfDAEJg5zjGj95Msl0cjuNJy2E1+vqvzvNy
zlPIGFmzJ6WY3HQp74GXYqQ0Mg0Kg9GdZCif/Ux3Lq3VL0GccY+fTER81gXX0hhZjBVNvjXNkKVl
Fd3quvuqHc3ZVTFu8Nz9lgz8slMwsvCqSCyg45eBX9bNrUnj7TS2L8zFQBxxHdhPlmPuQW3oN6/d
tL0QANJ8aLIlBSG5a+18RTPokh8ACbHBaxbmc2F8i3vsYZ10z7Pmjlj0XdY6ZMkTV+s2Ea+Nt01+
dYn+vZvgJ7sRJvroIkJFVa7ZwohdtOko5MwlF5PaH+zDYGRPFiXkhkXj08i0bYcGQTNsOOPGm8rq
IjJMF/NABiUTbM4rHfZkNnPn642NY5ffjSr5Wgy+XWHCUxxMTv4p/2Dl+24Ydori0F+jkc82ImgD
rwdfP9qkdUf7us7l6EjMyaFTr9427sDp4PJPKKMQcmsjfjjoA3Edsbif663dtPea95ww+tuloQft
VR8eSgI250aZr7hOuWTv1fNFWbDWR+sBq0g4lMPZczpKq7VH+OYpSdpYP6+Hxm70c6UO61Mu3jqQ
lpFAe5Eb51od4ny0uB218R3VUumB9DHe5dx/cMIsPK0/bSWOrYfabLozsZa/XoToga/aZFF2kxsu
/BmH9dH/6ymuOrxWeKpc9QIFg+Vz575XotRP65P1y5MBAiyT7Zdo9TJgCcLWe15YOKkXuz4yZXKf
s8zfY8yH8bV+TUswBqdJdGLwb5yLaDD+/JLMFI+8bkCtsIbUOzv9IFmLmC6jgPiBMQP6TG9YEP1F
fxzaEqLiAmFcHdZHPvrcn0fIyZC6+T96FgAGWegQbMWIeYzVLA5TZb8xOwydUlRjoBHpogpe2cZM
9femqWMDyttkhb5QFuigUrSkRYGS1sPEfBkM0z++KLmj8CnRGezzQdDaDBoIhmOWkTyi5JoQyz++
VrJaPxKO3K5m+N7Rx/N6yDXZYnhNnifGQowI9adIuXpR/ypwXiMkwkEmgaE8SX8ddOWgYpGNgdDv
x8ATJNggbiT0S9AY1FPCd5y5Pf/x17us0flAwwO0WuxyeJ7KLQuv4c9TLRO4YgcCTvDixnNaEL3J
OBNPuvM2RNF4FjpEwwbY22RW41mqw/p1ap6Yr2eUpNLYtlCv1JdqBaycXr6yWTW5P/B5zkCGLcWb
nt5GhbPKJpteylpBrTTXS7fjOGLBixSH6x+H3Jig+zHPxXpaPq5f5+enZ9/fpmIZ6SPVze5MvUl3
rpUnELWO3Pas14cIxh9w/Xqb4jrZrpTAvw6l+qGd1UNWW7/4YKrvsAL8EvUNG/UC4CETAVuftxoB
nzJ3WwI+1XNl86liakFiYEqCyOUy6YLKMAXbpBKo68aLCNHG/Ys/0iKb+IzFYt36KbG+bEg8ooso
Z3KDOosnnHC9dqOO6uS1tCFp4TxtloxYnc34fTtW0LSkHb55bvUI54MQkbT3Q6p/a0z/x1yUI6PR
vZak8QEs3kMyQ1my9Ka/xb0FscxxPlPtm+UbDeTe2N86tvcy29HVTK18PygwqE/37L6Y6bKc8oPH
eUxw1t8wfL3LNZrEmaGJ44h5h8aY0TumFi3TjncmppXuKjN/iTyihlaPipoX+37wB/YXkeSSmn+r
as9kotf/Zkk3nAabVamWvSQkKqlo5XopDjKf7QCLLUMyJZczGQDTGUpcQe5wT9kEKildkaiU1c2c
CIJRKZLt07YE3Toy4u5VZ4r5qci0mOrYT9DrwyvXQOfxuSAP6XJWlVsznECAjtBOCH9TePzSFe4S
2K1DOAneLZEPuJhOpu2r0T11VIacvbTV8QW3zs0tWxqM5ItfypuEQHduYM/jGsE3lXfN8NABEuw0
83tTzNtqYLFcjNqPyiyfNSZoTK7VLrMkgaoBwLPkJlzA1FRvGHToCXHdfX4uyvZHYucDQQk45iwE
T66uv0HMBKriGO6uKifCQuNL2o/tM0rWxjHGQ+ZDYPFzBonU7zxOke0GXZnubYKUQEb1aefqw6u0
PZZ7DQJU77wzsMk/HDm8lQTDCTXGH/3iwvReNH8zj7wZWkSOUhvLD37hP4w83Xm5u4fBhQXWrA6R
ND5lIb8lY4RhoNpEUfiwYIGHs43u6ev2ofcRQFQibnKm5NC6gJMLi8gr4w1WMhWhj9C5L8djKCYn
sCUJT7Ny8ZBYI2bxqI2B5kVfOCkAdrMgZ7ag1DUJEFFbjrqRbZdmYGcnSCXqdP7OMLwCs/O/s0OY
qJ1hi6na45PuJ1rBz3Fiyh2p2eiIwsgohFtJnFQPM7gdVI5OAEtiGjLH32VbGgoFhlCFvkq0Pr4U
+kP7tBj8wzNvvLEEf6N5oN/jRACrRdlg7zSBM1XjzTQzEH+GHLbtjVOLTxe82nQuhk1k228WlqZj
Sa1dobBGNIEJvbD2kex/ru1Nmi1y9vZ8zLo0RrlIWfhU2j6Oy7eIN4Z9uB1UUWzt014g27Bj7Mib
tyXw4HJmwKo3aghVhM8L9jF61rxqr7uYzvBn3Ti5NmqUkbtDv7O8GdJt4Z5Minz3eYINxmWS/2Q9
1AXDbxNvnJK2aCgzzLNovPfIq8RV+aXZntv3teL92ClJcwofTzS6RkAMf86Wp53DGjqYDuUqSvCE
xbn+qIfi1UmznwjbJebhil4rUDrkhC9cW3dl1R9YxO3itnd22sTWLnZqHUrgtBm49x7sHkw1XeLP
MYMVtiafmsZ/wxg/mZw0m5BZE3TCdPZerv2yrWLZuFL8bkccL5S+vlTJuOxjw88C1kbPzjjGTNUk
SkGYDTvXoj6jCCeyLBL92ecyzHqaFD9CN1V9RX1PIDUv53MdO98JFBoPguTurqv45IV1Y5+qqouo
n3fey676Xk55kLl9D4TbpADBa46NDdmgzGwZJHN5xOTlb4wcKmMJs5XGUjSykSv4EMu9189XYC93
XLAMujHY3BjUSG1ypEk2l3dx/mJLZUVpmxdjSWHamXLf+FGPPptQvSY9SpFCA2VtsU+t4dyRF0Wi
NfZk9mbVXXi1Ev8lU30T5A6hplOnhx5SUHeW3GQGy7hl+Wnho3Dj+SPCq0TWAKt3Lp1nFp4/RGxq
yFgTtd7c/6u43cm+p4eliG5JQqJF+D+GcE63dg/Bgf/lJQYTixB2JhrIZqT29YM7u99GS8cmRYrb
gCyTMo9hw2fXbJWr9yqXPxomBxs9JqHiyvekGgnkt/pTN0GY7A0NU0DYbmnEG69SDPddkX8hBlqS
fkbliZeWss+H6Lgd3q1Tqr62/sF6SJRHv1CGe6xVL+ia6T6mM/K8HpqGxenARdcrYmSxuYwgeVl3
4ww/3m+fgAWMIHO3bTOeaZ6BBVM5OLTVIRQsV9ZHc9iHgqbIJNzTJBTU4Lzw9yS1wWhl0ORlDq3o
gAFp65GkHRIR7RI0ScZ0RCYYf2JeZOQXWdVydq1uOuZhditybjy+X9/HE7dxP4VBsi1HyKp1bp0y
IWZW+CuNlZQ+ehEepYr1KzfJjhWK8pATcDXSrgLIwNebJTcO2E3Z1HuPDfL9bhkYTybZ0xj2zl5Q
fXGm+peFNR2XPQ11NaxKVkGknvFDpSdXBV2crom4qUJxLDV4w4aAhjuLvLiYi5dfFn0oLlY0ooiw
vYqoAcK97igie1TBRXOYzeDeS3cW7twz4X8SHv84jORqUNPVc5g7+Pf3EjPhpYRGdJkyU2c+rH+t
cZiZ/Ps2t1jAzTosf9Syz0jg2+81pznbFf7j9SlbvXrjaP2xnQmur++RGyZ/f7dcSYrYSttrM7lN
4Bk+NQgtbFEKsmcE+yTb+mz+ton6UdZUop1H8FT4deB1eRRFAkjDcig4DO0d1LLu/NfBLGE9d0aC
lLs+XP9kdpp9SHH8Mcvi4hL30cKgJLkr4/ptTRjNAmcMlTrtTStHd/9PX+ud7ib1JeVEZefnLH20
nwzJQJVP95q5WB8xj+5PQ/kyqtQoV07zXMiIM4FIqMq0rDmF9bDGFpZF5QJhlwe+WaDNqF3Ev8Uj
7HQyNpD166ADHXAxQNGlJTp1krbA4dDzzlp3KMMuohepRcszJ+BRNeE6ZD2W9VYfRhvDbfmMqaX+
enCTwacRx70r1LauT7wv2ilj4nfViZBHQqoOYjdLuDLhs7NSbN2oI0IhyJAnytPBwI4cx6QinkON
s1B3MIr9yQ+tISJ18D2gkDpBrqmMSWnwey12S6L9xulOfCQleLoe/H88MhvCjlBR4RL0gKsph7jL
zPC/3CID1TuZUx+DOV5csaU6zDj2DuFhtUcs1G5RkYS2tGhF+Ct5SyKVR/4T4ela1wk8xtcoH/3I
EJ8leV1N3FHbEp62qV96RkAIlMWkHRaVzovSBT3Vr48xXAUycXUlD8NsHYc1xFeH0CP9cr/+nLFQ
EbVxTQxhu7LACI+PvUflkutiHC7CCuHX6nmx0jp6xgD6Wm2ENNvdyQy6vwo5rfEmkdisW31SoKlK
B6+BqEb96frUKtv+YPr9qVebPMn/EYSmEERSLC6UptoL+jHAMLaF7EA6HId9zODJk4jC5vDhGPNT
ukCIXMM8rkpv51lEE+L6XFU2HpI24Xchq+Hi5iRjamSF1YIzreGu9eGa8Go7AsdMD4L1pccN3SB5
e1pfaQUDB7KA0d/cjrdQZirRt0aFiL0znIWYxA+pACqcYue4fst/SpGtz0VGLE39bEZVzXk9GN3E
C/3rOf123ZYe+UdQsT/jiGwBoPNDJ2c+Zob6dPEJIdUYL9oxnNTFRX2ttRyqhZlCBOu/2HIHokTr
7yHVutfF0qmkxJAs1CY9pnUOMPcfgnVHdHrMzD/n5voS5dxQnzDDtsELwtqy8D7CufqeK3mka+bo
4CgpRT0L5+RTToXcrTmokPHh1orDDu6BRB5QL2s9adan62FRfzAO8UBCAM19feXTrFFBZxpXbIN3
kZXjLuHdTdcUtD1j3zT3WcImUI7DidAeSVbazFgIMw+v51fuYBpZ5yI/1Fn7qOX7vKm/mYNnHv1s
uNNLXSXowk3JniaY0Fqgnbc3mYgHVhCIkVy5jLyny5Q+Faat0bwxQbMfGj3mHNQAhPNbNWr5q0bX
pEmkePJq4zXtnTfyHndNrfsBO0rQVzVINlI71zxdlkOdptzORX+26+rSufWbjQk9gAL+pNkWJnBX
JZoByGy64mfk0xUxSIO23TqhVxc+boKyKE0vOzSJ9X2YL2YT3ipQUjAlxyAxhjv8kABQcy621m0Y
i3LjZtUv5PjuSaJVypxuqimen/JQHHvWY2CK4AnP5clttD4gv4M/PnduyPQPXhrSufOoU+C2q62M
QLGT3E85K2Os4uXOm6ErG2yMWaSyUOnHU91WvzgjF3qDWJQZSehxZ+4oP0uNFuwr9gemBeVlbmx4
EGZ5mstm+KjEg+2G1i/YJgTdZzXiqVijShyo3iheItjzPsLFDsAEvvmx/00bwAYkjnycms7cdhVN
EuvJiOg8HFVqYypbQUTW+xOr9OEmUbihEpZguY1TM5+wIXBdg6p+r+eLtvfjkt5vbOGn/xEX5y35
1VZd9bv/Pyol94tWvzaJ4n7lt/317H+T19PwHNB0//8s293XR/veZf8aZfvzl/7u9cTTCWOa6ipo
H46wLfX9/g7I04X1NxA6NmhMT3ehLpNX+y9Anomz0zQ84fxh4Jn/FGUT/4nJUzdcfuA/00oh1dvC
1i3Td9nD2bw0/vyfsms5uyAxh7G8ltLqJ648bAJupUq0hyr5vD766/Cffy1SKA9/jU7/998Gfz5S
UISXFlO6WaTULvI3qzUHv/5NwnTMAdzEmmtSLwgwoVJicqXJuIgzDSJNptSaeHypvMo40SbO3Vgp
Oh7SToHEw/eCTa5UnxL5B9caUlBKM8zGeh8GDYUIycAGx2w6GBtFjB5oyuUw+vVz6MWvtdKZWgSn
HuGpR4AqlBJlK02qVeoU7qT5HCJY5QhXNFqccqVkYVSHHaXUrZrdhkFYeh+HNMLUldjpUMRAv0cC
ue7FRSQblVpmKd1sQECrlZKGY4LWNcS1QqlshdLbsIGQ0zY/dYS4AkGu5OcwcDGyvaXUOoFsB3iM
Ckml5IVK0xNK3esTGo8dOiisGeNoqnd20O1dpQimShvs6/LFSKNj59jDydLk79ECvBeN5beMKSda
ARpjqNRGu6dcC/WxVjIkb9TO9QihoU9WSqmclGYJdg6Ry9bwfozlXamUTR+Js1RaZ0lPj9I+pVJB
LaWH0mJ95aZNF23hbyvHa3ayhQLmfGKNFfTtif4GUY1mYCoV27iJDzTQLEqBbZFi6Rj6tjiVvbcs
6ibd4pEamzep1FtL6bhl1DC9HejO8leVF7l3Qvb1kH9NpQObvvkLMNW8G5VGnCAWp0o1DpV+nDsv
bK8xpyll2VIa86DU5hjZGfJZoLnsWUr9LmzFtcsnlhoW5oms9oGoNCQK4HPUTEmE/y4dtMGyjo09
SwqUAFLOuvgFrqgMUvtdc2MafURRQzlEFWyz5urJvAhYJ9DZmdGVM+QZ715V39eF79DJmmp8pCHF
sYm+Z93rYD1lfWcqomRvsvkdcQuTyoHxU72UFY0KA3sH2GVyxOiEmbUwd11T7Cx6LkhE20/TrHtU
xRE2zGNLAek4Bab2XDf4HB0XqQaYQcTcP2xQtkUKFy++K/AQbvRcO+ISH+jX7GMaON2PvC0+4maA
VNDIjbTcp7TPv4TQ5m1ss4OqHTi1M1sF67102cK5XWLvpDFf/dE+sV//TOVE+rF/tKRpbDXAtxOb
tUcd/oQR5T+zONsJffoA/vZGLKg94sxgRNiX7ziU0y3oso1mmt9pqqRtaeS90oyGKWF/0fyPSa+/
qevrhvu7z5tmQaAqbz4IlGM/IBuEBjVOoyUO5RTWlz5MfjtZ8cTlcbdQknyo2DTvktHfag6eqTEG
ADzurMF8Nsr6uc1IuGEj/4MA+kP7cemRLawfSTEPQYrPMG2dx6zX/CAN4waPFaKLPsBtI+CXgq9/
cDN5GJkY4GoWlwWvHPqsdZ4qzgk3nSDLlB7FasMtNbPnvhh+pZxdlrbsuQCQjH7SgI2bQ0FZim5d
Gg2/aPJjpaEvPVnhtGGQOXf5JadTL0hgwNMzZRM6Br48zlfQawf+LZ9LpDiYxXQ3QcMjegq5EEBX
1E8PtB8krCk7oJMFpkw3+z5rdb2J3NoMMBzeItf7YIU3XlsSKV5GACDsXJao3lNF1H8f5ZQljI27
swd6pG3znpG+t0lhz++ijICYZuOBsBZm/Ikcy/uwsckHBLVoGFEY6Zvly3NRmxTTYwBkeEyPRz/b
29iqae7zUIRwoMOY+aoL+4jaPhJLJI9ExcBPOku33XDDspU2rRmw3KuDeqZyPMY8S9fpoLfuNsF7
D2FjoNMlswuAFsmT7kBqnpGrvaElC7BoH4PlgXsmNrSFCItQirE5QIVOgtrzH8owCKUWgROnN6I3
iYe61rTRtdnZxTgpMRajFcVibywxhLvBIuyLDV2dWtMyjFcy0vMuSz8NAEOhbZ3bBTghxm7k3wp+
5ihfuSDx1ZQZzaBfq7j6rKvxnpvBtY0QBdKYi25s5Y++wE0VVVc/pee3HX8nhsEcvWi/YtTWTR+C
0jT633NI5K3L4ue072ogPbBX9WjZ07b5O536CW+zF/Sea10Tu34tKVbKXJRAfLzgJIhGcG3LJ+Kx
3u+lh+dcxnRYZDI6db08phQZFRpyue6DMh1y+16odkuT/Tf1h3F1iy39g9jyUzvP1z5idxPLubzK
kM425qe+kb/ovcUIOzPloS8xQqTJ/OCF5fdGUNUcpsQMbdUquDjGfg5Rox2EVZUz6Il200vHiTwi
etjMJvrJZUj35SclwNKGCnviLluxWJTrcS5DqHyjxVvQHGe+h03IzITvHbnD7xpK2wbp71rhvqYA
IHmc6Qg3IuwBdPpaS7N1RR7tstn5befYVD0gGLU0ZBDGLb8m233iW9KXmHHRGwXDQZVF0Y3omo2N
dpVDfBE1EemG6cXRYu2OmerA/5xsnKaZL17/NNZqrNW1AXFRl/5bn7oYzqdNM6DwJZW8G+jCCmpd
/2qkj0EETCx899eisZMtjtLfvtS33SiaQ8+SbrtglmMeHR2xic+MCeVIDi7Zihaco9UC6c/A6W11
rQiyTqfmt6HhweHCFhXJJYmYjiQZVcUEwg01yTQz+cA6ErfsFCd4WqjTMbkc7zoaFXpvekemhdRX
dQAEzPErOms6oNquzHwQuNqbkaYJ+Ul3uLBWwIibE4aWrU9oQ1d+xOn/sncey61jWRb9lY6eowLe
DHpCGHpSlJcmCOk9Cd57fH0vIDPrZWZ1VEfPe8IAKUsSvLjnnL3XVgs7TapPKV22eGa78zGIYIPM
jmDBr1Mrw9Clj+p0gYh+ToBFmEElU615S7J3u1NIA51asbUb3iwsJQ3WBbV0xClmxKfQkuf1A31r
Vl8dTvCNooCBNSKDklgAH5tNUnipFtNMX1XjRlWEeEscZXFuYeZijzaYVoqcQDSLqVSzL2NSkhMN
LdainThEP3PeSTI0J/ZX2bA3qGi9IbWYpY4+eZZGrXgm4KqNJsh8jATZnapJg1XKlbUMDBIpExkF
MPsUmj82Ct7KQ5QINXbIU6dFdlJoo3gTGgVkYBW2Xo1EbNtDbs6huZw0gYwpnOZsZfXuzDnAHiTd
VwC6XJzhnJ55/9Nokp+glT9pnD344UgykjouHZnuvQpn051I7T1gKWrp6gGixO3xJCAR2Ol5hqAP
CAH2fiKZCpTdoCk1v/+pjhb5pCGiyW4m2jPlpp5C1IeoG/WoOOZK94OQX+1q0YDMaH3AohIes8ws
bwxMI1/bmxVyNJpguRdY5hmaKJHnEhfyOSh7RzFz/PBK0J0aY/T0GFtmxczQoY8lHNOJXlA6AEnO
xQE5FxIhsrRQCSKF8oJZ6B8ZdV2Lur4kGJh28P2LnZgii8y5rok+IgFyxVkQ2+gSF3QcZ/oM9iqq
0YWst8VS4sNbgPKAOE8TVUf3GOeoNyRgcCcxxg/cJ9WXuOS3NXh4j+tRJw9XfHTSXhaQIRRQETaj
QXN8CDXFDorhRZgynCrJdFK1TruEBh9sVIq7KZ66/cBlcxObab7FKyq4bNIvY5YozAWWbbthkY+m
sJWTC5o0QuCfkT2N+HNLzaNNuYnVyd9xoTjVjdEeU3pUuwYe1BT3PvkFPphnESiWQWpXQiscuJ1x
T7gkorRITfZ+XBG2ayp3saQi6ERNl8hB6MqxgXGOtKNJVI5dOcZnogrPGQtJRzBKA/7tbqwI9JMm
CCGK/tbS69yIqu/vkrF4rJrZPGZl9aBZJRLB3MAvc9+I5nw3izPouTmrPBP0rGtZRU6Sga4jLPEN
bzBnFEe68CBmQ2STduADsIiWlqb00sou6Z/qpu6z4TLIecFo+xT4DBFmk83pKgoC5/RnudDfHjOT
9EcUsONYNUKl2XNZJPMFEc0vlRDTbocsrmFXLhjNVSqEjBuK3a/7QEKivU7OLuQZpCp9NuEkyoPv
36QxqypmvSmyYGJQQb+WGOyPCGIhvmS1o39aMUexrGw5ZAZ2+O1+W30EpTK7ejNVBykRlokN19pd
pIVOHRoMdZYvrDeRUjlCH3S7jnDeHoJEr+20OLGNMUPMQ75acchUEhWIIOOQrpNJdFXzEi4NdEzs
+Z9uhqXlvz42CcjiVK32uoZhWxfkAQEMwJ7W37HeiCzsFCDGkuD258f7umIK3ocChDb69Otvw1i5
sAGXP/brQUuNdoXMbG0lN4pLX569lg+QdzmsrWCG2kgU2tLJWiGfiCH+OFzhnlUSjd4UCtcV0Ejh
IaAlaUZ9O9I/WAmjVufDl1yhmEoviQztGRkhD6LeWOVFhNMA6l/6seHCUltvhOXp6Kek0kIZrRQ7
Rl9EhC8z97KWt2o9GjNlltxIQCsxBr+pw8BcsDFbJjylqPUEzo7Ga8cKjkmFnjOyHyBbYEeK3WRi
5FokbasmLKTBeEjyZSS33pcXURj7k3kHhd4eg4JxW0WI6Hqk1km307D9d9JQH5rlZj1K8Vy5rTy+
9cu3+qKDrTI8RP/UZa1HkbmMyvoxn2wpThN7PdsC9jqSuz7xleHKUIRoYkMBkrI8Y4YMFe4vbSSL
jx5zGEtgbBeq6HqjLS3uFTc6NP4ByT1Zu8tD80LzsihDCWB60giFWyZ0zIwwjxUHaTla7wKYxLoP
ulPDEeJZU3ur4A7/ziCNf+FIVybpFIJugK4E9nkZMFuBwLnQLIfr/fVmvTsLC0K6zq381GWU4dEy
bYFHcKKI8731xBEoGZACZ68hnCVQgb9YqcsRWUGFlBzgahDPMq3TrZVYipQQoiId/a1O9OWqdMTD
2hzqyCKtBPE6S4l8r6mDRPrhMhWOl2HwOhFO+KA4iEwxvC4TpvWGz/TvR5O+DKF+3V+/LK4PWn0y
uNZEjfzPn8PFIc7uer/tZLIE//bb5kbJ9o34NZbLWKVSOe9+O1QrbElcK9ibLA/GPc32rI5Y5399
Z98wlRmXm/Vo/cZ+5DpM92ayf5v2xiTHIKLfrffEhV66HllK/Vp1rYFImxOnRu0suWJADOAwl5pT
CjlcjqInDvSfc+N1gvy3u7qUby08ttsB0jN01X/+ekVpBCdRic5aX9v1Zf01gF8fA1C/KAb/uPnb
t4SEQu76nBUdm3t5WGdDmIR80RWCWt8ZNDwps9XsWmC54NqH6l/Eb5mirWZIZ5Az+fthNcnnyIjx
8453xaRh81o67/66OFkLA9JcD2njVs5ccU1oi5uwvpvrePFPh+ssEs3hEt/Qb611kfxt0lhYubpL
kKeuYzFF700XZyCyMJaSX//+ejdaBmnr0XoTltXbDMXKlZf1aB3O/Tan+3XfHxCGmJ3ATI1ntk72
1qOc9XPs5WhHm7h2ZA1x9/r4eqM1oPKZMeXOEExUeBO9v2V94QMU1rv1EBM7bAnDbO01onUF7sUN
2o317hjUVKBrmCuxVkhp+/2aqLreMOgmUXU9HCQSToAq/e0kXO6uQob1nNTov3nSoN796fxeD9uI
VmjCaMRe75YQ2bapJB3/9H3rmS220kXSBMX708m/fs+vv1FBd0LyXRI9tGglCFXh85SPywhdNX//
B9cfafQSb+5ITukGQPfsxCuscZXFrGKYVRbzt7vrF5jIG/b/T2QQBbbT41R+/dd/fqCCzR28FXX0
o/0LSEMRLRJ+/t1EZviP3UdWNmFUf/0PP/n7WMYQF6oGjBRVJKvznyMZQ/4HHyuagpqsK7ohLVFu
f4xkGOSI9DrIUFkGOqgQftEFZUKQNMO0FHKGNBNIx/9lRKP9SwwZEBBFIanIxArJCIj/4c8DGlXQ
x6AyDQJjgmabRDr9udA1I1d4qk7pDsHTLHuVcUCcVlRO99h+qD+Cx/ZZJWQvdyYL7Z83zpQ2L215
7PythA4v31LJaOCMxZ2FC09wcvZaTxjKq3yPDAICjyN7+QfjFkVxifnJfCd8kn5WRwzAe4a/8eZP
78nvOU3/kXfZXRHBUv6v/1wBiX+JzFueo8V0TdNYKYiQ+utzrH15kuTMnHfibDx3knQfdjMDHQqS
Qf3R1d23ICxOpCR6g/Z3/+//OOFUfx2B4YU0LJV3ytBU0RA15W9/vUCgSLK5Mu/MJ2s4it/FfX1V
Mbu9tx5GeMboxGh8Gw/qfYGU7EgPJHkQPPNsPRCaM18rqHk3qT4TWnOQP7LLvE9u8PSaS1RvhltX
2vghL9MHaQQTO5QHI97CgCx244/iOTwpd+K2NL8CEiRc+HnPyRdXfv1OfSOBpCAGbUM7UTu3pLMb
mw0NZWr1p+ypb2xB2eM9yQycqI6Clbq0cYzRmQriTXPKTvhmfxLAouxISCJaKSdCiDGYUz9UF0S5
0rHZmgfFyd6LJ6yg4Y/4kafjjS/597wV7ufIi844cjrynTY9ytTdcEIX7oqmF39Nu8zpHPgBBJ5A
JfmWj4xaWlw8sbDH39J8omfrjI3gkNhMICnYq3393ptw/9z6ycQuA+4BTwjpLI/kQFpAwrZpfJvu
Zqzg54CYbvOxuCVfxPCM1GTn4lHbzvcmg5aXbHjEPYxnh5cjOE2v+YfugXjCTKt9x/TkzrqOz/+Q
BC41fkCVanrDwAuCZRrRN0FRyDtee2Q1ynlms5ZKbi7eVNGbKAZu9ftw1D+LO//aFhf5gcqdsV5f
wLCyQ6zg9+RiXCB2X4JDP++CO/3YF/bk6KnNqL78SA+VuYE1Et4KR/mOXQACHYQ0OtWb4ROmVAIL
gOIeBbbtv2IAKglxfWzh6B2RrmCizKl9XTxsx3mreoSANDY4ZMJKCdH86Z/JG8NQ+oqMw3KyK76q
9/AswzbgpW1Kh4nfjERaQ+S+ibcwAtluImc7mi+4J3P8OoWTftU39BHjRY426lV8Q+Cm3Qd7A4O8
gdoMjYU9EHLx2PNKYBVt8UGfmIYBzfro9khCr/I9ihLzKfjUL11zbIVN9OI/mTda+ZzapCy1ToeA
fK9fsuuwh1WfKSfj1qgu/rdyl3+CoMQNsqt26avlsJ5YO4wh8dm6s57nalN0WyJRRpfoFD4dm/Sr
v5Cm1R3l+BEfY3Ut9vq1WaaEG7YmGVOI5DC8ysubRo4MPXt5M/hO6rYf+i6iObSRXCu0odIINpzT
m3bAaRSeG6gASE+HveTS9dd/1DZbGXmne7lr7In0DmZeSBR52/gMcq/cqcamtutLltl0qM+Q1SWV
NZAe5YQ/r6d7YIO2h5YYiBvpZ/oUuiQBvyUEfWwJrdmNdxQ/+pbNpbaPn9r3ydlNu/AJZwiTX4rq
4Gq0DuJi7dH/aL4F9KTges59v59e2Le7tKmsG0G0SJcEOHZ7IuXG7RjQ1tyYV6V7sm79uX0LDzA9
MObeiy+ik9H+34j30rUe/pfF+W9wW8DckqypJllhksRlTvtbDKaczqY26IyCmqB1clqtcma8mGRU
/Ptl+F8W4eXPaBYCBXQIJhDQv10CFqOP6EvVTpOGx+VPWNO4n4Lxi/47DX5YgeJccYn/517gf7ju
YDT8l6urKYHMMlFiqGDNyEf9659FJK7qI1jZHf3vF6LofFcbcxgx7Fs3ua4I75LWYPFLyf58jgNi
cSTzgzk3Oj2oRj2jjb1aTo+F7/e72ZT5qDEB8jqN1mKkiKekG+E1CbWNOKHxJIWZVSTC/jPxwXu1
LEEhQCS9Sarm0o4sGemcOlahHmE3xNd8VqqTOkymo8QGVizPr5rmWS47ZOoGmn1E2padAs52FXO+
bzPqXM5yxo7TTlZwOJrFE7OI7iHQGvlspTkOArqqWWII1L5Bubfa5sSYLKJ3vqS/ieWb1Rd72rVp
kGGR0X50wQAvBZc5lh0U0NBiiswjMgk7YiJtFXEGG5HPnp7QXqeJuyUsCiFkXdulJUSYyuBPSHl/
F+U8Bd72luXA3ORW41W1JBwKMYMYGVovclkLUA7mkogFAq/rFgzIUGOzKMSHRPfVc9RX2EZndNPF
4g8pNIFUlWmHEfSmp0iJxSlDWMqQY0kN4J80v+XHUPJZU/OQDB4ZU0yQtoWjYVnbyMRPbdUqQ4sq
5p4gJ8wBYtE4t41xZoCfOzi0ufAZ6nWqwRLpgvo5WCM+VTwdyxDTZ5K363vk8iIJX3tGJu44xHdK
ASpD5j/LtflRkz8C/l8sednPGmY/Dm6d69ksX+Meh5jALKwtdM2TI/25i7TZVRndQ/wMN6nOJqFv
2KPVMEJnXX/QZvgqZY1GQ7qAXt4Jk3YnjT+rUbufSwGvfzC9IE5/LkfKq2snktrXjM39GOYPsR88
ylHzMzZx3M6cwDMZ2kyeX5ZjdXBJmYaqGgk4mDIcY+MsOZqIiZie667nkgA5zWXOhmVHlR1VztCC
x2Ch6ji4hKX2hEr5LJBMiLyVd9qUDzjNha2QqsKuLtC19bRlFZixyC+G57zMbNEE0jSWgekJ4xdu
GkcU0sexlH/iaDoMEzBcQnYy/MVbIemmDfUXJWang981g83ElaG9IBncTAghU16ddD5LE9Pckgio
4YGGFNbmxU+TOGWXOiqTiFzsnOU9E33BG9MvKw08AwCWEmrOkBsu8He7xUWi3uklxGLCQXp0uvmC
UE4QrWedrS1MtpE5dr0H8Qc9g4a09K71gBtqoGJsvHLtKw4/5vFh7jUHl/yT2QwnSwn3piF6KuJG
I8EJhVSiYYvWj5EOprXWj4R+qtsoI/0t1GJ8XT64DtNYLhp1p5ywKoHTQsoNlRPi8rDXyGTD0o08
d8qlCmZWPjFp7XZN4qtMlKSxO+ZVjQYg8LdqEQSoJuLaLjSsw0GDIbhk5UOvYzaO2cvBbur7g9Q1
Kqw18rroaruY1COs05FnNHio1xt9QkaeRjV7Ntlqw23Vmnd+C38qF7SGMQ3DNaBLpTssNoJRHZKD
oX/EyaJwWR+KzJe8py9SLA6D9REttIh3Wb69l3/wiYiP2PKYugT0aLNK7d2gxhYatinL52il/iHs
5K8qwL0sw2h27yIbcqV4ne8bxoDo4YmE2ZlOcy5uGEKjLWZrtoz+m/xE/PFbXLqNU5/JtT9LHylN
w2ODG8ZyrLuZSQp5lG/TA5/9CqayPX6TdOoy9cxOysV82xS30NyIb+DH1Gv40ZxUbzx3hJdeik+c
GHcItDVEya+8R/qreWwewh0JpUhhDdb5q1FuDRQzmk1UWqbyQi1KBnBmdWMbF/EOEZfE9hQ9h455
Z0OKD80m09hLN9Nhgy8y3HiTQJAYJ0Zj/BhmP8NmuqV9mnfmT3NffUX9Wzg7SewAV1E7frD/rhRX
ex5O6NBz8rwtLFHseuwESs/F2hrPxSMbeSh+m/HZ2Bpb8RptMdQCo4NsYd2U7/QdAwQ4iM/5nUBH
Y1s1bkHUxzJSY9sMK9chI3InVZQqXn+UR8IfMOqwgFo24DO6vrW21aXjkLgBQ/kBAYiHzpkpoAIk
UN0z7Jv4tLVHy7fFMzYc1lJN3BQAw6pNiYyJFhMJh2h33EG/0yBH8fRuFWvTMXMHNyIrVEDlzYLA
9cSugR7iSOM1LN3gJW23pYMhzrwAlDLwTuxx4NWvMrQwCfEZblSbLmuq2QJs56t8MKM9N2fsh/Bp
wG1opmfii3UGHHSbhM/XtG3FTa2Qimib+mnsPGbODHyRe09Qi5CIudGt4NVid/ml+bZSH+vPAj3C
J7+mGV0x2WBBSK+WfkgIvg0Yn94PkCmsN+HCEmZdNO2gvwlMvXecFpmw5yWGzpAFD8ZF/QkNmokt
JVnLUKEHXIcznj2j+Whc8hq58cWMjvpPzRVu87N/pX5q3uqMqv2+fSRemL8NYMWeX/MT7M2f1GRQ
5tQvxYsu+jn76ApbVDbty/AUjWDnbOvCxwbG48KjYSplF0+lVz+ElFrMrN/4BCifGcUaXHvJ7hZH
O+WmXT2BklQd7ZI8aWxVZ0eWjjoI39JFX/3SG5uAsRn/PzFUbNfPMtwMtt281O4I/kncIJWy8eUZ
1bZ6ksINPUWeJr+67+8K6ZUo2dzcmOYp0By4HXRkeRENCslLUtvaSapc4+gfTCpQk7qGdwoiIFmV
Dm8QoZP+c5c8B/OWvEKd/l93FD7V3I3uAwlrILSubcVG7GJdJ2LW5w1T7XHfnxIU7oHHmQt1hUi/
bX3sEm88tAd4aAFM6U36c8Ly/ipap/TkI+A2NpCPEb6L+R6sHr4yqrkNqJMi2BivnFcMpscIDp4N
rE7YyawZ3SeWrB1Zos0p3OVQ8U0neU23rW6zGaAAG9zxOcL3esWoCVhwcBKFFuxGCFFgbQTTHkxO
EZtw5+EErRfRIEntnDWUqPQF3PS9BgiOzwU91I2KHDl48gj7CJf1o2nZ3UvBDmfcmrayx6PwKnny
Vn9KtzRz3jJ831w+9uk58pSnnL6Ca5yOBR7ChyFzEX3BaLyDH7lDKeMRuxzZ6pnQBoMkTQdbj/GT
vLdgl13ARrz2r+rWfOc53Kh0zXwXHmCyz5hseNaIGWeXBFbUfFdgD1Ntk2ObF5548e9J0gIpSVWH
hoXEnk1731yFt+qoPTAabV/NGyrR93DfHH0aKWwTboj2LSCJrNr9Axxyc8u0x99bnvUpu9kzl9D2
bpHbnAAXXIJL/QN004Sc50xUqnVluKay3XoqPztHOy/ig0flEj0lx2CnyodAAWTpgpeUJ0QQuzQ5
le2+FO/0m3o2HopndGdsMGlVkiXqc9Zpu/onpQFSrWO9l16ZCs1XSroLVxhaIdSI0SfGJ/goVuCG
fFgNx+hw1tlZ5pT+gdcdkedrhQdvU6pu/SoprsJ8/mpetNauJc8QtkzvQwHEs8f75Icez6VIbiIs
Q3UvxzZFak9HofPyM22VAfFEcaKqlH421Se7CgtdV3tSb+EjE0tzI3nmTd5aD1LoMHaEjBaItsx8
FqODC42w3ocy0rTNeIp2ETsC61JdMJmLRI7rNvpQ85vAZeQIyiZ4mX9kl3WZU93gkL3TXSHOUnpH
GsC2yHKnu2xL8uEtiA6K9BkKSG5uwXCO3nFXD9gYlwkjqpmjWXbseM8s/t3EbPHoD4+g1hH5fSPB
wcwJu+iO9cdC85daj8mhf4A290N6QURJRTCc0zc6EMqrdKUB0isb6ZruZ6+6ScAe2M/dgneuSywG
ivJh9R6ymGtxHyFc+tF6QWNnL6B2TMvRRdviBRg2MZcy1kfEIlyHdQyRT2NJ+Ca7cDvRthjNkQJz
UZFY7d7i99awk6vMvvQ2vvpgpxaHu93uFc7YWIZy4JALCtDuPQg2SYJM2C0/q6fiHUqw+lxG9zFM
3SPhu9oufls2nqisPgg5VhmHRM5CQTjE11kB2Ov2L9Ku9NQtoBusbjREdmBM95Sn3TlC9FdvK9nr
vkzNAV3BsonTFepb90Ya7XzxH/IdGri37mvJuWUX8LgkMTOXrR0+KMFFdLMnfHcEyt+Qed6XJ6SK
yQeK+epb8bp3EkeD7+mQfcjKLSOej6Ju5mXvjwOeVTbhD1zzoptlT3fQ+bVo3x4id3pXO6d6YlVH
rglQJqA3dkmO9QNjVK4iys581mlTYoe50lD6UDzxizuQDIZgj+49pMU6bn0ELVgDJdt/ZJyWH7X7
kmZJ6IXpLfsCv2gSpfClLSndt5lIZ8kTXBNmvnEJEOLd9fre57I4ie8q7ZZU/exnkeIEumnwOutI
AxIuUKpbAGbjoxdR2CL73VSDzNwNeRFboAofNxxFA3lpExMZD3h5o54nCvRXoBn+uVa+m/pHjSjj
juc0cY3qbX8ffLGHyeFn8aLA4fWBb7JLOBitW9cunIbyjSEqb5z65fM25rD+KD82Hcb3Dedx+Nif
EGn9GN6RwiaBPX9WX1SNCP0K4CffkIRBJWwGauYDvWTtJRixM3MVsrF+H+YzySonsmrYXToDLqQL
jrG3unRzdYuCT+odJM39Blyli5pokjz1p7hniwgyAlHtUT3jpW+xO2wqN7ikb/mexEeEs58AO2Gj
hI8VAjw7hfdxjq7mtrqY5lHcjl/9l3nhrBTIDXicz+E5/2E9Btf2DJlX/bT20XN96jkLyJN+Hidv
yr+l+W5CxZwS340Cdp8XG7Lhxh+GuS0ZU2ASlTaByYkuABCIMsXuzYDQhXFCEQ0OhyZEpQVwneBK
aIZ4HAKIsuP6BQmTQJ+1wlZsptptU662jG6l43qzft96tP6YMaA0JeC9YVHupKM1Roic1i8Xxkyu
4nSXBi3Khzi8NXB5IFoQVGBC4QpZZ9oKsLQp1jLhF7xepQKWOyt1CaNhxl7etA0NUGY48sHOEFJm
pRQ5mpHcIis8Igfhf0OK6QhqJnq9wBUE36u18fOKwOWEMbfcJxn9I5nFQy+gosXsqAQSUIgDcRtj
sbjURFf6lkafk2Bjt43bNynRQ7JOmuFBQngcEafmQfFm6bbYcLcMtpzKh92dyvVD0yimU/jmh4xa
mG01ZLlJcYy0hqFep7IjW0btDmlN01yGb0OKQ/gcRZ5WqSpqfEPyoqCt7V7xaw+xKUIDRE+kaBft
fcXuyFRgNVuxiRMvoFgbVcq1ZjiqHdf1MplppJjDMYzTm0B4gt0DCDyHjfKmq/hq50Vm0SXhPp/o
ZAIQvkfhDAAV7jYXJyTzxx7SgTSnLftHdshD4d/SyH9XlaQ5tIAv+mKkfI5Z/5pZ83BMDIuKRjaK
fRIcqa/v2hL2B9ErtMTlLHHJgqASmdhUkN0F6sV6CjMjRG5MsEJvQtsKTn45voKHlvf9ANA4a/U7
P/5IuxqxjSV9kTdKWdabo9tPcbwVoVwtDZC4U9M31aRY8ZPeQphWQlaY2xrBNAkvwQ3yk/aada+N
UIikuLdveQdaFDpkFPuPlfYtkeO6QRDz3Icp19UqwfhSW99kyh+lBsGmIAD9JDno4CNYdZHMuoNs
wooDNim0Zr9rR9JuKzH8nmHfSDXVkBmkTgi+eefTy6u6+akiaWnXYZG1SW+i961DgtCD4WVa/pgs
U52ifpQtbKIjtshNPVuujuRUlbDxRzG0oCaUd2JJezpSLKIuUO0mOfLaWj528wsi55c+Xxhp1NQW
ctq6L17almJs/VmYhN+iuU+kksV6oH6nnxYZ+InG1LymulghIhUfW1F9zccE/4GLEl8ABShWXHWm
2XpmVQ43nRnwHxg/JL95KTQ4ExkFcUlAma0U7VNeCXDbVIW99mB91qMDNuJT1dkaRz1OmYINcwkw
xlBxt6pvViq91h0dx0RlgNVGgw0q6lT0nRdggbHlkBFKXEWGS275VqqzYH8faotse6KiQxa1LaSI
YqYRN3Jl3IAaPwvxQNlkAO4wxLekHD7JH4f5mvvbyaIflLV7ZJ/IxgCYWjEgVTV+gjeGBkphSUlF
quWwSQtyUpC2gdNzEZ+0OzOq9I2VR/qhl7gAGMFjN6rhFgptT10atz1KN0G8jVymmsZqbSF6hIr5
oalg6RvJSFyzbfdySoSv0mDdSGVQXvDhKLsDPKuQ3J+iiAkiS6SrTLA1CBBxRIV5W9CVV9PKb9FQ
P0nVtLTJJpM8cAktSHtvDQ3KdHF4ytQWXKeMxS4xFnJAw9gCiG48FIyTiZDelRMtWJ3YIam4Kby0
nJ1yvqtVtrRajaK8T7oXLKzsR1JmMazhGaFbz3iCG+r++M1o4dKosT9d1Dyz48B87AeYqZCVfVlN
0JKKW9h/uK56JHyaIExOnEzytWQOKIhF7+kW1r7UIOzFmgNy18cHlOC0FFLro0qpXIswexo7rkig
IxZfWA3gqEXRl1QXggG2bevjolAdpe9eSoLm7AYa0kZP49gtJwZrojoe4Dqbjfwejmxky/ZN1I+B
VF6YawCdxxNhts2XNTK4zxpHROBtCPkZkAy9GTgv9n1havusqh5Ey7yMJeruQWfS1orDnjyCn2V6
sCZo7QFJRXTlsYBFMyzIJqXZZKRvcLSahOlvDYkoXRRXzBLY8FDiTG8f+gQvVqvY2BNvYZMHx+5M
kE9tR1ekFpZa1RzuIxM6RBJHNxHagpZq2U6pGPuORYc62noI6jjz0g5mS5eUu6aZ98APDn5ci8ei
FvBpiOn92LdvfYk9o8pmtifQKIABqZss72+FIHyMfedOoXIN+vyIdOI6jBZ0H6trNjP4/43UwB1D
6p02oW6rGnf1TK53Ph6N0KAmznGIsI+COFpY2VMxDjxU0larh/6IyPtJNEanKXo7aTRpi+EpZbQ6
0P3t5W3DarbRTZI82l65kFHwnPaTvkX83BE8hLgqnz9mLTpigxH2sSjdcBUtDefyaRhTimi9fRgV
Orj+YNw6zlMb5j0EDgtMCSF+ZpdSNzFrDVTKqt7QYPqWXlIppB+UO0URtqD+GUKnlmRHUr4HCXXs
zehB4Pk/RzTPkyJ5TYwk5EoMQLTmQiblCug3axDJoBBRlwvFRlYyWsixwjpVq5EXlhT2RgMdpPV1
LvuQz/ZxTN0xEw4vBnHk4UXtr0ixD31sQvUdAgA4suWE8yB5CnMde6IBpEYypaE+faiJBQlwzFK7
KJP9LEq7rDD3atx2rilIwibskoTmOOzheXQGFBvOEE52MsukOBJ7CSmU6KKQukxCxGL7sXA3qW22
10qA/TVIhU2XFV5VGOjbB/l7qHrauEts2mOPcc41kX9XU0zpgFurkbGWdH3ozmqOcLZ9aDKTvmZb
7/3O3KVGRA+i1m4DIG2nnLt9NFqXhJcIT4FxKnVfcIgth3lbwXeKHqqp4RPTaC8glLGVJdlb4otP
Qx2SfQz3rI2sF0MMaPT142KJ8+EGNtm+D/RXFemq3cSCo0lIY9UMC4ik4vfp4JIXkvyKAlnb6Do9
AXPpWWtyej8LwjEs54ca6DY7XYzgrlTyMc7U4REQuQbvXvrZZV19Vsm7po9P7iXyU6/32/ug2Rep
AdUjEuHK6Ycgm75jaGSeiRJwCSe3C1V1u5H+miSwY4vUULYRg9tkfaB/qH4YFS4nSeeUCBsk0O3Y
6E7iSVlS2TI0bTuXpSdf7AI8SBQKKuqIwu96O42jh4SgCo8BTbcB8bKzKkbZSY8EYvai1LeckYnG
NNDXCFrjLCvsDFjYzoZIkkBn3XyftIF2AgIR5f21VzzBxEwph52ynetcPTTZoB7Wo7/dHdNi2oeA
joIq+QQVbLqSUmmHwQz/fLM+ZtaTRYRj8L4aytebqucTwIIlubC3O0S+8pu4IF8bPf+hFWLjWYlF
LpAowKxdJOBa2NPhCwOKUolCdiGwOCNWC0RV9DRTKrcFPtkHQbFX6TppKYLfpEp/v+mm8iZkiuHN
lqAfmnjCmCtrsC7lUNF/u8lz9CftGyRAA9/THzdkw2Bt1Kr9L1XkKpLU0M16EPHvs8GkK6Zo+Z3o
D/K277TkRBaAul2n3f8fQfy/igQl6X8VCR6+6uZr+qtCcP2xPxSCyj8sUcZmo6qKokG9/ZNKUEMl
yOMmY1DpL1ld0j/gphiGKS+6BkNZ2Ap/ZHWZ/7D4baLIV0RVEiX9/6IRBOOwYBr+rKCzRE1EvCwR
a8oXWWL/qmOQqzrPlE4jIHMkGyucBELfCJYJLMZbZMwO4F3Z6eW10rr4Doks1X1HYADJZxPxTuJX
j4HV3ndBJTpxGyenvIGuHQ1sLDH/4VI1G5rgaUFkxoj7y+z0dzUb/aMfiZe6GDVPmmaFvFV9L4lN
sq8snQHMK3Cm+mg1BZB9vCjc4JaV2j7zsB9kjiIvA5FImR6qD1+KP2vzv9k7jyzHkSyLbqU3gD7Q
YurUwumK4SEmOCGhNQzCVt8X5pnJKK/squp5TxAACDLoJAiY/f/efVWKaMjkSkvBvwSMdq7a7NVk
egmVJmhOeTeEa4a2NVcsDYzCqFEVy+tHnzypC5b5q19TB3GGbsf8szvgOcZbo7+i7tQ2RDSDzpnm
XySJoduhoYEinkBWDC6afextOlGNQIsWTcXDkAThldDh79qYfmmsoNpVOtkY5JuugUVUhz7ncqwZ
dxLV+dHLuPzrZpKu7tsCBrFppfdpqyUwE8lLgPYvcVyhm5irCCWcXV5T0p62jZ0VG4chZmg3co2/
vNi10fhhFi30ynGHh5W42JFXrl2qLjgxkXLCmF1VlX7EZ/wpqql6c++/tsC+UHFdgdDiYByTc8Gl
/0iHRSvjBL9duy2ETdsmAdNfV3D4MYRdHYMOpTaiXCyFAwnCZKtFnxHj7RvwgmxKPsR1O1Aazgl6
4J5sAvgsyVa2ypWY030/wl0UDeP9rl+y4biPV+lI4vNUbL2aFwevd8oXS1ggyp1lAVvqq+dKJ/IV
dx1wm3boN8OCwCx0Gv3LM0bX0+B5a/jzU8RmQcq+Yqq6NSoL6NPzXjf5ONoA5SrwI3yudrSW7auu
TXwp3Jx63qcydMK930shX4G/4VqV+Qa3Evex2WtfeizJYxLeG9Jzz37Wn8eRABh7Nsc1AYgM0Awm
7BnEaDPD34w2ZjcPfLxD8cH0puegbV0y1mo6ANlx9oPF12X0G0lAz6rmpMNuc8bURCQEBjjZ+Gji
IDnKV3PiVGvtfMc5PIHqMsNViHhE+kfSqHBry+ZgxTQZp8DfRUEht0zCaPMzeveoHZk4X2kbtETC
WtrDnGSfSvlQoWk94YNUaZiYq+WErINiwcSYOQtwYjVjwjk/jN9c91OdGsOL0D6C0mckNtjyaANM
XDcutYo29c9McsDUy/iTYKhzJH1SMgOPEDYx99sUZoX/x6xeGy/b4v/HZpWM5X6q+ArcpoTQabQv
COX7s4+CiFa3vzWYEzyZdD+K1iDRoeifqlaYu9AMB/SgXXrnFb28z/PMh0Sqr9tWq/Fg066yphXB
dtmuItCHLAV3NdacPHAqBuDKRJPJfVvU58XoEw8U2nJrovSMl2UDv2FdV8EeI/IabdkXo3eeWngo
mwQcMsOW6Mxb8VbRI4VFwtn9snvxLdp1c4uh0xvyTSjmauvzlTItEz/dihFP6jN9HR0Ow3XsbGGQ
IqWmSSWZ2+VRzoB7GgAL58SFBAmkpqmjN2MMSKvt+mnyUO8CpAtAwObfkoH5TDGnP6oIIaEdNdes
Q84ROtSypM7Xm7YjFWmZizUeXeot5aQxEl0NmiH29i/IsIzlx/xi+YHcz5NxlAvA1sGAdJ77RX/q
kbfse8NLnhtU5a1a4qm2LXCV/qsGWYq4aUM+ZcTEjdrPTM8+gO7wiSgbDlZBxznuOiKDvF3UVD99
EFV1CD+PZK+NHyfftAnSlhvne6qT5sElMOnOrLJvbacBw4iATyQE5XraQoU2iHuo+QG1ZvZQ9fCz
oKLxO50KlFfCB2c2nfLWKzbuctAU0bycynIfSRACPpzyXeYYa6agFAnGlHjc/UCR9otpMb+IGEne
TTNzC6RpV38RnY3WjMyGU6GsNtqhDKl3NBg07lqvEfeZEVz8grn9OIbIJKo63IoS7DKeTqguJFWt
xyT6mWqAUcRyUU1+RPFwT0ViWCFoGtZ41gk1xAZbagXTHMLoae3bu35YEpAjAhVtjVSfsooumY4G
yC0dZ+sm/q/EY1LtVuawk6X7uat199wYpBaCcSUX3Qp1uBoNU0YictrCgtTl5sY5TEDyCGsgy9fs
m0dzptFSwlWJ2voJGVr94A1aci7zaEcylUWNqYMrKb2nSejDAZCrtqDOjoXRZk9tB6c55a6iVVqD
MkwLn4Z+vgRWSj/VS7ItMdo/8OscI6I87uc+nqAUmL+kmTrnkHy/bQmBGr5Z0903HRVGmXFp6vl5
lqbN9CZJrE3ji1NXTZ/1iFSyTDrLabAvSAlcTTRKioHkeXu5bwn6MUHaXWxqKFQ+OW5uuNYxLtZQ
FsSVe4ldgb9gQkwTxt+42w+rdHk5wHovU/t10OngDMSy3/nDRJtab7KtaCcSm6rkOZD9InC5F4Ah
dwzN+IOT+ENHFuC2AI2CY01jarP8GCWi7IGEClgY4WaqkAM6frSpM1vu7WFCko01wp2Mz7kZBTs3
Dy4w4eZt0L6anUa2doB6DbLAqmq51GBrw2AKOVgm00VgJwV9E373bXpHKBwpPI5kG5VjRzfL9vYB
nyeCiRTo9ZA895q/di3x4k3eznZzc9WPhGsACfsqTf/KbWhYlwtPHfYqM18BK8m3UQoQez0s6Aqm
xeWIQqwzfnFjJstqvqRi1hBmiguB7/u5QziV9HSajaL9bFk9JwZX2yysz52RzVvbb4cVmWzfijD7
WGHQP5Oyqm5lVlz2RxMFjlYzQHJAtKwn7uYkr1E90c1dabnh0Yhxk4w9eqEZRp2f0KxMCQZa0hNT
etOwsK6B3V2Qz8bbEUfnyubDXSkpmKyow+W1/bHWmAaNWuVgzSTBaVoi3/v2vjIczLzmUY8BunOR
Y2xCqYMLwyYOTLHJ6wM5zS6ZCeuYJhD3wmSVupSV6tqtzuBV+ELFOK10FwkUImbCqRJq5DkkgYe2
M0OqYHPwTAnhuy/tF7cOh0fDSbdtl/rPRflS9Yh6mG939BCT8TRSFyML5Vxxby64Nz4jwaXtm/UB
fe3c2kUk0etpgAjdSx5ruxE0rSVX1Gjl2229Nl0a2C3JvNiIrR9pWMqXrDrPU6e/iOmYdtFwVQvY
Uh9m7JWX0euGqw3AiUyzaCDpvQFHrZsSgEGIL6RF/p7EyJtcXqm3ybzXNG70FWpM1KMG18CED6Ip
rUNY9w5uEZ2bthNeuSVWF2z4OtxzKFHUqr2rHpneIbO9HMVWRktO9qDJQxNvSSM/u5MTbIxy1jad
GI1nxsp3QVE4V92ZkTNk2ZbYkQ6R3bIrIGipHHVoh5QuHNIOrlnEj4O8yWFfxSWVi7EhfJ3yKxZo
QWs67qcPhsbP18jDRWnKnxBP9ndnjulej3y5Jn6Cuvne1cR3m5NZ3pd6jWK3dhMESiZJb3CCPIlQ
55hI/B7uhJJjJK1HgIxGGkxzXUdtWcmNxvd2d2782H82DDmCwhg+5DlNlMpq55VVG6B97afZyx48
QZmHNHSYbC0u18gAewaCZyXH/oobbBUsSmt3SrxVC5uxDAACizBgwF/D+SmT1zyaWwQjNG5h3cR7
bnHJFr2zgWbZ+DjqtHiJhtzRcKM2LSp6SGG+0aylYjYAuDV3rcQaEGGtTAXdg+BUFs1u4q5FdEj5
gTTOaZdRXozqeO8IsgFdPiGD4cK+pGVwYcLxVFKvKgyPm14w6KihClQ0+GZtGuNpLbwtmXw28d4U
EiE9XIuJluCYQDqSfdXsnCLaYl8mVME0vuVcKNAp9lhILPI7c9c+CX43PXicO0TM9bak++LzicD9
ocKTfiLaiAFiRWwBF1baxYmuAdCkaTuBu05x497p0/Aj/dK5snhiLIJGhZPZz9qzY11dJ+hOHi3S
db+MUAatPremdy2LoHloJEby2PnG4ByttQT95k5klQTjty6rrScuN6e2cWNwNaO1cn3kDoERkRPt
bSeQWYx7TGs/aCY2EqR8gZf9KmIUyJPLT8Btshc9NXemM+PbRXLkB9TrIsv/6bj8NnRmk0VHhnTX
oCjV6BcU49OU6MV+Mvnp0ptKYnD49qfIsfHdJN1ucF2A8B2qn2iW4KH0bu2U6QuC209+zTdSZJm7
Af+P7mYRlg3RfSknhotD/gKx86y14RffhT6TTN3LUIbtGmftj4j7LsxCf9UX+GWgAXzyGyaoWU15
Sk41GuI4zvbJ4H2Za7Q4A46BAyVIcg5tHElaL9ZEVo8rv89c9H3MIvTc188mAwn+uogmjZmKcyIH
oH4aiRv+No8i6xkkwnIbRLg2+oxlo+RXHVVbs5MDKFZS4RsaUXX8w/NG0iZyFHq5b0771LXJN+Yd
ow7l1h1mMSSunlBfQquYpoEv3lAb8zZjQL4wQIYP2WIyGLL2MEmEG0k2Bqd2SnkIuI7JTeI6SMCm
GB/WixWFqKdiPdYBGpmoPrtG0T+Mlf2ZsIQ7N4nNi02nZ59V0QN4YFxQXX9PXRMBLylSa3vhIfWB
hxeJsFmE8gknSvWV4cH3zEPwhFEuDrB+T5Xc0+8/6V53jTK6fgzhWpS6i2YkE/0qcgx+8rb26pQO
1BZ+XMgPuFwkZswdv8CRYrd4ElKiSRHnc5HsaKBrETLjsk6ynZEhmHcNmDSpR9GUaIv7Tiagetpv
rif6kx2Le6vxj0mK06c03fhSmgLJrF00hyDh+iAa6R/ECOWF0hLgrpAhtd9o0DMY5WX9PaaMe3i6
6YEzklDF2LgPNY9mvuEehAGitjRAw0E24jcqgg8gQDGmO9rPMq2/SW3KDlyA3ZXJL3YdD4zCxj4h
8SIl0LII9KvTfPdb+luhFOWephRVf/yGWs2b02EhVJ1Lf0pAM2EiY0vadZHEV1YaAGfh3GK0ssxt
FnMrjwSjRju0rVNpd4+RKYxV0+afK7I2ZrdaaW1Vbd1obfrPs+jcva171SZvkVbX8QQxDTEh3EGs
eLIjrZBgHFdGYDGGTd2gLpi7U55xKWcUZuiUCcnTMMHbDSMsKXq5Xt7Rng6QSZRpSb+2M+6p5xpP
l26eaNq2r9y5fg3Q4IjRCZ4aCzN6iseMOm21DiNBiWqkTjWhZuyqwNr0Y4EYl8zdokXb49kMyaUe
Gytz+pjHug6WkoR2gwpa29PW1OVP20QmnLjJFwA7p1Irgx3Dka9Dj5bGsbixP6VViJsA461fIoKy
ciYTTudz1ZD2d4KdSXAR7cZy626lx99sAwyG6U/aWmgM0Xz0DhurS7ayZ2jI1G8DbKbYDuJhMf30
bXVy8yndGwqqZHeY8gznUU4IwcB94mps0lfAwny8DA3uRJkhSMzoClTeFyQp7efsobQBGoYVKqfc
XYib2veYuMhdF32BphStAsb5yKArknbRiREc+uiV+DwH1Ad4IbhCmy6TA5jrCKxpnKSUs0isCAgv
dsjui/kLDMmgyepgTk+atony9JsEDLrgmZDVVempJNpgVQBzWeprlNHq8Do7wLFQbnxUs7i0QQes
WZeQm9lORoAWHSTvNp+zmkr4XcirMmKMmw99q0/bqfIIxIkmWOJPo0nZBmiitupwJc2wIouOjmmU
ghxkNEEQJkiBehn316nkLGrCE9MzZxv2/HwbRoVLDU2XrXVXUKopvLLeV3qOHpZb/6ZrRoPmpTsc
ut7+lmoD0/tRP9oxc+TSrAqUuwcvf9EM5xPELHTZHlPissHe4JoEMjISn4cWhSsoir0s3Jegz8Bg
jHR1o7wx9pHdXGffi04iLR7DGfBdHi+Szm5hiNbhQ87E6X6o5nIXhdH3MRfxMezyF5tcLVyV6VPv
YuilSw4sCg1Yz8R7Q5UEM8tE0SXIoGjDePwoIHhay1Qj7+pTB6/xVLnIbueqGbfCEMcwrBeMIgps
u55eEhBiNIi+dykIlmgGuuobzun/Oxj/GebAsDCl/2VtXH/tv/7XT/XMy9cCQMLl5/hf9z+n5Hv1
roOxPO2PDoahLxRp23WQLujuQjr4i3Ng6AHoacvDBcR01QO19RfnwPKWJ+m2x7O8pbmAb/PPHgbt
DTMwXN8ygEebhu3/X3oYfvCeRB0EdEIcrJiEerqBY79rYTSpncsxKtNzx40ualzCHy3QSbssn84p
LVCu0hrYGbKGGoaGAfW22DMo2KCHiBNSg5rY+W4XMXZIZnAjMS7ICMa3hbXkuISmjyO5mL8UBvAl
q4a4FJQNuBm1WvpQEzdqVYTUPtSaWmTceYm6RECgkCiVgj1ZJL8XYtyqGAe1MLoOj71ahdpYHpLi
h0LEKDiMWngLJua2KQorgsyDBEORrqUD/0qBriu6TMxqRhjcvbRR9BeYgHoFPVrYWoonc9tUawEG
gDicJaQw+F4qJcNauFu3hSPQCgnbOWUL6UqlfKiFiv4YNUfbygQ/6IICg547kbnBhbNR8QuIuQhh
cBXRaaiq5xzv1zYcLLIW7AHw09uqB/3ukE3PTt1SeLcWUFlDZ/ttoTbTJC03BmkhreaL8RQBi7iT
nYfpxtHS6eSRsZTHDFycMFzLevjRF/OjJsg8d2WJhCkoIDGKhzbVo+3cDTsfpNSdpxGY3YqkJ8hs
WPROOwMe897wi6uIuTTVcXshcdIhU7rZ6HUaPQJ2aXoCqMusPdnLmiiiajcYxldmuhvP0hYxuD1s
rSzT7kBIF5tqlHmCSifNyfpRnWf13aRu8yGXPQnk2InsV/X9RRJ4QtZRb+kf7Wp0GR0vlKdRUBwL
iVddMUf/2Vdlt3GXrBzOZwJzljWIR3+s3fZZ9Yge/Latjrlt3p6n9ulBSBEIJRN3WVFDI/7zBf/N
y7x/WL1sZMZY3NTq2+MouGXa/vZeHfXm3r0Htfl/39cy9UdBSDDY7QWKVv/jA3m3b0CgvdOcAL7i
9t1/9fYRvPuY3m3i7h5xJlFEVU+GSFTvWlpm+fJzSZbfl1qUf21miutz21YPt2UKXFw9Rz3ydtDt
mXYiIZEiJ40ZNNz93cu+23f774kzDUmi+Jt3cjvm9m7KHt22RlYnCWi8d/XA3x13ez0SB4NtmwXn
267bU2/7bn/bbV/WmQ8tcyzO8Jj3SIP7Q9WWEVIkwlK1ikXdVa0OaBDRUWtquK7er5r+wqeao4cU
zMvWdBt6D7qB/MHVoojxGK9xe7V3m+q1kEml/CiWAwN+bPhFl/98DlN734N1Vsf83fPUvrcnq2PU
G3l7hdv27dnv9lXFZB6QXlcHAu4GrpBfkN0ySz+igavJaMon/W07yV1Kyuqh31adeYEo5stl9P1D
tdgz2Nr1C+ktUblE89I3ShIsZopspziJrbol/HZQpA69MRRvhyqOonBtYztnDmViCFr5svAX/pla
EGnHFRoJkdjKuXtS+9Rxas1RwTy3bfXk2+btZcYl3FZtxsgcUKZCUFUJve8InE4VDBhjJTmiNzRn
T/pAkuEVFgbkNpUJfFv83b4+Iw2ihYCz3AcVTlKtmcvvVK1lcvndqEciY9rX9mDspn7JCgaTL2jY
+rQmCQV7f/Db89ReTZ3WdGa35LDGCPgZP6iFGMg6L+poWCk0ogJwqgUCfS6Ky71OPfCG7Kyrj3o7
DQddi7ujWphABaCIpaa/cYLo07R8VFZH36fuLA2QXoMF0AcqbhuUmbyRi5MjuPyNNtfw20Ltiyvn
m15OC8aElLBbdDQte2NXDt1BRfUqDqZaS/vwbqAFdlB833GB/BpTD9gAcVMMYhW17WC228iWz22I
JXdGw75S37n6fhWdMg8lJ4zaKdS5QzJlccTIBRSe51uk4GSlizqS+A0qjgs9Un0wITJz1MfeLpS6
fQxEYB/VWozc921tdkW1yUTF7KsgW3GlcJqmXPLTGAFWR11FLscV5QlbT9f+3HR7c6LYNtlyfOGD
qo4Am2mZ1pivHaeFnRrAJ9gkBSWJLEbTMKGLxBGQBMe8EExIfVpDk4870iwlaGaNFImFh2er0Zsi
96tt6mp/7lTbb0z/BSpZov/K7mr6+EjNJ0o3avv2uFp726leRG1TpXJxsff3b/+PZGS4DsIU4atm
vfjGCMBC66VcJoJ/YDIVK5N2ITmYo7U3ir1rRM5BISnVwlpGXmqtU8hKta2edDumh5yNUV295l+H
345pXTqqptRDKl+k2KmFFAnXVLXKWYY1vV6Gu3/7+OwCv6kqGJfvjlFH/wf71CFv/4t6SpiMP6Ig
aoFH//l21NrtTx0mEgvAa1MkWP4o9Wnd/tx3m+oPzbSdI5/65YZ0WxjLTei2SauhIpmNhdGHW6ud
XE7Y5dZCuhF3s9uBam3ycu5rt+fcHn572SS3ShKo/vwP1U5iLni5d/+tOuZ/3ecykF9REdq65LlQ
1eJMV4uesDW+02X7t1W1XdK3fjvo/cOd4/BV/u+P//ZK7w/9bftt9bfXJn+eX50mCBVc/ut/elwd
KpOqOnQGYS5/98Z/2/v3/9PtTWezcaX/mG5/ewdq9XbIby+hHnm/rXb+9vS3x397D1a+szvmXUSd
mr8t8r82CzQxdqOB31h23fbfnuDZOpZwmX+57Qrt3jyaTo6hTa2qR0TuG2//RUWc+LGAw8NQ9agW
0wyXmM4l3OF0oUWrVbVTPYwundnw7Ui1FuexsZ7zssEK8tfDLpkGxK4tL/zby5ll0R3NsYZ0qVbV
42//k9pOW3mVNc7mjtQfakN/PV2t/faat7ekXl09zNf9rBllj+540hCimK/qt3L7RahNO4L5un/7
XbhDWuub21FE4Xgo5/HDKDruOLRMh2M1AhqXSfJtgfIvXgWl0MFeN9C1sGX9AeBVFF5tkMBH1Woh
M0dfqdXgZyuIX52g7HJTW05c2OlMiZfh3G2zmLZpenR8HxHYku3Y+fEXBjtUEGYLaQwyoVnYP+ig
IihZmndVhEr8JSrwnFVi+IRrsjglHU7LnkyhmMiZjZpbZ7wMDb+AjJBNuwxl1PT9thDLKF4mLRC4
iNuMJsr0pAv0C1nEADfOLIIAuZm7i/24SRE+6ILUGAz9/C2OM52IANjqOkNUzh2jLVC/YZ+SmoPG
KHu4zV1VKULNYovJGTeNS7U8GFEv/3/B7j8s2LmQxP51we4z6tV35brlSX8Kjo3/9h3D9KGSGUR/
KV3xH0lxXvDfnktRziXq0OCfhVh6w5LqSw1N18GVWr7rUf/7o1xn6/9tBwHaZcOCd6YUzCqKL/pZ
/YFK695t/wOycwGj/S449h3Xsj0HMTSDe9wZ76p1xuA2dI2Qys96lD8M5M48h2QipQhuRgjca2mE
ZFAENhT58JfjZhSyc9x+v31of7yrf3gX72XPy7vwA0PnY+KzMBZA6+9w1KHTNZSWWGrKPGi2tRO+
DJSJ5DAbF4ekkC3ywPvWpfEYLw5Hgy6DQ/zNVMe72ME9ZZtt+29weSbS8vcfDPVSkyG9Z5sBvuB/
fEutZple7UMHMenS3mU56ZO6kAbFAu9H0af6Yz6JfVN1BL9a0TfbIU1MOC6VIt+EJqU9hyVtU1GO
Ymc5DozNHDO1F0i6ijoXGw9p0662mkUI1UebJelqXXntXhu7/WgaBJdH04d/8yEvhL93XzXics42
nxMKXt67D7nRdKaEXVse9EDqJ8tj8uHHEL7qBP5NjdzWDNtk12WTuTdqe0ff8w5Volv19dmfymtS
eeZDafofQ1MPNv/mvXGq/9N740S37CW6C5Ar5/vvJ0Df9Ygnfa849NH4HFJwGy09P1Blm3eRTthX
F9Bema0GyIIASe2Y0KzG5pC72NutMJMPhfYQ6bSl/s37+qcT0zX4EfKuiHjU+aLeURNTdMm1iUCb
gJ9D05feytLpnTgaeLfaKM+9Q8xK3AcbibNxZ0bja13A7yCsgtBBRxr3BQCFf/2WnH8iLOIlWdCK
MIv5Lil2/+NHhV9Tl1E4DXsrNcYtUzjt5LagcHAPgwdM2pc8vM9MK3rCOpdeS8PdzGT8rKTtJrBM
B2J08UNfSrtCUDMgSRum3D7OVoSLX+of25F+K+Ec99LKYbNh5Fs5mX110aue3YHel7C3pZHCyZ0e
UqUAW7RgsjYlIgjUgf5kke0xf6sEqVe+FkzbrqrOOAEGJnfdwbGqz/EicENny10bzZuloTgbiVOs
qna+QCj3Z9T9aWNudKSF68kDdugpEd0ip3ODNllLImzuxnKk4ozq7l9/vKaNZ+Pdueg5hsF+fvcQ
6kkX+8cPGBGLj5C/F3sTG5VrFtXFisJTUwYBXTerPaQN/syswUowhUSsEXZ8kllZPqZxSZ0bngo6
H0x/4EdOwdD+bCn7b+eGD2gWP8YYIhcS2PCUhTI8xaH3vW7IUkqSOeDzhTji2hTKPa3+HPbgEWIf
NuRkdoipTe84mvZj5pvXYI6HQ9x5+kVrWai1LIgiyljicQgAc1gxkWWdZsQPapHHwQUtAWUvmPkb
kAQnryuf+RrFJe+nad/1jnEd7HJ+isMH3NbisewLY6dn0rjKDgRZ18YPARmbd9DnNWgUlVx3EZqv
iuQb5O+7WnfalYEXHF0bjlho6yCoy/Rg2zK774M6uzedb7MwcWpNRnRPWUaHmSnyAze4tY6EdMuP
mzArs8328dzZZ2yO6/ScGZBvXOiSl77Jk3sDx2BhRpjv04+zRpwut7aOIaWcT2U7GBcMvybJchcc
O4++02jroW5RSJtlcB7jpkVVh88r1yf8f1VtHLixI2DS4QcQPV2dDH+hFdKDOosEl0wv56MW2xOh
kDXSX2HtkXt/xYv5wa8r/6i+Ixd8/qqJLQOLatdvLUv/DB0PWl9DiZBJrnNOMZpYhXbBkgaiVsu9
JdfiEDRe8kTp74TO1TrHRpY8hdqAZTcN4rtKb8iuYzSqaY3xguI55Mrsk6A32VvDdKOzQ2350vjl
fME6M8JCmCci2uaz6aVY4ekqPwVukh6QyyFmqPsvSR+V524yFo646FbCs+kOO9Nx9iCGWTN3+VSL
io0/2PgQpzw9IzijfTfr1j4c40smvXDLiJwqeGVwmfWn53Qsy6PmGOQt63G0TalKrKRAaV+6bQ4K
DBUBTBb9McRFniRpQqqx+Dq1zfwoEA4+Dn3xSjznSYoeNo4xWc+23mgPCZw8tWXZ+hWhFR+yUcH5
oguNdiI4Ork8iCjwHtTCYSJ6CHwk/GpTBqX/9kDm8Hf0wwh4btlH9MjocYWC72FW8qwOtgIdnIdf
2puggEtHtvJAelcXPbXLIi8WxY6LK1Ftzg0X09aKp3u7dfH3cIRNFBxJscaxs1BqYfSOd6aZRS/g
ExDgZ0xhuMBoz2qhkxkbk3N10ZcjYl8X+9ynmmdhvOws91EtIF+Ux9mev6utovXlhT9vPTFwPNIk
Iwg0ifMXtZiG8LMvvXI7c9G+61CrhHcaXuc7DxhOm+MFk1NTPwb5CGtnCvqXCEYmN1h51uoSNocV
vBqJ7uEygjRiUcAyqui1pjm5Bxkw74WT9lClOoEdAwafHnQasGj81UKaYD/Dpv7sI7BP3B9jkiUf
+pmTWIdkbufOK5BdUIJVAQbRxghO6CTMEnP6nlcieGz9u9wzv/iFBdqHdFwxv+LHPtku3OiYFAqX
fgAYkmFP8DWGKlSkqQhIugzTw8TvYqMBukQknB/wtDebbuwdyoPOWbQoOhOvbXeZjXgm8uS4mn2g
bUSCzru8yJDhjjoqR8RdB71Ofplc2rYBbS+uXOhOcjgX65b055WxQ+WMFAI7adFO4VOcF196S8Rb
m4vvvoBFVbbCv1Rkpa21EKSQPhQ7epEgVWbzQ9q78x2XrubRjUtUjuM1nDRYb1Hgw3SLQzrGVQlX
OIg3oR/d53Ei3j5NGKjaQcLZMxwT7GFmj3dJ+tERon/UexdiBYANdX2SuW9dZ87ltvvk61r9xJ3q
QpTReMK5Aj/In148d0x2wjlRGYW3nrOXobtLwO5Ecv04fbE7W27tpLvQ5MU8N3KRcAmJRKWJ9LdG
4mench/7frM3rHg18AKfo1y+uGBOz0nUofoprWqXQeXRpzHY6EGiYVJbxXSSV0FsFCe+v0c/QoPd
R96jV0MPyAgDA3yRaUCCvb2TV0x2DX8lGArvypCGsO2H8Bx8ayYMGMb9RFYhzLwS+6NmfNO1smW8
SmhNmhagbEV1SgcLrE3Sx+fJMk597I9nO9pYRikvhhhOZZVqHyUGmwBq5wj0A+BGnu2tpL7Ixc3A
hCzfeU2ZbG0tPspxBuk+fEwqDCQk/F11K4ObojsvWTSvbYFEkNNRe41E5K/jqdoFYvBodEfy0W+e
Wic1kOQk8Gjrqea/NyUGGmTL6SBP/oToOJ7R7k6ECj3ohe8eA2C3CcyJiOjkQ9YUpEn7BSPwhaIx
Y306x8s4oABz2xMF5Ua2c5QdQFTCmdLqu+5X2VpHdr63RH3f5GZ10YOf8WgNiHjgp0HmPmRO+zNZ
av+N7loHrQ8eDGERPz3LdlO6hbPos0boh9b0DK/HOJWeze3Yp7spzQymaD+1j+2i1RpK1/6KUL/+
nHjxK0lGztHqCJgcoeGuRV5oK9ewrIMt0PGJ8Ni6bb3zOzAzfjJkB71xL80AeStZ6JU4R7UOR2Tm
PhppUeGgA/dbV/hLUcP23hLfmKYp+NSwPag3r/VR91SL4L6Kau2oNwnhAOjiV71I9PugyFCJFcY2
BnU/NC2XgSHB4AKukdEyWmtcDc1ine0hjtj8ZbPW9g92GkNutJPiNMWTvw6Qa8INo6MliFcIrOYh
J0NzP3VAV7T6UA31sB+mn61TVvdj5Y9rGba/aomVfoy4gadOvSpw/BlpQ4YEhKJ9XlnWkZtaubH5
8laBQR/IjSjjxZnnYXflUijC6aM51NYqnvkTMmy76wyLz8FMOZuW1+hD+lMlaOAdZ9DBEpZzF8iU
KHEz6rEjos4cM2czRT33nigItmPunmnGbZBwaed86HOslA6K+s7bcJqY674Hn+D+zGljPwKkMBOP
6PIef2Kb4sGyZ/8oaoHvNPHTXUKt4m5Act0FWHDFiDoRdGtUtw2YuLVXxda1FViGAZ8V4FU+hsRI
kmYdXE2BfSuRZJ2POHx5O6BvgrKFduCnH8Ss/2qhxdyFs5c+t2gxRTdbX4dBk8QdFPXW0PpqFWsD
3L5+qE85Cu0rzBIwWgKMq9GnF7fzGJsSUL7XYvKT1aYgCRyIJt84SIVT3HOPGhxIMKIoDpkWbIZm
dO/9Mh5PtesMd/nsEixbAPRDOFx8MuLwEU/w8NPyugO1h3u/rQEmQa1etUXpnkxk5fidhdjogwkc
1eAHwp5kHN2Tb6LuayQciTRPIDypR2r1LFGf2iEAerXwp/IyIURZRPVa6BAFy6InmMKbIwS+TJPs
1mRTC38Ehomkf6z1beIUX1omZKchSqKzWlMLD5PketQ9KNZRpbUgemztFKTgYs2BhOHlGR1GVmLP
tf9h70yWHEe27forMo2FZ+6O/plpwr6PPiIzJ7DIpgA4+r75ei2w6lreW0+6Ms01KBrJiGQxSAB+
/Jy9196Ps/+H26p404vpZtiaLqPhqD9v8pRvr+qrAF2tuzB26TzjLNewwov0wZvjrwLv8c4QNzka
cASrxzF1nEeDLEgYXeWzSJV9qOjgrIx+Kp/vz3X2WON/6L19U5oGpbQBc3SK6uciidCvY4O7P4Lo
IE+Oh3Ho/jA82DkWHA7jHPdqFm8dzy63HDLmU+KAKJySGBBVCqg7mgn1qOm2HCsTJfXoyPEmhvaC
1rV6IcQODbv57EovPBVTlR0sglDXdS2ri+cnbxLIy0W23tGzBtTkAr64CCP53CZSPEeOXCOmrUBh
+9auGAQ7MBVuaU0NK9Utp49H8HTpHthuFBeP6+/a9m0E0YbxIBtfnKZZiBOpr/i374/dEv8YNj+A
47BjNBuks8Gseq2ydFo3NNFOlhE+m51X72cTDSay6OHUU9hhe5pP9xuyErvsnx5HEyR5D577VvE5
s2ROzq9YNhNq9APaVQT3lf2Ull1/cjmJztTl4NdgYWdZ6TNZrfXZjcJ6PzbVTQUzWSax/cUQMNpS
V+SkzQxHLEt6i5kw3XZhBnY6/VIXzneEV+HZIBVP+CRTZFl86bF888WGT2LQN3+ObzX0ZqdVr1R4
By07/JC81UlavHYmuUSa6aVlFfDswVjpafxWpRG8YKU/kF0T8C1IYdXxK5G0dAXMo0mN1gektzIH
jjkF/R/Igz/d2T0MXv+GA55g+hnKrTNvnDwGdPgalcTF9K0uSHk32AF64DkHCCqyGQ7aap8oTj6i
ZYVJrWGPJ7gR8CfL6qCkhidwVHX0yKQ72LfQgYQikUUuwu1gAGGSTuHFsKYjpi58JP1JNOKz6J6p
84NtAINmNY9UNcSNy6PGebW2+/HQWxagYny+h9ThnKokicsC3KPwul+W4XY7poCfYzKXKxj4H6pw
2iOatzGgQgfq5hxptaEUTsEUy5ywOi6X95vM3jh15Byk9n81M3+n7po98vaj9FqxtSz7yQGZs2ph
MasCs72Rlx4WNrEbely5iWkA0NGkvzjGs2FGYDKr3sU9mX4ffcCi1dLeyYhaS7x3oXxjGzgexLlm
hKUKn40URhwlBaHRwLoiHFpsh4pM/hHwUZdDAL2YhAYsthQCbVJ9Jl9NXWaPpSANIqzgBywd5Lyc
259cOB64DKHhQ4b64BmwdvLBrQ5mVvwxIACAMWSrnRx9+z10zJtfYUaPW58OqEN+eBpZ7K8i883x
S+hucXqK8dFcLKh268gHHKYqkPBV6WKyXaqvvP4W50X5wVdyNdLgva4InY3r6hPtOyQop5r3zUC+
NjpUCEERCFGbawib9uSMT3+EAGTSMHPN6Gak/gYvRX1rQVXtmtZ477n85DG7dj0tkX4ly5cXlITt
SRO0Zx1EhzY10JgLnK23royLfeOW5VMc0zHEJJZ1iYOZzXXZlDvwYeS0Kosgu/RpCXesexOyFRcx
mOWGQxjTdF7xIaq/1I0l5IGNndbVAofrj77dfstpHK0w+5yQskY7rntcv2zxYKbSfYxoUOeG8+hp
cvrAjZUC4ugcutZZpz5TT5F/q6il9sCBnsRMLFGgYvC48Fs9GclV2vt45QfoDunrQFP5YMS639Cl
Jsanil9cK9kYc+Bd+NZwztj0kwIS3rZeQktZw4lzu9k5Wwln/9EdkwpwKUE593UDy/KbP9nmkULh
UiQhlOyGd59a+slzhuCt0PmuKKd3gsYG+MwKkd8EPNCL6mI9IzzFppA8SYNcJXK6mfTjtJDljJln
IMOpCYI1JjqQ52H10BfNLTFgbUWanyeEzK9iEQRsi6rD0FRqHeSIVOlNDG2Cb7aYh01YjiaJCrCH
nMwtdoE7v92FUTat63l9v/un6KrByhK35TcQUsT7iNci93dGMlig/hvGwWWWKvRv7ClL1yLL6Ls3
p98R1HswTwNsaL2yvdP9cQ5gaYzi6PhbbFH/q1LDkouE4f/442ARPfwWWgwuuSwkaL94Kt/LkuCX
3vnqJgRgN8SeOFsoKbtsypNDX2W4YZdfWGBJM/IPVpMJMEdNTPmi/Lnf9JrJ5/QzYg9uYg2nWLsE
aRcfU4MAJ+ehK5nWdHH/lONQhjvmnaDXpGtS3z+nDLKiYTYeh31nnMhMaTK/Y6dpeFs3WVDnTjTs
Qnwlz0EFm8AN5mwnh/DJXWSc2Uvs9m+18IAiLoo6scyLx9BfjTVwyknOG5Psu8F96WrGKn7vfQjM
m68+qRWvs4vUGqou9qEjakFSpkxvukVTXG1sFyBtUpTwdIASV31K2m4kDiHeeL64jk7GlB9nK0CJ
NLeZwsBpZCcPyTDNVetl5MJVlsnJL+affNkul2zDPmKfAaqtNMrNcvqihta/DdFs7lPYOWwUAZHO
rMZ1U7ADnKxNX3i0dVM6K10aFg+2bq5eURDqA2DF50jeGCL3+S2sYOaIKUk0W+XNyRcng8ET5DQb
grjJNw3zskuS5jdTFsZ7CZB151IjHNM27J98IuiW8UP7Y0wAS84tBPfWenHdqNhzCuSHIIry9yIP
znmujc+O8JG15cmeoPIovbFEs1HCK1tSjH+GJT2ejmwxd7S+9mH0hNzW/YUlc9NDkFVcYx7SwOwv
OY6bVS2mQ2U1zvcsB1RutZgzXUEjHefKsz8y0Ok7mrxsqEH/YbAjX33A6Jbh4seWO0Nb4NIxIZZh
bWlBBNKYLMoBJGs17mlxMLzPwY4gHnduYQWQmmaC3BhOZ1zc2gg3U0OuE5v9P0zUZWwonSNucrCo
bv6QyF6+0mxDo4egLM386Wyzg5vMInqp24B8HB6BXSMhIWvdW6tMuYLESgKO1WFinfLXiD3CWnfs
gsMahrb2+mJviRbj3KSxMBfG0xheJ22TPlTDChIG2WReMx3tb/kI1ggyvhxHMJC2UOfSJKfG9aV1
HDSIkLrs3etQZ1dP5/EFjmXKeHA8M50sjlwzr73U3ZPKnM8EkA+832xT0PF91IJoNBWxSMnRW1VO
99w1LMZNKDy8bvPPpsr6A4494JI0V9FKRzkiJAa4NXwFXeOxc8e4ucLlHDZ6QKRtgJQm1L5eaBpf
o6ilRB/qJWiVtpRvm3vGRs6zFJ+VaWEnLgqWsNb74pRJuYnKyCRkZsa9Xpa7TsEDDcaaqWc4v8dT
lR/UNLzwbU2LC5s9UNLPQCo6slY8gjN8PAf7JBTzTnKAcYlISUoBuZvQHcaxB47ZrD/8FtN7zxip
mkR37tP2QpvTJibvq9tlDzkJt0/RDJ4wd8L2amRQhyyWtHpoxr09fZ384ebnvriECaElfLynKc6/
kIk2nPEAn7XSzi2fho8QJxws8ODiRtg5zcEhlmpkZJNMzoNfwgFPFHDNOWweZlrbocvExho6zHtF
FZ3buHueCareevbPyhzBL0G9H0KDYlsTSNCY+bJTb+lMGh71cbbtBtPdO45N0M/Q/hDDFJ3ReMCc
6sfigA+/buN9VozdNaoIckqJF9oa83WoPHtvEmu1EWVJhujSOWiyzNkEbQX4IMS06A75sU8AgsYe
PrMp4eOwLOsWZ577tX6D+prZQfswqR6hUp+8hKOKb3Ak1Dlp5capLLFFEmSjvCwL3Khr6bOL9JVy
DsZCrJzYeEY09IauE/u5YftPq7j84GpPFS408QY6/9bOxymOTx2enZtjMGumSCIQSxDI/hCHVEIu
k6fHqOFyaNatcdG1wYuq8HGwaQaM9Xz1rIDED7yNSJDYJYZMJYix5/OjsHXOUQHCpCv8N+ijpJCo
OiA6MzffXKIYufDwj4ApwKHv/J6JilbnMdC/ejN1dvCeyffqnrHCdV/6SXzpWlZYN8e3Hkm+Yiu1
JNSGOYKsDhozYj6Psmt6ktox9wWCRbAFor85ACpKEr0C3VqXOSyJVB2Ld0vq6EJS28J+Uj7gi8AE
btSEHIRG8uTxEpvYG2cooDrYC6w8cwhbxz3E7P/PTRsRQeNPzrmgZgxaGkdJr9o9O9zqaqMROo0k
Iud2Ia9x5LyLzOrAEJjvjCoMmudF1YBGoLSQNQNf5TX0lxRHn/JI7fKngewyeCVLQKnRMjRJaJwE
krylZXO6qJBLK+n3VjxdJAXFxVxuYsUVuQ47Mh2oCEtBUkDHWOoUOwyby1i+EixP3IkGlGZUZzqp
2RkKsVw3g/FHGsAva7qgfDUBGjwYIKFs7+sdRtEArnudafq3Q/I1Fn17dVMJWaALDu4AFRzEVXDi
E4Gpxj6xnUr7RmQ78zxM8UjKsuycpVZ2jrCFrvMaEmQlq/w8GmAocgJhDE3JF4mFnWQ7GK9VGP9y
dJVCsbCtkyNSj9S8d/xCTA6kRjfrJuBeHBZ22q2Ku3Uazqc4KYnDoWWxchouGLzBkfB3pgLA/GFQ
9CFNP1djBlJG2B81faF6qIL6UHZNtQl6eyTkY1TwdlhfZhVgz7XacrhFtid3OmUQ3+ftmzIB7+Tw
jSYm2oyY0twcriHeW59LctK4D3VVNw/tcnO/7KScwehQkoM7PjC0pFavWi+/ucuY2oIbdrVH4izs
6OBprvDYpVPmZzJ5iJZ7bgw4qmDTnbeDcwB0wWzU7zd9nfJckF+dom8ulk73HmXsuYYnggIySY8R
XLukjyKmrC47UJ+QmTplmbQE+etWQBRuHjrXocWnjLf6moztyW/y7OwPgOAJUYeJEkCzMnEh0ozN
iIot5s/INUN2yJn/ghj9mre1+BqYBPdFg5MT7CMfu4aNf5Z1RH7yQRJbUeV7qy6gfYj02yBVhJXW
P5e5nS9Tc/fdx8hGvX9yhRm+1q2kYTdO59BGdhdpFyKq6f0ASl/vkQkOWyNS54i50VfcuZvZwSVc
U5LeZBkGV2vUIeVwv7VooJx6Sj3pFvJ7MlS46zKmBxShuUf3Dyl6zWxT0dnZ96aCFFQ1/qvGuewT
NztQu17GlH5CDwBFyho4higeaNFvk0SVcJTFLzvsgJzmxSHwm+m1pD1Na+E1Ls34MLQ0l+7Hw/3I
gMu2tyg5tiX4ho0iJ/KYhnA0OLg54pvkzarRiHq0M/ZNbtVPMJU3IHlg1JmgfCpaZcyhvvURYVSS
dWPFML6+hFq+MgAXmxS3yrZn77ajs8W2j3HnuoubZ3IMrGMF92+BSySrHkrke+7bv4xm5qk0JTBk
bolq66ha81nNgNW5CJsFU6UYztneHtsfA7KUa1Y3Ag5fVZB9x2Sz1srYd4ZrX7EOvkdF0b7mwreu
kanek+rJYf7/4iR2/OrXkg51Hkv4dT4ygUXEat01r4g3/tLZmsiaTr/lrfeHaDWRWcUxmB+7ZUmI
tX80LZ9kwGSx0dxv8nz4ALiVbkYkGJaPmrxzSyb3IhX/uJsw1j4O05VmcwFohRt7UbX7y7brfk/c
lfZFSwOcU57Ak8VcgDuWgDgGoVhZ/rwP7x1TeW1qG4lCerxbRe/CzfuN78VoY53qLNtKHBuz+5m0
WbXVdy/MsGhJ79LS+z2ZFEvItPOh3UUN3i/miT/v3pWpdyNo5XI1ihobYjvuyhNwvBLaHDf3h79v
bDeKt1XCrPZuOL2/wP0F/3ypxYR6v1db/mZ2w+KQsQHDMJekS8Dq8H7/YXJ/7v4CiSh4S/e38LcX
TErEWeBY3+9m0sIZ+CIMHf3lKy0Wh2kYGcTSIMrY5L0JGCElo+Vu1WV2hyp9cXL8fhhEBoUqUbZ/
e/7+8f/tud8Pf/97824U+f3KaWjjOoNvTWnPFxj9/hbvjw2jXNx8TXji4BcMLmOcLxb2l3SISNZs
7QxBhp/sh8HzaR2+3H+BzFFfNeVxdMeyOd8dw/fXdeeco+N+F4rMX17i+z0Zec1W6PbH/ZfvT91v
7g7k+73G9xpMsMXx98vdn//zNYuRxp9Vop+7o4np4KGjbhwyCpZ795v7D7qYHTh0FGsdly8+w88j
mZt0cHsn3d7d2Sls+xN10UqFZnq8f83R/XD7/bUSzdEvJ9X9TBoXE9n9pl/uWQ78oGqOo60RDuOp
KvPxpGjP09Tj4e+b+3NZNLMzhBiqkxZQTZtmxfb+h9x1zvcbqJ9kGCX1iFzEy98IW0DqhF4AXHe+
YKHq1aJrgjRiJvXOdYhFmGLafb6Ytl7m7mFBodjyXvEr1yvGzXud5SNLtLMDifIzi6M3mefPZkIL
dhi3E6P8Fa1zYzWHEtnBtKdAU2cPKEUsE3LP2OGtGB2+pbF6yJT2dmpKfno++x0G4W9Owf8wa5fJ
Iue0kRcf3mQe+7yxSNCJwn1jmleYI2yVKoR6IXQGuqDvqrIfWqXDS2hhxJyXZnMcXILEiU4ub3BF
UNzUfKcXx6ycwegKARggDb4ZXhBNxgp2zrRtA7r/8BXpbkKBTdMMUUtCipJjXgMLvJ7ZXcdlNty1
UGcd/SBcn+TyJljTrevbihlpB7ax6T6stH6kY7YH+CNFKIG2eT9K+6OFhbEuWh9zWvKDq/WGISB/
TxjvteGh16qmHwQhrwyYwidQxltv8r1VWNpvanA/DUGoT6bXowvFrWXOMvku9i3JvCBocOFmExOc
SLFZYBmPcUxHNrkacUfwgBFgRqUHdA2D+FsVVylbDyhdUo1HWGUEdYVAmthbBsFj7DFPhFuxj3JQ
xW4J6tPfmClxsUxzaMiARtgNNFCtllhQ9ChgWgvZInXwwG6S12vyyTXsxMAM9Ec8tsDuminalVHK
/NyXXwtnD7hgScWixC9rspr74ClubzkBENsiA5vod7D1qGs2LehP9rRpg7WK8otBIDlQlin3AWIb
GEQVVFCLrqRS8dWvzZepVf46cADxoo14pkV15W9vVuUUoygGELRzoROPtS9X2obzVDr5O2fnH7Ld
tDN9Ut0w4KbAP1ohB5eU6hDMJKs3ZrSf+3jJXxHf2UAA9jgqWW84tvWG+hAqFA2uESBK+TG15F2V
RQzDfZhgXokNCslgC+mJxK9MPk+u/TOAOE1QS5kQWF+TZ7vqaqG2gcomhihZsK9H62AtdDixcOLE
QoxrF3acWihyAGImbPmQ5fKFMVcvtDm9cOeshUA3gqLDyZifYf2gBlg4dfOdWAe6bl4Ydven4KpA
Chjks1hId/YI864BfqcWCh4BPe7RXch4emHkzQstL1y4eUYHPsxcWHrMFRF0gtcbURcf/YW4Vyzs
PYA3BJEtPD5rIfMF/AXNwuqzFmpfBOWnWDh+xgQEjR7OvPMXyl+18P5Mxmh0JmAAjgsNkOCMNxaK
/vV+046ncSEHEukXLyRBDVKwWtiCQCeHV9cCnQMIgaVw/pXGAARUPMSPsWl4OIx3ZhkorlWpf3Bd
EmWCxiAFM3JPkWVeCgazXm/352q2mRG0JIlk7rPZmu7zKOPdlM79I46Tlyqvf2AQ9fnRRK96MvMH
x2prNupyOHoygYcU1IhtCkm8TkbUWObX+8JqiNdgZ9cXeXtG+P1JvZPsNG1E+n5jTLloDRdXv2el
JrkxH+ptQGpqoIZXhB5kxvaE/EjPp3QqKQtTca0cz7raarKALCBXHNE17BzAj5zJGjwRfGza/u46
DiN5saT1VPVAiAwnHLe0q8j2ND5IZXauZutdRnRXh3mu4k2WLSRQ2qabOm4XtXoWESrZ/ppS9YKy
Inppac9HQZu9OcN5mhsfspvDdSX5yOQ0XAJ/Kq/agJS4qG6qmq4kYeWncK4PvcP//t8ri+XiGPgX
/b2H6so1QdEp6QCh/5ujYO6V9mPXLA+J9JLD0DP0bjPCStEMvnmIFl/GrKmB0E07exF3jE4b/1/e
gvovbg/c0VxQhbQliBhh/k3O7gdR22GeKg+Zgdwp6NSDS0zCxhgI6mAh+5oq6nMEAeXOL/roZpHr
4qsMOktJHktTmRnKuDA6L2JT0UsQ61742jJcPrJdFbdFBXrvRv37D04tguu/fXDEbAvcE+jwLVTv
/yrIxs2QmroY+eD81tmmtvSOYR/cpAnUA/GCtbd7mCNjL4+9Q1w426bkK6GL0iKMggSooLH8z3Fb
Si/67ijxXtDMoflj/0KgYltcvyiB6cY8NgWIuYzwpD/dUz/G//ztuflnd8vi4/kv73/JB3A83+HP
uAvOf3w+x3nY/M//Lv/H1Gg8M9IpuNTllO4WsK24bfgj7Joh2ySOqDLyNZKnfjen7pfeibk8WFdN
xBwBzoW1Rdt/GbzvNmngh9nxvvhLB6TS5VfOvEc9luWeTEGyAbIItp+2blabduv7l/D/UydepxLy
0idVXr6Jm7aOf7T/6uZy5L+3gNGFjf7b+rMu0jj//N/8038Ywez/sGxQGkTG2S6t0sVK8pcRzLMg
MEmHbom0HMuzTCwffxnBTOc/8CYyXrQ9YSr+Gf/qH9wm8z/4VS6iivJVSDrw/y/cJlOqxWPzz6cZ
Awdlmr5rO4qceNM1//U0c5Oxyuq00YdY2NbeGcs326MGFLrf5qXqnrTpRk+hHhjyyRSlIHWhWQrz
Oe8yssKyuTvZTFuTIXeeS6PCE9OofBcDFbwME/2GYbbsxz5A8VD2j04XMvwDtYmkCV1wPGSXZukh
m/XVl8RFx2L+FnQ5Eb3+gHylzctzAuoHrluDYjCW7lPlz2DjbUaFbtJtktAJ15MMzGcPB8CuVVKd
7SL2z1TC3U5CodqoCOxbOTIvLKZm/NH6xjXypME7d9KzlTvpYR6DbBnLD19EXW/QdY5fYw9ZRYXU
uKxZDYFIFB/TpEbiZ1wEeuliNw27txEP/SoyWE26dm7fiDnqVsXSfi690lk5QkZvtN82mZ0iSJ7p
847FbZqfpiCyjr1Xffqun5NyBmyyGuGHx7Z30c4c7evOQBxGMHUrbyYoNx/V0NZ1CP6ds/7iIx3w
kuncBJQrfFjvoiX2tHTMo/bn18LJzK1hAxh1HOuXgRq+KPjfiWZmBDpXoCfTcVhVAKsZ3hzyeXhG
cOdvXfUyuIp12Mp2uZDNzrAaBJvFRTed/y7O+knAXH0MO+Jyh2zYZSOkoinTiK7rrjiAfyefatcM
yGB8nMEjV+VHa+yf7/6MrNMjPL002pP8OyvnYhC4RKRkRXo55SQtwAz1t6dIbaRv01m1ficpaoN8
EWeNR4qxVckCJMhPzqPqkOjMOhBRxzzBJ0uRtIHXJiFWYOs2YDii5sFTmSLHMygp83qKRluN+1K1
xEPx5exaP2KCNy2BcqI+pmNlrEMNKyrPpnRjwCQ8tAmaF6O0o7OknV004ntpMOGcwsp8EvA++sAE
a425xO58dvm86DoNwGS2wglPpmLm57FXWVCKxs4ItE9UODYOTZjiIxNAj7l11oDdIPnbFGRULzcM
a8/kTcaHKEdOKBISxpC5IcI3TzC/CaH1n1ki1NWLR3XF1JltmhQxRmzplyQudzFH1skLiAUY9ES+
bKCXWhJSluc8jSb5yzICZek0TGHrjDxO3gYbfhEDWKyaYVXe54ohutTMcGG894KvH22SUcQueWOY
xdpies8nRSeej5z22lztdbB8p1ildADRSWUmvLfJ6XcuobOy1N3qdRjz7jzW0XczaNNjXbFFtJ2W
iHidbgqBss2rjD1hCPVhmp8Bqp8r9DyPrsiAtcjlz59IQUV4jjzXIGaltbx2D1Ld35YBJVKBUHnT
yJIo0D7xaPomH4Iu76NfKITrySkO2HCr0HuPjKA4069BjLt0Mp2w+JIVpO7WDaJbrsBXzp0Puw2R
ujXQiGU6P82jmo7CBZlcx4AsgzLamUiptlFeoMbp6CR0BCpstI7cVSfISRdT6m2CNOFEs7hM1EWJ
lRED182M4+qq2YvpOv9mWZBYC3JykDavm/HN8NNta8XdtVBarqaaQb7f6a0hzJZOVMye3CcIZcwJ
ESCj05UooZthRJs2+188nyHhnLsZu8Lsq4S5VjhWsKs8o/gaox2eyGjvKswmIVzfm+OP4zNzm2yd
umV0cafZWUHahoHrkaxBAgKJfUbWPbRurZ6sRDwoXI8PHnF588zEj9E2u47Q6W8VHD3k+u53Akm3
VWEfw1K/hwMUYy8rvW2+KXqtj/QW7BUYoPjYu4ueLgPcyQYMv1u09ByVoQ+6NL7buhhedKAeitTe
WRFtCkc4S1BRXWxZh4qLgzY0n7oPMXHll7+EG6mHkqN/GwmSi5qlvZMvMJhw7Lt96M9kn3ZYCePe
QpneED1cuZ/Qdf13M5iCm1XLU52gLxrLAC28Zho26Gy8OJmhdhM+aei0ejEFjY9z5BXftD1YDxDl
3nBEnbPa6d4KdwuV3iKr3PWQf+l+h8zhDx37HQJa1a2SpmAKmNOXQXAZH7LEms6Vl3xJY9gC+CTP
XhBt4BYkr/X0o+yDhy5S3ps2jC+Z253L0tWbeWn9wMhulgA2tVZYDrZZhraFi3d9U1F2Cid8yRgY
vs2ouSaH3+zZEO26uvIpLXN/HYYTgT5xGx98jvhNG/g12hC64ObPsIj89yqsCC4WIU2TtFx3MA1e
9JSo9TDFz6NIqn1e8x8SkWsWmZuM5IuNLP3+bDUqOjCN+RJEdrUekgxgWBL1696bMzTIht73QYno
kR7/3onUgSDf4rVLO3OdN9m4v5u6PLM/CEK3dm4N/tzubUFIKLNd3DXe3pudYesiwDiGuRg2XmRJ
smzyEL8bIwL639+UJES4d9QbyT8j7GX5yGAmXNeWYz9DF7bCYdg5REecmHCiCbOVvWelhu2PQG9D
/+EPNU2fCPLk+yTPos/99ykdnimMPmc6E2t0nv7WSpq3sPfR2baiay5zZZA44X1G1jScCmP4UjYn
Q5qoJauyWBNnhcfRkuc/FxJ30kd8NKyK2oXxVMEyrBvWRFw9ihqAKXtSk9sUWU2GUyutcV98qkrY
Twn78mMqKvOiEjPe6YqVOrLIQLGa3DvUbSeYU0XFaxFrGEkey3qnFnhtgW4jhfx+rpksH0EIS/I9
p5MIUu/A6b7Kg+GHkz6DgMLKyih830okX3WVyOckDTdu2/tnswKgSEgxBJihPrkEfHaWeEa9MjYl
4eIyPtUTEJgSXQY0Z5TqI1mRMnKald2UzVPjBzS5g+AC6LlbR1CI9w0j/wvcyZNToZXRJX0vN01/
VXNFVYCwFwvSU5VxZGO+G59D0b20jWG/1rJdpa0j1lghxM5rw72BTf6S6W+piSPfa6eftbALGnIB
fU4GWouD4TrOBLy0DTbjlZ2E8D5E0a16L6WNmUhCSMLsG4gNurViXpcD+eROosSNMOByXZR1ju90
FDu+aRNJxVfPJyRpVRVdsyU6JTwOs5aEQC/SLK976B00GZ6mhTChrwgGSMdNbVsby6vIrulVdHHs
4hdBJ3hMSNYgdTnFe2IRzzt49SP6hY+hiBZl50vrGsXLEkxPGcH0xMEV8Ux3Wu5EVSWbIenyL321
hdIfjsb8KO3kh6spOyzVbJikuFePunCDf6jeRzNtSdf/mtvP2FaHB6Q/nzZ08n02H5jbw56WunnC
QEqTsHXPXkqItOnIiyAaidTEM0mqf5jwrC9tQDBHHs4sCm5srn3sowySs+Tc0mjp4mDa5rKMqNZ0
+0gEzjhaA8153T1SsxJez6fIQB2Jg2WF6SGCv7kGnjatejOUu9R13jPVEFSWzOKQFfa8Vi5ZSYxC
23PCCKY3kYBbaRESGDq9WU0X700VvLpGHR+YjcV7Ww8POO4pCOoZFXVH87rlnGd+AaraeNW00AKv
/uISAUAZVPa6eiitfGuGw5NPJA5dcxSeujiIxAo2vpzEyVYnxo/yVmni3ylkCAKoEWgFTj8+Z1b5
Hln+Kuns8uj1GWtnOT8nRDGLOJquRVyvxnAcHwsMAp0ZyyMBQ+aRQNgtmAOSzEiapN9ZNNu+ScQu
SvOfec6SGxhmfEnyiVnZVBarqHWtW+sRq+uMzrxn1wVa2jDJsosMpMfeTCzvsqI0ONUyvDvHezHE
+6VZO3rbvi1fmrgrl12AekCKQr7t7F/chCZcl5bxvlYlkTXAzmMZ610VpU9MdfWVn59Sx0Pxk+Dj
BoSUrWMbn5gceiJ5rQnF8FKUDe4AuTfClhc4qlqVrfbPYsi+0UhCKWHk6aXqdMWEA1eBayxofBDh
OXuire9OJeSaatr6IDYO3YjJy+mxzlSE8cRjar/UJpY/p2A2KFgttwAWt2oti+HZ9GF/1C67p+WH
ce9FvK1yNWflxPSNfCHfzuiRG5y7XI4JIGuPRejDiOjLblVRbO86woApMaqUqtI/GiaFbxdTUxu1
ufbirDigdsTKg6Jpz9D5gBv7mvskLPLKpCGInukFHpCi+4YCh8OOfcDKscVWW+Mfrld6m4Yu/SZt
kx+WEpyQZtkzbsCrqeHlE1rukHfVmPNmmIFq+D6RBCz3DIVQlKZ+f1ThRARB06obTnSSONCPBbAQ
yMphxaw2aai/6ISMo6DxmHYslwG+um2Tvmsk7A/NrGy6/l59bKtkPUehZgc1DAenltZGqfDmY9B+
lWX+vxg7r+W4mTTbPhEiYBIJ4LZQvkgWvbtBSKIEbxMJ9/SzwP+c6RPqiZ5z0Qzpb1ISi4XMz+y9
9nvQUQHXQ3Bk8TaQy8JZH81TchHT9ISjYjjUvekfVgknzRU33UTDYhar8UWnWP/zGel0V+9dT6L8
CTDOeU8N5mC2KWDumlwTFIj1j2o66g6eYQyHIpvfgqy17pAvIQUmDAhCHm/LDqqMtVoVydS4bebm
LSW9gbcfkj2/clJ0HPOHKoclHFYvPkR9ufcV+/RxifiBkpenA19sgBuk21wvaj/4knmyUZ3dseZB
icDIFjKLz2LKL3B825PVul+W3w27CaF3WMcS/25KINcUR/CeW+Vs56HG7Km23w136s85kqvyaZ5z
XvHB+sPA30YSkWS7JB5+zW7Dj7vAF9EK1Hs0n2GicN8HZesf9Tqyw3JHYVuSPDDOBtEsrWdum5y4
xRyV/bZOSmcPr0KFSecflWqqo7CCZJt6yOvzxqawsySRZ2l9awgE6B7VikhZWFhYLJONcn+lBOtF
Zlvv8O4SzRP1eKbRDLMBTHKu+55ze08O5Q/pzr/WWG/6zuOipuC2GYjaqasquG0j49RMuTqS2eFs
v12gLNEkP8OZATke+y2zjgKcJWoye4lup2j4pHPlE4ohOi9+/+Z7gzw1ttvfd/U9HrcDt3h/jbiP
DoJRzrZFapYwtDpoB4tREdwsI/7VniUKXKu+2Jtdbm1NVj4M45bffrZY26mdMPQ2NGHZ7N8UtmE9
S5wgNymqeWyJTQt+YkTSb1WPCQZRx7X7K1jbGgNQnBykn28Dv1SnrrpDqSlu2DUWp7SKFFnKFbtE
y0OErpj+7yyyXIEBgmgrIwQfhiiwJ6uSTaRbWXdm3+zhlWz7MoleWeQetNnk+zhDtW45VDvQnrF1
LjdLUB6QhuV3dAT9AYs6q7giNnfkuJNXgvU8lI4NAGC9AqfONlkzZC+y66cbElenYc6Py9wRYdjP
iNjGEKWbesY6XiqnD70kcG/pOw4ZwT33/WQ+ojld5zmvaKrIJ5W+hIAQEXIIVHuH47pAIJe3b3UE
jiZiRK8BFreRq3e1IiMv7ezh6NFmllghT8biP1ilsu5r/3NQGPrNsb5vLGT3CoINTjZ3a3AdnLD1
hp0WF7FUxnFGFQtzQ077vGFI5Qkj4DFOT7N1i7IvuSUB5r3oDfUKGZaBQfWzN4z0SRTpe5StYsAo
+fy+sTJkc5GCRECyBg6PxXgZGMQspFw/JTnni9M5UGtQICe6Hw4ccvaJY4WS/cGJ++I1cZxkSyjM
6OAFBxRD/EVcHsp0sK8kupASp6L4UPMm79nuoiqRtToCnIJeghCBRsQ8BgZvau7qO4L3gLgZDtLV
SkCQyEYQTjgeTul88CbqvXi05uMYsRgk4xFldWYza7LiP3Lx5nuWxEcTZs3jRAlok7Dg6uYjY6Lv
9xmzIyeP9/5UMJsS9YUooT+Z6Mxb4pB2bom2E96UfcosmMDBhK6zV2ZyJ3esjP1TOxEMJDPS09oD
8nrScNIlv6QTUa1sPPt9PLXeLapr40h231PNvoVQ7pzdQdkdUWhXhyEJIoaIWU1ieZLeFqNrHxqU
Opt4nuYwmIT4qUmvb8WpcUf1bqlgIyymmhtO8isb++RYZBElvvKwMBrBrVl/+VN/mKZ2DjvVY383
g4/E4NXymc+EFHtEW3G73Ss2w+aSp8gL6GaobMb79tMXS70fna7ddshpSDGrb8rScB+TJNlmynxL
ht75jI33KDL0JXVc8AgyOkmbNIzML858M+NVKsGq2ibDgxTPY5FyznOLG1vDMBjGlOaDkbnYyrCK
3JG8hwITv1GOnv2pIo4rwE3AqdlM4Ih4z9brsNYZ1aObdgwziRmmpk283ZLZVViLisPCrF5V/jBh
fmOUIn/ZToJD08A9IARCUT0+I1v2rmI8gSBxbwLuZdsao6OrpjJUJBZRfBOvuEgD83w5kbnq+9GB
wfkKTPb4S7KC9XsEtxYXN0GocWwcU4zum4r8wz3BLX7YDGO0sXsV70ngtDbfE4sBaR1bca88GClc
Xwb6a+SuUe7brsv3mMyCg8ejvgCXYAiU3JPB9Fg7dONEgN3pSQ+v8CcXtBEA9IX/awDj/JRnVvDU
CCYEE7MJX9yPrGLB92BeY+RMOHQpTwYm29Dwo/YpAXJlUNzdjnH+BgxHnTkuU2Jh2+CB+UhYT3W+
G5epJA1Qtoz1iehBDYHdf9waLAjOs4Xv2WA5u0nbEm2p/WEzNcfNKHe66NM36RHXlXevrftrGEA7
fafuQqX7I/EUMbJk/OHHVM7JFJw8mbfnumnvUAhS2BKx+ZBN9ZNk8X+g+ppOxSzuKHXiU2zmyTFI
UBIkWMHwLRkAkWtiSKPWluiNEFtobZ1xVXfMgrs13ov1moEj1fcq6iPuisxmF4Hp5OfQpGuMLTlI
IOnupxIknW9UP3wDaeKSx4eULAZuHBTABkfyN8y6n4CpFJ2Nk5n7SEqGCrE3HrLYu/PMVp2HLiT6
09mojLFxXjwaLPidPJjO1vrB/JpgBqsyn4/fYNw+dZ9MRih7EAGfRrtayGuOSU2OK8U94ZcdE1eD
TzKqzDz7OjnOpW+GXTti6B/MKxWIs/9GUHtKtKGPbjVEAVcfXcx1suf68hSGTbRfNvSRgMpfamg6
VNVT4gMZC2bGRulucurxrON4PE9ow3xeNma3Xb7xMNTSViDoIGLLKcUduaLu3sRUobREFbe0DyJa
rYwFNFAD4fXu+9+ZD3Lh+3XpsYu+CE2H1z+oXzxd32YCmDw5Ntti8KcjJTWHaw04z0rdehub0El+
fTvUvqHd2YwOqZxBtLWLAkjCB1RHm7z2zNPcMhwcx1ztSlRCDWRgkpre6q74auo65SwiVXhVyFUp
raPjFn+8Wi/4obWiLfYR4HdVv02wuOIB8Q7j1P7CB8YtajCqynEtBB9L9J6sIG178cSxRhHjGp7C
k82HeEWjx8lsb78pxqbhY60Cn7AVK+/8+wMjXxwh7F+2RjAPZxBV+SHSw02+IsnnyR53dTL+7JMA
uLedPyGatkLKPQJNcYtYIx4hYfphXJUjTcNAR8j+fz9W+WM1I0iTaeVuVWpuJJxwpoP1HhklENmy
vFlRbYSyhM7qo6zmXU6TtZnsfNwBc6j3xFz9ROLyVYvl0Dfe85IVvyOSU816iFnesMjglgQzFZzm
lY9uOXGyJ1HtNTK9Aa0fErl5mD9dzCIb7OhUgcWBwO97NfnWaW7GzeIj/SJ3yDjP5qQ3UTwpxm78
INrqhTResdWmqf5hvvvTPQR1rsDavf0GvEuRET6voks9QuOzsmY5MJ/gzRPHr4MY7BcS0q0VvHF0
OQROXosFO8Zru1+a+SUoHGf7vSNZVN1dnGr9u+5urHQGp+br/INkQYBYVB+upxCbW+5zYkw2UibP
OaM5erXHSe7MlDDHCW0va4z4kBuEKLs6Fu+zRJduISKxIrF1VmUtE6vZDBvWJ/QyBCyKJOh5ExC2
ZbkTHqA6djYtc/pVN/kPq10R906r+fjP+9JGTT8zZ0RWJ19EOtx2s/dcBl9u/9qlyaMxJxGJlu0P
DGUjk4sAC1Qlr35J6tei8z+TCccmQAEtDYNTOEBAaAt/tVgbq2iQrLQ8QkFWC+fYVJ59NvjixCZm
TaiVOVb13noZhw4i0ePIm5KwGGaIe6np239RpgTS2QVKWdvUEDdjIR6ZOP4DnjeQXfh282mmAw9v
dRlyCmD5NKn7JQZFFJC3ZXiQLxg3vGNdf1O//OSutKQmaPjGVEjwB7021TZGUPUkPHk2RsYy8/DY
+HoVuKKqQ6UeMQuSWm9NC3EnrtaXHOpuZPgvBOmARkis3ehk+dFd5d0TFPbjuBhhOWEhbJ2V6ajP
ZWLzEssKzaHSbIQ0Fe/ChKxtUREy0WbJHMo+VRtUGD3tYGvN2HTm+sHPSTK22SSVW9cugy0Nq7kp
c/SbcczsDuZBncaPud0yjagszAwqvxNoHheu8Dl9ihk/Ub5gXwm4dmIi27eJM7A6JjRzHWmYsADQ
482yJNB1+spWOTa53km/9VFhc/4ASUJRum1mpzx1izgmnRscYhoi4mrGozOjaE5icUTcChJ5zQsy
M3HWLSg0F/n90TOcMIY/gtmuOg7jauxvW9okJ/gifwnjabxQM5c2SjSP0RfzgdCQGU1lENym0nun
IMa5hifc58A46wbv5WZyrWPcxfA0LEediwjrneTrrYwYIneOeTYiM8NaouOdAnRHpTQK1PRtSYaF
eTNEeJSoJ5nhYS2Lnfq8rOissqWsniAVbeQ0od0KiPXx59dm/bIoVlx4LT8dZTxQIWgmzNHV5Pz5
V+JCs57tYo0tylz/vjWTy2QnfH9RrTbdKj0HRvnUushx4sihIMZWsx2ASnHWtfQqNn1hMZxrNtTr
vxaxDtm38cKjXZV4oGlQkXGVm1rHdyZhvVEQY6XS16YHcSVzHvS8nn/4Y0PIKnu0vupomtdbev2X
f/9qLH4MaWRvPMJLw6k23llgkiZXla/TA/FMoeSFbRq4ijOFb0M5w3jWj0K7wknTdmEDdyND/Md9
RQxC3z4GdSawueFhck3NEsCyMBSV3m0wWVM4ZMOb7ZU/dCynMCUwLjSgjdPj2YIO2fkZrNWJSxIg
x7NTsVTzEf8blKfnnESrc+QN1akj2kSAPThoa3x1Xe4MjvN6s0S4K0EpdBio8MKXTSt2he9noVtk
8bYIIq6uAtAWvB9yHCz7TyswULvMMScc09/3NgMsfTLUD8c0nkn7usIABY/rRJc4lsfWEo8KHc7B
U14UNn2+MC1ji+AN81WrYsKItp9MyXKykQeCMl/nIYt5e3d3eT9dHCZCuGqT3ex04tHpIFVkJBRT
7E43/CR7hADjczyMVyrbB7o1f+u7XYceUuIJTKs/rsUBQa+8JQANa8lSvPk8Sa2GYRVh0wWMdezf
cjSXp0XNXlhBQQllPACEMn+rsaV6quFXctJFhxTl/G6MoqeOFhBluuquTEQ7YOmcyf4xAt++CYpm
Oo96OhQFGnHA6MXW8ep4nz+3maHDKkkeOCcixoqMMVw22+TCWI3FyWjF6qTXpHSFdjrrPYLa47q8
r0uT3EtpHDqnjQ5uropjbJGNzMRu9bAZe1265sn01R7hGuOC0v9ICx+Wl0UR483XgZXIpUvJ1K5Q
3Oh0vPYxIgAKk6LTP6Ks+mnyI95If55D19IEnHfsn8eh/ayk/WlkYeH07sVsHMzI2c/KQsJSzz1q
Ad8YT5NLABgNuworOusQ7kdoDI81WWR0PBa35CYLzAF2nWPvuB+rbZBjp4YqNUCicF4DCHlHS3+Z
lnFUlh2dHNxPBUJxNNvufYb3b9uDHThYRLlv4jZ7/valq1kf8yGyzqP7O6qRYiYiPrn0kmEniz4M
6j9dHRXvQcV4RZUnWyX5Z3BogyIOMyrI4ygqgdvV/R00Su4ypbxNT5ppVEaXFOzkRi6THw5pc3KU
Ve/4BkAQSQZkws2JiK/sLQvQPCTjFgreBKMwEvKVN0EolpUlqBqb/ghhQAykad3MR0EJI7OIj3b/
aA5IdwwwPNCSKPDWJFCmzmb8AwdEta5TfknCULcmvxkz8JdpDAyxx745ROjTc7OTe2wYPOAl3m45
siGyiDabx5hJ01NH9soJCdaM04dAeNJk72NP7ZvcJlTW+mJ879772itppW77BQH6EDdE66aM67Ri
6F4UV4sG2y3hYas4PnBAZUe/btyQVvq91KemML+ijiyd2JlAjwUBmiRUp4fIrQ4RgyFOK6oUkmLg
5QEkgQbpAZMD8zpNJNMID55c1xEKLVBt4UZ/c2wBdbmDSuP6cgl71+uPtuP9Hm6XHSZ3dnJlRIiu
EFZYy4xl+bKddiYLtH2UiU+7e3Y8wL56RKOQTjAW2F+h/EH9sTOVhPDEkKt2kLnk1QPiCn/vgadi
oYyEofSPuTC4jnKkmoIOyl10yFaGNh7e1tDPI/vGkXVXJS6TuXZrKHRIzc28Ir5Is373Jsw6ZDFs
OAW9FkYWNTXORta4zCw4NAySdzYqL38GYzfDD+If5jYB+K8Z4GsViWOqIDASpvzlMw9uzYvhTtUu
TvLnommty1wTUdQa9HcDNLwW05TBNQclfIscrNvMGAgzMMCgVtpHujwuabPA2JAuOwsjdZHq+SQK
dECdsnauMW6ScsSUQSQ41sds66TDT69zn5a+G0LG/NumyU7RlazJkqEpayPmjmER6JMJc8AHz3Wu
lb2Ts5kfe41jMCrsfRaNbA9d0pqFg38557WLrfHR6OIgTHh3NLl7ZjFahG3UHDJh4J8AFO9OJsQG
oKvb2LPnTaysX6x+wZU3ZCerDKLIYk/3JtTI7fRIh9Ph1ltCNCbpXvgLJpIBW3jU9gy9pndZ38aB
6tjfiJ/FSMCyP3omYBOe87IePhD/lOuOLsLwGFxYBBuHAuK2z5fsC2i4XTVpKr0JGdL6p4zSFPsW
ykgrUDn1deExCgIWBbFTlmCiC+BG7G/kVkTzn9pMpqNToWz3gwq+KesIetWtYydcvHkt9nacXDGe
bqKoF3Ab7aeyGG7iyrc2jhhawqhE2LTNuDWNmkUze4st+nV20IiRmrHcxUb80dkPVV8tL01J/m26
EyOl9Wjb1h7WYhMqbCVMJ01mvd5oQrMJbtCNOaA3umlXYjSBBPleFbMOSctA6DKRjpHR3Ls2RDbQ
c6FZru8G5bGFJ0zJBcfaYV3dmWb2rKX15rM+Ipie+QoyUd+qE565lwId4h6JBm067w9EZI56cBI/
ubCmuh0RHpKACK88sK2LL6O3JKijre69PWaR9CIFgSolHud1it8TUL8rdQxSjPp/MXC2WGyMynmE
ViuSHOPQcN82xTXygDtaFm8bX3QR4j7IjW2ZnssOxnHXzB/Z3aTFL6fgcZ2b6qXpW7a8Q/CZQmHf
J0G7gY5CyPZirWPI8lIstBbV0PNMoAYbSAbGvhE72a5pLyuIIbW5lwNWYdTz6WvkglqbHTteMQ4n
abqkpVXrkzhRQ3P2/V/bZGvqoYda+OJ7Xn8ioxs/81pdf3/457cejZOchdx++0+NuSUDnNjgsSxj
AjvXwcL3B+u/f/X/+99KphibnsZzCQqx/Zc/cchMEKQTfeYstbX3O//JpCXM62hGbYT9v8sJWMv6
8fz9q+S/f/X92//pv31/yr++4n/6FCEmmoXU1VslrJyTpiW5c8WQJ3CGdrG14DCqe5R5cwQ0RzGe
SRagUEn3IkbxFYMlvQKeHqGa5d5GtD6GbbwfjTSrvUCOHEo+SwzITHuSrqmV0BA1Z98eGAjOrF11
z7RwHLIb3nkHjli8SzM1iQ6S6ToaLRQaGJWVO5ska/VsKhlzuKxqN0Knl5j/n1QAvUfHEmrgNkYX
fX5iHQww/v3hzJzID+WYA4Xp7mTbH1wRgB20fsSZo7dzBFm9GpkiWRmnpONRQmki1MGKwyEG/Qzl
NZLbanI+Gzu6n6GCHDxa+HWJbejxp91I6xKlPfBMlqDSYy404+bKk2sXZA4zQwfx44CiyJY+oWJU
lDIyXnX5xySa9Wm0Pnpr/s1wNdkuZvQSt5ghc2c+OKpvznWeAy6a0NUsnS3Czj/kDYEA0UhnP071
1zJnt9QuXIOmekUPzVx64SiY/eKOcmHn0xHhkfTyXWrpxzIK/cF4REUE8Md2X0bo2nTpKZ9hghay
01+KAQX8wJTI7wDPj935z5WRODxqpN1bOu2BNQ9XbCAfvh6xz1A4mG5KxVPC0KkbwbAlji9+op1D
uiwAbJ3WPQ/ad8+i9p8JCdLUvHR0Uzn167ho2nrT7O/xM98VGmpVC5kmjLQcWQx/tS4Pbt/yB9Zr
2l89ZQyyHmImsK1H/GwNd4Fd9YZDk7D3gotmm5bQGOc6qHCmlg+wLJ8S3Lus1+1h260QTsOaPFBj
BH/7M3Zv5VbihIkS+TvjVFzzB2LuJf86ZullOR+CzuRACewTQPziMgf1rs/L8SjWHm+om5z9QR/B
40QrEdS8FlZc2lDtljcaRYBWREDFwZgcm6g7w7FC8z3BV1m/f6u7OtJjhDKZd2zLmWTOks67fPPy
/N6dnPtsRPeWvOJWzC++ScpTxHoRHb77qDPqHZvx0/cfFLhgQ/iejJGRcyKNfc/MYEg6eUS3MW+K
hVls4Fkxaj4/wtNuH8opGI9tMkDbnaHauObM0spmq15f8tTlOLvLquxcl5q/d2CmT65i7MnQcKOz
1xq8caiH0bjS/efBniLvo0voBddYgNIfh3BuKN8K+G5Zeuu71ls/uVXoBNEP1Vg3TiYPfeHhoine
p25A0wh2xxujDydKIrbYmX4anGRjLmZy1klJV8PKTDgCyXPxTTZ5t1pt7j1wN2Gbzh/wQmY2/syj
BqLBdlFG9LUPYOypdtvfJj7kLsmzR7K4/I1JQns2FocRptNjlbDZ0kvx6vleALWQep32YeexkWI1
7WfXMs+OphEle6MWCb4gGYDuhN4XlExdRnFTT4FxxNPNxrHDQorRAY13AvnZop35Ie0iv6kWogv0
bm69x4lRTszGsUHUscfc+lCsXdTo1eTTgQntfDYP7B1xhxbjs18w5yh05mH/YutQN8HPDPcBai5N
CLRfzGd7ffv1LqP6QPGyx9WiQtbLl8QmbDIm7yo0qUjDiDoD56u6S2LJ3qrJ3rKmcUirgumHm6KF
T0DGA/d2vHD64WfFR4WNM0YHDIp/ZBQOlCLwQhLKAloaF3YImhl2O+PHEKTT2dEAVb8/BA2RQKPN
3KBJu9vKGgZwyvLOdxAFFS0RQ0t2jnrbZI3QPAyWS+YMC43vD7pBoOKaBiRkP3qd8klu8B0QT+2m
eucM01dp1l7oB0idWw3h9TjXuFF7J++3MJqfq5JCEefEuBkYWJ9x3DJ2Wj8s9cCIsGez+J36bdnp
6wLrgz3CwK0mbX2xq7Xp6b7sNAfTtX4NCgAaq/VMw0z4h1AfgCKpeBWQJOE4s9BuHXaeQ3fro2/6
aBo2eA1CswrIdLdusAHNrbTw/Au5VHIa/Ma8Dgr1u6ehFsSp8YpesVyi9B6RcR9OJEnQXeRiPyqp
uDUn9gAmjtfGr/SWcdyKpvozM6+nkxAXqVKAWCuuqFqs7rff7KqwcIc4FKPFreK8j5pFsWkixnJH
P73mor1hfl4cUGRU1GX6lhiAUxdU9WPkuT9Jg3mKRbJ8GHV9Cbxx+l06mKJhQS3JB4i/GiKcm7LB
aVAn+xnBoXH9agNnyhZ33A8ZE/wZy8BC7DiGxSZ9t3Xw4Yxu9zWrN7B34JjN+7gXkm5pdLeicv5E
HmLUrI4B1HZ+tosGm96wQrDl4EXZWkmcMPOOfueLQEfdgxMi+20T10t1O3tIRDtrCZ68VQIe1J3/
iZe2b9R9b7qPsk01wL84Pymiav2yfWFGxeKqWN0CJdyzaf7hZvdiSpPnqrMYo6dk6LLU58ngZPPa
7IdddPHFhYh40/eO3lNlNyc3RlSS1/VTjUauiUyFvliZtLMtLGZU+4Ez/GOrx3TfPTdJQ+Rtx1NU
PcpZg220ll07g5fNUitCK4Cwa26bGAeMhSmKn6NMvOYU+8xg7fl3AMAXot+hhmn5x26Tk98h+aZ5
l/t05IUKQJNfNVbTE0ehPggUFk94vuhz8TT9duOjtRjNcaHC3Xrxoi9x4uKY0dZ9BzH/fupYK3pS
QhyuofOO7e13YoiWOjnkdsIImHHbrS/Nhx65NPJlVd3Gbc52NWOYOoCF5EzX1oeySWlPc4JxvHVN
8f2hpCc8529j0je3VZ41cGdSufMxUm/++S2D/IPqxUzwSXY7i2W89/vkPZnxeEFHczhQ7cfMJ47L
CQb0VG3a7ApyWA5eF0B/S/oQOqTHeTfleM9BIOY49k+9p96xaOc3sbu+5g2TG5Fb4qbNjRdXwwFj
DlDt+uSP5cn1ipxfWQcN9KgLekiBWtplHazxd/PjQeWomhyRa7GcVeJGdwN6AKcYz2ky5/f+0yhz
JESAL0ja0AgkArBoXWWtiRiwP4ySktgWzJIaTDM1h/HRKCt/50dQ9f6zL9f929CMYdDFz2hjG7Q9
zIN/BYrpJAKBDljnKG2FiWdR9u3Qm2QG98EDL9deM5s658Kp+g1zm50ENcEtzuZ/qTClUEohZi/m
tEDRkr0OKzi1XsGpaZ4aR+QrZRn6ssw3Y+P8HyuUUyR2WHdeAalVHeWUZuDrUmrnvJDPfREovB/a
ujg5Ovzask0GCeayY56UHO0m+vhmKamgzU62dq4NTOzbf33wy0odi1g/x1bLXoscgWZAAWfOngSm
qVWza0zrUXtB9L+8jOJvezAvo+9Y7LuE5zu8lH/ZmwHIWOwY+hgYmvfVDLH1obtsCHMn8+F5G5IJ
x5C+L+/NDEFpwQu9ZYzvPKJ2BF1QFPVJi8J5ZP+qrh7xHmgWMLCIEvsLw+4nHlzMONp7NmdlnPIA
WB8jufspz+SW117tail/wTZTZ8TByYONDRHJRfJZdAWaomkpSYuZqi1QBAanIvFC5J/RnWfpk0+O
1QVJ6H1v49MTqj317J2pz5T16gv25//57eb8bV7nBQLRRQloS2yy3t8ZcZWjozpBF3DUdrSdYIfv
ZKQOzVjz7Wb2TCnpZrAE2/4ymEhZk2Gf8R44jA7AWsbDd9HKf0zYUHgzcPNvA1vm9u3RjUFIlOwb
wy+3KeOrv2unZX4pp/RuMks4MTlaRiMqP8DKDU/GKC5oeP7z98bf++/mW745uf4PubAl/oIDVDMu
1mpYkL3LojghL2V8uh9rJ/1MGoUFMq5hVgl+EGyvxB7C6bRpjNT4Cd+Ru6umCO6K5igyt9hVPstW
9qdg3mZtvnSBS35DVzLq5m1FhjaML0ZX6ho7XvH//Cp3EzByTn83a6JuDDvvfw0ckdKcqzcJI2IP
5X9dSeDKte6WGghtHJveR9SUp1Kwjasm89Xss4/UHtIXqht9KHDAHAVwz8cCIfgGLRJCzBGS5hIb
b0x95BNWiXyjs5TgInqOsK4DsLzsTY4zVHRQiTw51sVO7jsftncbWz75SYrYeDYEI0z5myYA2UYz
y4EQ4aXssikCBl69DUoOvweWXeT0ftZ6ntG4IwW13cd+QMeQe25L3A5MXNJxGU+XE8guGmpw5hhJ
yxY5n6cH+d5O9dXqFvc3R+uR6Wd0kVAfubCjaNNr2AdZJGDnW668w2aH48Ioj5guIWljMsySPfd2
t18MLCrjXi2N+sD2hnBcnXh28e+OQX9jZ7hcxMB1NHbNe+XJYEMoygtaLHHOErc89k43H9weKeaQ
2UT21b2zKygzkqi2Pv7zu9D595PI9TzL9RxoBaZn/f2EseBJDdAjxTFgYHo0kS47jDZvveGtGOz7
dKWZibiTO4aJ9qUARMbID6AsEno6fn/siZ9auYmm/bN0mfMS7RQfPJM9uTm7bHrnmeg+7B22wimg
V1X90vsbr1cl8B9mkMTL7Jw6YH4fJR8I2xBtMB0NRbncmj2fWfije4Qb/r88fKu9/i/jO2oKXG/Q
JTzHMq2/wicNtzUWbXvJcfHqa5rP9tWe0ziUhZHegQ+8lJVNeE1cPdfQEjdiMPUzHc3VGDUNZqf0
vRJ4LAfPZvvjxrdGVMh1WOkgk8Gz3Ayov+NyQDm4CiGX6YeF+2/jGDgA4yx74SFqtgE7sbxTd9JJ
znbtHhlH5/tiithPe627LezS3bfuQbH/2i6ss/6Xl8CS//6jh0gg3EDi92D6+DejwhvMBkdwmxwH
uxmucxH7t7pz2JfZ79Lr+4cF1OC5jdNfnkC7IdLmbUyjbefF0156JgO5Mmg+ivzaD9ZTMeeomEvb
eS69WGxauIw+l8jFbbvhLUg/ImQK98M4/Gwn0zza7YzPzRDmq5MRlNNLnjSV4VeZ62vvRMj3WWMn
dfFasXi7kqn8ZsR9GqZRnp3hiOqnwCP+qGqeNROhbVvCCdG6vi9A3l87Vsg3Uzx/+qYakJmWe9XM
qMNd+aqANV97AGRXzst3InLMrbQt3qZ92j+iH3JgI6o7u9UurWGJPWQ0bjWuIqBCguSxcWmuilXN
tp/t229tCWf2SRW0/IMJj9md2+Wxca1HXzf1Rbfdo+Os7BoEUY8lzWATLCiO0Use2LVejLrBc9JX
6cHXLm6KxQcMG1x6s2VVMJopR57/4Fo6PxiyN1ckrdiNBoJUbIpxI1Cge41/Y7vKQLSE/GVCWrZn
/vHlQUXc4abON1jAKmA7RXRPRMeViUNxyAagVo2PklhVMTFKtO870yrJ4PI9xHeWke9TO6/uzVQf
kZwi30vpy6OFYbdrxflmScbsgqZbbaTB0NxN/GhntZZ9EH3OUfBKcUX9B9aIPC+Mz+qnaxHmCeAG
KdcyfJieow5LgggFZyS1n8bg2IBvZnpC3wB/9w8RV//F3nltN45kWfSLUAsuYF7pjQwpUfYFS1Iq
4b0JAF8/G1BXKTu7umbN+7xQICk62Ih7z9nnhG7zWkOydStTiqMmDlPiyTB8MO06VUnrri1bGOse
uu46BHRKaz1DC2ijthhC9YLPPD8nQR8upcUrA89irD46jyjFFobNvA+FqXWVtgMNnsJTHv75hAot
9T9PLbZum5bmmJppub9n7gaaQmGosxW46xSsJxPhbWKTUoCiW18Mo/mjYxJ9lxWRtxq0OlmTF5Ad
ZKC9dpntQ0+gcKcAZr7OXbc/1Yoe7Ely75cp0VfEOYe7CmTBpoOZuzMM66nJgPQXQ3otcgE0dlCQ
7pVdvTCCpLlxATm7wsmZ4J3ACAenqd13ZkCKt0LT7XWYofr1aM6DEI22Ttc0Cyh2vM6nnNLbWcJV
yIhhxCJ+6IRsV5BrxLWA9bUIck2jM5y/0TanUu3k1y3ELNT97I+h0OwbPWnIJLXCehPIKiIpBut2
OjRPqdTtk4zDtYHbbPLpbdLgkCpt/QHtbh8SyITQ8qTr75Qvup2S0y3P4UsziLixGeFyJZFyBzwE
/YkFapsT8lp2fIqvW4K+lDfuDMs/NVmE5IYpGK25YQ/3glyVyQcv7KNhUdZLgNPuUio25INI9xEb
7XU8lNApzHM2orli4G0cAuFiB2wILsE+D2bPd421iQ17MUIPu40zhuYIk67QYS41pZgYdumhSlDG
SKxJRyvz1Q0y9knUNikhEFejdxGXCOcNlS9ocZ2HFjOK83HnOnF5E6IHGcFWkB+PGQ+VZORH6Ycb
IwxwI538GU8/6sRsrOY99v8xP/875mead/1D0ns+YX5Wb3He/A75mV74L8iPC67HAsdj65pJWjRH
/F+QH001/1BNC+YZBG6bP5B8/kx7d/9QVRXMiEklTxWqzQDlz7R38QdCK2A8vIzJITOD/wvkR7ON
f481Nx3XNg0bAxLfUHBOMn4b6xAOjlQFnOWVsdAnyu18gwjfYNRljJymbH2rT1JJZSLcdrPg8/v+
/GCjkpXUoRP9Yq8OFRJaAm4OXWqSqTu6SrxIqukcJwdjIcyWACtk3w4zQy3NAC9M7ZxAQbBFsMd8
I6UD+CU0OndPWWruVvoVw/jdDBud7wvdOxp9CS/dT31yAzG2LtO7rKOfOgbpY4KlKRiMOzLs1V1G
kEWhjcjVQqQG1He97hZaYb/KIjrjuPUfan+8pKpsr6RM94rU1y7AIXqqcbGJYAJRs0L66pvOWUL9
ML0ATeEI1iTmSl66QwMaKG8Zl5i7RtPSlT+Qe5fjRaIRXH4YnKRordmnwmAC4cR3demfB7V5SkRp
r3TBCMJIojWsBH9pp9jMlBC+oyW8qzKrMZCF7k+rB7OWTlpK6q9NSKs/K5priCArJ5XXZiMUYgDE
U5kOt6imzhqTRAFAjyjTFOqzvcp0D5iRemehCdg4GFhdWIGGqQO88CXpfWBapjdsgvqJ8QjCSNRI
fYauJCUnIJaTEcl3BzhEBd4SgY0NTKMJnvwuR2OwZN5RMWdbmBHJxU32Wkx6A7rY6TK2wO0Z2ngM
wuqlcJwL7vh7raxOTm0/YFZ7rB1Akr6Mdm5qwXnyWO+cy+zyrBNspyCdiM1uOfbFUXKVWAV++aNs
kN3kRvYD72efI2ZKRm+NaZRSg/yQEsmw4dE0mMThMYDobI1ilUROgUkhhDZZbAw17DGgEkVhW/tK
pTBWawEN0Ex469wsf+o6M65BHcdt0NK39M8uKfdJo32KhK2VFJe0Q6bUZAN68kD8pMW+RK94jBqf
lo09FedlwTWAH40ZaUWsDOvSbtnxquA1lCXtKjsfNpXeGBs7x/+S2Esp3fdCJLglZHWbZc9SNVD7
0atYauwPC2AZ99oTVc0SPVzq0kqwNmrnXRm9u5n2p0LNd7nq0HkkjAwdBQTwMTmFyT6TCox4AI0p
SmnbutU78B/GSP6hGaLOom5Mk2z4QcLyDTlY+BKaiBquqsLSwU7R0g7otPRc9QN+WzV+rDTvychI
3m7RP7aQdJkcClqrsAiUQv9hNupJaQ92o9H8ijXMwE60E4YOAdUJcnYIhAIFCDFp/WjBc6/iKU+n
IzY3qJJ7R6VQBc5u7479reFQz81lXq6A4eMhJJOotODp1OaJ7GtkNIl3IwhtSrEflW4mIZXsKgOc
rjowQdHD68ppLjKWMUqSdG1m7MmW3ozAPBmCNj41h2VqoQtJcihVTRHtqnvZOWxkG2EAzhc5MIzh
Kr5qYwuNvvDPTW8cgVYe4c+TYHerZpTeHYjtoHeHn3zASxqaJyUom0Vche945/YgKemJVveeFb2z
HFLnsHaOgvGsj/i++yLs4o3hRVdh6TN1X3XtVnbkxNAchtsnfDaUDhLXMHGG6SbKVCEgrgywRzAQ
39YaLAG//Bk1CjPDG2zql6YiZcyn59toHNNdZJza4DqhNIr6rj5bRvgoTRxBNWqcsmn3UpFkb+Ty
pMM+tCnNcJVg94peOwMMCEaDnzXRCjSJY4yVSn+0EvXejdiZdYEcisnPpypu4GXinnZu6yT89LRe
w/cq76hPBHzJ5qLlRrswBxRZWO9AJKGIdEYuKQSp3HdB91Eb+Z1adK99wZcE9H9j6kiBGzxn/PKV
Y5unwM1IxKFQbrfpm9JXD5o0Vp1uPuQA20kudpa4cEoNX1+XqHceFwGEvz9BZ1ykLAmuiH72fnaE
U79R9KLBw8PVpKHps0QwDVBsZSdtA+E3XpCpvNbzG8bmmCHEZJvNHlTeXnfsaK166GtiA8NhSnKy
127Lcel+WBHnipZBsyM+xsHs1/iieJOQLhVN0DWJlozXxsxZNCM5K3TI/CSbXKBPXqh+2t6EmDAp
BI1mC/TFvvL0buP28mgP4Gm6dDwREoE+sFqbk6hLJ42IyuOy05M3UrJU1b9Tp+Fh2lwRudvH6clM
PSynNoK8thDrqnUx+SPibTTUwtk56ZJPtCRIMVCouV3/5hi9unL6/NQRcRROR1c/lhtQVpO9Lvgk
K2rdSeK/vIkgHbkVY3vUxsqrVVODjmuXCj2SF192KwJu2yXjlRsn8z46MlMYoRcOXcD3Rvcf+x5A
rUMhr4tQEoGd2oWUMxe1rT5nXoORzAjwEjrDvi8NQFYw9MBEX/VKfBoChhPSWzJ9xaeveKvAkltV
jHcakzM8uKTheCWy3J73jc1rNQNFEDVYyyJrV0iN4oj9RJMhWE57Oy1AbVs76Ep8Ik39Xn/xJQUd
eAzvqVGdsTrgrYxonz9nxH/ZQ//p9s1aQSGP+u8Bx8991iNSwA38EiGt2RITdKhHA78gEIEc82/p
E0fKqWHfuDutdhDC9fnZyPU7cwyOELmChZYuDB32sVtZJyysiPX5Jye7uHhBaO+8mVIn1T6MHouR
HVFFKI1S4ViT8bKyRcH5DpcZ851ySzZEvEhH5teZYL8hGQydOHTxdhxJB03KZyHTEtkLj9OgwLcP
4eqKIcVS5ipXN/YQw6y2fpbsrGLKPjEPncUXRuH54PbpsUK2zhZ/CTUylKPR+kEGz9ayqahGUnl3
aVksC0FMWeDuZWxcNwkiqrpMXhtQ5Nu8YKJYE30RS2epqhBOJJYxkhQy/RgKfdW2mAKKMLtYVBlW
CF3eDDO6ZMNEHqrKT2OgyOWUD0asuuuokDBdkuSKjpK+8DDc96rxkHccrkHhPNpwaQvnIewQrBq2
9xSDx1qLoHrRHRJOrLxY+Xl0Z6XeZ5ZVpJK4DJ/sCJTLQPEa10JoEveohpxviLIw0v7dKAoMvL56
UxjvIMAXpkwumosiwX5JIdmi+/BRDlBV54yYmvXFMU3mban6pCgq56+OPcFDz93VvETNnScwZRaD
H3uhgmOhqCkPKNiI2WklQlOUDPS77zWn+KD0ZbjqqxTOjzrAUlLX8iquHX3hmvQjAxIb8vwBTxPy
sEA91RikFhGqKcdAras3Fk16aWLH6GF2O/4tXVm6P/tWDRkfxf5LYsToM/y3Mh5vAiO6ozVzg+Pm
Gkyiu8QyfTRqSBEEA1UjbZMadBmN3/5xyPCkkWd9PzrGK5lux1ygddGS5L4lYppsUXyqvZcvARmC
ejzJ3H8SeQ8IKA6o6hmcd2kZcPpbKZl5oUqhLhSLmr5Lpz4L+2cRjR4nr+LkMbDmp+A0HSAiACnk
IhT4t7mgrtSnW1cnIB7Bggb/iUKyn8J/UZ3hI8I9q/pYUSrKEBv0DkQXiyMjcsVMHSoMOZiGYVNK
70INq1mSjlosPDzwqjs1GwNh4BA55wZSlKjmBDcEyd3UxV24jc8HTJwYXABvdLculoPgVckIbRID
ZBLYl0+xNknkyg8A/neRggoxSYK33pHPdtD9oLX+qY/WpL59D11cc4XKugo8ZD60EOlSUwRwu21n
NtEOWeqdpqfbQcgr5u9HSxfecvCrV0S/4L4Rg4b5lpp6UUdg8UL7WY/SIxlKP4OGS+ygEXqjOyuh
OTtUTD765viskcC4RI/5ETRKSPipvNbU+NbVOszogfXeJJgGMpv4oXi64PVLruN5O9lFZTV5K9O9
Y6HBGtSSy397jyjuHRByMBmYt5xwAbChSsQwEasm438kvrgW+g9OOHdGQDS5d5boMcjwXGYNCooc
sS1YsnhF3uQZWQ+mQYp0uwAPtYgeejO7DL7P5X/pAUJdku7nM9mg4RNMehslAjihM1JuhViUoqc2
ivIiBxwzBvatJDRMxwG1GsoaDV7PJKi2CDdLN53eXpW5vNdR8eIYyXftqK8c1f0w/eGuNhKxq9ry
NEjtUS0cmlXRlYLehkOXA8yhMI/BcZFA+hpHmS6lou+7kGOqiS2UI9o5VshK71vGA2N4FWScoUr3
UdcAreRQ/ddGiKNGtc3byqDn02iPsR2sSbMGwTHFO8l0F9kpwWOXSJrQg5JpVGuCh7EiLoAhFVMl
vG7RtG5Au7RLI0cJPnCOcl2aHd6LJ7Vm36aEE/sBEsKLosKnyijGL+pJPWelV4ZEw+Kl9oNhBo8O
/I9c2jcF69Uv2kl4/tnS/9RK0hn1J1PvPsPA++GP8hl+wXsbWI++yXjbdQ7Mv0/AxH6WcXH2HAcZ
ZAhSmoLoEpnPAvE18hXxASlhr2n9VRXe0oBu1nBItk5ORwTCmma0uxKCOEdxAuVODvk6tOgf+Xlx
IZ330EQU5OKMSa2r4liji/2WQo3i4OwVZnzBS1DdwtsTS5+MWeyQUMjC+E4fjXrtDsFn5Jib1r8I
rnu6tf5opUYcqBnaOwwQi9l8Pd+AsaLMMC9G0HAWlqWF6/lumuLlLNjXaWiTM5ERfOp7wyTNLbND
N1UiXP82CEtkPBm8NbcofsyvS3qf4npV+isKtn++dz59fAbWZS2syv/6vPmxHtoDURg9wiSsq4f5
HZyp6NF1GvIsFMS4TvTqzZsem28kRxqkyhoMrxXli7SUFkIK4nuWwxQFo4T4yn2o8fwq1X/tJNJL
tw7ow80W6Cau77uBdCArdm4pfgJU+SrGyDDGxxQvGtzeB5qvDXplFMH1X7+W8FySyQRKY2I10kPz
V8gqlHQ+bH7QTfuUzosOl4qdFiA8KwmlMpkm8+J0kyt+toqVbUmdm4u3JMZj/llJrZjj+pfF+dX2
ACOHoxYgyNcinYS1lVnhbv68vq5p2NbTsO4J681hXnNfaykkoDUXk/p+MtrPayVuuObXjUbVZXps
Xv/zK+al+bGv3WG+P98YU7QmmINdiaOxke3dvOFDyF8x5lF2hO+9YX6m6tHi0HQihW5aFfOX1LuK
9dP4OUjOKV1gEOV709drp07o+U5vYmZ2N2LbMTap6wn2OkogWbP3jWCTkRe/aqDGcILlH6ebNLLs
7eiPYDNKNiu6+myH7ba1YBhm+X988C/fYV5EDZItND2YFLN8xa+tFwYIR8lQ0lf9tHOQd4A7twL2
YAG96u+SBFnOvKp6yn0xmIS/jhpHtz0SD6cV+vsaNMrgBt+So8DeMoIMOVnkBK9Km6rr7zXMIXLQ
bQf24rRXzV8px36BEK1DP8936XALJ9aoEiUoYH3VKQe61JXN179Ox9X8yvkd/+tjJKyM9BwCQqin
44OOPrUEZPrzVwZnZe+ATdBy/PMgm/4Bahr/YDIsLvyBTgI7b98KCd9ossmX68ymLOXNMVz/9XOt
nOCugJADNzOw0k+fPX/k/G3H6BoLLHgLI7ewks1H2vyL5zLn9941PZbb5no6Iwl9tNeeXcpNYCcn
21fYEec9b775Plp/2UW/FufnR8qgkF0nfS0r++slTSC2ymNTZ5uvrZqVfr3V/Wr/fYTPP29+yfzY
fNef9kK1A9zdxKwmO9zMz5nzzj7/x/frf98F5/vzVpuXvl4z3/9a/O35+e5vj33ttkVpWf869eQp
oyiRmFCFAVUl+k7DBbpUiWr9Wj+6K9qFr8PGHTCQETvqiJrZ0LTFJQwheoK32dicSYKhXEljNGEY
iPmukfE5c4ydrNqjIK3iQK3xjJUnryFQQAdrqBFhjdwZCuS2Uml3ygB8Yb7JUdQfKq0CSjrftxNH
x5StEmBu53bDaAxzs5N1AVXQkmfm///7xYzQ+I10iChJihEpyGUwo+AopxsvlFwF5vuebiHrnBdb
HQpjWE1Sph7OBH5N/zg/4ftcKCwH1C5JoECCOHzmG3faNb/vfj/WGz2reH76a3F+ypl3++///4fn
v9857O18Z1Z61F+Jvho33y//5e2+Fu3p6/zy6NdH//LA9xf8fpe/e+z70+dne4t0Za+Cv2HUGNb/
+Ufr087x29uPVeaDUGoevt7ue+X89n+/fNXvt4Es3CMzZy41//f88RE7l5aoL0GG9xhoKHWrXxbn
fDQ9HVzirsVXyODcftH6Cuv2dDMHD85L8xPz3bqPNy3kle1X0uCcPFhOLtL5ZpjjB31YwczQfB9U
4XQZmb1bfBlO/t/347SwlhSqGITO5/05eXC++YofnJPW3ArJUm5o57kzI1LJ9b6Zzl4qFzgkOkxq
qvncBreOsZgNCXg6wTmyjA79V0+nnIcQANr9nRk7a+bLdIQITg3U9dzQ8afrkUpeUR5m1m42tiU4
DllfE6Li2+g230XM/JrSO1hrc3zhdNDOS4wktuSsV1QqQwKloWyDh2mZmVeZiukdGeUqmzhAzkQz
KP5a+u2xqlJhykWSOLSSDlajwT2ebyQCqMPXY5Hab0FcL9XRXMzPdaZrbgMyrObtiSH9X8l3Givm
8P0YQmn2AQF6YRgiyL9VzehXCFz6PQhBxGhT+22+b1X6o5fn3npur83dNlrfrJB5C39334aiipfM
rqkYT+O6crqZl+Yt/dtjuClrCoPlRzRf3r86cF/L84buMmpqjeMu5805b+Lvjpw1X4q+7k8XLGtk
6JWhlZybceFsV5wXh9l02NVkUMZh+YnXvcCnjV/RVMCb/7JF5wejLKc2y1i1VVTWAAHA9dbiLD8H
QZrTtvU6eBdMBkH4AUiFVZsmD6IeykPSNbk8FnnU7AfrxVPd6jAHFX7f/N1jVGB2SliTHaoZ9WFA
WPB105DER1XSIDPgr8eG0ics0ae6DFXBXFVTYuIYvhu+W+ypQYq1rLtnoY2wOObt5M+baF7Eifbg
YdSFpFizr39viXnDfG+doNKYpNrwEeZN8H1jTyen77tfB2Vj5et4iD/nzTBvoL/bVO20fWSuFzuf
cte8UQrL3ZhFam3nI+1rE81HnhN1YgnQkZbI5LhBZrQEajXsYi9L1CUh6NVhGp3vhYLyb4a/hHHx
4dFJWMtpPfkaqz1xLLz98/2vRde3u6UaMH+eV6E6rcev9T0tzXc1E2gIaNPFfLSEke7ApnCevqMj
3YFEsOV88Mw3Wm6FeyunflY4tKat1OmXBlsf5gmO2EDRdPLlMGQHqh7v+kyu6V9SaJ6fHaczhZfh
VrLG4vG3kNHvu/PSHDwqFIXGAwOIeU8LptWgTO/x/9KKDDHc8L9JK7AHoGb+79IK5tX5v+Umfb3g
X5IKR/0DsIqrqrpqiynlCFn4d24SqRRILVxLOJM2AjHDn5IK7Q+KGPRuqbha/BHGX5IKw/kDn5iK
IsvQLc3WHOf/IqkweaN/E4/arqs5uhA2IU0a5Kzf1PueJPwbf4/YswOubMccbj23J4pB4EBMffFu
tLiUnHen0+4Kl+COxCWvBbPDc+k62UbQ76Eq53vryuz2tBUoNvC8a0TjJna6U5Lj59Bk7zFnsMdd
Bi1buNW5IE0MYSnFVE2ScTN6dN0MHKQ+UOX9GN3kDX3YIaGbLNSXOIZ5Y2cOR/0ly7fJMAa7VJuU
EzWp1HWrr3/ZeicG2n6e/Vve2d+sEh05i2Ct6AY1lt80JtBMK0+TrrkfFRvwtA5E3k+UG0jkwzZX
lK2V6XAT6wJt52iACsSdMcavCqLVFREBlOz5pU2B+KulITiSieoWKk26yF3oZD9sMA1jLHStZ6wZ
xf6fv7vG5vttgzrE5jiI9YSFEMcyZ7XwL2ltXkDX32ohxXu+95yWlIILA8BBb4H2alwMS6N2m8mn
jJkY9tKS/ioTuL1ZOU95pMitVsFz630qr1JC0rBzeBdy2JETA9w9IrvTFisdtiu1HrCSqDUMndpJ
7vggqqlJ1iI5Ggn4nxSVhqaP51Araxpi1WcKsWdB4s2xTEKEgnl/HDqfst4Ixx0AVNA7z3rnP9hF
Q90UEr06EroFrFmLI5AJzskPcoGzqG03DC4exiuIziO4S32fKh40ZmfEVQun3gRhboBBxoM8DXne
q2AsF4EFAJv6SOmYy5TXLWVw6yhata6RhS40i3Qlq/mhBwF4A+awTuQNez/x63WAcjoxradS9vxf
XQI3w0FuKY8FvnL6m8pH08YICO1GYHhqd4gpp3meS5fPQ1uHQ+iqBFWxkAFtUZRTe7gHl4zu/rLq
CRtreBMl9/GrtuYZQeAHvOFooctua0dws2DIv8XDpe/gIMW9+eYEe41GygLuxykUDjCowsTJ3qIO
SetjnDobP4lexhFyvZfgnqooe9cmxuUwra9LczQ2aoBWQ4z61s6ytzEeCJEAnUHnt1y1XfVciIpt
KcNiWbZ9Ty6OTg/BWVG/P6YuwHQieEDURMBMICsZt9gqy6UGHNLTrlARtdSb7x1QMhM3dA3mgJaM
Rr+h6w+p3bx7VYPGFssYLeZNQBidYtEjTnENrTwiTAiyHc/0VxCgALNIu4eqg+CflNljMZivVVO/
2wmR4mb7bDsIlLsm+1FH4VkP8LdqYXhbxSiLw7Z7QiH1MoqlAp5k0eCVWY7KuPZB7gnTOxYjtaVe
NZ+JVgdopV+X6lghytS34eBl6CGADBYasv+CjCEVACGmDocGrkmOUlBuQNUv4qa7HRBABHpzFeTV
tkEQ6fRyX8fVh62f8d0dWjd9qPFirH21f1M0sS7b9oAhaj0J6nOHOnw+DoueKz5olxL3vI38C1uY
ErR7kWYUC/NgaarmkxPbl6ncZSrjVVQwA4Eok1JF9JGJIQxokVB1YX4XWfUbaNiXIOm2pFZsBEcS
uZzta+MAZ2FkkNt03tAn15pGug8gs4UK/gYzGCdW6zLmzLns5B3D50+QVK8VtujMNN6UOigoE3JC
t2vIzr17CjvxHLE9tQiqixce45Iklqp8wEo1jedPthAfQJAK4hfezEHC1Id9Ab/+zomIKnUVpiE+
FQJAyolZrRuTNDtEyfQqPfqiY9ptCX75zDjyFg4sPLRDyQMxMBt0h/COLQZMQkXtpY85YdC9twhr
qiK1nd/ZoNm1mKytsUkizhrooYvEuCVbC+8YQdhpdx5s5xT28TmyhhvXUHaF7a5o/SeUQLFaA4jn
dA1GXNY3QxgbC8tHkEBLfF977T6qArRK3rsu0iuA8feI6MCkD/1DkVj6avTQvHtSPX19btyMK8/K
NxSvKYVGb0lsr6bje6jzqW8cHKs03Hsk0BuRutYGoC+m/9KV+bAYu/4zSVFm0X9hJRkErGonr9DO
0xORaz/HEsNl777rjXfno5irZWUsQg/1jeO8Oj2af4f4tb1du5P1s3se94OKbKrUoL+AbcuTsV+H
LgL8EnubpG2/UCHN5To+DduqyLQIRLlpreDiSTiIUdjudZ1TZtDQfa01H5a/vGXqss8a7ckQazOq
klVs2zeWnT/5bjUhD55psRN+PJoYg99UO8PSgIdhDGmmoPtZZy2kL0SKKxu14KJo0cVhNbnUVVcw
1wyWchijvXQdjMRc3pbIAgDlGY9GCN470aZxsi43eGFuk6J69IL+ZNnw+f3MftQg0UVx/SMIJ+VZ
a/wwyCvKG6ZjGQtgySasdVfNTw1ueVeYqJ1dh2ugQ+84MF71nqZkkZBkWPmrwB2JFDFxyvUglJC6
07KIRwUkWvezN9qzFbrL3k/fLZgTh76KkHFjCHZhiCHN6KcSRFds9EHc+gh41sxh4MC1l17J5cJX
B84vXHsGjd8cax8pvpKFgSDGBnO8sA3xEvdUuoE9vRWK91QF7bXhte4UIZdtetiUhmmFtACvU5sp
ia4LZdFVAyK3AQSdO5jXhY6wZHDuI9GvFMd+TvFUL1rKEKvXqAjfhhRAsCWMN8FAJGqCTaXoDfA2
engUk7J1XNk32GaRBbbsikVjnUaygsDG+9YSSTfwpXhHO6Y6mVN3TcW2S4VMLpzCaECvqhh7MdNc
WxAejng1f4yOeil7eE78BqAe7PBKXVfEwMFHVXMaOC6x9Vb+GWLhWSSEwy0G2mY4qrbM14AbIFNL
JyONIy6E2/lANvc2qY0w0eyTako2til/jCHgy1IftlRUH5iXZ1uT9HNOLuWyte2LJLo89p2D3iCu
VRcm9nIrF0RSE9vocN7yxuYtsciuEewS1xuRRNfSa59Gx5wsaykYBR12qnk/ae/tJm5eplXXeMjh
p+0hhXj2y/bHqHAQp4H6TOQMzVEgOPhAn3wtvUcJELCj43LOtWe70ouNbYYLcot+dFlHsZbRNjQS
ZIcultREOdEMe4VAPy5HHPrSyx6sbEBPRaDcoizzRwfIBDbDm8Aq9+1g3Sm6vI0KmKphfGH4eVDa
/oKAQEzyZU5No7vX3EXNqxajLx7mX8flcUlSySJNMBRNH2tYwLpi996JrM866tnne/uxsMNzxy+0
zHoN62PneDcWTgfFrfjipIcEhCh6hIo0UDc2vesmp7Z7HztIWX7c1lvqIwjJjbVVSHspgDI26WDv
m94iWh6xL60GKkDUvQd9XWbFg2yGF5qH7YEG6Q6iA3PmZNCRkw05OEpQj8TfHvp8LOFZEr2nWIx8
XPBchWVi7xxBgxVpcyRb4ETGpL5WchiGZUbUVKEbQGKCcI0seSXarriKTeQyRBZtIp0ZDCZv4AOR
dpRpv8D5JLfEsT3oCuj6XgmTVWA6F3JxLHRiNZuxxUUfq/cQcbMszNaeiLZgkDn8NblnXNLu3Mz9
DP3KW2fE0y1xTaDQkDK8GnS6+3GNx57jEK4+UHvkqupdlvVcCP2QMDG6kbELLbzIzIku29bLApFL
Uu97VBYEXNQkLFQGyaw003udNpZaIIBMpLovbeWYmKIhF0ZBPeqbK/TM6bWdluS/2zGSmQQgRzDF
X+vKFtFmu1DKtOOUZgGY8IJkh3KJqp0xhOkqr5HTNXg6DySqUdh1kNR/352XtMEChAvFfn5SKjH4
hCwr6Uz+9QLjlFRjz8iIUuH3W8xLaJa7jd0pp7KlbpZL1UUcoXJtN7aBP1rw+21EuV1IJS2YCicK
iUOMldlh5ht9+kLzG813i14/ZdibN+VUze3nvs+8GKse8wuvWPqO89JPjaYsMLxlJjBY2UCEyYLR
9mmlYGi0UathFTf3eP8plRZgcLl83E/Y3jYavIspClbL9PbT28xL80dg66ULOT8IaYFaskkUPblB
SMWVuExxRNchejqV7VXKq7D27T2OpzW5cdWiIExj71aqevTc1l/gOB5vwNczYzJEsSWnY+eE5nhk
lwF/pWjBLcGw2kYZkP6COs7WEyNxCU09ugk8P1n3Uq9IU3NdjsrxHiW8suxBxdyRko5cO2pBnIuU
0RxEVmJCBkgik/IMr644C518PD0l3cY3S30JUgc+YaoZa/QkizQflOvcc0rG7fAT6zia+EgUqLr8
lfEIDHea/FdhUD02qdIzSszWeN82g5aWWF+N8aSkDB5AFKAgHdyNohViE2t8fi16/0p24oX6wsdY
jfE+hUjJ5cGjmb1JMGzvwxS2oqkU5h1Eo4M7tCBZBHIWq+b8kBVcKpqUDDJQE8nryAXJiQystkVX
HcvpPGs6nbEu/eqcmmZ11LWKCBdZ3ZuaDqhvZDKlpkO9geaoHS1KHQGKiFuth6umZ2LPHN/c150X
nckytxY+hwxDjey9a64gG7iH3OQCVgOoOGYaIzGUa0QuDiEwLsVldGkrnCiCLoGt4Z9JFbQpAET9
Jg87/yLH7KdRcv6WuCZomTR7V3oGPAj5UsakTNrSHq/ZRaD46g3OR/DWcCo6xpi2cyTvwj529PZF
dEeWDMWTBB2+j5ikLtzh1rS6E6Qzwoxb/13kzbAvcsiQvR0cY4/8st6qy9VEvrhpSKC9UQwJ3dDH
Gd7q1mEYy+ECZpeIx6zjbJnod4L8r4uv1Nle6dp0metoesraOvV4ZxCWF2OHgnuiOkeOflVMN51q
IlpCmhwQh70WY6M/hLZ1igs0RWHbX9eDUpxc17uRkZbsHKOpj34vH4iaoIMCV3Mc7ZOzyrI2uqvg
eV+FxNYEPlAEpiZ3w0AATVQJuLeF+RySHcFGjLuNFIazD3qfOFTL19cZQWiAqp49RiMrLmLGvhaR
u0+6fG2mVXFTlALeXeqbeyuBJC2ME8Em6k5BYcEUKQGtWZOhIS9aTeFhNC2sg2j9dB2/qJ/o+ZaQ
jkOImn4TpN6PBjr8nYZKOco6ezsEJmJ0TbDCtPGlq/p4FzZbBYDqvs3io9GppOuw5xIvuSEl9wHz
zQF7hrEHHVRv7CB78kYtvrNBF2leVR8ljOZSTUlKtNkhuhGXI8Kqo09VZpLBwwejIyBvRE+9xLH6
M05Sd0M4IZEEZix26sg8XhMFmWu1jnFKCZSjZx6bzhnWbVWgLG7bT7iewW3bIzJLjcfOZSTTjxV4
iqE6/w9757XcuLZl2V+5P4AT8Bt4JUAvyptMvSAkZQrebXh8fQ1Ap0LnZndXV73XQzJAIyZFAdus
NecckjM3gnl30kKSjLoZbHREnG6PvyBfCLysJXTqEPErKfs94uJwq7TpSeZFeIf58zowyLqIifBk
AwJda0aaXSjnypkWMlWebM35eSZ6eecSe7qPk+xEtZTSSytGCgpIsKb2bA5pd14abvLOinPU5jPC
u4BE1r09NQsPxKj20VhgeVCmG9bTyQ6zjXMM4DKnnXujItxnrs6UbSgI0khn/bQmfKu57u7j1rWv
LRutjCmLidCngNAru3giMOEHdnD1Il9qqcSPwGh8fJXdbYAIXB9ZMMIowLJl4HkJM3NbmNqWjtfi
1GFpJ0vJIntI/dwgSmDJ4Peb0fkFnHraz0NXn0d0OcIi76QCtE6tdFeFDqU123ya3Lw99PheKhqw
3pgl7qEiVtOTbXEl0yd61kQaBDAr2yE4TQgo2+qcw5Q5zVlz1uF831Gz3DikKi/p+wMKG1TbLnlz
3KxHcXxV1UzJSg0eaCOXw1FerYw0YrkXMnhyGCYSCxOyHLaBSi1JkXAFvUxBPT+RUubleERPWVR/
Foo2bRtV0clrWrR+KoArMghI4tS60iAMZzmMq9GgolBnROEfnWJQgxs9IwhmdpB22axLqC8mu2FM
55PpsoFv8yTfZpaYTjDq/EigtGOHAZdheWi9AXD7PHaUOtBR0f7E2T2fSDDo/z5MyzrG1LKEu1rq
aVpu1iMdOxj7wHb4+347ZbGvAvcihnyRNMmlEbgcFezDWeGbtHrtMTTY7xRkv/NEF4cLMoi0Yxhj
1am2abToiU1UdQlIZn0sWJcu30/bzP3bsElfGebpYKeu+MfPrm+w3nz/wB93SaKl24ilTPdkyB70
+0dqwXoWxvD85xtqOBLpvy4f7utQQzBP9Q3Sw/dP/+NF64OOYhMIgTqezMhl8fX//EDrq11Hq9gC
R/LrdVEd2JtWH4X3/R/88QbrE3889n1XG7ly4xZp1bJaZCAE4WGOGbrcxdyp2KCyYIgST7s8XZv0
ofVh6UMn8j4OAeUgN2nZ1HEjApJsKZ6ifVnvO8uDI4Q1UCFZuSXJkc2bnee9b/cds+ikPGSF82gT
2ujpyxnAdfXhUvLZWuVUqltO8fJEW4MnQskGP5AjvkQ9e3DbGaz9WO8XONR0zhrSC0caC5QAqvKU
mOrrWMxH2Q+/orwkSJvU1jC4dHp1KnJMRCwsmCAnS2fIQP/AWYT5iXW61T+ZKR4smVYPcSw+o7K6
ca3aDw33ttTCN7tMYVH26TWV2E+yr5s+vq3HjuzjDs59ReeRbfcPetl4OCwHV57xbjcKYg9FbTeq
VN46fBYL/IL4ueqg1ONHmucGtY8RJInSmR7+Uf73drrADfwMbBbArvZQDOZTkg6PUQ0UtdMd6Il0
EIoAt0OWDR+k1WFhYGdk69WLNH87I5Vcy+lvcrU/6PmxX+JYVDngi4za3yY008gYzyJKz7kS7nUt
fNWX35k0haoxPF1zzsIiVaCxIv63wW9Z/yUdztsOMW8YFg8kkp+H0QVpkW9SINOFZd7oVvcMosCI
KKZn9TOJnPdW2aSb0jT3baz8ahxTJeUxhgo/Pjja/JSW/XjQTBx30i2vWtkcKoUOMWu3NA3SE7Sl
8JC70321IOP74FOUJPGkNTjKCFsESbfkdtrGpQ6NzI/xafBNGOZGBARY46TZDBq7ATd7Gg0HcN0w
75yzZLHlgeF2fZc6hFvjylksqp6ZsPwnePe+rZ+mdBo+MVghRXdTDA2TMuxgXh+1Lriu0fy5vXtp
i5ph0liW59eqkzyamqtuBGw0QmCT6VJbgH3a/lI7FpCjCfUv4tvGpLypfAxufZX2RE2UofkM9b7S
k5cxwJ4RBgTNOlVypleeb90BLBtFhHtHJ6/Ksav30sj5yER29AwkeyMxhDcBDd4NtW3tOHvIJ9Br
sG/47PyAZtLS8vK6iiZEbpTRxqwsBOL4klLH0XZmyUI+XDYyNtIRv85/SWUYvVnvgZGj0yCtMFIw
ZudpAx8o4QushoL608RekJ36yeldb7p3lRg20ez8El12Ywqz9fQxQDRXY2sugzuMS7hfijT0KCk+
OgTXbYUVPMWl2Bck/LIpO7KXsDd5z9/OVF1MpaZ1S5M/8Cvcy1zp85lo699lvIOG81Bm7idxI/W2
L6uTSzIIPkBUIoGrvzaqYWO3GOHekxpsUlH1dJIiZ2HXmwTbri+o3+svZYY9rMxhqmNCpCPR2N1G
HUn7YkhJD2kFZZL+E/mSDljD+kyoKclEYfqDGJRjRwoIhSIgwnwFVaFYhIi9ZkxyO3251io7Z9Ny
IrPlevkXkDsMvparZaqMbdoyv5Kc/8gJz0hjoz11Zdsj8XJ8WVKyqzOqDHJmciyLmIXQiN1LxVYb
J7ZXwgOixFD6ZPtBKJ/hrkgYvTmtAmYzgQRUDdHy44mBsKlOir7NQmbubCgoFP9sKPecmzKNdrNj
QAAY5eiXePJo30J7cdIfwBrmrZFLgv5l/RBksAalmd2kzUy5SfmRj4IG1cB1tai1AvtVL8mwq5cv
UkvwdZPze81uha4WPk1zem0s90NSD+Gvob06+1BCQYBogQtp/N3Sh5Rpeh+TPSyGwvECO3xaGtJ0
u0jEbSPgkHa2lwvtxF5yjUWKx3OoUW8EAUt6LZ3HjbDyxJuG5Gg4UeyTbAwNs11+/VbEvoNlupYG
RHBX7LM6YMdssh8cDZv/ECNPY6m3IEaHbY8lh2TKZk/0W7it1WNDI01mOaegbtLzMz97h90wyBer
V27GpWCPZzzxio4E2DL09Q6k3yIDilzlQ4+SqzQrP+RST9d7MNUVpcLzBQo80YxATYCWQJ2xD/gE
q2OgTx81V5Ck7Kxo2nMfU7ppJ4KNxs+R1GuMDjAISnk9aLR3FUrfeMhmldKpan+mlAx2VUXrgIqM
1+ISjay5AK1F5nXOZgZhn1NOS6pBujOpwSLWs3Dn0TVO0g8j07Otlc1UBJNKeC5Q8xn3T8oYWinW
k0i1My6uCteOfqPkPVHUmvnWNl284fqWXtvwmTKod4WCYSWA9JWkeQfkq3E3sD59rna+fRtUE0uE
pF7/FOYjjTU8O67MGagmTohAlUjblXtncdPnVat5LUa5EkPEfjTc1MeknCm/JQpI6gZ0djpLGZlE
SdzJx/o5zW4yMr58kH36RoaeYVT6pevqcYMxeJt2IJSKelt1mMuM7uKqmPJRxkqPLC2XISE8rA3/
/w08+f+rclx0G/+FKifFW1zm/x52YoJp/w47Mf8yDY0zTzfgQhmWi/Tlb2WOphpEmthELwldRaCz
qGL+VuYYYnlGIMtxkN5AbSMH5e+wE8P4y9YsJI82kaLLz/6PlDk6W6N/l3LwAMEpOgKdJZDFWJQ+
/6r+IeWQfUqqn63VOEbEOSsphQ8TS2MBGId67fMgSS0YocFV2Cn9TnlIHc3Ac0b5MUrzDUiogZR1
lWECVDTunRQ4Ic0aIGrmkTQl5aSaiOJM81TIUBqs6Y7RUMRnFgGVaqWeAc3MG2T7PtYqnbGG1lWO
/8VwZt+cNNCkLle4jf1qNnL3RHeh95OIRY1e2uJU2dZzRa3Rkw0KXKkqNgp/ktXXo+8bxfRGnfRr
bGO+JUgBX5/SqWiyL11+qB5KASwjbHbgKp9d2gHEGYV/34RNpcNsYGudWswN612WsmDbkQZ53y9e
n1hv4uUn1qP1XdajqWAZ51rEgWMDJbnkM2oWqJiTozBSs/y83kDnw2w8B6S7QVW3J10/ueRZnb6O
2tLP8c55tAl7yrGQL4IOWss8Z2d6YfSoXVe56+pY7MrgCn4LeLYGL4Bj4Pf/vknwMHt4COhJpgEG
9IBuu9+7S7XB0qtzbMdXNIbnbXOd2xYpE42e7AtSYtgC5bf64HzYFauRnvbF1lazH9nM5jCKq1fH
AcvjTuIuGBLpq5ENezxxCiblgl1sCC/ZUX52TkQNvM92fa2knuaO8wHb75XhWOAlZCd8c6z1S9jq
2mUcJhMgQ0vX2A1tdZdI4t0J9z0qDvZjvQnJ9uy06EqZPo1CKy69y66GT3MZmgIEjHmWidFdBVO3
TVr9HQZzT167TX8YEd2FLMPe02Qb+IZVMi1IC85Aj+QzzvqHiWr1mLrTlT2SnCYt8rlCxYouuJo4
O9s52w2k6B4G0zgAqM+vYVVKkD+y3xtDyFpBS3s0KHKY9mat7EcTHQ4B96Ak8uGKrA6TaOMW/cvY
nAkbsK7ULLb3wpmf1+fcauDbA0WUB3rPfMML7MR2jrpU9hq/+mVyJuOiLZ+6baLnXlnsoDGi2uW5
ebmx4/xm0i0Binp+ssME7QhG0M2UFvMVSLrparBjvg8rw0msfIi5DXfzxEw9aHOyt6buYneAE71m
2YomLL93jd3822OD/ElG/3XchjPoqyg/K7qrHiZF7vQCLSubnJZMZnVGZr4crg9+3yw8afKXsw0D
YOutoYCayf+cgHpf7+mLxj+FB0ppUOA9pSWz2Ii2tbybrfBpjFkncm7oZ4QOX8yikYulNuzbLNR8
QyVoPwYIv0vD/nplBXfWXLF4kqav1/BmNjY1NHJ5b1O0NaelkEzOUP66mpQG0jYOpcsOYDUyfjms
1sNKoHYmzPOgBlU2ex+ZA+yQ2KbhpC83wAlNi7+c49IhLqjbnVYuqezxE5KldlgfciXbKQ2Z71Ya
yMIYEnCBLpkjMVVOutPsWtQyzLeyTls8oHUDwWfR2RKE+pGOfb+NFhl9stxMCwh1PVofGx04x2lG
9qUGY7EJqPFBjT/kLbbBqndnepZNzZbRfTOkm+2aRba9fqQ5D9+0WGrbr2+yo0ZfOrhNUc1Lamls
OHHTHCZXkDtjzRprJhQ1bsGideTEZoFM1rSKidYzFrOfWPXs6iILXlG+RDOSUBsApKNwRp6pisXV
yA/Az3cq+edxUe8JJ4x2uWJPBNS3T8bC1Kgx1+70kkCEgC897pfWvDI0HpkjA74itaC/jdvYbg3X
HyjM428y6EU1cEXC4qrp62hnsQ8vlqisGGFoV1jwvJAvLG01ezVrrIer/ezb0sgCHMpeDL66VNSI
3AusgusJ8G22a8ryvlU7gGiLFH31aNpWzHS1OjeDbpm8CLckSilB2CrgycYJGQeKBP0DBa+D1MG+
JGyN6aT3+ocuhLq1uoCo4rm5Wyuj9dAYJHNi3f9pNb/DRZBPC2/CBrBIy4VHNJZ2Klwi/kYtMrzI
sT9jJ5GgfnhlBp/WHxHQfr2apCm2yAu+M0i6rciT6gBWPCZ/qN3J6VgTMUHfa6BGxHC4BUgINH42
X/TsfkBJcfzjd1/v9l9eSDLBpwbk9fo1kKHs6SoyyfXeerM6B63Rvsr06X1YoK5zYhsnE9/C1qIS
8AVv1fMYuEAdeZnK2ZEuJ2gKt3qeZkqXOhXeoCZUMVowmPP1KAysmYqG+Q4YrVPIq2GBQNNkRvJg
U8HrSOLxAw2ZaGyb3QnLsUCjc0o0OZ4AjrLTjiljswpQ++hBbRkgupygfDcZaJCOosNe2/vfaOwZ
uxYGtcUnIyxMPa4HALY6Rj0N68VSgvIUIVAcHDKbuaCSFe1/diX2UpP7vlkfa+buTg1lu1uHt/XG
WMLjvu+yXa1OeaxQqwiF9KMyZG7tqsN69YeqxmiwHq43jmu5NPXFortor0g8ZBevgr+zx2CgjMxN
q6GK0BuQsAuzO58Z0iPSVorCxf+k9zfYMWZkcerr+v+u4+36Wf64Owf4qQo7B7NMHVS4nkY6zTFI
K9xxfT2xKXayl8ai/r+WutebRgGK1eR8I6UamleaqOu93hIJxvqLNCAlOuum4s9FNR5IJFLgTpHs
vJyZESTZklBsuvHLZfrl3waZQLw98vov9+YQ1LTSrU3S057WB4I86hStZriNHdyhjdAZmGsjPROl
le5XJ+1qIc7nCeXht5t4feb7aS0/NF1nQPCj8P798HpEdHV1FP0rvLOlWpxYhwGY53rPWb6UZDGv
fd/9OjLs9GgAYe5qO9SAtvOjZRpiel2/x8qyy/6c1OUeDzQwH37jQi/Gk5lk6lUC8OjK6txjXxGq
EIp82say+B3nvXbSFEM71RXmIM110flRQl5xxetRsrjCingpHK+H64Pfr/m/PSaacfBKJUQDv7zX
901eCHkgEMH/fuiPn1+fsBcH03rUjbXiKQrFk/XSq6oc7Ol6WEu7wPE5QhnQSwoa4Il9yFi7mnbP
YTQg1nxPod9316N+NtE2r0+v99dp9vtuTuJW3s9AdUYZbwpNHbfrlKMvkw+iXlSv6/1huY4s5MV9
3gzkri7mnPXGUceGwLK2cw59PXiDUXVX681IGJ0/MSN7wPVQ9WgVnAj82szIDNGnaer6U4CYtTkQ
VxbsJwTcXX0wJ74NuwqXKutyCIuLZTL0LFxefzz1j1fFXTKo2xEx7terii1iteo4C0af7Wpwapar
YT1ab3CSN38/U6U2zr71UXYtSEDWw3mRjWiRXebgLzicVr/m97vo1Lq9Sox9dg4Xc3i5+om1Vcvy
9eb/fOT7LYPFOLq+4/rY2OjOsRPe+vAfr4pIZZi+nvk6XP/3rw+yvnS9H9eCV633v/7H77dSE+LL
dddui7MQYOH/eP/vT/H1sb+f/n73/8ZjZX5ORK3KfsdG6DgHE3E5qbeAxnXbr7dNZcwHdaBIViAB
mTEqQpSor81EJZ1gKBj05uI5icmcK93qOa2MnsXsbO0IVjL3WiBum3SsfrAV/mSJ/taKqN7OuKaI
O1eKXanzcq0ESJujlfHiJnqCuaX6XZIGJ9ud0Q4S6JUH5Ns1DfXkLHbbXVu2j0YZM9M4+L1nZpSN
3feP80BsVFerL4QOI3sHSI1Y9RwWVNijWG4IJHE96mZggXHcTEPX7DKFic8GLjJM6bZmfeqNbSK5
FlpyJRpQ0b2ssn1VtL8RTMeL7BzQl9r/1NuRiqX9w0laonOqBGMgpjZTyt00aq+GAu+r3/UlHWy9
pjw22wpag86mezWXh7RJsaTxvWWNeSagv2Poi39GTltcR9GvYXoHiwzhEopwnyj9Liyil5Z2DkrV
6GjWbEiLcoQcaeyNtrrRqrDlT1UrhHB2v2x4BJXqWns9oCJBDtIulOzcoC6+EPH4y1J8aS8FjHxi
buVHN6i979Mx2BnpzpLIE5sqh16d2dsoM95p3925lCae+/ydhvi2Y8l1M3VksUjWurVcMIvqbY0l
EKmAodPZE9KjDM2Ow+yQgNmvs+uo4JPc5limSEjVDGByYoyNxy57P0oqhkQt0jvAl45AwN27Tvum
zk3kjzJ8RgCfnFMaTx6Fk9av2D5uwXPtFTOFAJ5b25G69S6uosLDbPWWcKafEmZqqMH9jPUifoRY
9xSIpbugK6TbsQDNWa0Wlq3txzY4DSoJTBG98sMQag/OIM29AR8lymvzPjadB6fKrkkcYvceQjkh
ORHDMvr7ehwAECpbl3IGyvMAjLHt7pWBlMAw766KOAl+KX1zxT8i6NI099CNL+wDBjjglA3FWobJ
GJMxSal+UuLcsUxUGLN648ZSPaZhK0+qSK7UfppuXKLK8dxk6GfI7Go4XzWNaC0TIXlf1z5JB83W
HGg+OAhFdqNOk7BDkaknJjRDkyDEtn1fPcGOKsbjUL0opsOwStsnM4BeJ1APLUQ5rIla6+LM5WIg
icgUxK5KwlIPZ70X90DwkkndKRkwqMJKf9SG9W411r1JHuiPqilfKoYob+pTdePUneoNi5ZFn4f+
oqqXGE+MJ0YaLaZeSl5FFzmjtUBf97oEFWPTxRxS7c4uu+Z2Kj4xZ0Otauhi6JDvxoix71Fc1aqb
3suqxPU2mhSwlF8ztfQiDnZZFB3cCleDnThkd4Z2u0+JKGaf38Re0Te/0FpafmC6D5aom0N97pLG
3JsmADsEYQRbdSMWKCVb5MMBl5t1mqlqscxzsLEuak/SVBsUSAiDu98scsmyHY3BDxicyrxHD5fB
pO7omuSNe8oxUiAFSq7rQGu3dpi+EhHBHIBFqomoqWNxwAhSswhtqfvoVSFpdQUvoAgT4goJoLCy
QzSoD5VQglPWpkR9gJtpa/OcqiTfKiMC5UQb0p1Aez+0MIwCxiiyTXN0IC17XHNkF9021wXBa2SB
2/gLCHN1HocOJ5VLfhUCN/VXbOtnazJIpRnit3nIlhRW1VtMyQTeasGucPtLoMtnQ1p0WmC67Kae
L1p/7vvss4pRWDquFAek+oWlcPpWb5Qp+J16GhXwV3+6wXhA5/qoRShe6EYR6kr/u5wjMALmiGDP
NFBp284OQKUPGKxDQnzVGJiQmzK77yGPoYskE24IW5DmVVzu3AkVbkJOZ6TN1TYe37pweB0d0p/m
4akNsxP1K/w9DTKBuH9CskkMoo72ronOkzLeFLr9jukJfiNmKoGwsUcnXdPHK8Xg+KP6OUSV6sNy
/3S04pBGvUpRTvRk8HD6xRWIxaaar7FBsntwImAbIQiA0W3pH5o48UneJbe1KvzKgNPusj7yUQe8
V8PWyUpsVF0Pu7HDn1yTpIZc6OAwVWV7WNeXzICHYcBSIfrQrD210H5NBdq7JP5hmsTMWiSBbsqm
f++IL/JUt+K6ABQaR1qzJGr7+msvUJAGVSoO1KGqEu+j3ZnXYRMvnUIsQNPkkDLs2S39Eze3Uxxa
0U/Tusx5QPQ1+V3RQFSPGXQ/TSM9leyGd3Kwzp1t29daEV2kWhY4KAmIRZJzTb3Z2SULaDAMaUB2
lIc38VTd0dI8MAuThtWau0TExlZP5hckJIQiJa1NB04v/IhF44Yo22oTE65ix4vHkBq7EY1vJgR3
5Hz44ZvsGRvhyJpR/62XtyEYEs8sJ/KozYmh8NlO9XPzVkXJkzkrb60bk6MQdOQhz316ZLt6jbUM
gRwkbKPXLmakFXuruskL7daZiREs3KTe9cq4nd229MI21LAJMhhHdA+73niCxlySpsi8TAHh3lSM
JxEwQKZxpd5VYdHtZZEYlHmUe7NEEJ5jFel7VH1dmyNUKDFXjglA98gl479tblMIjLpA1T5281Ws
5rdjqVKs5k+WCwyKIfb+wETPpglxVoowOpZlZRGVkgG+BpIOJIWVX+uFQjxVqTx3RXQr4ro5E7L9
vkgptApMuhmDOIEtQsw4tcAI5LHdwUILNLVAChl8aNH42M18jwp9OtTnGBuYxxYdBoEkbs0Kttfv
Ncs4WWFyPcOa1RWj3apIwbYVqCsfA5qPKf89I3h5Z9VywFVEkpvb4KSxnLcg6WOKqCwBDbe5USeZ
057DdGCIfeKgfbbK8Dd7Dqr4oETdF6kU924V9hvNjCdKwhXMkNOA2XgoRIa8K2b5pBLymerGruqG
e3a5TNRcdVLDSGZaDmVPCNgjccxIV6ZHNnsP+PHSqyHWtgM6gZz8dkZz9xIt25A5vwcAiXVK7X3N
SefLZFR3WqxqZ4WePK39c5O05FdKYvBUAWIKf2Z15/aSWrOjbecQDckcVrTh6/JMSRztVcrqVrDn
U34otEppZY+g/fB3eGXq7Kg2Fbdh7IobUDVjW7qvDEdQwFnM7+h/utusG7XrXqZnqaonXBwNgONw
ZKYtaMFmMR2YYSsm9KmlPmGcmsZbYaj5VsVC61MDj70uruiCU5k8mDaxF1p30CGyhAUY3KlJP9E5
xjSC6SKoXfFRJuavWGGtlQlE3uiOqRpn6ngzwOxMB6CS+HD0srK3dtYdq0GNAFtqoDAYGhgQXfVu
aEdAaDXZio51xPvhO9ngblkmKXS7U3qtAXOf1VynZiTZeyFMKXsKlK5AJ66oTbwHkuND7ZLHQZPJ
3rBlRie7okM+4pkwTK/VY3tX0rlh7njv7BwWSMaoHOtYMKwmuEqQZbDQij7j5pIU2i5nfmUZGRys
vLo37AfhatpjIDV/CIdm5zqC0PzUt+r6Z9NTOO9a/dnUWdy7wrjDZP+Cit2ngHenAQxk31e021Gb
Q39s3ABd4Xxf6kqPEQ3Zr8o3PkXoyglxxO9WdYdsPPddiihewAo0x3tEp2Q8IYr0xXgSXYQaJddv
WxqdXquSflk4k987A+IQ0hU9JVACZFnzsyOWfUGgb9GLIgBB+INerCHbk86cVs2tLyqVJQx9MQRf
hKhHBHEw2wxt9jjlcvREnP8yCqH5OV4n9mOAorWYYMyy1k91/RvSSEvIcTD6bdqdYjKESolfXgq6
gykCN9JF0R0mgvyVjGBCdjlIvDtYKUZ+yWz+56y0CC5rkI8Nxo2KGoJVV7pF1Zhg9QZoglnxtWPs
94yOaJ0otX/KNukY8BwUhLi4NNm92WP7iBz4zgQ6N9YzNQZMQV4wo8Mm5saYxrepIOYdUfBLn+Md
UoWKKq62gRtjTUuiKefMHrYU0s6gECOuVMRnDQWg3AH9IJXlt9Q3oZXcBNVe9BjDmrw/lec+jt8t
9O/Y9FBSW/ozkT2fEhc0Bj1rZ4f9b3Oar/N0+QMSCcDfjG2bCZE2l9NucMsn2EfgdnL3JZ21fSX6
310+PulReETCtWdZ/xakEY51l8Vy4dr3KsDRSBkf0yQgtVNpwX12+6K0Jr9YYutVLOC4pTYlEZR+
b4yXEn5wGRBcOYo3fUavWw2hu50rdP4xjvRnRMuAFcJSu+pUvaJFWY/n1rymNRT69pwWm2jOn9Q0
4HtacnSN3PCnbLph70IlyFJwAW5bRmGXco3ads8zRsZrdik6ZgR4fnxl1YR/sJDmboraD/q2n1GH
p6CZKTyGSNctRNGMEr9qmme7Kjf2Wh/WXBgRxDKXUTuwHJ/5GWug0jOJhkRr01kHEEBrwbX6ravU
z3ao9js/UULnnqtnsKqUXQpCvcmhoZfFv9Q5mjcit34iXmkmsluLtBG+G78LaVH045xsBBrKkXb1
Ju5x+RdzDG+PYmIjy09CBlIviiZ0wtO7VrS6V/fJMQiWD6D2xUGLZEe0EwHwyo8uXNLacM2yRngx
WuNBYutAEX8HZOzGTfgr5UlIKTVHVOnO+7plfmIjX3cGLoU4egoF9u2K+GMjTJ0T5NclkCBihxyF
t65eEhaUg8xkF8oKAMzsljSCghU4fkPSUPHk6N6I8snI3Al7JKv3biz4QgKmSFMl07i0oCmH9G6i
ibBgdSq7TYyl6SqlwhBbCxxFDG8AHGHWK16OGIweGQ7zbEieiSuIdO1nmCNAahtsO2T14IM2vbjX
mmvAyiJTaJSM9kU3hHVeCNJI3YINcgoUzOqZ6hPufxIrsV6o9XWPLcPsuqd4soKLHJbkHuZhaEpw
Y2FtdH0HUHxJaWJGniqx01pV3fZp+ulK+tNKrZ4CQUBaY0TkiomMtaYxIECbsATnrUYlcRJ+BrF5
11n3Y6k8dcOnG1H1trWnwao7oiCc10WVJGxmOaPPWfOJQ5CxW6RPhCKJEUCE/P8yS2KP5tcxqsS1
Vam1N5ehdlVMPS9ipVonJisHRKNjWcWehuwNIa7wcqe5jRSagnVqMjwkt25ECninvmthIPe4Z2qs
f4x8fObIcMptTc9cYzkqXfWy7FHxdQYbLdBqLkh+pVEdXzpiMjc2SORE0XVkshbLb7smmx3re6vG
W2XI/A7swhb68xOmss82Lz8XTYmVxzd9UWobdirBEgFVx88Rmklfj8lYijNW58oPTNjYiDEGXkT8
YWb5rZXP1hFhEwJP1p3YUqaNXhsXtVGeMDfTJbaJi+gDdaM950HnjWwFGIyJ2dba6EPpQZzUpB+x
u0fFWz0yaV6Mar4TIadnvjWWvxPhH6439Aa/IzEIXl/r2OVDzhaw9BtFxPo2hDHRq+69MWg/y2Rx
kSB/MexjldgJEmPxEFGA3jjmJbWQGGQBzcEwuqUeh0N3SAksoH2KzKJuhkd7Sh7jfr4fx/gujKdj
3FbXbZPvpLy2Uv1nya8QgAgX9UdF0kk4KLcN/o3GUK7GRWtdzGK3bEznriSBZGZBG2o3Rhq+6YHx
hANHQy3a7TtADEkkJJYFEqzyBSqgPDmQKSpLvfTQ0TYyXuRoAb8uUHpcwP2dzl/LCMwtBm3oqQ/O
PD/W5kgi90+aCmjqUk5IjLhJn+/anDNGmkXpOZb029ndxqp8nYV4Rc9ICUG7qFr+2TXuq9F170Xx
PjQB4mkaHLkaPNFGuquV2svt4lPnw2Zz9RkifM2s8pFA1pn4KhdjRyHeXc7nfZN2PwsW2Js5ZkhK
6indGG35liXyKKV4KGJaRGZGoWA8mlMBBbJ6sKzkLBv1RWjNwyDyXYTkzi+d4M4ZsfWi4/hMnfTO
DZ8Hs7vRGwVET0I8fPZRqXSV5GJxVbodkhHhEbxj7mRf5ziLcXjpWv2ixLfVHP9M2+Z3Hl4bDQTI
qqqQJLfOpcSaU3bRTQC3p1YMLDTWp6VBXQ3NpVilG4BY9dKjh0YViZU2unMEnaegfTHMBvPZDzmG
yjFvpzslYCsocEBm8f0c7/9X0PffidmCGaz9lzFbD5gHon95b7LMyIb5Z+DW3z/6d+CWcP6yeCuE
eQx0lq1DCv3PvC3jLwNRHplIlMocnbirb1Wf9RfkMpBiuoHPHQnON8LM0P9SKRtaRJeg7tMN0/yf
5G3pxv/JVBQWkDQT8jjWd81Q/0AldwuTUiZxeZBlG9KP6AVUne4xN3WHquSLHPrmnkotpVqEJVjP
Nesqmc49xRGkqLazvxGgCvG1Bvk1BbiAuhzEGhYKpaKdjDIcfTMKgm0wXU9kYR4YGz+SJBMbdLyJ
b2Nn94BYUK6J6eoP9lj64bWTZ8mDm6pbVRbG0xRkjp+PhrLT5v9g70yWG2fSLPsutUcaBse0qA0J
zqSoeYgNTAop4JhHx/T0fcA/O/+0XLR17WtDk0IRIYkkHO73u/dcRVO1023sKbV2HdpNYJOjXmcw
S7cC7RNtDvlfdwl+Ueie7E0c8szz/S33Xfvkk2xxSLGnpgH/kh+UTIksNyA6i0MZwnAeCZw0+kC1
YhP5dHrFm3QS/jbsIvwig3PXovC0bZU9uUbWIHtazp5iiH0MJx+qiEGr+shxvx68Q84eYWfK8cWX
3lLDkTRnzd6RZoxPRMPh0PpD+6FZI4Aq1gRqawkhZ7G4C7vFZ8f75egMxXeTQtAoyMsGfWnSwJIq
SkyMkbCNY5sbEbfvmI/PxOvl62J8TpIYy1xcWztSdZBS6GNEVTSOlLB8NWxl1h4lcAcjOrixYT9j
GiJ/AZerMNnoFrnMzxEnRoXGecR4FK3DTU4nxeeMUp9buNJt/2RRWLZJwuHRYvC2nzPopTj7PNau
VdTjNved/JEEL2h6rRVXrFf5AfQLOyKJdTMkFXWylXaidDE7Uhwe3yW9D8Hdr16oIem2lprqYIb5
cs4q4p5SogMgLYdtMyEtA/SwKO9pCoG7qzTeCgIJZ71xX0d4wWvLTlUwhbr7OKRgh3vIPmGtpiWF
xUFb9clmGvCPOAha3Bzs15D9SseNEAUjemTBtbZ1BjapriRBeCpaOU1DoKjZI5lxygnXmU9Tijls
7OyHBtDlI09ooPnOfh64U1f0o6xbX6f0JmPbnvWJE8wVJsE0LTEipZHFnOmbeACJCJcuO8E2YlVa
H1VuVJ9U9CXnLOyLB61f5th6S7TS7J03gBn7IZls8PoUPJdudnVRTjYMCyPe9w6ev3q65NLlvt8/
c56oTnLMH73C3MSqexI+TqqJ8lpPRvJUGeAgWgLdsUbpc03R4UNY4b0wqf8ziojWk7o5xyPShNUJ
6yBn45Bktdp0nkcHats1eFtUe+q0+YH2unQ/+2l9mr8TrZyPbqy3vIHyJ86zVJPG00MZhd+5ooXT
dDHUWDTRLtM3ksk13v8kJ49qxEs8fUAmFyZQmKoY9pqB4EQvoaH9omb3uY6bGqYThw+Kmnmh5EA2
ZEq8s+azYy0NvJYe+4ZjSgRVz8VaIxV+nrKCejFm5JSiXEdzzK7FLrpjx3wqocWdCD5pDAPZlovE
PCrD8zmLtf2One6wtcvyGI6V2qV9IjftaDbXgZJZv6u3vlXI58Z8RQpim4wgXOgGXdYRtb6Jz/nF
0Nz7sHSeWYLce2pTsexalNYUpG7iMi/JbkzOeRmm5T3hF18pdFDaK3dJzRnMS6mtMZz6boxi91x2
DDczD9DPFJM8Be6hXYSnHvOqHo5J7MjAGyby95GyNmiVnGwrP+b5MX8ZrhDwyVJ/p0v13Top9LXI
3GlRlu6TBT7UiebHVdOCZQCr0Oma3AyJl98D6EjJ8DfaSwbjh/KMtFuDMCDW4CBDEDmEDh9p97NM
pg3dEou50Psj/PC1sWTOmaCA+UQ/za58g/4a300e0YSkDkN+7vHKU8tkb8of6+Inzzr10rDx5KTP
YM0nCU7OjIo59nBMAUePPrko6Q8NtS4bDQjjarD1MWCkQliQmwAjYJiQ009Y0ezc1u64AgA7w1av
3xKbWpS4b6iO4e/41AA2Kew4z0XfZ2/6UtCbHpDAdCEChmdGA5Dr9eL37NVHVRodRTvD79ygdMxM
KQlpkh59EamqzLINSEwsepmxM3TC6orhNZVfGD2MLmJLPW0pN+eilDpcOAa3pZX2q3hmABHhvtzy
o+9HXx5oGnTP5E/Ge8+QtOLNB7K3+lEtgSqgLN2GQVKDtXLIWeYZt80CQ0+rvYk4eplajrp25VuH
yQe/Mg1f9gipzrG8cec7bX6w5vrDjOYvT2bhQ9McnFH0jy2DhCm1HzxdxIithkHorm9X6KF2MDHN
w7YbP8CgYYmbuDSb3IoCNWt0EAnwTtRlUZnsAzGLqjUe1LWGQfaYGR2yqvDbzZzlXcDs0uvt+dpB
B6RppND3XpF8zXhv0UWRGmax0VjpdtQrDiu3nnC628Ud4IvlgEUZDs4DeosdVG/IAsCci8TeTAgI
8JFrOP5i2vupYBpjNegSDljLLjbY7YO4odXuE20GN4KfHOY5tVedM5NWt6kxk7zBstpkgYU7diir
e8dJMAPn2p68DM6KaN63s/gm6icvcyItZq24Po3uz5R7xnPR7vUyfzdovH7MAUKW9fy7sEi3M6pg
IjGRCyjt9gq/LMOzkKDqL8kFQzUfnpPW+zqDYI8zuw+g8CRYTV1n57tz/mSY3SENNaaprN+L8kgV
N7+AhYD+4DvOJim0+B3PekIweE/EMd2YrkHHcQGrFEB995b2nLTi8aEtDPnemwbMGPSQKlH2M7G0
F5YlZCvZcZKJvqXo27WTpu2dGytcuOxgmOOU+j6tnTJIO5U9iXig8S5j3EPcXu302srXiWzD99GZ
fplT190ZcSECPznDrhCfvY6KBUYqPHWOcefVsLQkY1jipp37SVP5e1iFnzi5h4MucvFcKLwTZcTM
UqIrPvdu89YLUht4BPothePRo+3QN9hIifkIsOqGOKxYzEbpUdnjo8j7/mL1TRGYs1btnQVcF8of
joKckp0mecJ5oXY9c1GCDZZ9TQaeD1sAM/UbU+7p1jhUUDz/lFHC0pidMWv/SE8/u9KtDox1Fval
sWWIEQE9p9UQxTbcNQxVj/AxuPJVd3aKxzQHjFSD5vKhpj9TIsQ3963+90iRADLGY+xhC0Pbbw/o
hXTylk88VToeuRjNtLOoEQhnEgtZE528OvkkFe4w1vIUL4odlI0Be3aM5bOT3C/7LFoLt2YWOjtw
GzZjyPqFe+8W/Av8vJpspgLuoKqWYMUhLBvweiFaWYtw8jS7rbWR6BiXmO0qazUxggzFUMQhCnAE
ubErtaAqrDmAT2qs02Ypai8jDcUid7nsrD9JS1xadgIjeKHfUzhKGvJNDHbzbSn/IzSr+F2Xobfu
0bXuh0QE6WzDvZMTCfLydfSWYrKI8ipds+NNmydlMNqz/AjvCyu+hITnfyLKfqWQ88fUWk+aa3+1
flE+4rxmtqgurEesIJ7FxFfUZ2fw4qvB25IE+dDtnIFSPtS63GZXWoJ825Sz0fyEHa+ji4Z49eiH
JOCnMQD6A5lOnmoPUkmiU/erOQxxRnIJjA9T9FxNDPRfDATF5zC+d0SQU8P66ilxZB+Hs96r9GsZ
aoBNh/S78tIUpqExUZY4vtVlu6kreof8afY/0r65hDU/foI1e28zwxxj8UrbUwcp0PwzLPNf9j3M
KZSujlacFluOCYwkAHI4pjrRUYSauUiOphm/3pysHD0Qkso+BwnGv7n9w0E06ihFzsgo5++yQ3+q
mIMEc5n6K85YSTafWl2+FnrprkU/fpOPIcfCuIo1EETQ4IWvDiGRFRsPOKARyvrtgfX5IPXqQetM
PYDDmBxlfGDm4m2J/d+VVPXt2IBdRhMWJXXumBaW7MLtYVis0TFcIKOsCRMymVtbuu1zbQgC2A1z
bMyaaQSiMetNWjxpyEJ4hRCnux0E/2ZBpZP8oeioopWkrpI3g5zSVnX1nda68c6wx2ItU9x1sVnB
mWjVKXLhjtlSADtDg/oruUFR4XQc2FuS1R2WbbPzxcRWY9ycuGStmCf0Yfdcj1MStF7MmW6OtpGZ
QZjDihZ0k3yobdfZgh3zDmxP5tp9LHvM7/LLSfv03H3L3o84PyTX3FY2vdGDTxkTY+UxiwC52OI8
YvEEKrhLO8enWUXIi6GFtBKlCYZKL7l6Lqa0BEQEArS78jzXv/Rz9lpKEKtjKuLHdMioE4Pbq3w2
yDJNHo3c3VV2/eOjJz5pSYinJtHSTVaA6yODRUpg7j+0QUNjmgud4Ir3XphMg8tuEDtAD2rgkmyT
Vh4TJt/dYHVPcwJ+izHDRzKW+6np5V4vsneVuR8icXZdZZzdQX5J22cakIs3rblIcqio/BxEawPD
fsJNC0bxVUHD61J/O+tgjIaMkhhkqyBywqO3rGxSn5bZwoGDySktEuqY7jKIfyEjV9hbgbD1aQfi
a9fIvt8XI107iv6wW/VayD0LNi8Bd8UZEM4EJaSKYm/KMZd5rA5AiqheaJ/7fBBHS9WffTIrhrz2
o9YOuHZ0erwg2qSnWL7Snclgzbrn2r0vVPoWWpVz9DusrqN+JxwXy2Fzvf1HJfa3fV2l+zpsjqKt
uHFUloEnpGF4Ob+ZUW6ewpLrWDYex8K+CykBpSLYXoJDKs0HTkHIB9LPoKX55iFsGC8uPJ0pt/bE
dZ0jIapsl6batQcl0Nmw3PwJrDgIvCVWze/E+HWmF9Lsg9hnQqlP6omF5yFWxB+SnE0k2S5mYsA5
MS0P6OtDfo0FLoeFWjtdKwjYB/gU2lFBOTo1dhQetO5bY+a6bnwXHJJSGofA5s4bMa3EKQPlKcde
dPv9c81QnHoW65NnH4VV20cigvbRl0Qubf6/qsL8JiLaBfUlLDQta5qvhicx5x+Z013JfGOmG4Yp
KDX2Uexlno0aOzGpE2I7JIdojYx+sxsiKh3h3xHS3umm/QJ/3Qr8XnsswnViqEfDA8qV0ia06t18
Q1bgTp/xMkYz6AJur6+6g3VKc+QFH+R37mUGVYOFINy9I9+NCTelj2hYMK+uSAmEqXEn+goIFwqy
O8QyUMb0MxQfbT3mT6b548z+az7GEXhJjBJ9DQFCUYtqTZ65y+Q1n5hwkKfFTqPBx8raAK6rgQO4
+zJqY19Itkyz6e46mCNJZPxSRtAWyj4IpX90aIDH0iPUt0RTOqWSPUmfOaQYTiaWCizj00eRWNl1
t+taSjCY13CKmepxHZk/lVb7lzs1+f4vE6UMs16tctRllLHIi05OuzjLW8Y4tdnhoZt0ZmKRICVE
d3pqDddulBAS9MTc2qFHnUqenE22+mAq22ijZ8y5qVfFC7NhvLLCa47ryTa+hzHDwN4sZwCUEd6X
zinUIgxdizOF6pr6Cnz3O7HLF72il3J28Cvl9gw+CpjDkPbjOsMJRkMbfiK3ZXrqWWCmemWqgKFB
TB9aaa21mHb1pdCz5m29byjuq2hZT4sa+mb5U3PWxZVDzsvtvbWWjdfqBYb5bhjR/qH4+RoDtkxm
9+3iBWnjX6YkfKVTbsqyke7s3H0Bz/UhSqSQ2bzjut4C+jqSy/qpOt4OplWfRFhPa7KWTKJ7cvZh
Cq5yCmb8/5BAik8d7xc96U819KW1hEyZhhZRBMGwBmgpg/hx35PZXvlWe2dyL4Grqq1cxwYtNl9c
poflWLJnsfA8cv6IxbeXyG90Q18mT4B51Sa1LF6g5j110o/BWSTiA3inemXUQAGpELdD+wE3DjJr
n32W0rj0I9WUxZgzJBoC6IYHtwv3kV58e019GMsR2mJnU8xB3C2h0BKrF2wRHWRS3+kH0YXVmUPV
SU+0+6oMV6g916hZBkrVkycrQKSdv03Y37A5euQa6SKqu+L+xzFhYLeG8xb1uE8dnhwkiiapHhGY
jrGpfcXhQhbJBFyk5Kh7YH4EyzwusX2Ifdeo8y2LmkZLsnXfdA5O5pEVtxeSXevb7De/50H8JHP7
ksMhnqOR2rvhtSXH7Bfj7zhMcew200WLrS9trJ9mWlD6JP7udePRnYdA9/sDA/6PPjOwb0OGX2r9
AoXletRo9vWH8dvoSkIYHZcPrwMHFXrRkU05Jhz8mJYHOzJeLMc+TFV6iGKS0G2+aqruo6zt54FT
wFAm24zFnOayfduD3I4gEUlth40E8BeoPkQ5+OUaDBMLT0paGbBAdevbk36AOoqtnjAZsk32SnqH
nzFsoV0mlMHVfMnTaqZO1K561Rcy8L08iPy7ZCCqNc3FagZurDospXkArpuJ6VJ2tCGa4hTaEyE7
SmqTsXgd8WpxkGLMlbIv62i4nqgmncSBmm/e4UDQsFOA+RQ7XC/fTTh8iJ4QbWKwfywLjG9Vca3n
6qRZ97jqKMJ5Lfjdy7S793lPQRPL6zgA6b8iuM0Lm8LSswlmLlNOsMcstz0OiBb7okP8hYE5NDZM
m+2C/BpW0taeCskpKEzEa2q9pFgCfBv9o+Sfz2jQHfQqxNDxT4VLHVKA/9JoTMdzb8bhD/3VDq35
AIl8nWBu4wWVf9rCuutsHA41qrby1MbsVBLQmahf6vIH4g+dlxheLWntCuVpe0c91nMuDthKoLUx
tczTCW/F8oqox9YfieN7MJs7X17CtJWcyrNtNocF7aDxFS8zG1PEnKKOq22ssfQatkETdTHsmh5m
oyF7+lbD8StK5a9iIeXEEmzUMloMEVWMfFh7E4U3iKenjNGE3Iuq7ne9HgK1CaMgyfF7aQ2ylKi4
6jSFxVhPCGkA79p4LWdM+NoU+0wKqSosp7PGZWVmNW4vWHVJZtjr1q3EQRgECsZcsfHEDKMVyacj
o+Ew6hg/cj/GF1VzcYzYBzyXyLwZ2855THfW6K3w5msI5jkCv0uW0GMPBNFE9fZLZPAsD3eObXwW
2W/C/daLJ5kQNKRIzFBPTozRDSBC9nBIyqjA5KtDJc8abEiQzEFvsccA0Uq+ayPpSQ6KPrG2rclY
MlElcrmgt7NG/KzjnpN6pG1kSMq/sat90zfqzr7O6jeFz2Ae5tLjLjexbZQE+LSpDAYCLJOp+ytN
e5wrJvAtWDDOFL6kkpZO5cJfBjvDCu4MNiEQFDvui2JvjkoLBM2ugW8vtreweMXufN9E0XPlZzZt
p/Fb2jWoT4O49ixavkEVGYGFe70W2LOZIZtwdS5Og7snjjILOov9iOezOSxUza1K+69GRs8d9jsQ
PxHrToSuWprNRm/bJy+D5KQ63w3wdtQFCK7p0GFfZhzOdZVU3CEqhPptM3N1er6PfUdAHbYs6d+L
ot3aBru1CXdRx/vg3PgzZtHO3KcdoXeTeoQi8fM1lfZ7ZzaKTV+DJYXcv4mTNwjs1b2IHJxmvA27
Ilqck+1Gz3GIE24Au4+PyoR7XrmUjKKJsAPJfqtSM1el+RKlbn1IfQ5htp9jcItmQEa5w/sar1Qv
IdZk9QvRUspLbXKO9kQ6oBiqQMvDz0qB1BxoUV31lE+gSmGtwqq8SnvO23X/itqvggHCZzsdRyvH
pd8HrVliK9WcD+EU1xliJyBg/J50kif9/F60abxy/OJpdPmh9AfPJZswouo3NvFB8ct0hycwjnbg
G2RIKhtBIcKvAK+r3nKqqIkb5dXoBEIBPWsijBfNRKe5Hm8TUWR7Y2z3hquW6l1tJbrJAKW2bpsn
SuSeYox5KzfhAKfDAMiHkHG7+9Ra4ZVtAdI/jgZkTHo2Eytwucb91hw4ayYMw1IEBeYQj9OtgshF
S291IDH85VREf/Lp256ai6uHJoZGxn5WXD2a8cbwYStEYgdw/q7Km1/N0PGOzSC8gz0fR6jGMJRG
dHcNuJDtuLA9LfC6y9nAwvQyZZcuf3NGJoeYDtlz6fXP0gvsQ1+AKDSwSqa6ejDH4Y3p4iYH7N+Y
7lHz1Z+Zp6S3F1ReBlii4n8Zoj31DyT7P62w3QDE+86hRkf+QzkB3TLw3rn+cDZ1h+lr2G3y3nlo
gLrObQpLKd24TnSp4/ZX66abpmxf2eWJbay8OzW6F81JgohEkY+HNHvuVfde2eFx+b8aO70UpTix
Y911FsVOzZqJBYctej64t8Zi2IVxcYrya+0W77453Q+68+irNujCHYUI76bpnnklfdxF5oS3/cbt
c9mnsPpYwBSMnckSiXdOARuzNxmLVAPKHw1hbgicc9SpYA1WLJVxTu5pmp/jtngfETo6KwlGtz/n
TnWyhvIlE888a5TIU7CuA1hlHgKY9GoP6rq8XopoUpInV77lnQ78s3Qewq79NVSoWnOCrYYcAsIR
LIAlkKeF+3AY9vDO6dzJqJFpcu6MAm29shrMkFP9gAP5rfYanu6WO4D5aDreSusw5znzvUO4v7HK
LePsjwSa76pM6ofWfygM566e5KHxpq1DvqRgW7waavs1VubWgUQaquJSNwpbVqqRYSQs6A8PSYJS
Rd8UwxqJJznLktdRG7+ZKmIDbbt11UX3lkofdQ9oS5X1+7FrToI+glWrgUhNYT9XvbjWZrSF8/1N
2wShlrrykMle0Z4lKyG4L9fEmujo5tW5C8UvhK1TNvVmUIyI1kBfdT/aFYO5Lzkl51QMsDwKdR85
46bjPQLp9RILA0SvPKhEPpsJG2/N2s7dtEvbah+GGu7SBqgaU5eKhvBqZKpE9N8DvZnZ6ilEBO4w
UbLs7kZBVodF8WyW8SaPi6fljU+VzmeZoXpwTyv7O2rYsezXAa7Zd3Amp0bz77LU3rSd98Kg/X1I
iavZ44kTNstVrb8Zg0cx6fSnWICLY94+TFzyK8OJeHH6QVsDZDyx9TjXvTiYerPLW4MQWPhsoj5U
7F/K3Lwb45isUvXJ+PqjHb29kXTMxs185w6/C1GQ1vDP1PEAGysCjRXV67Sv2Wi/VQ651/Re4Ktw
6sqc76JznqfUoUDUPDhd/coc8xddVFAlful2+EDC409ay5eiSLepnT4wcz4M+UyjIYNW/BV+kVx1
woVl/exIyMMjl7KffZk6c2DHeiqixY6pfiPD7HFnTyr9bDT9scnaj5yrXiuqMz7id7MaPoYO12UE
gKInkUOS7H5mBAuREXnTxFeacgOCfAqo6CjdJOAeA0M6ejEt455qqoBqme8ljVIPci3bZldi9WWS
BsuGXpn8PhmfmS/9hJN3V0fmXZulvzKKuyI32WcyOsfzeOcRELC04jJboH+s6ieGy9uk/cnW1LvF
ReWAQnBgxQcxM9NUf8ja+AMf9pEWKfQ8DrjKRjW32jdbs89APQICeavKpdYrru4kFW1WzzBF74ar
NVfXwaQDlV42LTeQn7lfetGxDdOzMoZnxKWnhnvKamYiUkJBjSZwCyVvbVZP26B5xOPyxC6vKs5P
j7QEaCuSLoBJ1o7qTgQCOX01zSY76rN7tScTPyphRQ7ak6QfyduHZn4fRvdAu7eSINMqRr9inaGP
0m0JGYQFohW2RhDbE+6JCko1GMPoKvps73fFMySyTW8RTixta9WR0+r06pp1ULrdJysZDiTkMCeg
8Efmuz0V1i4fkYDc6Yl6Eb7FoFDSmuvci0symffYnr+sUe6jBjh2Pp9DpqjtvBjN21+5ih/L/NmX
MlzRfPA2eb/Adh5Ge/xdahWTFMPE+5g+hmtvHl8Go/4c1LZv2vPQtu9STB8uzuI89V+lxyUHjz0T
bfd7MuOLQAVnLAJDrGSKabKdspryMHZmEGvRHlxkzmiMyQa+GJyYp8FHi8sZRqflJZHzLkzZI7Fi
bByLl2nAV+mOjrvCc2NCAyy20HqrdSGeDG2Kgt41XphuXXzs8bgDjpxx9rHIXkXPZT/MEf/7fNKR
HwhY7EH08/ZDeLLFPXven4mvh4a3oTJnOxpXp86fwXPuIuthnOM3IrJPjm1jJ2WrrivkcmIoFSGf
pNpqmkSgJgbpGOLP8n3TyXnQLf8ka3kBYWADScGqs3zDXBhPuMrjAO/seYzUoy9hwra8U2T8YuYm
LVHlq7tujPlC/VG0CkeyCq3sdxn9bppk/rz8pTGv35QbcdyLf8xWdhjVnefSrB5odAA7RvgzK4sn
D0uJUHOQ5jREtSEBHws++TxzJ/cDqg6KFVRWlGHC5q0zvy5u1MSG4661uxabryMQRUBFpUzlq47E
FQJzm2qXwQBKmU7cDuANNW5/9UMHmVAcwqG9Tpp7mSLrEJGfTgDDi/deIWJPzz32+DGeyBWqq4g/
okXKHMqfZPC+UFsPDrG1xcPrRO5XjRfZMfdRmP2EwruEkpzZRDOCp7efENceQxjxg5KAw1FwlLXm
G5grrc1gMLJEVnm6Q8JbK4rLCqZpAUTXa0aPgJEOPJWpEpuZu9baLVwtcBmrrpOOXH+PbYAJVLEm
YsjeNjc/liUzasd3jLLFmunP0id4dbzOWvuJXh8BTPlEZUNcExd7kvuO/cSx0Fb/a//8/7F/msJ2
aEb9f/Acmx96O//d9vnPf/JP26dhOP8QjuPD2fVw41nYNP+v75MUwz9srlXH1Y2/TKH/8n0K5x+m
w9fgP7JJtS2fnwFEVSf/+78EFaw+IzTXwjHqCkf3/ye+T8N3libVv9pGD9///V94PoXFj2CbNrYV
29PN//B9pq2a00H58X0R/vL0uj3eyrwdOtnI40/7KaOzrVSv0qrDI5yCbi1wWnlj/B3psl170PzX
/gK3+vvBK3t2WYl1HlEQgowhzK0m+fbQQNvp6pJ4s2uzakHHhXzSLSmJUbtkkeL2ujyULmz9OWdZ
6CgsIGJYHxzDKDedhGibUInFGWhmFBxJaHNpP5C+RE9WVn8KLfE7ybTwvlYZBAzLfy082oNmGwA8
jA2I+E00TPeqruOH1MsPIYkhY/S8s9nmF1ulzQFH+RcGq2MVztopEtDWam1ghTeWPp0bSqRZ+nRu
H6kbIcwcX6uBiHFdOkRpi2pnZ/Zd2uspSyXb9r4lWz+Gv2m5dI5jRrtFWXHMjXOHUao3GgwfuKqb
UG0LYyB/sjz4PdUEVvY50LVyQjDSg2ZRYCN+Gy052gs0ioPiP4vKb5+ScWZxKYrnMSUOHy6vQRE5
2r7DH8VwIzqlc9tRkzGRf+mN4G/eCbYTZ0+0iE2ORzD69svpfDfUyCrb9EMXb0iFPg/YExOpZ6dp
QtKfSo8GrCZ1j56SNq4EkwN4E9DZQ4MOAC3ug8y1kRKCnDw/3QY6piOjd9pgAIqsImBxceccotBr
ISUUCC8ItpyglIOcNbjNKZwtk+a5Gmk/YhqdR+5Od3vjYPn//tT/xyvx96tTximuo0b9sUSx0zFm
7OH4wNLzxmpDYQW4r+UBJF2z8Ur7RwehnjE2bY+oAs1OLbX1znIx3D76+2HUZHtkehzuxGRvLb79
8fZw+4X+41NQH/URNqfAxknPmVwgWutbN/dfH86UQw0ZccvYMD/Ewvcikw3WZ/no708pZ+ALbiP2
2KHXt1eayED511vg9unfb4bbR/M0Ip7bJI5vV+TtYnTngkCjpIT8r8v09u4ATvVu5Qi4N7rO7an7
++HvP7MkLQZo/FQgUqZuw3jMbngsa6FfGcvD7SvZPIBjrxjDxhFkqfRfD7hG+WmX6zy/0abaFL3c
RirdMA6AvGQtLRLGAmH6t8+zdOtM3YNoYZ5uvIUkJDEdkIjMPiN0iyPbE0B/GlvZnF7LIx3SM/Us
PNw+vT2YfoLNLao0DCMfCcwuA1m/6ot0z0TSCgBlovqbHsy2cQJBC3aaD0HcFbti7E7NEL55JTHj
EmME7ikNK6n1PHkzuGYmfpTxLj8Uunkcs+teLrbbHxjLSnh7sP710e1TvyUBR6PWznB5EablHwBj
N3fkOS/cIBZR0DikXVSenBySiqZrEfoprlopeNA1baIjZYi3sxjf47zxMfBKeRTzC89sSteWADSF
xak/9tJX1DXVrNrShjnSMQ92xTP1U/n29iPeysFkzkBrZMiDQQfm0+0LfZzk9bur+/UBkzT2LmNI
nqepozLb0FusPqgINYfRQVB90Ld3yTx+daj2HKKGYaX3Z6rlmtVyp1uD5v+OfSM74K0ytjUeQTNs
njJPj/dRql51Ue99b6BPofA/88qAPTnkD/5W+U12jHP9PORxti1q/kYdd5i+yjlQA17pFlmr8txi
h0f/YxzmwBjTj0iU/sEaEd5axgcE6meGK8tbYRyvVgMWx2AiG07ka0qDVu9RqbvYLKNtmXgonoWC
A9LH7S7it8PIWYlNMzlRUIC9S2WBB33OWSL6+Lz4U5nm5naUXxQzTzKn84noIehXJKWpMy9GPTJU
aw1ynCG40tz18W1QBI6IvyXkMe5rezjNyaCOlbeUro6yPfnp9Do2bPimRCMxLovvlJnZavTUbw0g
3nGuDHdjeRmKSdtCq+sfQg/Hrun3LzHpzl2VTFct8VDUp6HfUhRHCDObhjXZy6tFGcLJRbA9FKnX
rRJYxNlMQjrPHXwS6Y4sZALuSXQwysqT1vgWk6EaLNXY1rsWa8PaatHzsBKZQTRcsdGZG1vU2BWx
Y0JR4xQ2zsm6t2OGb5bS1lniGazhDHobYVlby2Jb7OXpz2TM+i7yp2dF/jajne85o0Z+Q2EUjCrL
pfG4swipzbD6YQ/4hklQP+EcykRCw0iX3XezXeDiLcaTWaQa7YSSf4zBccqcOy/TsqAOcS8WYf4y
Vt24Sd3E2ELL+lUirRPL0o643pa+bdSqKUOz6zx9OzPq1bRGu1MwBQl2MGdXeY/h1U7HJ5DEqO5C
TUEEssRliHjxKpr2cqOlTYh90lfm4G2cKdNaxZbKaFEZzLXnWW/0AUlF2yMq6lyYh1L2GGTj7zSS
uBMAW9HKrV3ASKyNiUl0z/18341cQH2BsIMxHBmB6um+qo0DbuSJIJ2P5Opg/1bTN2ZYeoRNQ/s/
7J1Jc9xIu53/isN7dGBKDA7bi5pnDiIlqjcIipIwzzN+vZ9MqsW+/X12XO/vBgGgVCVWYcp833Oe
swWp3drLd1TX924ePBSVe00zflNHL/8Ed/MVwCGzNv86ltymXK7b1KwB2SXhbbQi72BmLkwELlWQ
3B3ZJxGljKC/tLkhnheXitlMs9gUWMvoqj2nM243gbykoaXu2Fq/yfQEiVhSb8YIJmBvR59Lx3/L
zITHiQ5VF+eSdlu6bZ+Xyd6dHa5JgyoSWlFI+9G0RjvT3/sSDzX4gubEML6F0GNp2wTIpjK4at0x
cowvY6ubm0qzv2LaPI2uj3Vneu5iQqoI4vxJJKx4KJqnZo4uBCNOWzfs0mODs2TDuNQ8FeXAn5sE
h9YiySYQab6tvEPD9P/eJFOUP/Q+jsN+3UKluiYyV2IOj23u/Ehm62WpQoqStX6x9MDb2joNv9Cq
mDHbN5Jqut3gIC7u8h7/UK5r15x558rL4rNu1T+rkkcEjcJoV2aORtNVK5j2RgxpzXqLCfEbyVt3
iebXOzp1V3LDkm05RA7lBuOCUuFmoR5dk8n2YLp4TPQsXbdD92SjHGkjKi9xc44cGtZStwk0BF5V
Ohir1ID0hwFSrBuPJgi3fibuHlCBusJFPUztlzFd+k11F5eIXXHnRlREQKY7bba3UgwGngzfFX9S
eQ7OTUCbSkSEZyIk2XY19IUcKdXoMpTRbWBqBiPvov0G5CHbufBlFtpUUV+8RGHMSHzBw5/BmzVc
/0vkoXPqY/Ciiw1jLBr7Q1/pZ20igRoVOfEEWv29oPN55IegkZjcVYLiM5k394uH7oFMHjcR8Bbi
tbNUPI7gzq8AGOIGQDFLyGDon1R+iEVd2eSJfZ6JZOb21N94lobrqr9vPIzTRhBrG7Mw+WHnZT06
BuYtHcObGydMc/QBS00JTCYi2hPaBJMTOT5R22qNTi+KRfnyKGPH0ZAePDmsUQvGprhNfm/ySCwQ
7NClt6ELDHmRbFlQBJaCx0QOotRilGOjf2yW/SSO4QRtmfGexdMEmdH8ybIaxJtJBX9+bOOz27ve
pqqR/ClyLunHGbMkkAcgjZp9ZCN0L7Jnq9TnHT6ZeUs2EIMbo2p2fRa9KfYvHdr2tEhIsFok08QI
2GMYdCg4SnmdQw+2RbIx2xj2RETXC/17d8rkwoBnso+j+NLQ1T7hKH9NQ23eWgQqxTRo92p3Y8TQ
eMzhgBplZZXo/p0Q/CZzDHjbuug2AsUmpxd8TWyR32fo+FsP5jGjwbgSJDPhzBmbvy06OSpHjgeH
0PKhlv8FzlXM3LzCnu2rlCvE7SfFy+1sxFHbUG77WTDv0ty9UxTWHGoEX1YCWRVtVVFZ1aaRMKxD
5iBH9ljIiPGBo16fuHfB/dIZGPbjPiPr9za3hKNSwPkkrPIz9KHhwFMEo/qkh9dwqK84N+wnO0TZ
ZnnkjJac3KWh3QF8+t5HVrqXCQJAaHoiuyixr3D8UZGWC+wAdOocxAiIHU7amJPG3jA/WiJ4dVja
DG0fBfqfccHwyXDe4pDcK3smFhU4slgLeYpEcVnj1M+dO2OYD0HBeKGInNe+tAU9BnhpURzeCr9i
apojH0hRXTNuAwnTNubrxJTLHdvyEZZNXn3S6pJUveaL0SXhk+NpyNkqdOvMxumRikI8DyB5Tw74
CdyCP2dg1tfO6MwVGamhtMMgPbJMe2sLEPe+azR3UR/iqHIE40+9BBKViDNnHrqGiFumExsFV2W5
OARX4R+xtWi6mv78MGXttXLKGwcCRksmknvb+IGTOr3ZyCGKhTjqqEISXCRUWHnEo1qBQ5y3brlr
/VnmhcfzXbLgHDScYD2kBvlk5TQ95L2Ud031dRhz5v+cMCgAIHFUtYroxpaoL/Dqw7zBqeNtAmyH
N3+O21tfTtQo8eWDN4uTa+tAt9bH5oeYKRr4YbAnFrpeOpj7UEGn2b6nllmerQyNcqIxk8lb/nRh
hWvb5xYMI+XkML5fV62OkrsriXcln3x2kfYQdUqnpmy/1yZJAolJxU8bA2TkEcbNmqyfGRmF5hv0
P333xfXs+whu0nFeaNyNQjwkyAF3Xjq9Nn74p1bM1n0318OtsClYu4V2FboV7P0e+BFJBfvSBmA9
y96wpQP2mMW0yRm17Bk+3AajyM6FGBjPeesCijs4TwcxgzVaOLe4UyVcUeteagWpptOTvoPEfBEz
lLXE1M46FM2DPeVvHW7n7SwTFSMvSW5IuEMChDJyNeuwOAw8pEcWzJrnizuZJ50RxXYoOoiQDVaP
JnuZvYTpSclxzcQEe6fHztuPdNAjRM+bjm9E3m7rcnJVwz6KPH+V1/w1MSP4gtvMvl1maw0Zhm9K
4gAUjPJkUnRAbZx8QZcZEJeF9WNVaSkNsVB/rKnSHPhY8oNDwue9DByj1pDWVaY1Hb5xS9Zpemei
q4jiILh4wUR/ObdP4AQewAyMl6Zwx4taY4pi4otN9I3jNMU+Y0aNtzepmPeEQEEhEDHru2oRycgz
hL9EQsWk5AYVuo6yLJHJSTbiUjiDdhkT5QMPnVYiSltseUEyDlu9BoBkOv7JzhEypmkfPULNWn2p
U7GH5PZGEAFidTnH0cLkjhjSidxJ+AvDczQF+qNefO07rq+yjHb1kOs3hPzBlrtrui6ab4ZOeiuU
7Q70oU6N38yXIzghDK0DJf5pNLK7FubfnVcR+JC130Y9lLBYqzmizERrs4RSE+Ud64aPyJLy+2hc
ssFz1uBbYY80HfjEsClvui32yYAEI2rq7lx23aubGdbF7xPY+T3JDImBChN2PtAQ0fYHUWrf+8qd
d70NuVAvnM9pUw5wnJNPyG6amxEJRLw2+Ct5j22X9jGETHXUQjHejCRnej9DACee+tQVDR36fD7Z
esaJ0EfQez3jnmZ1eO2FubPKNr+PLJ3Mu+ZrGxikHnjTg+vBsIhLzsAu6Fd9RSyk6PJxO9tUIRo3
1VZzhuHLdf1nbjTZkWz5I1Pgt0o0GZ0KsJed4067IOvc/XEhL2ELdMrblKN5QnfU7zKPhLVc98hq
5h7JGfOSEtjCELODG2oad3HqGwQ6DNaGqrFD5xR5neakQOsiQiYqtO7TMvaPspo6HTK8EW+dM6I9
RnzZGO0hdrBkQDeU53C5D4tv9qjrXA7DAeazcZqMbwwxxkNazORZCLHKkZoeF8fDHNq3NV4HdAla
PO3JeTj4mYumRzefbUb3fc0sMtI0hwQSEtPz+jAX82viZoJ+PJeSM6BxtOG68Fgxg+f0mvsCO52T
3Ya0FA8Mrwk6wwmwjUd09+i86Qib/s92ScJV4XQdQ12AwwhwaSVrKJmDkgE2Dbmn2gpX8zJray8a
0epPaNK6HFImfXSy6k0GsLSrq40jxwD12Fi7sTFvaigGBIeceoHqFiw8jnrP2URNaaBftJ5r7tM2
qdy4/3qXUgO9r7oPUc/q5QVwTHgR43RO45liDIP1rqNujQa7BEcFRtIUBkUfDTDYku/DPnubmtnf
5PPw6EJeyxyzw1lvn/2k74ipo4mbo0NxiQk7emhXnmj3SQTlqz0u9Ccz+F/VTE9LT4lvGRby0kFP
Xv18ZlBveow5I9Q7JMNBVzljC2qusI6qAXvQ6ATDjgjM+VNouSgkkvFAKYqANt9F6N0GmJLjLLrR
6aPJaWPJ8Zm+4vSTLluN4MT8Z6MTIoBMbXwVTfUYp1W+FbX0uzoBoM8peFoAM1DWpL+cAnW4+jiv
twJRBQy0AC4DvqqF4Q/YKJ9Zq/mJmdTPYdGni9uimGDGiH+2NH/6nUnZxLSOhJJvCfCLN2FKql3k
QR+wOgodvSmsbWXH07mH2Oc3EPuIqyqeGx1sX482yyGmLUn6L3af8GRboDV0XvvmpVlkrLhL3jS8
Ywe/EAIf1ryzdHt4qBswtJoogHUZdrAXaYNusGoocrbGY8GDLqxz/xIO0Zc58xkj1jKICLsbWSll
fc71CPKarQGYzxYJzkl5Hk6ku0Y48JCEZ9olFPqwSvy2OeTGeKgM2MyFPGGtxtyk9rQtnGq64q3V
9mlRvejIfC7lmCAu5a+fNLdc905ubgbKZgc0I695WFXPMxdiPICHiYQ/PWKP3C+VFn5KAhLwWsE5
VtD/MBJ4dEvrlXvhkXnhd6jvMNJsMqa221wP6R3zoEGLCTZvaElXTSEcHRDbDOeoAZPNY17bBJ1l
XmP5v0CsIBvJWHiQwuZC4Ub2Uo5huumE8WTRQ4fq0aKCpVnD9KHGdZA8lk7hbwv+07U3tCZUMkao
aV3evPCG2EycMWsHADez7Nil2YOhEfvijxwA1yeMegylf633eQAwxUZeq/XH2LTXWBuzK4WJ/WiT
1DXUZosmq+h2djsQOxVNCa0g1zh2TvlGIs1ErcHr9ji3ghvRulgkayM8MCraWZjpN+MCDjZePErH
5lAdscUwX0MOgdNuGTbuiNUpKrRir35oIyKOzDDmm1ZDtLMC/eyiqDeYnkFi2y1FvLMxeh46AquC
2G0ecI6vxwreQoyienb+1Gy/Xhde+aRnyXIQIQaeJISSOpvdtcxH5O3wFxYHSRr9dyqKeb+YO8bK
FEjb9MWuJ4jY+WJdgjz39/Wcf+vytFnphO8Qxqpn1CMLOidWcYkdBhcB5VW67E1ylnBSQ6uIG57o
WB5TGIpHGoVnH5cbz2R8ql2QXZ3cBouQlrdOB8rBN9tXU8zEUISPAbXNawG5Kx5f4iIeL17aVSsn
sOqt7XXOKXN9Jmml9oj52T2rhdcA3/C1Jlnrlp3fiaoipm2UAp+QIWSde80+Hl33asYOkhzilvpY
u8Oa9lUI0i0CuYW//CuGsebMpH6ggM+9YLScL7mrFbeaGARYlyaZuFNzTuKOZj9z1q2bYjEx5/Gx
kIsJy3pWoHYYmKkWU9Lc1WTNun5/tgVQQCYP5kVzgVYtNcTdNEsQNcVGciwRcW6KzLjHcDJ9gsnH
uU6XfxNPC9Q/2wAGzoFDh1S5R61PPNw3GCMEDcthaeJ97DF29bl3YeQJklOaL3cQyo1DWU7f7KGO
DyYH9VaE9VrDWX718SKuwfHiX0/6t3ES9gO5aBufR/KnIahWUabfNLCHN+a8x0V3mdQBKwbmzuA8
O9rSl+4bXoYCEFBk0fZ3FAgJbYUdRn3bTs+IHK6+oHCbzX5/9ZoNBj4eBkxNV1mVbopUNMcq5yac
A2m8+sgEEypO917HSYQbO2WYeembor66lA5jQc5BVllPozDPVVN7ey0JUVjCAYK61tE8qf30jrzS
u8UNBxKHkn2b4vm2/TI+gpmnTkNCzmgDQEjor7YGMTE0MP3VzM0TuCgtng7S7dYoC2uLl2Lg/uFz
XQ/kGCXNDz1x6r1feN+i2aUuM+S3skPmOyZtj84ecololhtyyGi9gNlbRxSnMctn2n6epm5vZzzq
E6ZNuzEnurNHyI/Yv9p7NcTQyAz7z7loLr3mWEfLpd+8zG6FrQ/tjZ6N0VlkHcLHvloPZcffOjFM
r7z+qQp870IB9yk0eJbAdqPXG4OzdXr3iCWmbOvq6EhsLXNuTo6e2dsMCTMX1HaNpSba0yRdoKu9
h26iPDUKDICahpySvAlGPT0Vpdpof1jhVJ6L2t2GuigPcYIDVobGtX37pXDKryASu3Uwj699z8jW
m5Kt+h69V5Mhs7hfEJlwAiNlP4xG/xx5mF7xe2u03e4WzMKTHQJ/rhdugQ4FYgATtMFyEMqd/VSl
ZwNH1AuE4XgzNjYBq6J/7/Gpbp9q/n30/T72EeX8FNVFsaOaS7E3l7WkSjZi+7bc9gHROGUE9MIj
SoXmE0JGv8+4E2A7VjlhRqHn68yVGgS1nbSAVRLQNRQPdbKaoF5aDhF9BvZXAiTt6ZR0fraN7RhI
jh4+hEAGVx1S/43q2+N5KU6MocYDvNWN3sdIE/T8Nbe8nrKsdvCbuwTs1z6UETCjrJTpme+ugrDy
161jjKfQLAiutyRkLiE0QS2iLAHf1GHuoFRzamey2+yJkzuni3UO0oaZsjAfuFiaFVm7n8UymsxZ
YnCBzGXKM84OUqHzMMfj5FHGcIyqOs9cIUSSz8fM6nEIWku5TmTMm6vpzclXfMMFyj510Gcjwf4V
4i7BocbjL6iJhEMqTnh6ClFXfRO18OVbM1nk+9inWWayS+fy+R996MBilJQyGxEyK0p9c7VWVqQQ
fWyqNbfCaN1YdJKYHjIKlkFmas37vaY2I/mDlab5tOD3jurcAjUzEZ8VDtl2FlFwGuUCgAtTfItM
6UEa4NVC8PQ6LoC5PRmus5CFSk6SXK2gxL8v1OZiMhhNktJf2fl0Gbx0PrfhojMO4MeQfxvhKpx9
qPyQYWAAQqSQcnemqk7TmG4FA97Eapj3edG+rfQXY7YwqsiiKT6v9pSqeiljkPbku+IzYWIRlgJS
8nK0hSe1lsq1qMgEEWTJndpFI3E6Ru5nGDz9qYyTX4tOxfkNpD0MsiKslDKh453yEsZPrlV4/J36
2+BRNCvg8q7QXiKU+b3AH3HpTaPZD1GKakQMyI5VRZjmoLH1rSQ9aINDGZFKZjzZ97aXGrv/Eoj9
ZwRiEvIHlO//LhB75wNuXtOy+xc6IG/8JRPzUYnZHrw24h6FsB2ZqfsLD2jo9h+6Y3uWLckJUhb2
IRMTf/i2zaTf90zIvK6FtusvmZj5h+0J7MkO4jH6eLzrf//Pt+l/hD/K+3f1V/uP7f9W9Pl9GVNG
+1//3bBcKQP7u0zM5zNMXUfPZviSSej+x9BfH3hzB4tZOydEa9LEofBSIKJc9ybmzqlNj22IZldD
houlaSZMITjBsHlZcu0+mwMX4gnPQhmdZw8ECZnDQtXqQJrQnNlyDDjeM/jO3HghgISmS+NhhdOD
1WwV0ErsLNuVkpZrJPiZfWq0vQ/muswfaXe8EIW4D2ma4jwkGWgq9nXt3RtSPgmjXBytxpClhkDa
k7/qjfvJh1yNwf022tMbfgA8ADY62nw+2wXdCQI5/LS4CCrETFuYnhKosdbN9LHs4m9WspC+i9ZZ
QxSmt48pgABGObG7rXoeXJ0o8chm28ycxMXA8tSiCvdyHkuDVvyMsmxPtveZkI6iAgjd9vdMDSno
ZO1xmBiGBUBviTomUjauoHTZz4RrYpBKP2su7lOIptSUoKKmYwv5DvNnSl4cBhvzbTHs7dyNIA1r
87HO0hNSxE8U9aaVVWEtTnp/4zXan50Ynqq6eO1AaXX5pqWpayRNszYt0u7SctlqU/Ns6Dzu9RH3
DqMc0RO34sTjug+dq+a63cqYPuvJcB3Kuqe6TMU85+um/Aotdi6gTMM9QKRyTS0Hu0ocHVL9SKb6
Y4dvmsKnhxYjvSyYI9YeuXhktceveFLIe59jfKFeikHkPg3FHTiOT3Yf7hw+Y5f2FeXdOG42I2Ic
00K0EA5hSh1duwUyNygW07cmTy8acVF4HLJ45y+PUFAr502fnOtYZUQc8iPMVTk9zhOIxHlIt/43
L43PWtXodAiDJzEt9xHH2gxiAhbigRkRaUbeVLtHw0ZiA8Jq2xiwmaMseu6t0TtETXdNK7M6V+7w
VHo21d+sPxiLSHeDSyFDtHRUOJjc1IGQz4nxJUcMCbNZGfnTi1PWZBI0a7JoHlqeEwfRRjdrMCqk
72iZo6F4yb3qJeXJTwjxZ9tNv1Rpla1BQA0rsFCf06J4m4er7hdXk1x7LwUMUNuLKevBUL+mXdWV
n8rReVxyDyECqO25Gnk26ZvWIaDeCoN7hzwCs7i5WghPPxaPi1tOa4p4YkEwJqym3+porq2SoRHF
3bXVWen1Y9E6sb0pC5kk4TFxbdO04IIe5xcoFsj9gGh43Y8+tYDdeNRrlgyS4lznz1XFITJ5JNGi
Jo7E/lpLh2AXoREs4B5tKhpSyDAfsm6w8bprlJbwVtdDk2xoNm78BhuE6CAV6CTEWjIrdpSlW7X2
sU+rDQqhq0xq1NSilwnFak1lFcub8XayvZdfL4JY4ezJAVX29se6tlRik/d00N9f+9vH5dS87Ao6
eWUSIDqNHY0cZKBqi5FeZ22NGFiLZZYU5KcAF32du66sLfrUPKMB7WT85ur4mKper5sD45MdU8EI
+lK0duPAP0SJtIPAimCkIqORw4UhhVobrep+nnmOf+xS+5nC3uKJSO+Pf4/Z5dc7Z54lm0UQD6CV
NEVND6lhZS37fHHNfRObCGXVPl2+oP6JWhRhQEsazIZ808c71b+K3ZR3xQxUuLkZkAB45/snderz
1A6kZY+hPzQ7r+HsFkP5qe0xk6dFbD+NuYakdF+NafJK/97FGM/txrO+4qsLFsz7fh17+7p063tD
ugfGbrLPgMH2fd0l53Eon8YZA2VvRubBMYqbSpnsO3AeOODiI9PYYkCqGoXLK9BCqpUbjLb4SDFO
7qwc49NUE+WSk7I9zcMTmarlthhKZxUgaoA7lnmnxjXrgxmWz63kMbqWftGqCiZmUrnbLE4QJdMW
XjAG4kvzZmQOwfLSWDAChfZ1sTzCGrRm2U9T0t3KtD2mpl6eqqV9rVvDPWgFHpB8Lr/ZExKVTtTR
IaL39xz7AbxrNz2ARHO2FbnvR80Lv9Zz/6OI+vbR0YPy3oQ3bYHncLWuf1qKPj4tZXHfBxO4dQJV
8H+m23yOHinX0zBsnWZbRY6MDNBfhg5XSxrW3in1eeC2NEQjOiikApnRQ8PZxZRYJnfNiGCNgkH9
XPT1JkBfwzxwxWVcIVkKmXvZUx3tHYCdtrzOVAU9aiDMHtS2N9AAH/zjNHp6flB8K7WAvno3DHSt
GE3kpynWmft3nVJ72tKCOIiAS6TlinSl6jdLTs4kq3Wp1LAufewwGaEM0EgprFoEdIdPCWlsv3aq
7bnSzX3Vz/toAjywVsG1atFBUkGwwRmKzredCUYiK8DRtOJYSUWDknooEYNaU/s+Nt2l+kxwDpwx
KfpQoaFzwdN9NRfjNmascDAyN8CDSKaBetWuymQdmwQl5F0Mrtwx2lVVzPExk2mwaiGI5qMWKbeV
DsGzxBfHGbztLHO7BaMCk1yho1GH3QmXWHdS8o2PTSMac4nWHda55zDxm+TE5H01ktNXta2NzEaT
tHqzw6Vl1kR9PuH35IyUmeEBuHVKQu58GBdv3UXwuQiT8lZ+Moi1Oq5LLm+OkZSviIoMstrxd+oo
Rwm9P4w/h0GKhD+Oci9n2B+B2eqFbE5pkusQk37nZaukaHUiqLWPxQK7d91VpLqo4660LmqhkrTV
vip3Gb0EjRPucqd+VueCbSzxr9PAYNyAn05rXyCkiC2Qtuqox99UnnmgBxDswgLShvpZ5U+mtDAd
ZN9tX+Dk/9DHqN87TFpjL6buEMjp88dCiVg+NtWa2rc4X+sy6Y5eNyLhUL+pOt3UGmBBB5wX5Gp1
ln0sPs7BjxPRzeyjzoW1HzRdRj1k3l1aEO37oTlS2b5CFUbUzjGWqTVx/UOpjN6P3fs1SkQJQBd5
uTId4NaWQpb+feDcUEOI8e+OIQxARvAEX6sDRDAQ1+z7lfu+LpLqzU3MdqsOzMchUkfsH/tckvMI
gy+wXMpLWF2t74oedezUtnqFuG7A+JH+2ZCxyO8Xb9NKybjcbukk8vSBF3Vk2LeKC3hbK3XJqEsp
khJ8tfaxzwiNvduaYFGkCQEWMuPoYi3cdtq3Um+kpD/qtfd/IPeVYYeAThAUhY+eMpB0Abi/1/6x
T2tqWuuM3Ve2J+XlMTOHnZvFWH8j8nd9coBMdeOQ8jK1VvgR8Vl+86c6hHg4fknJ1GZuB9zT1BGt
4sI5tIn2fgmqS7JsowiJU2hwpxSpt4VDER4aZVV5v8/e/LFO3i9Jy3GRySwJUAN5XTotZkCjJapc
XaYOdtJfxx382QNM1manDnRRO+R3q6tVLQKPZ/6qqQNO3h54iy/F7L6webc60n/bbj2H7llG9sNc
TJxz/9Bs6WpnPnT0urpk9480cbUppBtCLdShV/sCavNBUfv0sf+6XWbBAiNQ3TnfV9GEfS38EHZv
2to7Xz5kchyDJ2dOIZN56itMKun4/TVywdDkyH8xGYyPDmpVvcQ47Nd71WZo6jBoTEf7NlRVFH0L
upRmrtSiDSDZT2rtY/Hv9hUaLObVx78Jc/nT/LuPmJirbFGe/VQfk6n3YQU6C2HF+7+97d+99x/7
0ghJ1dJanI7yb1Wv6pn76o5i3KqtcurWTosHx2i678YoH0eFweVjhzyA1GJo+bk/9o2QwRkv6tpO
b0x3P43ZOdf6fG8h0uT2It8WzjGr6i3qzf/uY9QLf3uPP7tbgXmskF8+aqwvRmRiP5b/9/vHvf/b
oZqkhI9fw7AQI6rX1cKR//H7qwOmJj3nRNHsittEO2KlIbuGWEH6vuOxdap5OxCF0xwGAwuIo7kt
xVKPYUFR7Ml+rU7KlzKph3uljCpdaaSn5VMpRwma1ILWarxAfDaHMMhfGoQrhMlwRcwoQdD2jSju
MGYFlUllMY+D4jJrQbOiFFecVAFaLdSmp+68ahuci8Htgkr1h3UuVrdttV11FqeQJx0yHs250eq/
5zSpt/zd1UmBz10pRVWbv0rlxbPnWsD7mOBtbHnnAeVb8LMFgOD4LmqX+kJqESaGsyeAdt/5YqoO
rRwMkEVNLVk+Gj0fK72qIKviscaDQfISGWZATUtpeBfzOvJi7n2qXqqKpGqt7fLo1HMiyhuoyPSv
YgQOrexVrRR3qjXEpRtCDfpDJ2+9ynGl1hoKt40RLId395i8taejySn4XteU26NNuOYMdspGrEVP
RN4fXKnwIDTb5i4ZvHTDMi5rrFjlu9vqfU0XIVHTyPOthWAD+T09WThXa5B9IaQt/TWpBWZvU7rc
uYDkoEotnB4MQhGIflWp8m+h8711OaAomctDBo60BUR9kJOUzTRujLRdRAVwT3RfCK5SXo2zFt7X
okT+o26l0jkE15P7qXJwBZ30G9ngIfxwOSqLlk49a16rVdXJKEyomgWUQWXKUn4stcYx4rnwsVMf
Im3TNzW6jN/+LLWWe4m7X1oXl/Vf5i1l2epCGEVdS3BhZYtmN2nag/o0VaZWax+LUI4LO6P90uPY
26oPytSzS606U84Pb5PcazWDOHQ2k7EzuUX9AWcp6YWMwdWiVqeaiDZWAjNdRxqOEFu+qpVwbbyu
flU9DXW2eX6OWlhtA9VkNQK3zMG1Xs3BPBd5ODMYkKM6tYipERLAWIQ/KfbVOGhMnY9Gw78A+TrW
spnhh+N00nUbtcPHNgQQlE+0P1QzQzV5SjpUwOoRX0JHlY2NOI7540TxRsOCroePACgMWKjNf9lH
dLrmj/RXx8tgFuUdMrvx1gcEVrXmlnENhSJK+EDPg92SIwrtHO3T4AHnjfXA3UWm46w9vyz2bgG8
C39SvZthT2wb3VvujfyRzC/MHWQPZVX9qWoX7wzz9QntPT6ImA5iZzlf0VZGFxmF0ZSLft/3RnnJ
wkMVeFeG28m1n3XrPBlQzxKXC0KirIy5I36TaAEPOBbV3M9Yf9NjOhDm2w7uYwIgiSpMRwtDpxOb
UqickiE4NMHykAZzfKhbtzsj7LwMlhMcRlTGpEGKXRyC9l+wt/Qu04+5TeqD48I20kaEuf7U4t1v
s1sRYHlByV7gu+SMdmqnP3Z9fyAOGKVpLcQtdJcLYYsapeD5y0gDaj26I3F4LpIdQ0PYjwEaEYg5
3lHZqs9NAgtSrfVp/aO1ciRRdVtdLFTWDHLpR6XaFG1C6pxrLFjw0PpmkKx1A1ctOmstwNcpMju+
ZRk5dgaz8V2erMlCwR5h2eUhATNyKECuLoMLaYB0EKuPvd1sZrk0RdDSLPRxH6IHpjmOMQaZOWWQ
sN0IXP3rBi3gbIX9xfQKfT1UPYmxtpmQWhwDUPO8q1U0xc6twR9G1GZsevmUCh9EpT1lvtXtPZeO
eUchNbdgscQIj31z3FJq3ffoX1fgGFok51G+sSZ/awfDdzLWinI21h5sC8xU1pOAD3QNKqwRaKKf
J90EfZsU3WqSkNgqWjzCmvs/S/Qk8K0NcumprM+J/s1pKeIWw3eQZjjRFp0Kv39YpnhZW05/LVob
GbhFz7OxdCrBWfJY48PYg2rvdoFMyyjEpD+0Ng/Lscg2i05MdD4jMfR4UpBTiJmiI0g58wXSCrwd
Uw1LWGjE4Gi4kl1BIDSmBwupf7lcwjnsVw5D/5015+OxWsx5nU+4tkZQktmhQ5KO74U/Q0t+6AaR
1T3DvrVOkBisi2rVunl5tSwtodTEf1wJS1tlsxHdgEzOjGVdkgas0tt0Pc2M2Kt/dEKONy1AGCkT
TBqU5aZPWx72ZsjTHBkNFYh8H1sdnkboUwFRJRurhIockMdLdqG/gUcyrovWu0Nhc/YRcF5qrzvo
WZUf07T+VoEnWpeG1W3+q3v3n+reWXCG/1/du6cfRfGjbX/8+DvhwXp/16/WnWf8gbqUjrFpQFLg
ye3/bt35+h+WISzXIdQLXgPL3607y/nD8eilkGtDWVT15/5q3Vn2H75nOYSf+0xYLN/7/0v20v8l
2QtBrE/XztYNC1wEGWP/sXXnzo2lRaMgCNJwtbVq7itX+Whb3bHTP6tRV2mBmlovOuErWD6IBfk9
HlMvI0yiqqTGYWpbDcvUmlp8DNWKHozS1GcBhTv4x3J4o8gEeohM7337fdVDE25mfrcvHLCvjBQA
BzL9cuXoR62pRa+qDACUMTLV1p0sV50MVRdUq2NQ+stWraphNnJTioSGVQGPktAYp47h5o/asbad
kKsPnhLN788iQ1dQozhYCYjq3XIeGdVOOT15Q0dKAKkZQ+ZkFgbsuuIcLzwI87bGVIhFOIF9tkuj
8BUkY0GTpXpuDKAUXeq+aXeWrX8l5Ce6zSaUhmjSdqm9BIeICQgQbhvHSJXddfpwP9oRPPd5LNcY
k+nV4P0lomOV9aFF44eBYQ9tTTfDGAk7o+5wis9d56KGJPpML6KXqrHO8xQmOxrHxgqP+NUN8R4y
FJdWmX3MAHhNiaNe6CiMz2k0RKRBV5gkJqZEY4Us0P6iO9lTO8IbdQKfaWFGrkkxuWsjzx+wH2I5
BN+E0qYSO8//5IXGwDDY5HFoeC8FTaaqaiZsxPiuZ53IpUEnUDPHzYrwCLl221b4Qn0DXTUkKq2m
TA6Kh0j3Zy16HLvk/7B3XsuRatu2/aHLDrx5BRLSyafsCyGpSnjv+frbQCu26tTZ58T9gLseWJBK
o0rBZM4xem/9NWN5V8TLQiEKilcgSm7KfJnOXT+i91RJIcGxO5orLQLvhBxqD7khqXsxbtYeBZFQ
veoRwCawcibpS4LPLZsU4JPIvALiPu1VVfoSCkF3i1i2jnVW3SppU9/J6VEbGoM2FS6fGYh1KBqq
R5O2gbolq24hST1QxeXeQKLrRS082NkU/DizTmFHVRfbc273yvQqx2TZp2UsQWky0Q4G+gdyWgzw
81WaTC8F6Nw9/iCS4MzlLYbf7kksqbcLZXloszJ3Z2yoYkHblEkZrLwYu7saqZ9hp88gM42Ufjin
TZBUB7JuZHRnjd8ikiIGXD/SkvSbPAPpL473lrjmTtRB6421yS00nLEXKd4UdZarE1xJV0ph6qyz
PhtiT2tGRKWjUzU6GEkaC25wR27mAUm4W5jD4OiN9iDHw0fWC5T9l/Ku60Rc9KufCDM7MgbRqxp5
PkQkiUjE80lBRa4CvVx6Vu190YzgQabYKSfEqIKmkW7cciF2+0IvWprRxLxM2OdTHM4Yq9JLI0K5
p1h+Epd9rWJDkntw32mu7fVSPDOL2WCoEaVGZFCmUn5wdkAn68d4J8a6Aha1jNyiRjwnYENRZgta
toGyrXmhYhfSlvC3RZ6UV3aQFupJEke772acYB3dJTSY1I2IEShWNhYrrV0rhH6MyyyjHyOUoOV0
ZF/kwlV3JQl01Ty/tKO1yoRwW88qgu8aSiWupxC6ShS2B3x/uaS/pQYGdsmLNdEd6/xNby2yeijT
21YwmDZ+A6YWxm8Yct0edBCJuCu5T5XV0m3S9jnjNNsbCvk94QhweWFxIxQ4DrFzEKxC98q6QoLH
nye3rWGFWGmFn4jAUiPLal0Mzgm0iTHDySeRT33Av/aShuRXSJQxSH6ICFjh0iB3h2Sb4kZfP6Ss
c38BR+hHBhKAYLUEETChTI1224vqr4zYxDJEKRFPt9MQd9coN/CvI7on3O8Bq3n41BoaHNs5nvaL
VByw+a82b52QepgzkSzUVGbD2R8Sw17gy2lWaoHzFT/llCME6O+h4DSxyqQuhTy9RqLlGQFK0f0c
BgIxioycgwgsWiNisMt2YVtxNkbozms8C5aqPykTkocpRgQwhavtyGTyGFJ3N8M+d4TCCAmAhN29
jNCEWFQ7REpSM65JM4pk/PdwubRx1kHemL/VieFl0OdsP1tc59WhRzLwluk0iALuVGaTv2jql5AD
Q5AEbXC6LIZsHhNMU32ZJdZzQsT3QiP1+3DMLlMeJLRkmsYv0iFzWRvotxqQ0KRoXVhmwWGRGDf7
X1VNKhXkmyeKYANcCTyWaTsS+ldY8o6zevCQDYKokHZhNh8MVl0mKziBBGBTklqwEziAZZqUh2IG
f55L+YDY4gNMMu+jdNoJghk5W2/DUL8prIBsVYKWSoI3eh3I8nR6ig8E1u/TTJw5C6temCBhV7jO
RetIsQthvXUjGvBJ5iLNDoYcvDalOB5Wg5I8RqQw5ZGvaWjy1a4wnExZsr2A+sdv6GmPmiqiVlny
W5TnJtR+1Q5EeYVPl+0hmnX6jx1qxunUSlySlGYDt4mSu5lVpNM+NYRwIZPly6uWbkD3PSMEmibS
QEAbYHHYU50rOYWddFGamyIik6pMo0uNmWS3yCNZeiKZumnBoDGmX1o4UFgdlYwF54w2SezlQ0s0
VYVufr6qeqb3Jj1pfcmeTVHVcIMiTlqFhpAuvoiyFxxLg7dYRPC4C24qYTvfkAt5afS281I9mYl8
BxMokZZK30i9D6V4lwiLdqIMC82pvY6BR3iaUj81VqX7s6hfC4lH+XLyhVa8QdgcOR2o+B3BqYKD
zT72dVW/FwRtb+G0YakmQ1WpJhp0gauH+SmRxGuj0B64cl7ENRGnrqrJb9IIcSLSyG2TMpHA7WPu
DFTyRNMLKpR9HP5MHwaEhXVUtm5ClliONfmAzVY8lutGieQ3+tOJK7LsnPqC6mzKoL5g0Ihog+Ov
st6ohmDaxJg6hZriU6KeGOvUegXnaheC5rEkB/OraGIBwKTBAjbSMhuyKTnZZvHOIhMF8CbwTAUq
1F2e34tpMnhUA5ww0SEyVtqehRD4lbL2AutXwIoQMGZAjBogRLDApmkzn9iPgvDBmN96MCZvwm7Q
vM38rQuq4uijRRtRV7lnWRnpMrUJe30mJCibEbHF8wodJPogdYNcwH9C8Ls2LI64jt/JSI7Sdzeq
GGqP0uD95i8faZyiYkZNBfTcUNxRocCcKvdk69EBWrstW9OYyCwkynxmu8pV8q7EAyxw5fn6iq0G
rWMolC23Bhm124tC7ZUgjvhqS1gyFHnwpzYBTBVp3jhFN5NCsBIerwaCSFc7UZJBxiUmZ+spUgWr
yQ8z74u2A6AfP8zRU9hQRxZ7aN/br6NbBOalcXQwrDz2sgFNBeAaF/NnekQ94hS6DDljxlaHiZA5
oSVnntBVl+/m+sxM2uuBtVE80Q55v+WQqVCBmLuHNESwn+TpDq/R71oTul2a61D/daD3Rk3Oby0F
6JwhUXbxULti3CKnCvrqu2W3devy4E1tAwR6TJYpA4QuF4momPc5HtL9SB9QkfXWI3NxiKhUji0e
TVAiaHcNtdsnUr9bUDZ4XaO/mGErHlsKQKjXEUw1WbgcS1HUd4aZv8GiainBoiVY64MG86iORB4t
LN7q4SFPzN9jzHgRYSopgHf4pZzBX1IeJ5b1MMkucS3IlGXWLK12zYxJ9Hcrps67bKplKu18DQHE
7LFibs7lJIXZ02L1cIaRYkOUeWEeGCGBSs5locdeWooe6T+/B6IBd3TQgzAl+FOMvropO0l9qRwr
8VKREn0IOwVp+7qIUEsKyXqrUZCrGqfHEMxsVDScwiprm9MIeE24K8TVEFRVhltM6Z1QazWOoWEH
B7DefzetsxKI3wA+oMICd8ite+hHEEvXzRh+IrafDwv5dZ5cF08KudG5LS6S5RPMtQeyjGEgjBoC
c7XWV1i4qYDF6XVWr8woLFvLGWwM1e2QO1NQFfGr5ovphlPxWDPYejpmqmoeTnFcPwwjTGpMlcMJ
qpczLyYO9n5vLJlwbOPundnDU1YTRiro7Qn7GSbgRPUQvYmr1h+3s2ijY6ldYHTqsacmFNeUj1ut
x1BnYCCo8kw+YmbCgVE+o6iZdhlj+fdFjQ3pTq5lOIarpAQTUX2kGlcfdbXEOZEZM5L/UvKM4c1I
aBsF1apWFwVwMH12ziYw04kuWAwrMnFO+cTVbRLjyIqQLBTqOTa8AKAzVoiKLCewNE6v4mCMj/Nt
rmW9M3a8naGEl3IOda9LuujU54t+wIy/5jmIx0BPcs9CNB4aBHBGxrJGdXKSaDVOHorCYEFR4PHZ
fQXDr0fVGQY0aMvWeiKNmvnCv0EfcwRpgoEH7aP+asTyW5RWoKzn6pzI0kkH10T+6HLCk85ESIOi
XS2Nu2VBNSJTakOj2Lc2tNJsOETqW14QPiKX+eDW5tcWMbVtRHGVYQaacgc3mnN0XbuqYfnPJqv6
p6FsJ281TX4/XuswrpVoqHbbJtCNBvskxU9RxADKJB3Wk3T3I3ihZiftBDoBmrKQxBMDT4RJPnBi
4kPM1wJ8rKPHA3VlAhTScdBQksDN1nlRRsJSJtSD1z1jeZZQaonqMSbH6HsvHTGiAyEgQ0VBgphq
bQPWn/Z1IeAbAlosEJADvqatIb+NDctKtb4lzijyRb029guhdNidoNGsP/vZbI9lCS3IUIA/SCw3
ryzz4KgnyX2BWNOb5jJFvngnq+S9hkUwf6rUVZx5LbYmJTpPG7zSdS2EoR/pIndmywjcrqanCKe9
Q7NgQihKy5dx7WOCOU4wc2NOxMTwu6KqT8R0T60gT+GL2VlDlgYRf3c/1JOtcR6sd0kpYrab1DD1
tg1aX+TO4L8UFKMMG1DLNpP8tllDoBVBP2y3tZ+HZegZGtfQnGviUVw3S19dik61EIagIZtj9T1o
09CTAhkcmsFJldDD2C0Mxfswx9wBkPRU6ENeen2BrQljSM1SPYM9Tq4coSWBbHmMASJ3lwi0TJSr
t9smF8QPsS8ftM5onc6SHmtL6blxBru4wVCWJvGpbDSUHHJX+U0rI9nUVL/FG2zgdLqKOPMcVQoL
V0kl9SwmRosD7ymlEP86FfeopYq+QwpRlKEbkePwrg490aeZ1kKrDO6iojEeqoqpgWg6VYRfsqUt
eBtYMeNqlP2ClecH1kB7ucLFg04XW/gEtIGA1pIg3GG4AIY5aQZZICmZH+RS4cRs5LdFzA9mavWv
RZsMAOPtskqU57ZKZDyqgWijGyxPqVjzZYWpg/MNubYpTgdgJr+7PrtEYm7tiZIEJ43fOxpZngUR
Qugljg9LUbzjHpU+Me4fKQo8z/hFobUDh9AScl/lUI6Oozkgyw2n6yquf2FLWogfZGmJE8ygVpgM
pxEAn9bJxtUgdqWHBR0sozla57j6kMZMOVU3U5ar96xAZJIWctLbY8tVI0bEcl6qQ4JY3A0raQ2J
7Ak2CUu4HHpBjwCxkc/q1m3qAgdS0DTnEZDqOVSTe218n6cofZNVDIJiR3LupFx0S383n7NQsq65
K4Zus3qRIw0EZEeW04Qe1K6iYj53NEG8RbA00GStdY7KVLWTtpOcJieRDsIQTprpWOHgBMSWzr6h
fIHoWw66lmCtZjrCAsQUdlkbXMplZhaLcxz7ojpd1S20JaXTBzcyx49MiNsbrWifI+ThzibE27Rh
+NAMl6ol88C1ay6szeY5TnO0zq0XKD2OBSJMHFj74jEd9AU6ZU/Um5BctoeYC83H23r1O22bee6H
YzIqeKXkRXQ3bNKw1m83YpJAi8JC+5aaVksjZEnpIHACZpJYknsSPqY9dMtmIIkxVCLvR8Izy80t
q3okmhutciu6VrL+2E3AJTfd0rbZRJCmXnukVMEyXe84dQTtppwP28+VVWzQbuKJImKuAHmycnS5
ZXK9SXU3kdO2kacW+jynrygiBO/1CM21RgXhuE166A79s5dJSYZ2WHraVjolyxojjyQEtlKxnzhR
YBP9kmpsW8SqHggjQf+hV9ZJDleswEDB0KKsAkmecstcJPsq5I83TJnOLNdCdTCxoqx7nwsGKlIQ
MX4It5ME0IAgUcldqBfY6qT/BlwhnWbVPJnAaCj/raKXsSf/9z4KiVGVxjUWlESnJEgv+oJXfjGo
Hsdyntg4BlO3KuubpOazhlqFG1Vrt6EcBjtwSmSczmNwxdlKCxcwI6seuCJkaNPiNZfoxuwA5BSD
X9LCDM0M+wxFdspHa+L0OtSEt71i3CaDiogxDd2shh9kJMZ9GiZfFLXgkgurfc2rIrJKSEiNEPMO
j2lCYqNah7vZ7FNMitQMGv4EdiPg0onnQiaWSpq9JnnMYuV3PxcFiyNMNmMYvbOOv+nDyU+tlEoP
zEivsRJHprjI8Dh4U80tGoFdYPNXSiVljy6BkE8BWgCxQRPtSEJloT4ylpsz6v+YL9tY6tw1sArT
rl4beJqtjuY5VUXd7Rfjo0itA97Oc17Duly4VslEetZG45iku1oGxlNbGPoaHbZo1RKFRux7RZHX
5ZOZ3KQ6r+7XMWxZTv0spb7RLw+ThJKUyWuyS2Kq1y0EkaxWqrOc5pQ2hUS6oUPq5rLACWrGtIop
9koqQ7kujx7tDELSrPpKp1aa0VCcRGq6o1UjK6eMrjT5G9Gx2l7Ogxn3MK3NbrmWWpq+ikn8bSc8
UOh/2NUB/ZdKehlayr7rNLYY30VW12A68RvlS/wSMiu6byv+2W2dUD3vcgrOTAfjLHxgIZAoVx3N
Tqri0UMLBcJRA+54SEWcosovuhxeGcyJ0W9EVzBGMTzMan02EmcqyYhSdfnTqM3FM7qnwsp0OyNS
kdbPk6a20g7Mkurjjr8agZLYlk52IuVm8jXMgMaCQF5xIgFjCoxDG0nynp79FbZ4qmVglJxeRPw/
PfdJjEVemi8mBnVJh39SMWZxV2vQSWkuGfRoLZQJYKwpVV4vEe5B/u0+0/R7WaYhEA8WBJFw3C2S
fqVTimtbclqzvGqOeUv2FEQg5AboFwQMZHIjYV8xPDEYB3fWSUmZhZpCwEhco5aCTpFwEoe0enJL
sejl/has7pciRzhiygqeTJkxMX4NI4BaJKrOGC+pGob091NpRSNSwNII9NV0usrteJZgqTlSO+4M
NBukSyw1X5bIoEIyrtC8aY36NX0WdAkx6hZXwixqZ/jlz0XyyUo1onjXpTvU9f3SZa6oyyzZcHjE
+AgWi6qVKngkx1SXVuUEMZaHWhNN1kuKq4ZqcerjN/DxXGnAXQDbvCTSOFIeULyunRU7ScPG7Qmi
rVLdFaty9oaRkgCIAYL+RIUoHMosDVwrLce8K7+USTK4CbF9aid/xAqxejXcTjtayqcip1SOqBpL
u0TyTd+UXjdNTJWpJhazdKETXjezFwZcc1WvXoLYavbBGpVUppdU7VVSC5bC1QcmP7llelFCRIkc
F++hRGu/0tD1ExXvKHROHKm+B/q0H5n1tJ0yenpBbHPMDUulPRRX+wW8p2sawj0Jr91DpMrP5Wy9
FmkFt0yKLL9jSG8j/RpH11eYoJGYxxAwWAUFDOwYPSNITzksPTsJUcO3a+ygkTH3aOfoiCzWLYBp
Cod+pG5s4d7a6UpJmFipQZiTMJJzY0vsLBY+WpIqtABTpNSScrSqro0JR57ZYLgy4I9pwicXOxAh
gBlqMa0ZyTKLa2A6hnyj5KdB4kqrk0fkGSRPNFXplyLNijaUngxYn7hzzMNikgJRoPSIp7WAR8KQ
Wjbn1FpIR8085jQ3LSrJBrYufI2o5W2uFlZ3fBHpQ10pX3JD3gYtE84dkneMDhs7oOhDXmdX0QWf
G6PhSdcKOkC1ztdg8RZDVNVXgTDarZC94YVjshJ3zzQRQOkrMjA9SyT+TzjVGl43dSGxVQHDlmXd
DcC5EgzOkhMlXRreQhQbEZsVPCh3xVI0gE47A5zDVBB5WdelN2TWZxeUfDNLpV+FyXIY1guqpUYU
QKG3LThIdcVyQKu4RLhPtHjn6NgwuGirtqKdWIPOfcsaSDR2pm66YxGQf67Tc4BySMr1G9XNzxqp
p6dirpzGgyFZ4iUuDdpBeDCVdZIYKp/x3J1wwIsHxhp3mfKDLq4OJCPcmb8MXypyHBIFFi4hWUtG
AzV2gOeRKN5Avn2nw1Z7cUcuE9V7zVWF5KEpUx3YeXo/QDG2xYmGXcEljbuS0LWsggyRFmnv6i1x
RQaE9LxJPLOeJhep+L0RVSL4/K7h6ooYVA2z9PC+xsTULPSNjmFjeBhNsNTOmBFEpuv1lO+Z/b7U
ABKZCxJwVw9gyWhwjlnxTjCClinXckV2eN/EBC6W6gHDkbOM8JmQJOh2VABi0CZTt3uz/WKMMZxa
NID9TcOpC+kuTIwZvjRQeY2Wfmfm1kdJicpYaAVj7qXaQ95SQHibtJYOy0EtM9PviH31g3WO+7PZ
0AWbvvKvx34OhUXqEHeuCsS6AKq9KV+LTfn6LYrd9LBUEWqHFk7lzJs7hTsb9M/N27DqEb+f3wQy
/e88e6y2l2/P+WP3++3Wp5drMQEQl4G9AHuEqfQ30iItdPH44bbZXvtz+C3K/fm8P976r6d/f948
klEeSgtDNbA+Z3vhD1l/1BLUbdtHS3ok7fNFxIUcyo/iguLbIPWXANbuk6LYvO+7CopoaZb7gtn1
rkr0T8Tt+2F4jmuMDSvPJJqj8tow8PbUZMEt4/wWgRgAtGecTbnX9oK8ULFalazWSEref9stVj5E
bbLAQWv3tkkuN9Xvtkk2n9G2+y0A3nYj2app86z2mFY0kmOuUe8l1qxc5Uw8+MfPt/czNt3m9qON
RrHtbRtdRmT4/U7fD6oLc0u9ZObMPfjneT+/1vd7/Rz/p+f8p8dUoTMPRutv0lNt1ZpCVythn83K
tzB1Uz5vGujtp9ve9tjP4fbY9gbb3s+T/3rtX4fb8/K+HJm38bdo1ubIX6ryH1H2H1Lz7UGlIqCD
oQgV+rYpVyF3vEnRf463Pb1m9dObh3FtHTQ9pzT9anaD0kDzt+1uP9o2pEJRIhMO29v9vPtfb6mI
CCv/vwrt/0mFxrQaqMP/zJB47N6j/yJA+37BPwI0SbT+JTLbM02R5cx/jRiSVnYEijANioRFqxJq
Q1E2W46Q/C+RFRXSAnEVh0nqT8SQYvxL5D9lpTxohikhkfuLFfG/sSNkNGsIzP5kR5gqQUaoXkUd
kaqlK/xjq8/3+7gIV9bE/ymp20flbM5XuiREdrbBlzdZ/h+7ONZBbg+r2/F79+8noOOgXmL03tim
zCzIgryNI40FJr5onxo/ne3RorSsjV5fqmg/69gvZuGWSt24b3rz3DQCeTtEee0EafmaSiG+hQO+
dtFmSnVTmnhlI5CupTKH1acQZy0iFz8xwuscdCbC/eQVKf8LEAqDMW2M95XKYJ2O5Mrnfe2R9sDk
VpVaPwPHRa2fUIEW0NvibP8SbpUovbddQSrN5WHbVXNCWU/mUo4u1QVuqkhV/nnBZl74/ir+eJvt
VX98Sz8WB7SGftwukk8G5iDuNgMIcD19eNl2A5a7nqpGl03Xvz20bTZx/o9l5K/HVJRaiEhWM8m3
ln/b/baUbK/cjreX/xxuj/18DDhx3mM7/m+7//unb2/0877YlAhsj5vpQO29+raab3tU2qvjtvfz
gzbFHvhzuO2F2moD2nZ/XsJS/p8nbi/ZDjHzRlQ3EKT/pycDW1lQcq0f+sc7fj+6vVwLV1fitgup
fljq6PuX/et3+vm87b3++qjtMFpPCkFWSUb+978HEXDKcmU9jgKTfm01rKqbmeJFsW3jtTs0bgiD
bXcjFug5TkjIuv720PcTi22atD57e8r3e2y7309af/xz+MePwSXxaRtO4Xt3e9Zfb7cd/s8//vu3
DDviWCMrLmmYrfLMZHVIIY2nsrFu6s0cZY1CRVUXtsr3cbnmb21P2p6+HWIuIq3ofnt0e+DnnRa9
w0qzHXOLw63+7832RMiUmG5+XmMKhMP0uUxUS4S2s6In2LFo5GT+2e2DgsnWapTbfj4VORMUWKf2
SLPG0agbukNPDxRpwuCm6l2uadqBhUR7DEw6z0Xcno15EKi4MKdb4smpNufPlsjzvSttfiC+TdKl
10qstu1uj8JUPqkJ7aftaNtsL9ye93P4x1tuD24/3p7487rtsUCmKlImBeTncKF5RgvmY5jryF2C
5rSsfWixyFQbPTRIyqx72/pG20ZpVzteuQ3tG1NXyhsEoNyLnK26t2kZVLAm+4IKdTrX14taX0ot
m10ZOeY//lJdOzc5behopfCb67972/vZbI8VK7gXPz/YmPX7WBogQU5eo2wRsAuqCZwO25CIQG9q
xQ8jLD1ByCbTJZZni3SJv3u0qzwgGIKLpWt3LWERTrW20iAdKnY81rG7HeaURdSOf4U89BQQJni6
iUzLFr2/VEJiSXr4OGv5dXUxG01tEXPTex1F4oPUP2nK8A5NTgJEH9anGHTfCVUpqdgWhZ4c7jra
0eUhyEi5rHpxX9cLNLHVV6ytVsRtr6WMsDeQ3W4kATNuIiiILYbadZ2zlc3bysTivu3+PBgP4o0y
RgudRS6ebbP59n8Otz3S4SUoGOr1j987XU3mBmlUiIZQF27tRiG8qUVcunqjk+1erV72mZBihwTj
FgUqVYOmvyWSaPw+EZX1L/dz+m1722N1hoLSGNQMaSsBICVwPRhSLXIDiGpas65Bfo63vVqGkWTP
VkNkp5K5gjFMx7Qy1r+wQoZtUURojbdjCIbTEREsf5VRxqqjGp26a4O14SgWC+tZgucckfys4/cu
xnerb+VDhEQ6GBuV5TRY3LAirCIMAf9EhUW4pgQfY93U/UEdWRno0D2PXdOatDQWIshM4grKbVEJ
ChQlDyK1FCnNDtYD6nJkuUO8l+a7NvHmB5rvSnRoH6Y3ehN9YJtUswpneUIk91VGJLy6NXnBss2p
mP6K8ejdxoNfhS+IFyt6YOJ+7l92nwoVV7Az7V6GWRjthkl2dsZAmlqLfIVSvrEnCCNerkPxViL4
Q/3VB+8DmELUho2jWA41vwza+BOp9A0IiwjeIVxmGu5HE46ySf2AcpKboBwuXyLaCctvWd4l2kjn
7AiPVwsPAzUmASKDDVh7MAdvVB91FZvQQVFOQ/hs/NbX0vUjQbRlDzJp3yRXpU6ApF9n5yDamUjM
5pOanovoqhEPlbiHfdV2BOAgf/YRhC89RB3Fb/k6ZYEGwmqk32cxOFsHFKxAnQkH59dUteSGkz7Q
vzSTKy3Ufs5BdYOiNS88wjqE/jwjg8r8sX/OBfpJ4W3V/dIJJzmaJ8TVNQadwdfiYzI7xgTd9RAJ
GglOe6QDHVqmlOIjtzgiZa/hlurmvgWwYe6V9zEED176pNBV6UFOz3l7GGqnFK8jsJADJZRdplxi
5Qn9Rn47h/5MGIbli6Xdfcmg6V+aJ1M4TuJe+UoIPmK+diNd5Wh2s32g7fRoFwd2afnZ4gxPyQl7
1nizspkeAb0Ter0DXJ4GXgm1oDvM+mFSfDKh6Slpze/OwH92CssrUP1SvC8DT19Y6H8kC1Nqhsme
mOWzaN2VglvqPsDdaIFtc5v28HKPw8J1Qe4YoQxJ+lWGT2p7FXIenYBd8n3TaRBDn2Y8pUrhC2ga
5ifGMIHTdIqOaAZCZafzBxwgT5+0L65ZVfsVLbtocmvZNYmM+SqbuyLFhOUo4vqF8T3RPMaFduTs
lA30fYdE2BG5DNuZEiRv1lHTPoEKiyevLLy5o9mMaNgpkqu43xWWA0baME9it5cmVzxX9xqpWOrF
yo6LuFcjFyU2oI7GJafDKMlX3wHCb7qzgdS5BYlPcwMj3HkBrrWb3qZHujnJHkprpt118gGbLozZ
s9Z5c+JNZMvboR4SxUHZBRw5whtb+p28IQTViXEeWx8w2Sjfj/nZ0D3xQqFTFV7FgtLbTfyCuBLG
kj4cJZ0ZuJO/Wgr15XMQ+rl0W5FKKcb31BrtRaUaI942CYQS2g+RK6me2tvgBrLcHUeW8C7xZNjq
GnLriIWYHXBlfW93wjlpYD+D86GNLV1684YWQpPsiWVYCHr6RVq19Qg1Vdsp1/hd4JoY3JstrKvM
IHcV1cHXdASi6SeQ9Qq0vz7LovJFQFbOwAmOjK5B7fIuQMmTyLEyl+/8mpPZuLKulVPuF/uyRZHj
cR8H3Adl2G75whQHNwm/SSwAENsN3SMLJ3pq1al/0ZSXGnVXtuv2/b38K1B2abPnVzMWuyKVAxoy
4eD8TkHrm/lZVqBr25YTPlbPCN7U2CfUmmCZHtO5V8oPReB0lIoYiiUcteNZF73oo4+vF8vt+4Pw
jmybDhsx6gLqq2uCMRvZpuUVPxbP+RXG9hv1Iuy65T4iXxEeH+Jo5SZCV1jiHgQNQhMpcYfaVyBq
T2dBvWqCU4gjCO566dWU44WTld0NOBRSJ7/DHoJNBVQ5dWvk492t9Uz7zvokT/uUqXuMKbvmgeit
Sj2Ed8sJ5QGe8+nZQoY3+2LhjukOf0DOtSy4yYuoHPVlh/3DHqx9C8sWQwhi94g4RhssWs3Vd8b0
qQHmXy7qQpDf3ciitH2Htt9Rjx3Qh9qKxh+ZcrWtJV7YIK5DlPiA2uQyoywgJ50YhTg59hluJ1zk
kKC/xvmV9rHNetKOo+ccmNvQXcnhDbIIR+RA9BTaZ5mP0BRVX7aKM876tB8YWWK0im5MMHt1loRT
S40SMzi3QtOuad8BMKX/BSS/tkkpAamc0fv+Zb7zW95EL7F64t3TEwuaSKHBgnrLji66U/vjfQlQ
TqZruisobfdwrf0MbegOY2b3IRl26UeNTyn9IhIq4ehH2SF2zTMcLvVPDePsczW7+m26aw7qnZJ6
iwdK7jTfgsRS3gJSsx0sKcaOM404MhQIvyqGg6fwksSO+GBcj8mO35xSGSXI58lysVKjfQsf1Vvz
V7Un8enqd/PcC7Z2ncBIBD0WOJBbBc5YDnAuO1jh7pH0OMEelYsd2wCO7cjT7j/t36RpfmKQcQ90
f+Rb5brYy7czgwITgEd1XK+Y4jl5JtJGoqH9rN0PgaMQQ6m6SMmCCw4m/g8Bn6eCdW8HrA1u6iul
G9wGxm6Qadd7ZuJDIAepRSuYlmU4OZGLhQV/Kj1DmqkH4iVzwGOdU761fnUT76beFolsBHFpJ6WN
usEJG2/exUfVHRyq8jIhcxgkimuoe+S2SO6HZdegMcmK6xHtPR+IvxjfAoDhZwRte4N+0LXwCcWn
ZEZkt+8hl0F+LO+0fX4nPobHlCAbbgl2ToZ7co2gunws/YTfyo/vzFeBlSEj7jPKYuKolg+MEIRL
8ashLC8PpcNKKzKZtjk8Fttgre9acDjk0fO1P5NnxHnGA+KjdJFDZ3iQn9rrwi284VY7T5E93MJE
dxSXk93D/a3ypTnaWTm318Ntcwj8NwFC1Hk519cKzRkn3AscWtHuiss7X7jYOJwQGF+6gHuG7S1M
EObigWcQ5Gqz0jlrXvTaHTT6mO/zzjwGx7f2fTrn15OrwTH2mX2ckVyfcaEsHmY4J3UQF7nk29jo
R64Awdk8xS2vkMB5spPcdgcdidklva4uwkt8P7n9O9IgO7kYtvhVPxGHfdBswk3o672Gz/pia66F
rpwhniHAZZujb3clj7vGMyMZpw7f8NrNxHLvcMbikWYMH2+X++aMw6Q6pNfCXnONs3apXIN2ceFb
t4UD1uiV/qAAH/xKb5zltXfIV7UFhxFKdCAN6K+Cskefws3llWag44c+k5JDduJ0eEou3Xn8Sq9N
fzjX7xhGSypfL+LXS34d35Nl9BW9Fr/yvcg3wRijnbQT2Hr8q6h2H4oHvOSy4/Vv4mN8p5fkNPKH
b7moYvsi/gaWj0gDGfHj2hu0L9ZH/9bJ/GXTU30H/uddfWxe52sGQgZI9b15TT5VZ7wma2l6SE/p
SX7UneG2vlMf053o8KX68hVbBxYtH/BR4Y30Mw+yII4vWzsbe90pj9HLetLthWfa4QxvaCsY4eq3
NZrqimYbDyKLu5P2xQ23xGP9m3O1fERlelhOidc+LqeQMaZ7/r/snddy41CWZb8IHfC4eCXoPeWl
F4SkVMJ7j6+fBai6lJVdPd3zPpEZDHpSJHHNOXuvnUWr7MTsFH3Nv/v6Obygqud/z1G07A8J31eI
pHpBzoLmOgGwVRkcksPxHHzRZq6fuY2DKaCtqBwEexQ+Gh1XB8Eqjgl+njnjY/wI7yWy6SLH7QjE
WCsyTcSNIZOPwmEifcgnxmXTMdb9DiMLR8vV3HvbftfzhQzn/lf5ipmrwsXG7z196FiSfyIfGZzs
SbqMuN68bcaMFCpb3O/yU6e9RBt5h49j16+Yi/FQYG3ZSye0Klmwsu6Sr4GlXYVQ/xfJlKAbE5St
dn+Nngk8AjLn34Y7eWNdxmMz3KJTeWBJYfQRx4r8mjn2qt2616/g1vFRw9ijgzYuO5bK+/AS3Mbn
fh4A51ECGxaDSkGP/zH7Qt7DoCIvjA+CiPiPnTdj/GAa/OhOJgPBU71Ll/0Oz4J4ry/F3v6Adov+
FMdl5Ih3zpWv/otxbC8mKiC4AkePYMi7tnaa0uF7b++tZ/mxvNCHj4Bs3qb1wZvyUbzxFkPI48ay
QEZ2HJ+ZENuPka8RD2M6DcYMbCwRulPFsDSsJJLWF8N+WH20W1Z40P3utDM6+oXHWOE73qq8MJYy
Tb6NyakbNtVjfGHIiy/dic812gKhWUmHhuDai7r3OUJZAjnKm7wjUsY82iux48DXabM7KD2WiOgY
bswNVq+NfM62NUmND95zuc6XA/Wqhc8w9uRtP/xlvjI2sPncbX8zj+hSmfBCvFeLvlgpDJKy06/Z
jT0XzDgf1q/xte4c45fyalwEc3e4ts/pc35A6X7wice4UzEHWasmXDGlqVeWg9Rh+NE+9luN4bnc
dU65lA7KPTDQDStUnnlzhUl/x5qi+xLTX+/t20O2ARD01TJObJNt5RSOsg3X4X1wi26k/Ky7uzUW
F+VZ5ScAvQ7C52PLkXnjmHWfqC3yBepfGrFWmEufhvfhPb+WD9Fdcq6PcBLP1qd98R+se+VSEhKy
Q8G9Sc7iJq/CZfj6ES6lu/7Qcjhr2+mf2S/8bhGUjvmkvsdXyViF+aKLt0W1IJ9EepHjLR7TiCWU
Q2LQi/BPzDTyU+UeRb1mXbw390jvNjbl3R37hRu04DPLTH616qNNOsiacTrrdv2Dt9d39rhMwzUi
kNH6kocApvYtMge+xbFeWg/1A6wJb2/yO0Jc/5Dd2c+8iQ9vwwIftc96RsDhTWTFq1oaeyP2R3PZ
7S8s4/d1lYtST8W1P9GCZjTdfG4m183nvqtRQmlAyIU3diEUoWbg4HwyV6J+Ls7niK8mvLXTdGcu
Rc3vR8jxvvEB2ZA6ex91I+h8j8Att8t3Wo6+qa5gM3esBdvgUElvLcWcqbNOS2VVtGqwhTLp7QVH
9WROCiRyHiw8arLsXZB3+LgScQTNJ2xdTBkl++wWm41e87mqwnM0at1yZs99swZn7CAFoP8kEEa1
HDAL4KIz4yrbkbO5UANBBVM8erhEV6OnUSFJ07tsLDC9zRmqcwT4oBXXUqc2OJsVlCkVvO9gAvu+
QoThEH0otUn1RUWeNOlA8h4Bf9b306I8wb9Falxusgyawk2patERkEPUGkYUoJiE27Lpx+ysahoD
biFNqafbEissAyfvSfMQKxrZc99alkMoY+IY9tQEsab2yHy26U1KGsFELfiJSp3runO115qbdV1B
4JXrJZvZMjOfzJjF2Tzzc10uNcG29L21B7uZkspE9ZqFybNEeb44n8hTgmvbsQOb66DzSS5Jhbqa
zyL2u9UEdOM9p0z7XatVRxUCXRFw2vmmtIU2ly9kC0ZEP1WGh3+ewxSYfV833/DXxfl+88MiKaex
kaTDmyJQgpnVVyRXX3IvHHqrDABRw6EqM8/USnZQalXdky0YE9/AmEyRkgwSNA6FovWgDsZz4u46
fBdLtdEYiXQ4ZPnUteknlt18Dkn2YUz9CJNNf81kE+CEW1BlTEisag8K6pOmKBVyWMxiP6p09wuq
6tRIzSdLFc3u+9J8A54DPO+ogRd/XDk/7vvyfLbtV3ZqEX8+UnM1GPDVkiJy7ZXUjyvD8OmNzefn
q+eTlF7lPp5Ofi7+3FpAj+uLNt7Md/u5/vtZtKZEyfdzk9mlN9FY6NgLCzG1HChYj2TjFNh0QRdq
NURUGdop6srk452goDNuWm/Vla30r4S+lpvM1nc/t83nvInlJsaJ+Do/QDOLSl7NN80nhSrxpQGR
wh6ct7B2pmedH0T1ugYWMvf/ptfrrZh7fj/Vz7Xfl+cHzA+dn5SoIqbh+ezP833fc77y5+E/j/l+
+r/v3uM5RBLX3v/1kPkFOws8f1dS0/55mp/7/f3O/rj8b9/Zz0sXRhRvVDuk8zx9bvNT/vHu//jr
vs/Oj3R/PuM/Xun77HyH7z/QhuztmDFV25/3/N9+JvMrW8Qk/OPL++OVf/7Ov/6Y+Wn/yzv4eYnx
baz1R9p0r9XUHZwxMjMqbz7567q/Lv67u1D+p67119Moc9Pq5+7zuZ/7zE+bzeDUn/v83Pzvrvv7
Zean+Otpv+9jaeNdTb9tPbP/xNyL9cIh2xTYhGd8ZDPNtz8ZRz8XkSbT4cTc+A/45Ddycr79D/pk
Rq1JFURS/bunmF9gPvl5mu8XnT7t73fz3z7u5538359mvt/PXebn+7mun7pg/1979L/SHhFg8z8Q
sPr36l/ER9+P+M/gGu0//pQeaRZP9s/gGhhXmqpaMhIiqFMq3Kl/iI+gX+m2iSIJnJL9r/Qr1fgP
2OaGLnRMFKTmyv9PwTV42tAx/Sk+UihF6ZB/LBXM1qw/+lfxEW1LqS0yJL16WLZbs2rvi7aa6htI
rDMLE4GtuQvVze8SDymtPQ7HlKiQYAQwN3AXNQYK6JK4ZaBWNwTOfyN5LyugNJJsbXMI3L7cPqD7
wQVu+zfACvfkQBzLzABfQeqm2/osUEcqCRJlikhWqyOxGu+p3ABgAEI1FMs+UC8mJUwtUPZKyP68
yeEmopS2mup5JI5vofvpMcoF3ZLCwHNZnY2SJUmWdvgq7B5MTaFd48asVmk1bjoRrWGUH9Sm9pYe
SpVS+gxtmzCVSLUWXUn1h0IT+SHqksRfBNsKq1RrVwbUH61AyVeCzWpD9zrB+DoqVOE1O91IUvBQ
2ThZOovYRTRGi7Ho6gVuQnUjewMRKslauNVbIZR1U+rHxqLm16v+zrT4PBytI3FLgaTdEmofIPUk
hFLiDagU7YgWVk9JMhCfSXTifEnvC/U0n1NKwvdiWT4JS1fOI14dmm+BvUFqQHS9qldHZGxAQySa
FEM/Kku84NIlNTLv6mqjd80KiZjujvrdgEq2jHET2kYhX73RgNiJ9PL7YpO5xXWKHpQDe62pA204
g3AKq63UfUbHGi9765/azH323FS6yLaHO8XDpGBJwr3MJyWJpJdcze5b7SOxewuQC7m+CwJQWQl6
tLLShDACPeE6uWRD7vIth4EU6o6WsNsaoypbakam4SFQ8VbkKaski5+3U0uROHbIzo/lYCAR6+mw
tb11tLusRKrpUkmIW//al1ZwDrrYSYaGEkLtN41Tymq/ibv0arO/OZnR0NxXQ+BvBi+olo1l1Pdp
aeg36CFkNPi6Uj7KUsaJ/EbKnHs/X1ABv+pd1l4tQq2VLjQf22SqUEigRmIrPmgyVr7IrMKXMZep
EcgGZsxKe+mzanhwtfqpBWv7AVOTwtOo67fWdMkvL9J+hfeigxUnN5igqimDRvoqTIkfcJ+f20LR
F20sshX7NfjiaWM8qKZ2tk1iNEy5Y4teqve9lA2/RJHsvA6H8yJLsZhJpv+adRzisQ0BBYQEIT7m
nd9F4ZsCRhTzRiZAVWIlAP3lr6vOtBcibUdCJmpvW/A930Y3bZ0gEsabGL1dDpbho8XW7MLDsfu6
e6ysbNz6E95NVFr1Eo3ZKnZN9YKZjbo5adKbnnzZpY3h5CmKBFmgSYYhZGIkJRFN3NbwZDwl3Gp3
6kZBSOWEuiWgzDbDs1Upz0MkZddKp/bfl2RrCddAS1RV7a/kXVJy9y4aK7projjESWufqx4ilKeY
dI37QBwxXwUODuL8wTebjRHy0nEFPxW7WPsg3LLam7QFbFU/AZLw3hOJMkvp6eM1U+Th5Ee0AdQE
TpzgYDtgHrH2vRgxWcV2f59JXX+fquq2MezY6aoUKNx0PTvXcVUHxM3N97Cq0t6WLWVQ0DAOeH7K
djBNb4Zed6c0oN38z6v4LiOgrcEhME0Uk32aP8u5RoFHZNJqvjgMKvRN3+VdJTiiuzZ+Rld1cQlT
uUHuimjDgeOMujcT69oJqG36UKXxOUgr7zJf6r3OW8KP8rZ4XYEn9OKBEQh9fDJ4R3y38jP0KSKy
DONh6LvmWhr2kwGQzoKQd5cpanyroe2mXQXYiOBO2oFxctLLPj5Jk15KazBteCrV9hwv9sFVH3RV
I90wENY6s1zjPtenukvsFl+4khoc08e2sNSlKdFbH+MoPaWYIy58f3hQ2tbHlExws2xnT54uVfdS
qiSHhulymbgBEfKEJ21zU7t4wNx+CaFcRCxLnz1mOSrrljc8S3pq7Bt7SvOYLi6z1teXZVOou7LS
rZeYXxUB2NGzbts21g3oVVgnxEtnj5Uj8/NC/pRr9AK97KVZ6ZpVvkBOdg9ESVBNy+vfrcTxpJrK
Je+S9smUNAjwgZLsytY11uDHYNuSxX5LFZobdgUjxK0taynaQr+WQ5Wy9eMQLsg9JsYtSZHHle7W
1P38ycr4UhKisw59kJ7dLLcv3Yj6xfcsb89bDh8tgw2+Hw8vqmuXa0X3gvtEzpqbaKl+w2K7Lzqd
sdo1862BuuiohvUxKkR71aMcOpwIm+fSkDBpZeQfUJd47Kuyc9jaV7u8CIJHtSyouMn8RfOtVDut
SGJFkIw7z5PR7JhWOV4Ns7kp3tgcvq+bLqZtmK3yRH5y4VOdxHQyn+tS3k/XGv6q7qP20FsqRprp
XBT3tKtACy+xoKEX8ph9+5ThSS4rcymCAKSsqubY8OgeJ3ZSXGN0zFZU/VZkWdnYLbGzsa7RTiMJ
TtXNmCwPF6YCzDT4tjqgRBuxCqgZhx8+zfPiVSOydBcF3pb8YJxfWbAepJCJvTOmQoDlHnOXrWBa
h2eV6kR5TUDi3CRGWaQz5ExJ5pcysiDSmRQ2iTwSgaxWxaGdEsnMQL7v3CAkY9xVqJi5cDBEaa+z
iEqdVrx6drJRPDbyfRt1W6MrPxiEaZIVkn3xBh27WtZQJo7CU6v373pB7b0BLWUZzA9ETFhOPtwH
bVySG4g6AH4uL4u2ytL1mvbjpzWED2NYMKLCP5DIdq/K/qYYIzKEsvgNXBeVRCkvC1OucRIqVyyZ
0DzU9pfWk6la9hXtdiVY15JRLDL0g1to6NCddeIL6arIYUOzU47VtWX2xboLcrrTfrjM7fzTqyi8
cbQ+SbWBdEFb2YYGFNRLVnZgP2mF+qkk0qm2CGyW3d5p9FeR+5tOEbcmA2wext2X1Vh4Jgvy2PAe
PXpN9RRZxqYCiropmgjw+vAV5RUuspiOSt0/G27+ST5V69ijd2CpYWmdspQHeVn3GBN9/0bQbLMw
1nJHrDv6xrfMRv2U/moCkx9z3Th2mVcbr3Fp4JfKplb19dBhwjTgWDht4E04PrrPiXEjdhRL/yc0
spdRh/gVtwjqy4Y1H3nmSrwvOiQho6E8Z7V8D3LmDt6nvaaDq1vy785cdN3w5A7aKleRxHrG1lWl
vdfWF3eEN0CQHr8myqMEKrbXvhIO1VKCNXzprtWk9ynkUPbkXUVLP5TM7WBl24iReCHU/gEQEqA9
KUcqQHrDwm+m8KbRyTxy5tr4DuTTgxqMyRKI0MSRL5Yc/WhZBA6pjjxBQfG/Q2VTqAYtrJA2RZdM
+e0mZBtt6enFY0bjuLaZ6zVgHcWlmAgBpV8dWT9FG0Y1C5zZold6jMKdDRmuq5bQwSFxq8TeugUQ
RutS2QhnSg0Ceeoe1IJz07I7kBlgEu/FQDd8ju321UqKQzYCjq/lfFNJw4PM8bisy45GhKVtE3U8
djnx8kbBgWjLaC4VY4I8Daj7Opm3H6VOLeji5Xw9pd/cD1FySOQQWImQ0Xpo8EVdaoj81OFbCxMt
ryc/yZl2xiqJn8/WglVhhK9jgaigivm7K+E5NrFmo61i6qvapyrRXkFz0ytTjFeKyGetwaU+CELU
Bv+r0DlGNKn4bPMAr2gDs818tBL7DWfJRyh+MQNcIXfwVvPAWABPAG/9WyTDByaXo1pXtSOnSen4
QXONKmSGQ2yiGBreW008DYr+1Zrd1xAURz3/qioQgkmWHPXU3xkVX7kR+5++EdzqbuqmGvm7QnXv
aPkD0xfQSZm5qA3yNyIobbhdYiOMfpv5/okF8wuEhsnNSoaoeRa5fYvV4ZpleEyGpH+VRXPKEOLq
JJ6yNAJ9Wfq/yLDAJM0PMNEHOGZZtUYUXC7wrF7KyCQDDqmDQawWDj8rXmaiupL9zUFZpvxIRhIi
NOrundRdJSW8hrn+ZsjB1WP+NSW6ZhkVexiAzdGr9G3Rav6KupiD9Cgsk2tL8PsG8AGIFGwyZZJc
PLNhyCJ0GMofYFbfWxZIOnPxpkc2VeBx/ELnWqEVKw6VeZaScEXvxnVYNJBjPprRVuuCSxWr9cZU
2qsYmkUWl28upuBMsuAKt8gtYxIs0z44NQWl47pGrGgGCM/0Ai1qYawqKXuHX4Y0FsPzIpUl48x+
H4tijtKuyWi4m+yPFcFnYI+9f9JDYjDtyr9apYv3tvwdDRUxea1GwmS8dnVdfHp34b1otHvTToOH
KNOeXZepHdSntJQIn26NKlmzyqp2hs1PKrUbWKNqetGLmpwYPT52pUoJORiiddSt+hLx4eCDm6CT
WoTynRQjzBQUm41cX8Yaka1Ne2Hnpy+9gdHEa/thWdiIXAbfhk4gXKdoQ2Mj9YggGgCjfh1gjxXp
xYqQBbboh5ckMhwivrWDxF8KVWE3aK23yuX4IkmduiwMcek6UUF2SdZmaNPC00ugB6RqYl1vMBlJ
/ZtZWs2OfeLO8NHjjUIk29KIXoMwU/dlwi4+reRfSl1C34olvM02qZa5hqFdTYZ1rNTFS0VYU12S
FsfG/x5cxYSwNt9p/3SOlzH2vYHI10E16uO2FuybTb78RaGhq8gC6+YPLo59ui9FKe7IgWIzUWpP
smoyXZaxupBKNNG1uFRGehtcBniiGk5VI7VosVyBsfPQMb3icKoB1SAbS/NBeqxIKJFaO1iWNhLI
mAjf0uhOXSr/JmU1ZioL0m0eJd5KKXQ21p69rhpIMaVJ7A6AVDpRP5fnKzXbfI7U0VrN13cJUTdm
NfzX+803h3KwZzdWbOaHlvQ1s4BixF9POd8ou6wI9V4+zk85X9UV0FcLxIgjJlfH1bz0QOoT8GJw
oo7ebSrN2HVldg4HCklp9+UnLGbrQX6h4HEKdpWEik2V6l1W1RfcAztB2QffNlqJxnwxQCtH+fhl
hcNXoSGlb4B4Vra207rua4xQZ2aZ/8Akdkh8p7DrHjjUFIKi6iRJ6urXMCBzEqi3c+WUDeg/2l/j
iM0+xpS2aA3lWOTmUg/gs4CHQL1Sw72sRK4wctI4I6caxe0AJmw+N8auWLRdYTlqYzXbppOJguPG
+cSv62Q9dsZjEZF2SEf1HY6VuZfreNt2OqK/HCdcj+SiV2vUR5ndLWSddNnZ3vKt3J9F/PPlWeOf
N9uojm8ZfkW4W0C/8Juj8qSaNNi+v4/MOJ2QMOit1OQ5xomHIJNuXgFPGEFE+DYKwhVazVMPcqtB
jJ5O1H+eM6n/sZTyOIj7JDqIFqo1hutFqob3cYKlt9LOkmX8Uk1qcPJ9rXpPceehUUyWdaCcYLp+
Aq95tCBk+cT3qv05MdFjJkeySFaqRAtbgUcVjidN6bKFqatHTypWOugAtUHzmLWboC/Yzyxjn00P
vw02KVNA88HNMLFPuOJEZ6tvBbcZHTk0q9q0VrUtvRWKx8xgpUS32r/yQewCWuzTEoGuHHpfFyJ6
fGsU42DhNqqLW+818IGKsxTApkAwrsjEOwMAovbHEh+QJZiwovHflFE+aQU2+mr0Wmp0sFNkzCyh
Ll9FahdL/y6NVHerNd3Zhne/kOh5jvF6rPRDuxZm5i/oiB4BTW+SHhpTUyjM++pFdcNL5PWF04c4
pMq027RsqOFDRPyZFr/gtIgfsobCZRbjVwoogj0MAwIzgGXPitRuXClkf0HgjnrRrbJby3H94Qrs
lGXoGkvauFc13GlyDZtWy39H+YDoWNqLQVQHtW72hklFQBDc2PZ2ds4Z+Bc9qxb4dDs17QfUC22+
q4xk1YscXXJzLBL3MctNeUm2D9QlixSN/DLoqdiU+uvguvdS7COhqvx9Fl4bA7FhXeWW4xu+wbpR
gWBXb5IUAjoA3XWXJc9uI1a9okHfDHwqrH7wkOubJrEmnBO7ABYcOFkqMqHK+5Hl/kLY6M9KE/5I
pQ+PQCoZR9oSSmzx6lN2EOPKZce0SMrqU8+sfQ2bFwpR+BlmiUDHx4o1GtAhdCc6/W+925R7reLH
mXrlSu/ybW36vpPkhChkrv9rGLTmHOisHglU6SOmsVjYz2EEucRtGjStLVuZqSmadqAiAies46/O
rJ4VNGBhNH7WEArBM0XgJlQUAqrbIUS4j9VSJf+wASnUD44hSySKQfDWfaRvQ6MSv24c5GBDDuNd
YskXUIeLtB5urZdLO6V+0bGsSPVzYwUghfNV1xQ7OdbvwnTIHNlSzh1UGYeA6AlHavwuJe0kKe6K
iOxLVgwLVuinmJTaxagNGjWUM1ypr2IMXr3wqinFM9yWHGAO9gEZe9i6MxnRDNT7YEWPdut6r02e
fSpmtNMq6djrzcX1ngjJuWktqxCB5SAX7k2xkfZ6LEVMpbqni/ysGyEGhPTeU4lLjwFdx9FhhHJW
lRaQWKTEdfYeFQPS0gBZfqahCa6j5tXXbeBjo/7hhiYqW0G+T2JkD74f3Sdj/ttnoFDH4jcmQgdy
zS2WGXMs5dhXLjrm9AMX4IfLoIBv6rewlVPd5EgZrLchzN+a0WaPiV9GTxH+ZdT+WyVL1nAfHSsa
EYcEC/W11Ptwa4/jQyWUe9iJmJ5J4pYeYXXfYiHe0DgETjVlE3QkNPAGx5Poyb0fHpukFmtvgJsx
LVXdPP1dSzU5FI0CtEwjXTV4bzzlotvACiAtLpQhXWejtR4CtoLh6J2Y+hAUe7cYnI9kfKpMYTl+
Jn7Br5pybli9mUN6zsZuV/feDbrknamzKBupFJMLJ4xiaXbRFWYuuqlAuvQ4cSoD5aqtnwJF7heB
Zt0XoRk65bAzUOZQ8RVUp5XXTrbvfEJ7PBGoK4u1oezBleoKlHNWzJ+bxSOfdhRSDxlYQccr02PB
M2b9bfqImyTHOGIDpmNEiEx/rdb+p8S+bMqMZ5nDn+BD0EBzRQYV6hwFmHNoP6q9cupMLqT4j8qx
ZPRMRmNnxMlVBJ9tZQwnPfAB4RrSSxzEr1ogpq2VvRRj9FR6SAi6xy7N0A4lwWU+kOqYn37+m8XH
YxLAqvd6lHJIjFaFuBZmQX7nYFNtl1TVsWSUIU0pLQa5fyanBCWMy5pdGtksmg3TZDSeVIV9ESlC
tMd4rnYRa/ximNELB3YOBqBG/nB9Ih8j/xp0yge4XwZ5u7h6CmYiFZbVkOUclSofYBlSwZ6225CG
MaJ6ytHMSapSIvvMt78D8j1pziiHSD2ZCJ5O2WjSSHjC2A7MHY5pmeXSxRZWmG+9UVDdUR5dnwJH
2/1mjfvUxPcGjOp1MJC01pkZ/hb+JFfrBlBjBIJVgSC7rkdHVBrDnrA0BoUIlHtnyuCpxDrqhzsv
5/Xjpm3WeQNyuFPVDzKQC5IfcXkZ7slomscuRiJayciyQcRta3C8cLkPaozxLDbZaE8mxASCMCVX
1qUVxSdZoHlUaLqNDvS/DIqsSusw9UIqdMrrqLwDAXoaaMEskgianT2NkEX1CpL23dRw7YrOX5lJ
qxxFzDo0Fgky75K312cGnhzi43uXubXtU+ruqg7va4Tyg7YNZjaBXMB7zEaZaD2IQhHoKSsK3B6V
NoI78hruYQDwz5J8E0hfPZVeI7GvfQHxx1IWYeA/lg1mxKos12VtP48EBWpd/dkUQl/0+jhwzHkX
K7ZvlUqVtNbu66J/zjX73Hr0MuJCeqFia8hpg9MkS7cgwckW9wPmWSa0IBg+An/YBmOBIDYqf4/m
JM9u2bPS58MuqwaL2mIi6OwQHpZh79zgg7K9xSE0TikBTqqprwgYmLLj4Fcv5JWeWHxxfhStxtxp
PcW6Q4WFSwHa95OvN6us5g20voyvvqSqPNrNSkky7yhBtAer2S6UbOputl6B5RHLoQ4EvlbsT5Y3
j97ILrfCV+M1mIfB5P/u/fozwchQBxZrVzvAfKmYbCDdtZxq2VmpmyfFZv/UVJc+WfH1HiyPetKQ
dRcp87Vl007pJI0NVDd6tEYASZgyyQvTz5ZZIAWVVaq0XqYc/SRh+wAW7UnOVWS7nWev6LChcq7e
9RGxndc2e8ttT2mvQ2YTIx+cP3nCMK8JviWjY59ODwqBBVk9Uv8gRzmRP4x5dsYGLcKpadn5u67S
TvK9XZ30FLHaL5HLG/oqz5ESqgtUkI99Fw3roIBR2Prh2sCpmUbyuMoU1PBZ9ZWCCCcoXlvr1PmV
/Emp6UubgUUxLwg+8kNfJe1etDKRKnDNwouZRCorE/HVVIL6P329lHK1JE0jQKLTgu5WvLVknaBC
wxuREBmcImjMPQynqk0+PZ946bXvaTPgKK8Rek3JB1ojYx2XV1Vl3djQPvhu965GSMGHWqy0VNSb
WtZey8QaNm7d4Ojoy7cqpr6lBA0AQvgIKyjXTE7KxaBRaLhyjj+EkU+TopOUB+u291HE85uM6Kas
VJcpnSU7OacW6hhycViCxmKb48YeGqNfJu2UYGP+6nR5nzcWOUcI+khIUcxlCGx0CazxV0HLzOlS
LBgx22aVSoBTon1bwLQseWWVjsCSXKdg2UvVm+H6AdxeFsayi7rNEoGjlOMTbGOXsYf80k6AajNT
MSwbuf9sLK4yEvUqGgLmRI98rUuWFMa4tr+rjWZcWT4yAz87tHa1nViYC9cURJMoJQkxkDxzVYKn
l4134G7d5aCM3jIv0nqlChNrYSBPogIWk8aza2k3vSc8xQ2oEgoFdKyVvmYejo7mqQmbdOln9rAl
NUA5aCVENKtY62rD2vbBymEWtgwwe6AmZ4aHdUBb3zy7MUcynSdtG1qSgdNEl2HcthopAkwyuVkO
zD/KV8Dmz/F7JlrbWJcZdCLE8F0S76JhOPpd1W2TeIxXsW7uOhTRjIbljrX0LWto9oQd2mmNbkMQ
97sgIh1QjjEcxArUO8EyxMR3aamj09uVu5GaaEnCcLBOK5YIetmvBSnATDA1+EyTDflYSS9ZaQEG
d6N1ni+rIjvIHlhB2aOgopVCWZEcoe7buCX5IUKx2mawdYd6+CBAaDzFOOLpnuFbSe6I7hqdQrJO
boMLzlM4MEj3yrIQ/7Mb3INlYeFBMBTlWap2+gS0IQsm8KN1SHdyUZfNHfvYdSPLNqkKdGrb1Ir3
LQbkMdhXano1UhoLOfvshSTiu6717Gc8tdRwstyQflGdW421uYnxNCkD04xuVxdXJeoJ+mqw4fXe
Aa8zarb4SFGHOb0OZ09r0w859JdZhSVm9C3GWEmrVwMVEd0Lzwb5Nkyhd7ll7lpCSJdG3aD617Ns
EZqsN13CShweRbENwbwip1ujwfIAQUeQSokNKSPnNFNdmg5UfDr6kZ6lfKSSVx2aXLoUUXmAUfYo
BhITXTeOLlLoGGW8zvmTtl7m+ZCFrYOkxzr9A8ohSCN2UaE6SI5wKsu4rpvxqFkBmAG6RHJdXZMy
otWh9RjXrJbZoQDo2tYezSV2TKU1rsbIv9dEqmHjSJtNHOTyTbjYaQ1Jeyzs7K71a+RwZKQwimmP
gYuDRR/xD9N03LUKFH3gBauRmv9arhLSk9LxGktnyGKktKoUDCLpjKgA5UdfniFXUJdgD4d4JyD2
dpTeCz98FC8U9A+x9NTpw07L2O51nmE6qs3UI39pHUbjuoqfAAbOtSA6Dg1o2Gxv5iiEkDfc2paY
Ejvimxy1npWrSMyVbmIpoBv93KqC9luqrSFuF4hbsOoN+a0dCNP0PTtdRgkpUlpmCupIAiu73q4r
mdWeiks/KWPrLEXWwQsNRFAaEWpu8xqgHtoMucB8nbgUKk6y5L9SHWQnUpceFD0nUhscfLVIHR3B
Hp0P/Ry3JB40DtOFubWShHgRmssSCN0W0btKJZvp9tDSpHPyqv0wMx2jj178H8Lea7d1pom2fSIC
DM10K4kKlizneEM4LDOTTbIZn34Pap2z/WPhA/aNYcuKFEN11ZxjQmTvXzm3S+aTsJ1bXHipmyar
wtK9oPC762Lnhf1maOJ9qBEyNmbUv1nX7/y8wiJKGdslLKloytcWmVDMLAGOm8xGl4zdwMg4Y9sk
bDU9jW/bge1Zh+F0tkrIkCnpOqPEIpV14OiQmuyF2/5ERkqbK/sBwultFoyj1zsY4OsEF62LLoJs
1lh8Tslw49valWmkQTgt5uikf1JV+pAK2pbxkJI6MDxNfBqzV+9T8qFsJYMcHUoAInQTOy68v7LM
g2rS2dV7kqCyIr1XVoHtBP0PUXXg5f1NybfGcr94yMSoVnImSaOvXIKbq+zbjJny6E71GIbjHtnE
W8f4He8LJyK/bj/mNN5TSevu7OLmwJrpVtUPg6rnxUcBAXsr6NqSf9E9u8Z43U5euA0n2nVDDwqz
rMiISvIPZ4J8mzrmkUjl79ApqWip/alvvcfe2cUE/m6rdLidoL5APsEnlsR7hDXYt2nirofKxOWd
td+ZMWQsPqmAc92t77paHMlY9YNCZdva1cKr3DAflNr3TFUYFOqE3sbhC4OpBvsK9WetYhpOZrrJ
WkDIBRdPQUcDfADpa54LYGK5LHnxyHmfOCuu44BB050serzrXDHtkfWkdIBmVkX7h1FcxeoD4VWE
4binT1dOoAUiw7pyRibbA8MuVEti7fTscDw1Z4a0Fbvm6Lg1nQ7hP2hxbiO+aL+RdrGIAuW6Mp1J
7SYLOwDjK6yDJtEyCcWmYTzPuvbdRKO4amV1aHQ/u/dO3qMxxuWxjTy8valDvzN6cKw/Tp62t1U6
30VdjWWXsLQxHs8jvuJuWXG1GaAPssCA6GP/14G4zkV/XSmi7DyLkM/Ei/RV7ShCedrqhSwY/ZUc
mfvGsj8rO3uNCiPciXTCWr/miLi3abBiuM/SI9IobNszBWdVKvvaKThBZsJb02ZqNrpLwFBke2D2
X7IWr064CPN1u/6s2h5Lg4RVEHa3SloQLExKzKqj4SMbrQkahfEqsnexQiI5tTLC8SFWpZafQ9Ke
D0Y/TTeGm5JQTUJYmAANcWb9hsYBPex03jXVJoWcs9LjriZYnCC0JBmwANChX7dZRkD00FJgD+2p
StLwOy4YsY21BA/r7zQnzAmsauVGN7Wgq8dhQ3NkN9rhWSOccDVY7AZen56nyXkwqtC6F3l18IdG
7MbIeEiYRe1HHR7GBOa5sh1jV8K+6RnsXxmef62RkbYhDevJoENoi37eZuHCTkEKfmVa3kdKHMF6
akS+JS2D4SF+98roWbWQymkIOChZAb8WfVd29PXk2ZjbeBN66gMoChk8nGlKB+721NAhC2O1g5yN
BzYXaNbIaFnZBLQc0IHonErecyQVJI6X2pbZe7OWCWMgfpu4hum3bQ22KiT8eO7yj96ujRuDJIah
+Ax1O3vOw/wuya1PO3cCJQvSz3LQt00YZLW/7eLhPmdXQFGrMOhdVr/aJnSdb9WoF63u/CBxym3o
QmbJK9Pe1VyXddl8k1tGYeoT1SGUvBmUyZWyvxoqOQc9ESycp1hNlfHLkGqcfS2kfYUf7sZlxfmd
eKo8iyR5kxXX5YJ2Nal/RJu0Gd6ZttpbnrjSUSYdrJraeqjGbgMMwaJ8mqL53WIxTJge0CVo8XrF
FCNRr6HZJIGfqbfWxL0f0sIDO6v+DI3Md1lbgr1Qqt34CU27uqRA7ga4+K67LTT213noWkS35IXo
DW/WhE4SkUDJ+8dj0btHycnGrcRMd1h/0anuNy55H3rU4BBe2sSigvXfVeqxSHwFtNuZ6DnZ4Efj
DmASJ6c+zcKryS4JI2vjp9K0i7VZEZUoTUAMzayVWx20KJLOuA4ia/poVPGjslEilHJvq0YXO8ef
7W0uuTvClecsoQQc5vK5w5tGk72bQTJV516v6fGa80imwPCo96S/1Bvc/VNucQvJdXa2ZkR1ILtj
5IOK+OgXY8FRbhdXl9/opyDW/H/f9j/Qr8uDp+UZfp9GUgrh6Y5VeTTSssbczKtc7iMvporL3/Tx
vWn9+4phJhfH+/IOkinmX5cH/M+vv8//9z8E7EDNPvy+3X/exd83+fcVud61c/C/t0RwDTduTeLa
0Wks9o/lPV5e/e8bubyaCY4VD/v/3T5SyyghLnetM2du/m6/v09+ufX3WS6/6e7YcDywkx78/j1y
gBN5xeIzLEbzrxPq1yfz67f5ve2vT+b37/RiXPq95+W3f8xNLRmz0InF/nL7/xh8/j74v+w4/zyN
vbDvZiMy1sbFjZV0hkHdEN38vpG/tqzLc/3Pr1XLvhr8Phsp92SNjPZTdjGu9BkpNl5HQuLiYLn8
SBerS7z8+Oe23z8vv5XKPblZ6W//uf3y+Mttlyf5/XOmCmXtQ+T95b+///h9sd/bLnfJL06c/3qu
y23/PM3lT18BRTFaO17TAQG/8/9/jL8f9/L35eUgx6Xz+p+n+Xun/3ray2Oy2b/y207unMpRBOFR
lhmQO1l98acbEoxtLz/++VMfFRGM//x70Il+9rapv3RcdGKyLw/6/fHPbbAEMQiPBGf+vsI/L/P7
2H9e6r/uZ/gh7+n3udAX1lfN1Xy5+fIAIQdmgP886f/8/58Xufz57781v5D7Ke2C/9wE//W+/vNp
Lnf8fa+X+1xui1GQ4XAnOyUBK4bOFxnh/2ctU4w+jMJq1G2khmT793QxWM+aTb4hwVSmfLqcDarF
yBynVXUQVuaSl7h0HwpiCjI4IwNLNsfSlosYwS+G8aFwHeyY/jbHCRnS0V5+o1vXCJbYjgx6I7N3
fOazmdE6073iUQ+BzPlxusvG/rHuElqOGi1NtywZI7ao/zon2sqwv2mN6tomO4pxIjVzW0y3k+y/
BRkIGUhSRGmKtQdzWHqA9SLXnQgPhfVVmnoI80r/9vPx0ZB+to1rRBHFWCEuauwVUehw7AqqpCi7
Lqo6XjXw1XHPyPjkoIK6jpY5TGW1TEGKc2GgBWCIDduEsKijTinMFF3CgVPhnQTYN+qTSwDyrN8J
zzH3MwZzy2G5OrovlCYsbVRmIGGn0DE9khsS8sAbkqW1vmCpzzbdVKxVWOndCJNETmY+WhBqADKW
fgymFoT+85Ml8kMp5TUqXcIWWvFWD/VVVU2Em3RA+Wyu7VQopzhiIkWieQSyr6o2bXmY4u5EV4I1
RkobUNMJX41SY0UWNj0PJZLtULPtbGXtQy+OHyNmiLM0yf4IvXYjWZi33nST9eNP67JhvN5/Y6bO
eLT3QR9n4D9ynmfJjzKkhF9m6Cez12NETynrliZ+qfufNKSA1HUqgnG2vV0IDUWTaq9Mxt9aA01Y
OGxpQTtdtoMIqI2fqSXHbVvr1TpX7beb3BYRQ3t0gTzWoZW8s7Rpuje1CFULSdINU7e1G2bvbQ8N
h/F9sZcaDQLZxc3Wm41hJ1S+9dBoBKbgg0foGglCvRuX1BDihvTTuDi8I6wAkEf5ouXWikleYAZJ
kEfk6YwNOJaUyco+1n5UWMybZrxe9iAzddR1Hs9/GGFTJreMB2rxrjQ3PFdm91UX5rg2OfzWyAB7
zNtI5eIYLJrQU8F6yj0xphg2Dd4Q0bbjhvjgrSUybTdnOnpnBd2JhiwzHFO9hEmGmN8hEqdEeDUV
Bm+Y13JQkm1KNffrbuwnsOs2OjptW0RteDcZwK9q71PmpYD5Fn1MIGCVt7BFDOoyw7qmnxAf4xIr
lx9/E6YAXJW4s8AY51e/nsgJEXtD++P6BE2aiZUcLEMvyFbR72YVgmOZcoKz+8fJIGJF90+dR/Vd
aXRes558Li37ymrgDHNNYUzjUW4175nURkK50yLEJVV2G9GX9EK06jRzSK8HNdAUN4ybaKQ7UTB9
7fQPuxaUPYRdBF3z0Gb1E2L6HPSPHzi+fDNUf2aGVqw9S21z1T9XekjCfQtBrgl1kEZZz3rDGGEO
RVWIfIpxR+rGe1sAT+trgxhd8UzoXi2wreEnBrhT1DqQC3lleUYU6Ea3NywEl3k+vZDp9RFGdcPU
uPpO59fZhOLlog7Vk5jZvfnk1fETIRzlsUyUsR2OvrHVnd7/UGPnbWhXjRNivBReLZlf5k+Zo6fW
nbd0sM/oMl8IKDkJk7sVBrntOvo7NYs06JG0KNmeQvQhtKamXRbDf0iw9O+nT1CTfZg/ZmX3bnQl
cyE13QJl3gwdnkGHTiImCc7dgkFYDazAKDsarM2widgn1k3VoY5LP3o2EiQ5hDDYLA5yxIKFTate
K9aIsU7N7uL3aaujJbdNYYd3qFFUMITwf5YRsjMWG6vsOBFodBzy/HUgsnRj+PmijKcd0bbFi7QN
a22raZMTCrwheHbeOI1OQ2ZkIobKPiD+5dlJzbt+XJrTL73D1LdOMqyUCCIS87vSsu8iMb/amsgJ
Gq7rTgf91LlgAYeOcq0IM2JoENJ4ZI2t4il6NVApjAW6zmGqHvS0PtctEUrk8gHB/WO1NKzMgTcc
m1u/xXqnK7MJRs2hr6lLEHTMXStHbCw3Yt0ajYeKVFS+kTJzJGyBdCF/OYRYGoeGqbrbupiH8upc
ZDS2LPdQ185Hm8igGsUtAaHFRoBhiQ0X9msI6qYbQvQf3gDkFTeOs4SqcNUNOitF106Q6MbRmN0g
7pvQN5TjJrS0L69mwBf2485KLCYDAxolSHpMvR+FMRMCVYhdJcydPQ/XWVw+laO+FUaOED1GHjLV
+Vtis5tp1auvV+lVD/rRAzFd36MBfiQj9nmaoSiKpn0kGumrGp0Xs0JXQ2u4IHDGicbr2du4GQ1X
o0XKajjOdSWR0VTAl2iuuRtHtIcsRKGSOLshIYQHrmzyxtT+3Y9yCHLdaXTsVaoPCFzzfSvyt2xk
n0hVuzU7agOrP8UzIqIJn5ve0NTKpHkLSWRjNRyfGXLahWmDkK+HGLxNBgeJfTWtOTbfJzW+Ry0z
QTdHEupVtAkSJr5F9jW4yZNVj2/EnP9JGdL2kbWb++TQieKR+SoTOb26l7hKu0RjOp5Bv2N7PIgZ
QUo1J31AkFxHPM68E3700XrtIeqw5dDdDEoPoMSg3D+taAFicYVddQoJQykYP+nILTSIZ3UJbDFc
PEKqvMsi8q0MhBEBpqjdSDzcW9GmS4PMO1QjY3pMatFamyB0xgnXZs081nnHejlE0C5cc7/oqGsZ
livpZkdlf+kFxiN9eO14UwddviQyq1f6lD/7jXbkzPeQNKFcdZ3Lpo/OhqRMsM2dSof9CLe13be0
kFs2CycJpBIJlqvVwJjwPZ4YDHauPCfeol5QbaC3k7MZ/VNWVQ95Z6FmMMEcJRy9gxf+yXNC4rOB
9LexeUEVcjJ9ddt5oDu74U6q6N0uEBN0Pm2odMjfXN9Hf4DZc93ONLUsQW94Zt9YcvdAg1I2NMZA
RTMSF6SfOCR3Alv+wceZXBVnvAGobTAD4ZnhcOleHEVbbs69kTCr6iZPaZDg8mFrCvScVkHmsZP/
kYtxpVD5gPS6e0poxO+bmKkKgh4X1wIeA3TnZdQfkW6BzezCd2wwG0655tYp6q3b9tdW40MSk0B9
QU9oeYLni9G6paErwEJdZKhTvcgFQzrbNPktNrLLZnRdHAQFKqtNZ7r+qsXDTp+FyWrxgJ5ass8h
ZkJDvbLbJrlXfaBCRz1ygaOSvPO/9bHrTkSwryFx23svVI+amFjN+d07mt/VNMF0MobuvWn9bdR7
TDWSif8imctp0jRMRfKqArelaxw8FGE1msA6YnzGrA9BapEBF+y9gzfnLy5FveQK3vUSHTi1Mel/
+DrhbqfJSeDH6qPhZvRTdpc6uTc4/WzajmMtDDPGhPUpSqofKBu0xw3G5Zn1FLbeGcHJpzGiSpmb
ltIbk1CYeFvGvdcdsHKHYjGiydb70ZkSZJU29rWZZM/U2s+eY0nwfgb6aHP8oivFsAX69tnzudQ4
04aY349IAmJ0nTstSmmPOzXS7ZqjY1g7Db1buy+YNjl5BtqZGszJxTaNkp9+6wt1tCujWTF311bG
ODzZ1RAYpj1SWGlcW13WwU53iw2VYa+W3Vr0xpm5ftISK3eM2W6ABTHFnGPYznzhLfNtwyufUBB9
slKu13ZWI3s1mPi77DTajxmaH0mVHUKH6WASq6MU50LqRHnEiInzgkJ0tonPazNv7WPKSWf7uun8
x0Lr/jDasXxxSsYwQPK+mXBKr7AaBaqPlvhNgYikfhsb0KrlfD9boHZ6+V4LDbWqj2iM/KonKZCM
jjJ88gYEtLUeUXdiykcriwHcQ8uhgxBAnMJ4Zd73Dulfpf2RdgXAuGEivNAxt8KaHk0d81LKERiz
hTORgCq2tT82gpJNTpgVa8TYcFCCjO9kZTL3ecpdjtKiGOqgMNhOYhDnaCyuJ6zMyyLJpBxrr9vM
ftFgDAhsZMhV+1ezPcKLd/SRMYCtPYgKBKhgOcZJqsIY6OEDnZ69xbs7wBXOMk5smnUkj+6tj61P
09GmbWj2D/oUBpMy4OlHOZGxDRWh7bP3V9rkBxQmZJbGGQWVxcUCSV+VWT8W4wpSWbo/DLUv503Y
cLa5nkz9LkFdv4prd5P5zO41n73Etc0P2/P+JMyXsApWB8sc9v1k+kwejPva9pFOGT6iYrIP9ayy
lwcESWITO2mC6PUyBuPmtDYQRboGNN4IPe/a8JHwIO4gXLE+NKE6aggUidqCJJfLpzQvr2Pdueob
guMq6udB+czgCYYADLZY/tLNqmrnM62AVym+JyRJsphTYvwQk1ltd+eWw5vbDl8J1OqZobZjGu/o
O8kvteCsl2RfhmODrW8eGAiw80jx0GfuXccwdDWlxXWPY0ljRrmqUv8ttdGfoH96DNV9J3QGoSzd
yQqHD6WTHM5Q6Tq3xUkYTD6zSAXOPGLU0N0byaqjByyxiZkK+GJ4MnvtSfehQkfxdI/Drd+ANrgr
Qp9BeBoSrzu/ev69R68dkUnhksC5GBZUSoFNgem4+JJSs9pMg32FbGzVN91OuTH6IVzP+VONA/RK
J+CTfXLdyNgKxtRgJdYjeMNvACLcdOg8X7URpkujxecXJXPgd3hPSzcYav1VywHXN525C8dpV42g
0fsc00tNIFDUq6+4JlPYtg7UF3jCKTAGEKhUlay+hhs9O1BJ2wdtUZ70CUzEqgfJ3joB9T4x45b/
WtYWGjwv/Z7c+DVWcUDWcoGvpbPWqW8iuppeKgEyMjR3ORiSVdmTLtnianFSRnuie81KJuwh085N
CF2bLKYGLYw/4HY0sHC6e+6WLuIrJ3saR67edoWgVRIGuu4dtfa9Vq4YApSIhPwrUX3L0I1WWSzP
Koq3VmYnmF7Ho8xMsqZDcr3TjkUbeuRafSXD9JShYiO/2QfOyxEf+JrL2tDnUBoGoJ7TlqQVLlRJ
hNZTkbWYRYxCK6i9dRiIvJerFJPdJg/phSTJdxXmJ91F08QSDFhyaMvVnLT7eKzUyqPOXjWV+T3A
ZOaLNZhd7xC+vbuoWdx5pH/iF4fMkt8VMyCA7Pl3mmP1HfphW5vxeY4Qqtb8WLfL/F6fb5rY37sE
UHfvHIpnnMofiRluTbuHoi/PoY/PK+EcZbhNUPTuM4iw49RoKDnqBW5uNTd9I9CVMf1zmV5lvrnT
FtZVLKdTjugyyInj2CYIGB2GzSsph2eOUdQghkTkMggnaKJpx+NWJJ5GGxIYD6D/nvCgapuE6d+z
MNGODDVQuvjbH19qz3pBP/PoFh3VJtQVG53Fug3DZIWoA0USWkrIuRYFL8cmmt2q3tWNs7XedMfE
/2E9j0UHWDhp7is23qocrDstz6aNEtZrD/fDiAixndFq8c340QkLwWM0O3tj0b2JKG4phcG+Ihjx
WMNiUsTf1VkFfThcj71568fRnfzDiTcE1DrUFuDj/i4XrNScxkS3M5CNIvRXwj/M1WRWZzsfHkd0
CtspTm5TAlwtHx2Zx0xWMIbdsAgki53Cc7IejA+k1B8uzuVWZ8fM7Gc3dh5Mh3ztKLmO/XmXKSwo
+XTVNhwtAPEQjexbS3/tlP1JpEe35nMdMFVtcePSjEm5/rtzYq10sz/U3ZkUq+uWE4AvkmLdKOMt
XBavnhad5gathlGdMhPIsda3X7IeF63Ac97VaBli5FoDQB1dtxGLhOwtVDFdWfn7WcdNZTNBrkL1
WYr+TsbdDB/AZk3TPbi5OCKyaNew46ipkNp7TCx5Yxpg/yL9QwFgMJQxFSje6isGnZ3a2VWDt1jP
iD3wGvpUTSM3Ijei7ZjszEmeMycb102dHyQ5JXOng1qt7I/MaK8ak0msbydBmuG/TZX1GYflXZPY
AW/h2MU3LjSEdh5OpQb9JnOQbiTgLwbrPlQa7ozwZy61R3PxrOHYedSy9x6Ngz2DQI90Sc1lou0s
5MZSxpdLfoHpJw8QcaJDVWbfKlw2dpy/T0b/Qqg6pzALp3Fb8ZmT4Txlw3WVJg9YKD4oIT70Rebs
Vv3WltN7J8FxejoXcq2AiEs+sFjPpou8ubt0KkfosAoH9kRrVk/MK1TrdBPidx9L0DJTPRV5dEQF
fV94g1i5uvY2R8NJr/2r2C+vTU7hQFF2qqqQGAwmqhoVJEPymuSNWP/UtvyyrfwzlBJUv1ndFRpY
Rrfg5OLgjgkxfzg1dMUhCLG9OnT08syQRysvHhBDrkoXDUmJ+mUasDDFRviSpqhi7Q7yC3mox2QW
FmNqxPRaFe2cugQKv1bzmK5cN4EfH0Hzr8oPR9TvSMdv+iL0goT9lCPkBbeDG2jdhsQ3oiq8aGc2
6doFBRm4Wrm20vmshYDp8n7e1bYV2B2kHy55WmDna8/k6EJF2e/tHoX5oqcePSx2y4eSln8PZI/w
DfopK4uKjr24vLbyZwgymzivbptYvcY92tdlF5yn2lyVlEfbyGFHoZd/xu63oyP+GrrqTOf2JmxD
qMOhOXB2MgI7lUQUFA8qNt+K0REs9GLK2kHuPJ8oD6G4MJbJA+oFrsM6TRmax3LPauyByPFXqdIv
Vr+Pg6fUwcUPQixTuIEg8GrLUyPDN8qD7hDHlCghjfqT5pGEgI5qjdg+A8Vk7htN0NZLid1MzTo6
FZN2qlypnVlrvowFvd25c7eNTECh287Amh4hDoYaOuMiz/Zlc11WGgMCngCGlfbFunc1df2jSMht
GWftLFmVH6Iio4npwQpOBhaNWrO1plZbyxTRvSRxfWoL40rL0TLXcw20NHNZqHmxvitCYzdNfn2w
NQ85/uR7axxgxb02tWhqIHPsLn/+vS0s9inHJeObjZsnGVpgaXKtUjbL+KLa5TH45nJ89QSxNoXV
bR0XT1XtT4fKLTIcB+67Qx/ZwEC9cq1O2/N5trNBodqJkE6fQUxK6xAx07S7ngq9GbiG9Q0NyEQ9
yLH66BQIqMTh6jNrw0EYvb9zwx+XqLH1lDMaqukbz23dI5dERdDiTdG6Ceq+RWnvDMYf3MAcNFTY
RRh+WqkAmwP+dQNViaxHUqF0JFiNw2nJI3J0WEq2WEO06e3d0P2KfRPzC6RqMhgZEYUHa05OuqBj
pXzzxc/OHVIEPMLX9fJyyTKBsRyjRiD6PvjesycgYnjlXuC/WfdTepp1576QNzIFw4Cy5qGMcLhj
ZDo0UtDSdG/wMK4a1/tuRtvlYgjJy87v0mV04GsFbcOxOQpC43FBWBwRfjkFna6uuh7dYx2RIFFN
SNYQunFYW4eyF3983Wb1Bj8FnXidxXRCnbBbGa5s2bMsMkImjHcgpG6atH8ll51yaEyxNVrFz5DM
7bXK1C6iva3brJStyOcCSw67j6sq8GP9NZlITol+UEGlR71ZvAgsOCVhUpwe04dieA4tbCm9xxot
jpDHVli/RwUff6xQZvgpa2cXWR4MmV2a6MZL5nO2zhSQuowWCzQoe2ckR9HRfXF6cWaN/ejoxUtb
ePDLGwwGvQGCItJghXnmLlmkcCmKTL7EiEU76Tl0DmlSodOk7Ynxd86ZlWBpliTgzZpzHu0MoDta
kLQ1jxazsK3uOR8zhsRioFUZ9gxX+ohHtQvjTY2s4TQLwhLJdevMcaDczv2jkUNb160aZzGkn5VF
w8qW31la3zZ+OezzaXEX5XhGTJivheqQ7jCYameaT66bfXQ0+bjaVBpmUzpmeRUforRfCmjzzXbw
v9KtBG9Nc+lWL9AsDSbytmX0FL7XdFgwLmnUruqEcQDTIIbKKIemRzFyF4J5ATJHs7PTNX/Xn3tt
QdAUnQSfazfU/Iw9nH7wDl1Nxy+ZOzIQwKhtfSvKYHA0G8RzwO+arLurC4ZArd3y1QzVkb78dWTD
Vejo24w5cuSBtia1lDykPRYaVlO7uBZgB7pEv1aM3XGUchJzyUdK5uS6FPqNL4W1EzqJo/1UHeY6
xaCRlUFsCpB8EReHKBLtcaDfnnlYGtJsfHZKfKC6emJqxvdfzsDm6MiGCbjQvKKtzroVfjz6wgZW
dalbMGfrMjkpl/lp3dC0l9aoHRv2YhhgwAIVck8WEK++XwalvdSflbKPc3+wM86keVI9l85skVpX
pZzCqulKtMtMqNG1VWcU+LbcrKGuze1V1dFWEzG7hTYI88i8sVAcaCyzHPu5yLGNuQbpPp5YlyaU
CHuQ+GY5RFtJToET3uQjL0GaIAdE3pAMJISFiq4+4a99UQ7bNjSUA2UvQ0PDYb8pxufG4ROD4vbW
ZobBbIxIi28ZyThe/2ITpIsUvDh5NCVJ0rrTaaGwRzHo5lsJ4gxmvAUSIQh5bUNOW6vmFGosVZbL
rCdwPJTgaQSln4X7StcKLTA7Ue4YFpMwX259ZJhxTJhnV3/ojlD3hRkGfTq9gGM4yd7toSakFXpK
rBUl4d2cotXNmMzcSfsRhcYWsKNPaTndxvW6q4gZKo1D3/QbABa0zR35baqcTTSlt/3i1PVC7zmP
e2+PT6kPolrKlUKDujHret+Vx6ZkT7ZDXFMcSJBZ5LWYCP6oxtI8uCbOTsoKm31OSON7jOwP3fzp
x/m7K+s7X6aBbde3c+voV8Qn0ocOP9Du8WhhkoGVP4aQpTaj5JSZU/E42tCfB2bMDv4pEmqDNtbe
/IY03s5o9DXnOyQFQnODfPa+4kww02HstUYZS60xU4tMVKysa3dmxbmyGKFFc9k+pFY4XTlYcVYJ
Sx9RdhSzUTVuNantcpk8KC3Xt413awqNwlCfnvsRQFWr0xUemyfVMxFxBnx3UdmCAfLB64z5zLuP
ruNWvRF2BgP+x+yTW4/VPotgrop9P74Ik+VAh19tFfsaNfu+qez4JqpwJVQWYwNqlaFFz1v1b8Aj
0HSH11mXEdvXfQ8eDX2Z0oLvI+1R0RSozNxfRWbp0PywnsgBptuaq4Kot+FDY+nexO4EOSwR5Lyl
d5qQQGhs6DbuLGFa+/SvoRETdrMkwLay/KNbw6fqie8hEXlvcO7ZZWUF6zP/xFFOloWNuUTzWBmb
bnPPJ0rZq/AVNdLOd7EFxnOuN5lGfJgOW6gJrdu69dOrCl0y2WzwkfACTtI/sh+Va6PGaxOrYThL
rFmiQcgygs6Ku49pqm64wqZUwdYKU0kCE7VEByJJVKvaE84yuv5+Km/1WX6nLVoQFacPpu6H67im
9RpXNoS+msYJBrrupnTWSaF90Wsf3rVoz/QVGbu2BFcyZpvH8st14YO6gqVR057rxZmTGvq8i6Da
3STLD5vuW6H57tXlJnwqX71N50FmDp+29R4BF4z7AoE40XrmgjfNtp7mQxZs+mkja87DoTQe0y4h
XyjRX1oZDxvDNF2i7/aeg2dMzP5LlMRAZRp62lVbDEETspAphplaiDDIqj7UY/vYu3LemRiQgh6Y
0pgJgjlKpnOwQOodBw8uYg+LkvLw/hpM4ijhOMc6qOxZeWVVYDVtd+6ld5+XbNByxq8qjeasfCVX
WQKSkscjgNcU4416SG+acKLJT5sRR+Hn0BkwSV3G8mlnPFtO7aLueJd1Ge7iEYN1BbqscW/A/pM5
MAvkxCjnQ6lte0asRq61mwpoWYppK3R6rOHVVdZ05HwUNfCw8AyU7DpyWKuwLEMHK+HFasSfVAZ6
aF9KipzxD6dcYGyud2tYzV3dZbRhHEgcE/NPwXUpyhUrAbyZYX+bhrjGE9vqN6osyNbMwb/Vhvfj
2mSuFOp5VCjNBIkNa3dCYQtDfmVZ87cYiTuwoLOmP67DDjoX+Vc9QtLQXUXtp6H6L6foOFjyqckQ
Uyh2LrN9HLP26DcofPBpBujMn4wMrgG53l+ib/DJWwZoOd+01qHpnsxIksSR8iVGzsFH8nMl0/HJ
mLHwRVJj2l6xAVzxDTdg18XaGqcIgR2hl26GNCd0ljm16eLkR0aOnG666S2mB7YI3+JbFCicVYjm
mYPOVButb67/D3vntSQ5kl3bXxnrZ6IJOPQ1Dh8iEAoRqWXVCyyrKhPCoeGQX38XspvTgm0z5DvN
2sIqO0UIOFycs/fagMdIWyv70zxEN3VHg9ilFiGNCamOy9/EBvVSlPZ7u0xXFngDdqlBEiVnDMkl
eQEEFaZ5t5cWPi257s7oo9w4WYKlW3YYNgfz2NjqZEBM6ovpQZsXPPFogURtswykR7gUNpt3811I
E5wxrAitUkSHLJLFgM9NNATwInpqveSs6KVRc3sTllIX9J/M9t6815TySdgircdKGC3pXV7B5YuZ
66v20FnGyRmInpQAkne5UX/NnRRr3YRdSWjvsd2/SUt+UxCVGf3iMDZcFysdtzBx5N5ZOnC1FCGz
rNhpWkYHzcTPJyqQIBYuNioMdGxtPuYBzTLCJ2bYMFPZE9f/3v3W4pcMYuoFlGkp+ne+ju+QY5Ud
v0/ddN8J973O1Ys3dw90IaCQZoRlaa6i74y7rIk4DljGqt6hj6rhuXYs8EZ64nubvlgajvw6XWc3
Ms91Y3wzohHMUolObO1mlSpG+JJ7wMLK+jRMznkgQ8KcDy53UIl6r2Dijhzt1ezTj1bgxIZlPR0q
QM1jhHu+fS/d7sWvY6rRpMs31t6IWDmZ0wkn8I+FNVxNACXwzo40T3a9lyKp0616T8It7WryF+3V
5sLk88MV7zQ0vV2y+FcTkrSgNKzveRHfYRZOQhhC4WQvn4byqxpAGBv34uIACpRlUxzUbOs7ZHNE
CVL46UvnYIxTfOlU3ezjrrnHB7bT7YrbX1phy6E0Vo2GUR70QOE3ihkeI1n2nkBcw7SgTmap8b7B
KVoOVRy2txzCnHinzSMWiMQ/U9nYTh0h4Z6dEp7olo9J3d6avRlMQB14GWkw4qMNPKrl25aanwMw
d9PQLt+mMww915SXzGnuYli3GzHVdKwmmhhTkVGsyg+N0gCU1Ddq0Q2ozWt+iwZeTbIpq7tjVYL6
6KkJpyXkHTWVOy9ZrlL41dsoacqdXqsw9rJTFOtEgKE4MgAw7uDXvKQcFvMJv8vQsQVQMRw4Nv0A
IH7ENPSaDLCCH2tpoM3izVHNjaUrMjzzeacM9ru5wh3CvlrblnkFa3u8VbH5rbbOscmsOaWjSzvs
w0fjUFk2xMrBf3dn9Ubxy2q8Zzooh6kkDqeVZ5NDaRKzjZhiceNm000yIqkee9QexqmO82JvUB5w
Cud2EpjhKE+1h7rRCZc0QZu14qWb4N00FExtciptNWRbv3Suy8V8iMzs3mJO2Xtuf5DtcvBrI4xY
yS0v2/ZEnIQOyKSM9CsTC1yGRUI0kxkgo+QrL2azU6OL6eAZ66o4pcQiz4NBOLpiV0Kx0S/J66u1
/GJN7Y8oG35IglUiwmmN5j5v+p6bZsYKU72iu/+RTvZ7P1S7CNK5qef1Qdcm+mUzIMOGU7uTfKMk
S8MeAxnFMwLeq+Uxsd3nzJ2OujBPmDKbQFPiko7aipdFo9OzINodXtvLB1rqXaMT6N127Xbwrb1N
orDSx29I1m9z+c0yV8CBPFHUvcMSJrh+1csS+UEL+gCrk/HkVy1qJP9L0uM6p9N50cAkbBDa9Qhn
p4tdeA94rShwF96T3g6XPqpu/i/14H+UemDrQnx+VN+n/xe/V8Gbevvb++dvXr8V73//6fm9LfCw
/SH34Jff+TX3wDV+Br8Jcs7UDYjytknswK+5B675M9fW1V2H9qlu2A7P9GvugWX/DBTAMjzLdnUT
1cJPf+s44iZ//8kSP7vCN3y+Y5OKYFvuT//5H7+8uNsqn+Oq7P709d/oXd1Waam6v//k/PSHzAPh
27bh+y4vEDyzZekW3//+dp+WMT9s/JuHm3tJK8grseN/J3OHaIE71LYTbtbG3Pzug/n1uX//XOb6
x355Sacff//JRjttmLxT0hxM0hpw3P7xyaJ+aIRZxdFxbg25J5eILdOAfsxAD7hrgGPpP7pOP/Vk
d4IX90vvtdGmU16guEqH4isVjrDK6cG3I4JbdKYBJJc4sCSTgVemT9SvH2saVVvHMc8p9aCgFs0Y
9C0NYwtRxjS50Ojt9FLF3nHs2D9oFEY4MLe3//yNuu5fvFHb0T2dA7WBOOhPn2pCqA0dWs8/zjEi
AcU+28w8GfQpGFmM59JAzGAjhERQ+JGn5rFeS09pSQ8u4giY1grIYnFM9OKjsIpLng9j4Em8Nk5r
72Qpiu3sgG4TFSCfqhuBfFLY6zF4i4Psc+skPPM0IOUDAWphn1cm/A95lWc1fTIT4EVFoqLQKxQ8
2XO6GoXyBX0jFjRc/XTW9a2Vo/9uUe1oLux22+Jlq4Fz6OjqaHClhtI/Vq9zQxUmiZtj4hlPJcsl
/S8Y7lQdjxky+Y1vmja/kn4Y2Xws6/EWbyyAnM6UgQC5sbw3eXMr9fiDLgjiL5k+1D0Fh3Ea2JF1
XjBb8kvVrOIkJLsD6Nlt4aD9+hfXah10fx6UrsV1sinVcof+aVDqrVWbhVp8KP2ax3wfPWam/Oor
XLrIL9GKYidsS2jwsUXPD1feRlZob9G6HTuN5IoI4BsSzWMsTQ+yVqIfW9fZRRCFApGOIbZNZ2c3
3uvUoR0QHNo2+jCj8M8IiXfiA3tKIo9zRYVmvjNeBh3RpEDgZGfkPNcpJz4ysDjmV4z7ZtB27Tj6
u8Xyv+WJNYVm27zCo7sAVPCA6hHZ6qUUxWx5LkS9OvZui4qB5xIGJ+fhkhoI7O3yNupmTIhhNYyn
WTiBMPLrLNJuOEJcbHeb404z9Y5Y9aGm/ywcqDZcRatke5p4/p1ujDRm5rWUn2U3vj8HLmSuqZMf
bBlCLtR94TNi/sV1+ovL5HEEMzyPqr4j9D/OHUBB+n52R/+YEuiHAIWzrBfbM5BUeJriAQze6z9/
QuOvbmLP003mLdsjs+VPA8MG5MRpmWc0J3bkjnO7eDSVrfVmcMr+hebSNZQYOqwe2o15xXaiUcS7
KfDUlHQc0vijM6ikxceh//LPX9tfjVlfd731iM8UY7Ju/H7WpsJeloWWI3sQF79j6+MmvDRWMqqi
tmuzfQJGWhJ8+b9+Wks3LNN2PUIbTetP14AwdOHlo+YdkRp/oPF+1GvmA6/KProGYGQ8SXq13uM/
f1JDX//sn+5QW/C/XWddpv7bGpXFhiD8wvGOukIJk8Y38YgONBkJuqx1clVqI99YA2JRC7Wi+yjR
ImyaSZC3AF3cMHzc6FgrfJYlbrviysmqc5MxyUS6RLfBn8kN/zD7yGXKbEb2pGMDqXNHBpiVb60V
rZzP6UvZanel5YRESDL/unEeSKfaNTzvLp/Q8oOb2Wf1qBibt45Z4dt12LvLvDj5DgtAbJ5LvcK0
/TWe6Ta5ZUxjLgGM6dI4bipca47XflfoRmqJs7yHBxGtMO9ogjLTuF/VyAnK5pWN0pWBbOBVRyhE
2S1bHxM8RSOCnZ6lpIXWBZpbCT8M9ZuDjmVeJ558Wi5WzGKgW5h4Zi4bBy7N8eJNSrtua+bzozlU
TyRD8LMsrRsfd46rWHMabdA3feo/Amvmhfl8uHZjvjpEIstmXR1mF+9PA3lD+DR3EnlsCRbg2ENK
gUXiwFqa/xcjQlh/imqiDUV0gcFAFK7n+L693ru/27ZEIsr7ZGmnY7yqe0Zzn5XDDfri5aBFdFAG
/w770Uyzvr4yTQS+iXKvlnHRaF7Hp3my/GDY5YNnru1J6IWefjS8EYhZgSqqQMQAiXCgD4MmpAdH
o+k9akthPPVZZ6Cll/Rl9j0TeqD6DM6RNfi0ltDkwDFMXXS5Mw0nusOEg3vkiRS5Qmvn2hwv3G1n
Lh4rCJqspJg/VOmErkj1wLL9byRPtVjk/WpV2ICKQQWoDkJa7RXl9R9UHhF4RvMjGlBkmJ4NGoii
M3qrenkw9QStUnnvNd4qfmyR2FWwXmpDvPp9Pu6F5e7Rb+OO4QSxU3hLbMJY8fCzxYoJ5FCLQUvL
oPhSonVKBu2FMiV9qWQ+eIX5RDXmSwSlFUGa/UIyBwb7PH3IMnQUDRIwJ9ICLGJQ6yjgOZ123Sx4
6sggCQbl3vG83TZy/WPct7TnvHnTJOODmdVHquU7Ty9SsKXjVYuhEm+jixeHj8p6VmNOob0Z7svG
/qA9TIkDpUJZEyuAIXDNJud1wwO+S9hYbwkoohhK+ISkULzNF8HvJjPmZGrxiMoCPquAuiENc20V
sdKJ2yHaO2lUZOtanqapYCTzu1tq1W9szSCfA6vP1Jyvu1NjbxnAsDhGEnNFQ95LmrCPHeyN3coI
W9JyKzMQ4plZnSbXX6m2DIm0hoqLAgUXQIb01SS8CR5zBnlSChoqtn6q18XZTIuNlydq51l1QqGu
eKVGssmmJnmmS/eQ2c05zWj7OYnYNhLSE6i+YwHAIm9MLAv1fiQFIrEYDDMeFN2tSIK3J8mwOzY6
h/LIq0hbn/07P3bgOmjDA4UWApyJcCq4XcGCmnfJ6GqnoZNnA9AVWrjQkfwZlhLnUEfWs93YJCmR
R9AZicY0ZB5KndWlmRpmQRGT65WgU7SBz1XpUymnc2YMHXoq3QQVXz9NAkHb4ufUNqbK3BS9cXCx
xB0tyVqaSDDhyA2nPc1zQBrItUoA2uMMp3ZY3Bt4B+clMW/mod8R8vpWAOJk07phtYHGYAp2T1PB
2TwavgyivI91rn/R6vqZ5LOwc/WTGNih2uxWKrsu9mWvPZgRMzN6nxvfissjavdtnqV3mVdyP3nj
fYdokxwQLASWJhCOrZkRBnc1OuTjLFNK5ZuJZg09w0mCV49msHpjdiUzohRkcWia6ktrVt2mSwWy
HLQpoHbRpE25+earMEr6HxSmx1M7ch/7U3foQIjkTfNQevbpbj/6yRUEbErvWnkFBAoWvApqN3mW
BRxbF53EoEfYkGrCnM6903xRTf/od+IrBTPZLGEzg1JM/Qpk3exSJGjLbLu440tu20GvIjbd6oC0
/XqZiDRdShiKGVId5C8VyUnFU5sPiBZy/0165JSjEnjIqdRvCoRHDkK3VdE17HOm+lID76zafAnm
IRG7WEbITSfjAD5eYpjrULPkl6GMHimJbMeJkNuhQ6ZUi/wLFUiuu/Vc62OBtTWtNhqEUKQp44sv
WE20TJd3teaX5NgTDOUbzR36dW1fcTpAXnnUJoUTY95GnBtRIczIEYRDjd2CGMbfRCHfoXA0h/sG
R2q2im3rSiBstdQTNsg7DYiINFUWlJAtMsC2G+V5O5wVqDAX94kcn/K0lIVFSFPKHLl0Nfp3/BFU
c06eSvKd4WP+xf38FqWPSHTVdpyZNBPzroyRC4Ar2jjmQU1WgiofzF/DTJq1JHSvRCMyYRRhgD6l
Ogl5hsDBwHYtd4dOmBRzD136OD7VPjLOTvSAppc+pNQGQYvldtbAhnOtpD9/09Kv3OXdLsrGLLB9
/7nv/LsJU9Mm9uVTV7cHazK4/GSibe70tohPTlccZJO6OzOZqyCpG9Au8E/1Qr/oHic/9pG0yXrq
qov5WvsE0FjoOBDF4Knd5OnQn22nRFkWfzcBY+Xx98LCCFE0aEPYTT2Be0m3Kq/RbNpjKKLuRdf8
71GRHp0aFdgcac9gLMaNa1QBZ/2h2VWTPPa69Yoa6bFgeiHQw7uhpAZS282P/uAHcuQYKYn29t2P
LBPoML2WFzpUL+OqMXXRh4xlcl2ZyWsUv6IwyUvKtLq06K2b/sGoJ0hoiTh+/u6IeplKbL/vICPP
E5oC02drMBr2DL57SxeP3lA8viTOiMpSI0NxyPAWtq5Fi6hfnrQ+x7E2JMfSz/Ng4vslVqdZyQ97
cJCQ5gQWAZJ8qZY1YUO3d6KxjJ1udeHCHEctQsdz6nnnqfWh9vJk5JZxq8X5c1LjAmpq0EBN/JQI
jmvmGpA0flFaRanYfRWxYb9q7R0Snnt6hO2OpgJuXm3xtyOeNuT6RfFFVtoBW3wwzlkGAdSbdnZN
o0Tzjfck09uwn99K5dyOowaMhCrCSaunV+XGF5VEYAJx1JRasq1s7WkmTQVPPBi/sUZky4YHxNBi
BSwDOeAY61bWGBfLk9Wi8tE4uXbWPnJsnbJp0q0HwPaXB3uhVWJVBT05x75ju7rsK3LGESAhpOkX
jboOhXS0u0jlfos1//zXbw/xWqAoMtJ99H4YN5MbLeGAUhLmr3f4DBo3c6KynYb9tyLJfJ7kEkIL
WMKsIGfKzxfYItzloaeEe+gRQjV2fLTI04490gmBbV0nBoHcsimfW6+A9bimhqeRYOUY6e4mgHI2
MjMOvSmualu/gvcalKMgXUyJq0wghJLFE0OcZdeSGFFicF19zG7EprPcaOCSkP+eF4+GUocqFzHl
e9+mt+NSmBSyy3fbyK9c8kBTzh7LTBhlNF2xTZrQ/Ce3Y9U9lZ18aGR6JoLyvR2ncyqwbnrizeud
r1YIz/FVDr6ih1S9izy+FQrJkhgLjj8Y4DP8EewyrobeYV3vn6YeH13bn4dm3aZYSZDpC0sfxTCE
y2gVyS/RZslkqniWJYU1VfvFV859c2jr/QyDEYvBgEUMq5ZRFAgCuF1FaZ0GlJBhTetgRZP0K3XF
Edid7L56dtgJ4WgiWF1yocnuOYN7qLZaCpBsBcWFnw/lCLhfT+U1+27YcRpDdumZxvLRPlCkgeOh
S4jWadE6m6atHjOpaPKzV/m8up//+hwrBLIaQTpH7LPNuE8OkQFni0SbIvz8l2f1JmUeB6NT4qPz
8x8dAZrPLpZvoioMVGfJCXAYuHiqP+NQPkdedCjXgoaeyY9siB45MB1he2H8Km08ofGTT9PtMDv+
Kta2j+nE6lYiIN1goSOJgPoO+gwOrgORWtwEp09cJw0LRc+dw7oF5kyDWbCzBf3oeTx91jBVtnoM
aYLGCKU88hY3hCLtl7Z/5dTG9kgnO8hZrhwSMDK+YTJv7iDzG9uIj6dV2cdgUZBbvV3TkNEsaXkD
SsBIrAngiRe6SBZbzNDleEmiGzci2Ym7xvmQ67K+lv4+D4kRKqraQTxi4TXyKstA2cCReyGOHYQu
JrNiUCfcPF4wrU+XRuaTYcw7n1Q6Ti8eDV3KXEi+Hxs9/0rSEPtaOGUbPc++dxFQxAkercpPzsT7
y9rrRNfM7RgjdxO6TrCq0u8z4VFjQyuImO5GA1y58StWVycxyi3aOH1H1B6gXiiQU7zseyiBgzKW
wHD8JHDEbYRwh+WZLVyW1m+eih7stgRoabnb1pRHctzfCmfGJz6IEyF5NOvTS04oKgmKAlllKbaJ
gyPMpZ4KS63iBLWOGEyDTtCsdUxnIaoj2Q8G1QNIWjVKpwkD9pxuY92zKSNQjqYBh76g1PPTZHOP
92tZcayAvUfjdKdc2lMOFYFynM+1EbNfHyhUOFn3Enn1AbECB1G9ejaQaNKeg5mSyfHcEo+BX49V
e2ytXWWyaaLmXgZF6wLT1HhRjqZup4FcmXNvcHN/Xp6EmSZNoJc4UfZVcSF2w1I+C52lLKMyONrV
DblDJdG2y7iGKN0v1oSWZam5PaR5rZkeMjcKJ2nDbtrzvXttVZdP0DK3ik/Fzahi0I7/kvbpnUZK
xS+jTk4J1kEdVvbE7mScCOYy9I9lYf+QDL8UQmTL4FnQPzG80NOs9UVQEo95RuAfAhJcwtoauNed
PBvDAU9lJuuReq3EIOO/a1sa0PXqksIpTSHpPdX069J6SAY0f2tA0+dHmmbgPQEPrIVK2ihr/zhd
AwD9x0qCXy8qNj5DcnGLtY6rkZDgdLAnGOC7URHHME3XGb13JKic5YrUommv54K0rkXRhDOu8hph
OcWGjc1CgbdoXdwU1/WzuF1SjKOyPZ6A9pAtQIVHc4pyV6EawbtbrIlc2U4A/4DFa6VHQ8FkyWdJ
2aiwT70aIcXM2dfYogpjaJfBoCjRZlWYF9Z95CE/onzPcpy452Y0kh09cfjEAxbdgvBeAiDU0Y8e
kq5LD0m0cNOii+f4VfYVQN6skvt85KSw+NPJSOdTq9mvZFB9cCrAeVJGoYrltzGWwwmwaYaaevko
dOCkDGA7obCm+fJrOmKgbiOOxyVPIqmbIdW7G2v3UJhU53Rgv9vFTgFmglVfBx71C5zm8vzZk8m1
7IPyCpd59B7TXFwTgXaH30Ds2EB1eaF2LrZ3HDZy8znGFgvbIQo4NAzgDNOhFTtUrnddZ3ESqOSH
vjDT9u2VyVRJ4EYhgmjGgoae6SyQ9wUU7PUCfaDAyDcNeQCwjbqaVp9miSxYT7h0ftV9xw1ytVZx
I3lRDZbGIX7RC27qycHZtUZA+EO31tHYBePaPjmRnQQz9zPvsHtvCMbcgi8923SNOZWYxjGzKJD6
GPdB8DOvJItB/YFWWxEPpK/5dbQb03vpTG9tM4QssUEE3pcD/xrfDJmViiGqJHaJE8cceNbRQSjt
Jka8UaWnqjm2uiAhvEK6Mx7iGjQonYKX1FJ3OkTsioqUIbKYnCrkMi7HDojcCdfj2VFEofSgpoPR
+dIaOY2OfH5yoLwahfs2eNr3VlWEOhiahQ522TfmyTHYFqZZSinKNrct55taZC81VlxEE9NXBOfa
poNcPJj5RRYG55rSQLCwGoIGp1sdeUdbicemLbfg66/1hqDAOSXokvSKvEgvi585myhvj36rx+em
cr4Zff5KDvulSNGl+yu5IcsZj+4KZtBRxRup/WpES7wfO6KOfKs5ULIFQ7qQoLEi5i3VD+yEZXWe
iF8IHXWXWtQzwaAe56WYd8I236NFNB4xKw3xxAYvNaLLH34+xHrTIxD+x9ef+mZgH6HWVd65bYz2
YGrxfcsrCI0in7euxRwyTNp87uAIMJc0AdQdCqKLroekAczAPBA5h59f+wkKYRNnnUSoTnXRLC8R
DVnQASW9Ohd6DZqcJBXxrhx1NKhktM6aaYRKSvwVrJhGWNuxCD//9fkA5IuOKWv3LlezCD8foj5P
OOMikFGJNH/5f5/fWJL0Qs1/2sUZdcK2At4Wmw9xb6IzDmIgVQV3nlwj+iiLHMuI/iQlU47G3Spq
90jyWQW+Fav25pMi9duD7ePsN62e+G5CvKFwt+FnIfjf/6Kb/b2qZ+61RP3S3P7Hl//5WBX89x/r
7/z2P9d++G9fXaXfW3CAH+qf/tThvVo7+t2ff+gPf5ln//XVrUKAP3yx+xQF3PXv7Xz/3vW5+q8u
/PqT/9Nv/ioteJxrpAVvwHDKIO1Um35XfxQYmGtL+d9//wx/FCWkbYym6O0vfum/VAn2z8JybNMR
tLc84Rm0kH5VJXjmzw4SWNfyXRQGtm/SffpVlWD6P6M6sBiquuk4zMj+P2QJpvMzf8301i6NJ4Rw
nP+NLIEe1n/rcfH8JsIEB4OKreseb/j3JX4w2RVSydg4qqW5oy/YAEwos517sVXKVjaGuYLZ/OA2
3OuLe1YrzWAgdrLAq7kpTMj283rqG43ZBAJ/XQ3EUYqJI/rU1mFVt/I4SBIVgBFDHIY4A9N1xsG+
GAjD7R5LHuej3CQCptchHjlDEBnTvUutKu69sNG7B0c8LR7+8A69KWWxq9yAoO8m15K9TftSRxPe
uVrfmz4L4BxPX8fuNn1mGw6laTyDpaF+IeqvWRd/m9Ie7DGnETCa96lwLl7XGQHsDLQJp/kj7dqA
lijJi11Jao3rDvPR9fwtMDE3HPUYmLIAwRKVzg0bVBF2lYXO2O0DSbw1rTHS5zFXeKfFYn10XJR9
cU1QiD8vAeX+D7eAHFHwy02LXZ5PegxmXAfZlEeATbL7Vn/O/R+mza4rHa6y1H/CuIbZWUwqzDsI
kVy++zQa2n1sCjxe60NhbwotQ25gE4bSFnBvK/g2TMOat60S+jBCL1HBgXFfiXaRBZYmdDBzBW1b
Wq+ZNsb7JUsPaomsrUx5/cI08Vkz7NEyNq8VpUwrL8+0nj7YftaXOnXOecPbLqjbhoIyk43Z/lb0
KK7sqCTtwtboG7CE70s/PppznN4UuvpRj0OPmjlboBhE/vNszQYMJaRts4HzgYWDc7SB8TOimrrE
EKDw1B697A6motgUPo50kjJvhrmNAFzRrzDbXtGCuJ1JuecQzE5xMSmc1OVTPfNJ+THUZY4uvBQr
Pg/pJAysfAg4Jg8G1aTxe0N+qNaoNBR+DP6vgLA5/rRyJEZBPNtpmQDVIG02pYp0mpxjiodhS6w7
Xaa1JpLl7/boP46E/Yxx9WPxtG/wmKr9KAg51aOZLbnF0slxvKu3c7kW8r3yAqmnDYVREqmUeKFH
nQ1nmh0UvC1EEBKbuWHuZQzxQAMEgkKOZXK0aHXMyIZb9uio041t5RQP9ZJ1eyJivk2TGHeZyNrQ
74cLrRJ5QAc1hPZkjQEpi9hccq8MPx/aArbconGqFfAjKSjNgoXHQIBhkC+p1geL5hrZSfYRD0MZ
TnCwWv+LpZMu3dLOUaD3CvVdet4hVtCTshaCaWd5LuehibM4agFW+PyDehBal3XIph0NvYryA1Fa
P3K3eGkLnZpDvoOT3u0mtCYoLugdjNGa0ut2aBF5iLT8lM7LeLC7uQm7xG1CmoMLRF+aXVXganRS
s0SjQ0L17ejXLhZxPhitaK6yon2SmTpm7YTkl77HLhscthcrdzGCvkkdk9JvlRJsUendXds78Hgy
59pzMspa0r5uGls7OH4eaHV26zYtBg47oceCvV3F8Uhdhv2IsNhAqXw5qcrfq1hXp9npb5LMJ7UO
6clmqBFFzmOh7/IRcSmpvEe311p6dhaifAtcK6cGc98O+k3DiQRbKGBetycr4fN1pvYDS/SIwJ9I
wFJHeWFWWBmbSdslY/LmJR3FVX7IcAfiWQs5H8e02S4/qNtMoVgfogUa43gvR0XRvKc9ZBDsBJE9
NF3vuo5dPlqHXlqVFSfaJdtucme4BQyURjPYp6NbgYRVh1DV44OrIR/TyrexwInSz8ZtTOD6pmcq
wEPbfcMKl5ID4s54qITNWGrubDTPgeZylaDSuSHaXrTfIpvvcYheiDlMqAJpy4E01thpb+kbmNe0
JykRugtw6Z3D4N17U+uGSx0/tslUHnIf+2A0ji4zAtWOccYLbEHQTsgREzaZCvMI4IMAucCGYHcm
lSNdw+X3ySxXCX0dTq11RVukDua4HC/TJB9K+GuHqJN3yIzaawoj1X0LaSw22vZ5bivmrab78vkV
KIdsD6p8wa//MpbCIMSts645Z7XbJtfiQ0VazhH9cbwto5hPPSLTO/Z1jS6KYV2MRryrIQmLtmrv
JPEFlpVuB08tbyKprpNWrm0PE73X2HIUaXwTyYuz8TD/nme9ni7wW4hzleqqT1JzXy6iXw8x+MZy
M51gIxoxyvsRjX1M8IQ3C7zhoI4Q7itG3RSRVWxpa54nNJKOzhIJe44bMvA7WH5r8ASmzNs4+WZF
i32umpUv0dbGjtyf23ZZPKb8JmXYIeKl0ZdfVRN2tyjzthyyRgLgvZNtE48pfA0hMVvcFvnHAWhi
FZSTfOmUpV9IjyXCCsvjpVJ0dimwyADxEapq+Je7KI9oB8Zw00SXPTszfkm6uFMwkmgSsqZDO8eN
CCIpeXFocV/iHntXnRJNJevROU6kn4aqwiIyUZx9oDdqRTmBOmV9QxBXdcJJ60C7QKUiOQhuIyOt
wyL/UZqsIvCAFkTk3nlMrf5kUD5LR0M/juzImCf6imKyYR9zjWKYAWD+SudvBZ/f4CMs18PygUmJ
pksqbzk43GZLPzyUJmL7qovvey2CVE1r+9rxy/KqxhCGSym7z3s93Ue6/xjH5knTzOdIyQi5GDr9
lByUq9bA0JbJB0K4Q8O1htCblj6AC6ZCz03VG57yXB+1MFm6YmfiZz9k6LvTbZH3FIVx3uptdlaD
BexsqJ3pfjS7k+tqt9lY+XfWiBiDblh7xlhjxijA6RZS7DdR0c9cVSrBbOMM/wgz4LHCkoaJgJaA
N+dvWu/fc9IvbiTEnN4egJh57nwp6wvsDc6ediTC3p2uXDU4QdKiv65i62aBoLQHjtFPZnzyLJK4
SbCAj+iwL6uj8Uu/ePGtQShPKRp/ZytvW9YM2WgwH7hEtHScC7tThae/xhFqaK8Uo7DX+WXxRNgF
YsvsEKMJuESjhGI6dQv27QckKxqwyhE0SgSTcy6M6iw668HWYS5R2NZuEn1OrjSHqdX7OpdxfMsm
Qkc1gOGsp59Iixn2gERWU2tu/zSsmJN+rQQZXdo/9Z60mTMBYCxLA5uGu232quapMF6X3miPMb2f
sCLPLGndK6OyOZp6K3tOuBbcWgzcwEmWB5WmxgUIojwovRIvqTh4Zu+cfYXH3nAn+1Kr9Kz5gsW3
V8UlI+U4KgctrDtB8RWIyx6zD+s+eDXAekl9oKJlXmic2cdo8i/6pEPktBVpSYyvLeKeeZc48VvL
YeQmzUYARvgLj1mMTaczRyyxVVpRmy28u2lob/xsvhsWHydfIqYd2sj+SrpaHCb7rNXyc50Rty7q
zH3CwP+VqW9j1ql6Sie1NzG+8tYZcezC8CZPccOXaX5xm+J7llUaCeuYJ5ast1+B6cr4K7bfAccD
wgPADaTmthZgdFbIm7k37/0ZuxgTPvwOwq9oeibO3ka6e2Df3B60DszCjP42jFcopAbn70hxVwaL
xBItutl4oNJHakcJ4xcs0ovqMPHqsVs/6QKrQTFYyQ97gBSNfe+pXcjVg/agTW77VAK9wdY6Mas3
S/2ly/4/e2eyZCmSNtknogQDzIDtnUe/g8++QdwjPJjnmaf/D1H1S1dmVldK73sTklNEXucCZqaf
6lH0pUxo/hFXnkHDlULu6vIvO626g0/HPLDzTNJkU+LMoJpBBF9RX10k2h+FB/kDWDGFPlaQIAwZ
/rYOCfYyAW00NBx0ItW+BGms7z06jlZSFvkunlAheNvxmgL/4lF2ALrku2aCuxx7m80TM0CTOAPs
UMXdwXXVNDTYLGWT7FWvIxgZrGg+Rzl64Tedpsy9TEeLyl/G+1FAttyd4pWfZvATW9t5C1IPNzcD
xHHs8Mw5FQDLGhncTanbsMvhIXejT/4U75iVCunWBpYDi9C4mAF9PaHbQ1UZqNzyBvFGlHxBUPTu
Dz5hSZpIEcYCcIa6Xu+F4LpHvrUuiLNfSUxiR8lqnxE8XGC9IPCeBLbYyqT5NZh58BjH5FdBGuAM
xJ+dmmwOwRZD/fGt/TSZZwfqOHWGFrexdBdwi7xrl3i3NpCSJ0f7lRVmtFfanr5heASUn2RpXO2I
rU4bbjRU9kYDquH31s4Zi13h1drZ0MZTxPJZ87InjoPaHTlwV4CZJEccoOUK68om1JV2Zvd1IbPE
yQgD2aKCecoiwbC2RSvMpPwK+kls6kgRz3ILZhJ+bW/DDnFaY4x4HhJ1C9vmqXcRtdn50mDdFdAo
lX8qSqYBjWHk/MkwMSv0x3riT7ZL85f0iPKUzLlXGCQibJo9+41C1PcqAuyAoadbplFDO50LBxLY
qkd5sF2sbD9FRWaHsVKe/zCkTvvgvSNBgK1w62qXImIs6gF/AJ4Mc9+M9i2stWY3DExjKKLCjK6I
UeIAhdCanCeJRYaVCYBQC+nBC+y30Qwwj9nJc+bpFw34fZYGKaDaErNfGW+tKSKczbcWEbZeNUw4
VnmfUY0eE5O2kVUPGbV+mt/xqPcs+X1KTe5Eo0kbT1xkz8awAsBBs7kxI4E8hnBtFs331FrlkWZ5
Pn2mPiuffqHe6sqVnTX6QcN/s6DexaW0KFr6EXiIqlbtjSaWdxGQLiST7rPrwwgkcivZapHfrzus
NpQbQuCNI3M3zr0vTtENO6nDmSnH9BoGnbMuAKdthHKaQ0FCvhnd/ChHcDct7HtPzqaQMu5Pttdf
mAzQMzBhDUui9tzl8ZOW3qXZBo84Q8Mz/oWrrvnToejyu1blxCwYRzJe1KwzVOYTTskBH499ygPl
XgIJ2nG2EaQl09DGso6a/VPPm/FoAA5EuS/5LpPyoOePfVubh7jjX3nImq1K/D125nDvGDSXl4Z/
rH1Nbcba9J4sIlSB7ebrYSo+mrTmDhLXrLID3F4LVJxyMwTGQ91RpyvyKnsg9B8tTQwvG1fCjnDm
FdemqpU3ZjrsGnAb1Ky2t8GuuXv7SN9RA02qFIJXoOayo4oMTAZgosud5hiF5krkgg2iUz+N7ggY
oSG1q+h2Xumz68kAF7bOGGhsGjPZ1eRZo0ZGHyzVjAXBfB9U2wPy96EZ1daK1Gm1h9TzDJ6EzNuI
r0YZlCJWumYc1HOiEVHJ2bmUCflf10QRrm28cXHwogh8n/yE58ngem9YAhbFF6Dh4QaQP2Ue2/0U
NDEEeWvRyy53Zl/K9Rha3zgAv2UyGFtAQD/g/VV7sN8bFFt15jBMWlKBcocuZ7yY1h4fBE3VbvYZ
93CQJpcJ+iAK/B0tkooqzw3AL07aBBVbQdFDR2UIqK/6kSvxZtVpv8/DI1vB4JZNO5DS7BANPXkL
mofSyMZXz6fwmmfOXI2lld4ZsxGG9se9Rl9X17Uv4PWxVgEN2ssgJ4Ovwc3UZitOJbL1hEXrlmPJ
I1W992Xd/OCX1VTEy5h06mMQmfjNuo3WB+x/7Yo7vuvx7hhketkuXcKwNuDUjyGtcdQFafU2trii
I05nUhjVu6JhECciUKmZ5eqDjr1nWvjI6Nyh6kHztu3bWEcdx/d201eiWPHPojVCW73UMpoctQ1z
zx4ElEQfbArebg30SWTzXUBh3zJFXFlROUABJbI+xaggFUgVustOfJZTmq+vhj28dj2YG3vIWQpb
xnPtpDOK6ceHtnesK69+eU1SxawD2X6l2uKG09mBvgv8zNAcdmRMnsuqCN+NoNtzoEo+qAVdWzOG
sQ1LuhldM2SnXgNOHHDtTmVgcm1RYuqB0mKho784/FgrFXg/ZZwzsKsUeYdqREnV0mjfRc0tAyNy
rTWT9kuHOrHBRPbQ3brdTRE/tGLuumLGXbOtEcGu4paDesrQysKiXXynPqd+Qd2ysOoOhLMbXC2/
7bd9UjWs/mB96FWWZ5fx0toemXw0mFySCfNC6Z+TDOfOyILeSt7KDk17ykhzGkm8Uwj/+4iTZlub
bfrEEJfnX4WbtrUewx73QNlgtw3bdefKp7yENJYehpjrXwb3bv4lUNlHCXsdpzI3KKc+5ReMRIdm
SVkGa2MtLq62sttDHcWY50tGnT6jrm70z8ZshYZ8BxeA8WU9Ez2IhGALcMEPVgVsB407jGb0L60D
xOyWr4LG5xIr1hAaH5XfbisPY8ZQZZcKZw0cBd5YbkPItDOfucodgJ32Io3iffCsHRnULfOx28Q6
yD4HJ2DmmNSrUPxlxl8ArVg7n+nOvhZOgKulNxdkBFCffVX/skI8ankeYPOZcQTseBbZaFyYZUK6
ldu2b4/I1hU8SCj4GVXjPMfPfj/CXi2fg8TyV3moPUOic9l2tgHSbTEspiDgkWvfzRFmUyfP4Adh
fkPeQwNQgFRd2FRDlL7ilgKVUOSvEm1EY78he3yyBJIAhZO5GvhdRT69G+E1CNgpFMkb9+SHlUKZ
6DKTJhlVvzeBBR5ReC+uF/2Ih9jaAt0+FmPbAzO1lz0LADmChVaDIJ2MEe9iJO5yRDhFo1goRV9f
nNDyMt+8VoC8ot1tQRBX9qZ9RHx78UcQaoSpChQCixa41Nha0Euo6IieLbwHRpLgAZIDh8xcm1YW
F3IlNLLyNUVvOZplXvH16Vn03qIPAkJXHltMcwnyhNx7Ov1KNOcU+9PKGFgnBSGN4qSouQXNSg67
aHd2DRQd/fKrdYYvWyuQjZEPaCBl7zQSK0s1Yh4MxIWvVnZTu0sQIRwty28Veh+TAmBfDTHfU/LQ
Ro5NHIfAd78G+XOw3XInLHk0QFIurSk+tb4B/2rMZi+Gfc1BaXGrQUTqmn7n9Myxp7z+8OhXsQUs
Gn3i9C7c+jgyDhF2vLPcQ0nDwTpHZuEwTeVzxICwDo9VUfzwbTZyE+x7xtgZJLuj209fepJqMOEa
IiIRRtI+/PKtvt6DG1ii310jfRR7UTpQpICmWC3vKMc2T4p/Be8NIm6Qm8u4qL+9UvaXCZpAKvwf
vWF1b+xUsBDCIpehve29/sVmz82w0qdH1mNnl5tc2qoY4OkVbflBqyI0Cs2OL82I5FBqtFU5/GwL
F5xRI1G8SQJxZ3eQRIyi2g8TJZYyomGn9x0THr3xAOiPSmbmHZrZvtDoAC1ibzMh/tBNrJWp9kuL
DFy7E3ccMVB/L3H2YroMV3qTjryoQA9P1JUB62IqLrv2OXAHXIlFfSWoi2hjJKfG1JyDkXQdJhd2
ZknDjcB4o3ySbGkHobFyZJxmKW+4Wh2tFnGNZR0CdrPNrPKVI1n1HqmCc+vQaTsPQ+9KajWRCA8D
BzgJDAnd0O60GNyMmzZnx5QnNytICGAga6/aHD43tL7cChsVBhsMzAGX4IYKyn0dcPAcuuwBkPld
DQ2TAZgeYPSMVVZbN9XDdWJmq09USKcYwVjDLLySvQPhSkNhL3PtauYPoubFa+Asa9v8MvXJfdJp
tI16uL7RQ1rh6Jck0KijhBNCEcyFHJ3a1930gTHzqzWAl1cgXZacY7543YjGy7f4SXugW19+L5JN
F5yxLM+LejdubF9S8FlTHpTQA7KGxFFtXBXYWLrhpSd+csKdle0z9gcOPuqNhQt49Pj6ah9j9hTt
TczDywYqNiRUWqEr75cXTr/G2LJuUmecA2jvRgKXDGDMojCrVpYCl2HDVeTpIZYhKw0j+MeAmRLe
r/8WSHqPa8qyyuEm6PVd1wYkh8qXxzTUrllc7xuAZYdEF83KArGA08V8cI3iizsixX3VQc05Wxoh
DKiq8Tlz2VEwWMIKPDXPfTfHvtqpOZlJsQcvTljaAVwZltMqzauXyG3uClvF0ikZyqUNjSjSZIeu
ks8sIdGIMv8y5nByh6kUpJZHY9NVozrZBT13jf1MrZNYxF4ODZw2ql0VgvbToy1rHWB9zf1y87R/
S/SPPCArYKIH7MYS33U5ahC18Fjxaqq9XblvVc8xB9dBbL+aZfpkozmvPbceXnv4+QPu5tALt1Nq
fPS5h5luCp5FV2LlExopM9uuoTIb/oeonDX9NenFTv0dY8kFXwTpYSqes/CtY1t5xtW2HDU02Ekl
RzR4orfICFNKAkeww3MLPFGe2a5LkykhZRj8H4y7xjuS8yEgJ89jPSqyg++pwxiUgpkuuYwC62Rp
8X8itaywH+bfmbTaTa5+9gUex7TAXJvH4EnEwNa/TC9tyRWjDcbErBEO1EGkzJJ2LeCGpaTNXu8m
vEAAlJjetPfG0AHtRg7eNZsZrt3/TFVQHbRUH2+KVFVX894igLOxKqxNUs1Zeq2vHhISVM54pOOz
vUFnRqqCsITTc1PFe5i/084im4qkTndPb2x9Zm8YLtNxL+tiU0RdeqCI4tWtImdhGS91jSOtGeyn
bsqfjaZ9VJFNPL0m7Kx2ftqne7/T42vRUa8QsS3EIuw++kWnH3HZnuNAdQ9ypsSZSrsw+1IFBeFN
fuoaFlndDvd2QIJshEd4xI+QvWUEywvBy5sU6ZVQz5WtdrnqA3MPwVnQK67H27BgrUrDF0JIxilF
Namkp195htkAl6xbLDTL2irYXZCON9UwH+hHTHkVxH7CDKteRyuXxYND/KenaH3BwjoWwx7K160z
dfaFVvnW/ghTuLrwDz8A/YWknVLqkdvkkeIGrluo40UYCvABnbNqkSGdHIkC8MEKP2vc4xUoR5fT
z5RmixRsrSdH41aJkJQiEQS3g0Vgpd3W0fh66p3y3CfquNvzXLaUVq2+6T0P3SEpDk6szYVCrAkR
WJ3aZuwPaCQpGI+UgfXsu3hbC8KfaWweI5utlz6epjngVgJOQ9Yd6EGzk20jeNUFcj50uDGEKFiR
tX+DccO7nRqoLS0N58k1qpUYiSxOTAEYH7CH58YMmq+oEGJlB9kmH/BlToI3dC7q/qF3v7oCDHw0
jU9QNNkUmz3FPhwqrdj4Tka2sfHEeDLQ1IuMfrWR+U104VSAS1gPCd5Cx89AthWIek5ISHSKYCT1
wr7Zvr2n7wGcOgqtW76gr1GXajYvdiE64ELyEnIqZdaSmhc3hfPUez9je0ZsZ1Lbl5oN3KcH+0mP
05owuhC8R2soSM7k3AevoicGJPEJsvjeUL3FyRgLoKjyH1MbcXSYYgLbtiPgSDbbgmhp77HdhfWE
H7kdPjuhVqIryHPYn4NNJLJOPqnooAqidMHSTjhSc31YEecBLhVOsPdaWrNMk3qGXIseupQeNIN+
2Kq7OLp34wpulOddZWCUW7LEu671VlWPp9TzcThz/xJDHpsrRkEmVxI8VofxkBCnwTis34vJpG86
t7dAHr+1+JUQCQow5LxKmQ9TPITrdsqJSmLH7swb2u+bmFHzNofL2lw7AxVPLkUVu05eM6JNb8NU
9WvV4bZskopBNaf6rZPptJnJYdOExUME1FHL8QjrY/+THwh2JdDhbQCLXs/u7m2CvfPMwItuAac4
q0Y+SEaIYyw70JwcaKXn3ePUdhA78/U82oMhAKPDiMstt89ZlRUUAknBQBPcReifnZK2GWEOsHGl
fWggprKFxSobusm+DWePtLNmztGDpuULmuZyFQwQW8gFEzwL5vPBNBG/myAc2ggZVF3TQudz8B/U
Ikp5u+akEoUqnfVsHqWGxkEdq7Bo9hObbqO8dHnwxshPUfrxkceuhs3GviSevJXCOGm6eW9LCuxR
6M7Sx8YgDLSglr4id/iRpj615aOBL4MctYDisVR616xgxWS0ivC8ZSxH2rhsG7N4i4NRHmdvE3tX
KuLbuu/WtKMS4BlpreeO2Fa63q7Msi1Wgd2L7eDAgFeBghtt9x22PjyTOJ43iCbOitNefPKC8a12
mjMtHcmxTNvD4Dc4tBt18EPsqIJjlzUMWFCS/CgUHV5tWPV0NFoPbeoyN2D+tBwiiMFBVn+0AYen
wE2BVTBc8dR+8PAlQVTdVE7Lqjm4NI1kn/O/DXvQcqABqew4cvBaI+3RjvkS8cnn7pxCoUhQ/WVZ
mHOC/jY09YvOaHMKtKe86fpTUhhP+g6fMCt5dRYmo4o6drM98Ws4wuruhunw5CXaWgQxQDvg7Juy
DDbkeTqYtjQlFX6HPtD5KLON0Og+4gPaY3GeWgYB8xbYsH/P8sIVR3OAeipgKOZ/lhyul+YI+U6F
q6SVzqYZusdBsEnyXYs6BT0haKor+Hq1rOACR+66sLA01bFPjVNaz1+bbq0F1WlrRJXpGvvt2e4R
RT189yvDeJTYPtZo4uUq97KzF9QB8yKDgB/brhSkPlGoZdZhkOrj/KLbVEANHO8xV04nwxuOMd/J
HCrfOD4Ktpn1n/3I2BkcKpfIGfJ950D6hWcGjGQNlKjYWFppLE1BzJV82uz61pzYXoG5LNb+uxcP
r62XxGu43bSYOI0LYuaQBK1ilTvS1XAORnfgdBV42/mphbLfYAka9Awwl3dpaBjSa74GGcIInw8N
Y4mYTfdM3sEnILqg9tU6Bvv4oOi9q3Q4XU71OYiYHABggzWovupo6P6ljVB2YdF9W+MUbSx9+Bng
Ee84qplR524TnzOySVrxprRdgUlqlxsUVEQi2UUMYbq8apdNnsEqhMwca2a/tpWO64iIaNbZd92S
25Ad1yoAycl/XXTQRUWII725YGYM94YXsvl2qNCoLpmJLsaT/2iYs3QTZDuzaY6t6WzrhKFCNwQ8
J0ZhAeJLsCHDHsXHp8W4eKbHyKvLrSqf2wmC8Nwpy8pLRy7lI3o9PrupfI4M5MIxoi+X3s3ORjRK
OqrAavvTzY1g1301o3obmT5AEcO+04fiDpQAgsyILuKG6itwEtJNYQlyOi9/YSYatHl4m4FGSyRb
9pLTiJ2nz/XAIhudDWddOoJZnV/ru9ad9kmo1hnjZXZa2USrRDSMa41F4kAtEWxoUqvIX5BIIflw
0sDcYibZW0yuv8iinxnV6xUY9aOpmDq5bAIHlqsaHXTNmZiwSTe+jOW5rsbuQwaSIoRYx2a5Zy/m
8tcdWHKZn0s9Pllo8ijMj5mb38zWqMlR5QeiS0ytfVL6rm9y+CQczSHZdnZ5y+3EtqtamGORf1Za
SBoE17/k7bXXQpds3q/Iiayj/iPjfLrSW03uZYFxU6VGQGQsaXkJ4OWKDRqDA1mdgjJmKyN+hQOJ
SQafT0L3kA+U/dZa7TZMlbgKrRVX1Dmx6HyEYZOxMKO9aekxkoMrKav10BPTGDr5poeE+xjf6j5H
7gBInNXL91SE/SUxboP7EDaZ8co6wc8dqYHUOlFPObVoKg7JaRs3VRxSXmY15SLRQfPnfK9FjBYr
6pbTksuLDN/ZtEgi86XpPjxGhseJfkWaI9sbd1G67ZpwZdfeKdEqNqfElSJaeuy6uIbdpNZORXly
yfluEVfhK603QmuIeg/ppUEn3mTk7TKWmXXAOG/pK8ozRvDjIKsfcUZdR28syVESdEyT+6icc1dm
740ND0q51TKWsBaaGLihKtkSG4px1IgjtimSkQG+CZ0Rw1XqQS2xqx91NEPfxyXb8IOsKbOkowQl
ddJu3RCzhSxcht1BTI7B3Mg532SpJAQHNZ8MrDrZZiBPuL3pGvVKGnmTVQJskbNeD9CA/mto5WKn
g6/iySu5sXXee6PcjXY67dPAY7NqSMTllndqh+Fw2dj5V8eCf5hI2yUaPVxthLxrGdkrvC2Sm653
wY2Sk7cLxh2qQV2lO0r5sp3CVnmIFXqGcrHMZ9FeUD0cuM1Fr3kmzGlmH5eS0ZqXbnBefaVBV25j
AwZolXa8l7ncZoXcZHBQJ6APLrcIVICBOLIfXDZQDqULiH8F1jCnQGAJeARH1zpTqUT1gytXfqd4
E0jtXJfptxdFwCc3xqC/gz5lOgfzoqrush27Y2VXzV5LBOjpjv19OtEHavIdm1Qu+65j7RKMMYDU
uqjL6cvoxEpmBLRVJB+CpsPEiI7GksoBLsOWx223SAZuS4oY14yAOI0B9TxOzM3GIboXGfQXs/ae
jfpTzPng335gind/V0DRNhgyAQ0sNitjIb1FYZd4J2bPXxaG+9BKKFWPxPc0kjn2zdmqPAc3R3Sq
clT9ntZpuU+rAGwzA0IM3BHxRb16Slwj2SSaMGDIcb/8Hqh1GAj9wYsPejmsYvo3WUGacJMkZbCX
hPZLq6CjAOzjUisR54bgxQofbSEmJvLe3WyTcvPb4pmVAEW8msyKA65nsAw0+dlsyUpwsSYsZK4T
H5RpUOLrhgOQ4/CM9Iy40hRP9Rx67WiwA+ZWY5/oL2TW663nIYAvarD9h0rSmxl4/v73x/FAIHG0
wxwXR499Ra6ZGY61SsFzLv7p/qahojgQJb0jdkPwKVQOy60iUtl5+qrrgNwsqY9gmsokI15psr21
XjFu6ecwxwhnR+nkSx1S6KJO+VYVnU1LJVwkcRcDmk83IihreKIYAjbEcX4UTr7rex4OpYHmTALC
Q+5Yl2vX/dnVXbmBygEcQ+16oCT7oQY1EXMj1ml6b1mHYcvOptJ89t1qdvaZ66mxpqVcJosOBg+Z
6Gjte+P77MRgTGM/TXrr4DrEzbkUlW9tbZnv2iBN1/WkfQgUCMYr2a0RnqQcmV43HtszPvSIsajx
kU2uDspu/qXs830ISbMIaEu3fPYwrjERXrVI4uS0kyjjHutwyCMyKQ6Dw3/+Qn/HgQdu2E5z3LmP
wzeVYXkV+oNq4mM/omu3/nCIQrEZZMasDs+Jzz8iVThcABo/T/an6fgdrg7cwolrbU1Jkqmw5D4W
xi9f61yWWYpVYtcTQPYivmYH2mlSlNa6xOI0sxvYSHowpbAPkrqV2LYb0b+YhjC3JS851+6yfYTu
fvBizzkQ4ljRb0fdFsTpJZrU7KUNRvWVEHTDwpiVywAcPsu/osS8KT454r46gxhAFEFEEoTDLb0d
wSoy5QfkZW3Kprxjne7XYWrfXY4DkhMJXR3b1Idon2SomuOYHFGeS+xOPH3gH8RjPeQvEwwamC/a
m6oHg7PvHKBNPn87h212H//0Oo+IqFsrcm8cHNg8wdqJ53BAM8VzB94FiL1/mHQoLf4Dbu25H60p
lxF7Yd+f2yW8bFgyaLYOWUaUmu8N2+lGlzwJLUs04y2x0lykzELKalOZyePvp0p4qCFk+et1oQfk
kLyryZ+9/n1b/nY9//5lqnIm+x6VP8QgGu0GaoWpwPzJ86JMwVWOL4DC6LMa0CdtwHwsPf5mlNAT
NAMHntfq276mEqj18N2NOtUQ/LZ2/rRVjnulnO8U3dOjo0U/yUqP0MYH1c+rw/geCLM+aKXPHyGJ
vBSkCaD2s8T0XnmRE8eVMvfeMlM7eyoKdybvJNWl94R8wkb4tAcxuYIdXHT+N5UorHMVWb8RgzOu
0XQDDBK+taHtmnK+uyNIMT4fWZ/t9k0Ao9KAc6Qrhj+9lSCY+d62nCyclyb0MvZTCHMDyTgwvq7X
rGDwMR/Gqjv8RCBn3QcBAKhd58vg2fNNXgmaQTm4oyFWh75FveL8kjPix1a0a7gdSU2xj5Dtsh7p
ZUITu3cxA1UXqAj2j42N2WfhFjWPm5XjvbLByvwtQuxPTDlXNyWJaEH1lSXIvfwJ7ue7fcvBfKhw
qEffEzD1VSSdGF45w6SRxjygONy/hiMtQnqFgYTC1GxUny4y3vbfoln/AYvKb/rLh7FM4UiDfDlH
EUP+CedH7QYlJnqd73Qd+7QtrWpD1QyWo1g/G0X5yIkERHsFjhP3FVJQUDHwMLNVLZwJ33Luv9Do
HPNonSgcy06zExqp+V4E9KoqlLKsq1eRNQaoTxAZ+sDJVrYRaBeL7WRk0xzItM48NARtVwQLKKm3
bEyUDZNOETbVsnGi8eBkbJx68EahsOJ70xjgD6aHgtbCX0zuv/ROd3bCKAJ8uViNWHJaHnjmsXpK
K0ujtdbzKDdEAnzoH6F+I7LP273v5D6JmRrInL29Jdn/wPQvnnyrchZ9JDbcjtp7jofXLPf5rKL0
pfZgDAwL04AeUqfQw9fJZWupkmyNdYSESuDvIxpaaAdv9p5eqIsVFm9GBWnID7T8GJocbEYvu2tF
5RyQIYgVVJ14oM3BXxVVyGtyxurA2GfFnBzzos/zxWzwTi409xdElMRnZs6p29w4MnrobRsVpmYq
geXW3CaJh6Etj5w9FPOJqXbibg1epWuEH2LHxFo2uaa/JXKiDkw6d6tMpnOOGL1qClitZVh0oHyj
mg4uulwHq/qKvYzqO9y+ZCRoDBVGop1QDn+yVIhDPPIxQYoRfBWpc7Q8c0sF8HCyM16CdFUNZ5yC
2jK15EXvy/xrCGJ/4dxYJbJPjAYhCe5gx9RSQqYiKeEYxUvoDfFJY0qJq83ivif9HFgTCz3SYp4a
xpMBFIetY/RO7GRnF4mzxtXW4BC0ptcUUvUyLJJfZmFABUu5mcijjPin4+rFtZsPkQi6LjqksH5M
9LOlqnRveem1nf8uUl2P2DH/ZcYNdTapqNlQlANt1IEVy/1iTyiCTPv1oSWQ59vGAAeK//z374GA
jGI0ZsE//0Pd1ii078ZxR/8Edczc2gerIZLakmVbTJXBllSGdONgo9sH0h3uFIQAJRPY3IYaycd5
sSL8AxmD6IAejGXu2xOe2eQxH/PynLt0U+hxRAdAgZY6sZPCBUK+lmcye6z7I96h9Kqntr8rlAmr
whlPrtu7iwQ2lh40ihh1WW0MrfouNdBurl2zAuSoGKS9MsC+lXVnv4mrmvKiklu/bT18v7Q3bfzc
Iw7Fhb00PegOt4+dsz5zvtLGorQWsfCO/zxfpKB49x7N9ovWI7XXQbMQRQT8Sv4q/Q5OFk4aKRp/
XZM6X+PMlJDm9E3iEXyJnYaCggSHr60itMDR/nL8vNo5RmedPL99rDW/OA+dYo4phk1YmP2mKSpi
i+2ElJdXyYprVm08iz5iiZADWgoPDbUM3qDIgrMvDjLzIVJ6fzDzfJ0AnDtGZvVbY2o4I1JS6udU
pDRD3x9tF1Mpw2kq+Owi3FLH/oXEWy0x+yVbfcx3TuKEK+kjy/z3l/NfKLAEQKWyLKiz1BcRi/3T
QhFXwvBUrec7HAVLtr7Vkkb66KAbaXSSPW1yfhR/V9zHJGYSLANOmON/B7/nSj080Yl8ESUHpSwj
RMKs5Rdq4t98RGNOwv47H/X3R3SVRYrXcsy/EIydSiHy4YHaAfwy17VPUKN3GODh9TKOegKqp02p
IvV4lVsx7StNYrA7laZ27aJ+JfRbkiG9B8iHAPecZttVg31WmNVmMDhUNlMgdDOvQjMsFjUbeqTO
3PibVVAQHf7TTwFr13GBoVq6a7pyJpX/G9Kz0LDS6+OQYxvLyrPlyysBvIXi8LGSQmbnOj0UeXfy
eQeiYZUzCc1iookhj7dPj7+9eLaqMKR0+pNxEq65nL44rU/JhP33W8Iy/8MntaCiuIawTfcv15sY
oublXoUTHibj0iip4awLXe0Mp19lfklCpu5/DH51KxunemvUD5BIzclWdbVtMoIdjpcelUkjD701
VD+n7mtW2sc0G4eTg4l7XdGGwMCydNlgG8Zi8MDrqKyQB5A+GBsZgC4KeHzbrq+MlZumW4MzxStd
dN/ddNFGZ7gVhY8HOrF2fugq0rJY/fUGeSe2MUag7FNmPMGLYJL3+9L8/0D+3wbynRlR+38P5L9+
1gFMfTToP0byf/+2f0XyhVD/YEMqIas6rknMHqjtvyL5wrD+MSfh55w+m8f/7Qhw/6HrBjFW4RhK
8Cvvpv8tCZD/kJYkhm0KwjvscMX/Sxpf/LElABYLT6VwhaXjYiRk9ueX4JRj29XqVt1i/M6rrIrH
fd34exKmFKi3gGxSSO8WhbREcUUMoyIHdgxgPmdXQtLYKTdu5e4iEmZnmqp//duV/E/75z8+j78/
nUshgq3rrqW4QH/aPvtysBI7aPAekRkup5z0lYuvAMuL3IeJuOWWd5cip0QnBzGL6xpKtxIkI/3a
gh/khOvYx1LjTUCl2dKdvAkkJOr9XJzbB5fWC6khyhb5BFTbzL2vv/n4fwQd/Ovjm+QZHKI1iu//
jy++ishyX+XCugHgKd6rKY/g52JyiO25BWuyCEOLwL0GUJjN/p3ZdXNtINkw0AxOJqZI+qWSA6+a
7IGu9KWjxfhmGzpDMK+FueasshQFMjTKat919d2wjfrIbJmh6NxhU+j2CbHo9jc/03zJ/8+SNP9M
NnliwTuSN7op/vwzGWboZ26UmDdu9Gxb1bqNv5ABrN77+9ZAGrWh9hKX6MWmQALZebysD1IE42mw
PIa5TvnskBk82qm5caNSUEz6ZIQhTucotu5sS7BZU64zuH6z/u8f/TfW/S8fnWfH4oniqfozWz0r
Mq9FhjZuoiDmrrTo/j+EndeS28i2bb8oIxIeeKX3ZHmpXhCSSoL3NvH1Z4Da91S39rndoQiIZJGs
IggkMteac0yFmT6raujQ4ECdoA+POeJpKvIzVS8d30vqyLTkLEsgEI80b10QOr4FRzZuDBBLtPKG
aAsQYFnxEY6IA8+ipzOsnMZDSpaHV1cY67YY5DE0MRaga1JLgii9g18wXnNsUGIzQ1phMNk5JOns
tJnusVaY4mUyIMGt7CLaigFvlmNcrQBmZGoWJN/5U/jACm1V+S3GaECQ+0oFlwizBhgwNjRPnd7O
8FyHHbNOeVZjFe1p5rUbjemX6UuE20Gh3kGukRQ/RG+9KLpzLMx0zVAxbhsMT0Sha3PLrkXQMN8a
kv6G0z1Zo4ZsHg2cQhdZ+fsCxrpbcb0aBlLl7eTZnswaDV+irYWGR0rFdUUBkWneIMoPZY/eHnjV
F8AWA6m8rgnmudxZGX6gf/6+9f/rUL0zRkChaPK/oPbugLtxdEL9QejdqXeoP6ZuXePAplkyh2m4
jn4ZDPAZhWpeQlai6yRz0RQEBRp63dfOYVFuO0/QDq4n2HHawyBWQQL1z5gJG1PtnUkx997+5c/+
OxT/9xlGmoxnOy5DMv//fdSwhSSOyaq1h8nC+yTt8BFN1tVwII3qNsKGCsgCX3zAYsZx87OJKS8S
yVPjfZOe1LENRL/u83m8Bca+yTzm5yG23SqH50ub9N9md//HXqbEYZDgID2GhT/H6J4A2ATmqfZA
+nl1k4pur5qxYekp7MBTu25O+lsOfCLHmD7lyUkL4peIRcj+n/fbHxk09/1maMyYkWfz11h/pjr4
ymm5NPEtEd8OVRMffP2WhjFu3mimwYvuNetBqeZ4B6bkHOijh4Bb16/3XamadhMp7LsAJqBjKlhZ
oBtjfV9WiLTrRrNWUSxOfDkQmzAX9mPm7PWop75lFpe8oqjsax7hLtrMla3kSQg8QiJOv8RJKP6l
xnWPxPhjJDMMaTKl0BzL+K+RTDdF4VUUHB8I4fphdkN8HOB8svI1nFUaW48KEJ5duA+C/scaXk36
HtvGWVMoFPTImJADtt1W4aDahw7ktBZJ3GIS1A8Bxa4qAXLmn78b+78v5I7D5IJrBv8c6mF/P6ZZ
m8pIGD1auaZ1V3oW9VsG6e3kdD9K1TpXlmh0R1K6Qp2TWGss9MUxq2Nz30Ak7hLrpmGlX5vF+MNy
e/eEOoRQWrd4NyVswLuh0HCNZB/qMdI/6pC63SMtNN/sNnB3MjSAwBZhucj5DbvZoRay6FplZChu
ammQmq452anLVHaSJSd3UBypP9BH0F3s0r23duNag03tZPA/4CG4/aWiDsVVAarxOLVYA/QbhlIL
fXi3BK6nPYjOORgxlFB8g08aTe+XbBQU9/TCpDsKXiPPRgq+hoAOVMPM40Ppc/LyP+93cx4r/jhQ
HJ1TQuIBMDwGlL/vd8STfucqT3vw8IJOJFL0jyqcaDE71ENsgVdfeFRsIuYXJ6UmDHmDYumlvHUv
Mkx9kqT5rjFpompbxMqXrgNpaplUL2JJNyRGlxm4BXjL4KWDC++zDKRTcVcDdcS+w47c5cp8CnLb
2/REygDgtp9dFMspjsUJecDZLUpJB9AfzthZN9OQ7GhMpU89Jbel15qbLOzyzch1kKqhU64zUP57
Kijdvxyh2t8rtffRwyGChCUqxQDTukeV/GWRKka9622CEx+QA7+ZFasstwu/JLMBqak0E2aTIFRu
qKulH2UZtst2EdIBwAwylkfql6QAlFhqDGpt//wd3gvWf/0ObWkxprFwIEcM8cqff1nWBjrUdNU8
DKWBG2pIcBPMbF4vefErjCe1I05IRQgBLSOEntRLAbcgv3Nn7+z98C2NpKd1X8/RjMI41y4qkajr
5Un53nmOT1+if063pk7EK3F10SZp8Gm3XajWubELOlM+DsbbYHNdRD2nLabSxrLktN9EnqJU9Be5
mKIt7lXI3yYyppGcPVVh7worHEFmgziwmQ9+g26w7EsDlW/JEjmkGRN54UZzKC3mJoSDMEDXZGAO
gsVBIKCmqUuSfIsT1Z1weZHASQqCIYggLvRX8IPaBqZNDXMC+r8XDPUyBPu/bAJkC0CikI9GRYAn
N0r/bfwlQeaPE4vlkuSEMhjVdAhdfzLMJjfx6CKp4EEkQ0Gk8NSjx0oJQsypYRbiZFnVB/XWduNM
yt23cXTwjDx8bidR7wcrSZchVbexBomsOhNHkzPhOyoRmjL1hp1ByxEAkEJsSZD7Mqbr1wSsbWhd
rJU3yEvR4IIDE3iT2te2rbRHMBIvUDDkuStusZdcZU9aJTtMbsO4/hF19pZMA0xXrmWFj0Ov209Z
Kw4JGGXcVHqPcIgybzRuUCGzOCqi7pwrPlJvktxYxKSaegE10bnF1cU0N8cUYBqs9ClkltTb3g6v
zjJ2aWCXIc0W21X5VtalJGzdxD6UO8PJIGjx9PuW3j2MmXkga5mk9sj3T1rUrCXOr6sFyDUrAD0Z
okb6mqKmhNuEzR5dGrJeDXm6/uhNg/+gliSgn3J78FdtFb9pg1PvYjpfIwhH4ttp1NWT4khLp2ZL
/BktPSe6BoRcLaq47LdOjC2etzVovsfNimorizFc3YvEGuOVLFBujUx6USN8UbWm7Tsy+JZTI2H+
jPqhr7Dre6UGAa1ZN7BWdvVM/AXrG0Ak7+ILcI6Y8o5nr40xQ34MMCmvQz6nZV6woJ2ExV+TLrMu
qK9oISokVHDhegNj3+hg4oFghi9ac1Hn9j9jsCJHOTSXrE8BNLg+ApBOLe1JdA/mwNHD15tuKRx9
aDGGVqJdBJE4FYpc2V8Q2Rm3vo3fG4P4DxfKGGGU9oPK1YJrhoas0L6Ztf+ljsPphlRpYxbEtlCp
gyZmCmQINK8IXk03VtF8mDSf96OD96ruXfmM4h9lmJyOfG3wBdziwMRY2xmWESznTmAkUM3HJVYW
maTlMVX2reRU2eGVac/livWPv/Xy8OQW3U9Xg0/p1U0MbY8AIt02mg2yHpiiKmouaY2mIOvqvau5
2VEnY4FyBlk9PtdbryKge2qG7OyXzbmLqC1Kk1KZg+l+VeoCQxUfy45adXVTHQCHG5bYS2bZO3G0
pOhmNZ0JhJH0BTkcpr2D7+YypL+KlBNsTMm30WQ1K3fOPlOuImjGszIQcnSWaa8inZoO3jZBzmsC
bVwY9rG1+2471LM2IanrazgFzdVMUX5PBr37GArtEQ8AXW3LRPGLOnl05fhq8irKsTKnNCDct1Hw
+ftpR7e0XWDnkje8YvKmJjXc4r2Vg9ePWnbSnRLSZdAEMq9EbRNGwaXsYfsWpnXKQvtb5yfR2nKm
XdSO9hWxMlbTogHIbAmL8OWJfrNjlGu99n4oqvL4U9+JqBbbPm4wSsEKmfvVjVyDsJoOBqy8jRe2
P502Hi/evHFKicTDpSjE2s45+iGBGv2YfiAVC25TO6BQ0v1bgcZA0Hp+JuXyjDoqOEe2gVrYq/ud
Ftav4Br0JzvQjyHB05dIbh1qD0jbcTMKDtvv0TR9kDThbIsJRLLWev1pKjVMUYyUmlaPx9J6CUvW
QgkiM9pi2sL0Jud2n8sEcXRtRhFdfKe+BERi74Iy86H4OPmCUgbzux5jIQOBvQ6bns68g5zG9p1b
V4zvFVC5lODwJzNBd2HZcwdx+mKFyKOzyvEWGjLxVdU7xfNgXsHTLBi+NOARGNS7Mt41ugVDMmz8
jZP0K8MGydvaNi/raVGHvfgZtpqx72qUC4gcFo1HP1XT9BcRTug8XSDwKrIQZnW0aA5/ucnqnfvb
UYeax2q2OvQzapJlUfn7ro5w477OrQ5uDMLBBfB7VwJZOL3l+i42+n1fhsjLo2Y2SyE5qvCw/t4A
l8Tw1jibUbBbO2SRf9nU3kFGpbV3cpPjY2SUXaO3/QAyVR9Mg3kR7UVcIpajDtG8cYJJkQePbNvW
+12FRPeu3wDB00NrzvZxINQ6U/233w+D9YKknGzLOQWgnjd37mcH8ZmKCWGIaZU1h4zmvsOSHjA/
8F/YuV2DoZ3Nb82FRHjRpuEPOxvI2klJF8aBBhEYL81myNMXtJ8vtU0QgdvT3IPvlK5j18gPqUIM
bpAhsDJ6LTo6OSfLBDlvAVvzCa2Jtsp0QqUEDcRutAhXQuB6103cN3/cnQZyxCYBSdnxmpiGKubq
vslfMWHmTA7Qgdw3kwNY7/NurYS5Q2mN/ZZAKjFvuBaDx/vfW8EAtgd3Ij+JQUMDcaZ362A2H7Wn
GFP3Xsxh5CRuie3AYI+MCox3qHurjhzsbWEXzxpUTgSwXbPqE3WTETFXAjJGjY1z7Wg/abCfMevF
C0OSwlU7PV5U1x4WbTVVSzOo/NVo2uTcVINcpeSpuUNcXFLvuQV6uwloLq+Fnn4bvGYLIMdCyI48
tusTiERDuYF5KhZhSTJZiICkUaCrMO/li6GCL+pQrzggkfslPPHNI/wuEvRog5AVbkJaQB3TZ26D
HbR3E6kkinCmOCeSR/L97KF1K679KRK6XZR/A/WwgbbcrVrQZUwjAmRmtJr0Mb2v1WfvhniyrShB
hYFYoQ5K4Jia0y+V0RwpDe2IIuGAyAbSmemscKrNGy5fey+om+39oXhOxLg/737r/tjnc3+/9v/7
4893sEKKg21PUMufvzNrGFIXn7+mrGS09dR4/Mt7J/fn6FWfbrXcOZQKqdnvv/j+OuLtycAOq591
A9wHETCfomB4Qp6MbcXHvbX7/Vs+//rP3/f7wwSlzpwfY3ygyJirYzL18nETk0JypJk4k6tZILlF
+4F/YCvGGS+IZHGle+jMYQbSjr9vJh2VZRdLY2nFLQO+0ja6AqSRay4STA+dp0uG1TK2HHmUNujF
xOtZcZg6xbBS/xHGkb2PZGiR1lhZh2SwkJLlBMBuRBs+IWfkTL7/+L7pWAchAPQSennlnOphROby
/hOughYY4fhYQznb3p93f+i+ud/NrBxcB9Fazfwm98et1P3PrTJF9gWsHHLS/Eb3FzCTT5G10XnI
SuXuLBKIYle0+ywhscaquXiSfNLoy3Qi9iObAKF9CQZSKzLLhUI2i+QDi+Cu+00yQKHYNHex2P2B
+2awZSnX8SzwKuCxLrrK8IAXcwW4byBW/ufWZzAKkiMO3c/nuP/77M/H7q/7jFH5fJsxaGCyNy5j
zCCB3XaOThFBn0+JxDTcaZ6zP5OAEm10egBMgCDxHD43QLvsvz6oLEwGnz/+4+79B20T5X95SqBC
Vy3/+SVMB8ia0JB/hh21jt/PzjJyuH7fnIyRv+LzlzVRQkwalxzL7BjldX/nu9H/++M/n/b5S0WE
Tvnz7v3WH8+7d8M+H/vLB7//5I+XDB79azBinlHeAIBScPy958bOMTTgvfNuQvLetE9yvulnSZbt
7numTPo8202SrJLMsXb37+zzG73f9VqdBVhWpGx/374//PnU+637lx9Bzp4osswv6HsNu1qOmn5r
oELspc68f5i8cg1ra1WxEO/mYa5WgwVxdz4CxkmPmy80wPnC7oOPXbM60ma47NjMERxIypOZyJsj
4/29qRuX2IzP+74VgJBrwjnO0ka8P1msMOa3nt+UqOPiYOlaQF3CP6YiQ9IkahhoGPvve/X+vdRM
fDd6VTyjfun3GBKIyp6/4Kl9SaN2fd+Bf+z++2N/+YrK+2H6e69/3vSTksMm6rp3twt+OCKii2VF
xVEVeLlJ18SzUzn5Qzf6x9EXAAUma3wskgQVVsmKS+LhFhi5o5ikDGygHYJQephmMiRrB7HMusSk
i6ycILiCqeQi1qf6TAviPFZ69WbdhO0bJzd/8DUr2JMKtw8gCAJSBXvYhdr3acbBVoV8tiAC7PX2
0iWyPnqZ+VC5tb6j0PI92kSNpS6mk6RrkyGYax5doqaq14VewYjqwmcIWnMop/kcDxXBYpX7vWCw
WnQp0qdowM0vIq71Y+S9E+igXYpucBCuGf5eKnFEDkdpzJbvXugi2Nfjade62lfoihPpYihT9Ewg
rGoRJU04CbscHpP0RywpLOiFqb5F0/ieQzpFmUQFSkoWT3SYdOYGnr2pm4QVPt7fBUS+ce9p4w9U
eOCuM+Ft/aAJbrJZh5gOcpPwtEC9WnaBtzh3PnI/UxucGh50DFzLjvQeqzyIHsGCVduyj1/6zCR2
JHOxBivAn4YqUItng/VN7ymYGdoUbJsg2g+cDNegoFoVwezZEFN69mL5ZiksZ1ruQzDIRlTesr7k
ygXRUec/RC7zc1+ORKnk8Y466I0BqTqaE8FTaUQSNzK4PfHDD6Yns+euDwymReb3UVfytU53CFuL
YyEcZ+MJWSDZU9vOxofeTj1iLzeASZlwKYwr79AY1Az4Pn5MjnHBN4y8C8N7jsBvQ3foFygIuswS
9K5scm1pVXiuDxl9IHz1bv5K4vxSGOR61+63NMDhF+ik1WhFkALdX5bt2J0Sm0HB0prqpjeKvNBG
wxmpeaeKNHK3FSPzbH+C+NGDSCew1NFG9RiF9c4iHFg4eBMQmVJCMRQ9ysxNjsFsf3XSmIUeFzrh
OpfJxBqBdQt9bg6LOky3XftA6m6y6nrTPaV9+QqXT9ubcA2r3ieWV1FDlBaQwtoHuOf2eFPGQbx3
uzQxHwiH805pmHXoUsP+GGnfBXbZpehpJ6gmwPkz4YH07craAzDaejdiXCfdBSmP99mjiL32QcF9
ZF4QXWJPe6V/wwyWFfpGQ9fI2V1cxooDC8b20sjq/KjVwMnKGVXwbaLl/Np633W4KSrK/QctMt+N
yhzhkfqEsSt1poWXXSwnZhDzZL+vC8KSVNG81mNtPelVck71Oj41cvwBigQyURfaZ9hcw6ob6CN5
UJsmmuvPrkjXg4xHTNYQJfOmeB0Mt9yzPt0jipDbyBhPdy2RE/X7kr4JhND62GvkIt5x2IodTJqP
KXapml7iMq2fk3ER+/p4S4xNYAfNA0F5y7qwD2TOp5SK6YpqULKJ19OX8ADGbY19cUvTZlwy2Qxg
AATo4UO72BYp/YMqV8ERN+MS7gjYJq6rddJaK1wO5rGdvLexh4GDbhEXkt7BVJqoESoi31eGbxpH
5lHjMs/0eEc0LwAEB3py3mFsinFO8pez2ifnrG6/iGIgYBHo5hnzyU/00V/C0tnwlHxj6D5Ht+zK
YzV23SPSgye91qkncHdF4pVBt0UAwXK+zwGCsG7cSxdCZVGO+Eooa3kB8kZoKrrN0rCjQ5JOGbQi
94cuC6zfzXMbKHcTlM6usCbg7+WXQtQX26rHrfTptXrjV9kmGsioRK1jr/ahawFDN37KeD+QRvhN
+6L7+XQWoVjX9b4EIvAcqffIMYx90Zvvg97ZO7wcjy1kBQvO8A6zJ7rOgmpuFq561rLPDR3qBZ2G
ep+pRzeq5LofbRtDXT49DT0VRoDQy9yw0Rqzak3tWLxoutw5ZKClsf4cGu7McqtPVgXZm86Ds8yE
wFTggvdQgdwXYb1B2P82mSDzAUG0F6snoKMo4CV7zhMJATVqvZZCfziS1tS7ZHOzAlTCCbYx9aiF
PSJNj4aZvSPOVrcipKd80huXkpYBJbsbspUbad2JZL5iUPWDS7mu04cnpnL2eqB7MELH+2I0CRnf
6akx4vCJiONwDl2tDlVTl6D/h/BFGH7/4IDMiCYP+c9kY5lUPyIdbbVobMziFc6SNuGgpRqZs4yG
Oeg4o1rWPQLnoEzKB9VyTXNTMhO6udHHCTHj+R76lmjK+yO+EdRHY8x/YglPd7bZwXYpbMAa+ck1
LbGbGuZQ+hSFq8bnhCmLGJAJv8eM+/IcxCNUQWvgvIBZQWk4iV9UC2YT/etSuVl8bf2u5rDO6Hh4
NZsxv47Qfg91lNZrjollY+vHruHCAAoVI2GrPmyrvSiCGxaBir4JWTv7IJ+H7YxaNDnRnN9MKpl6
1d4mbWEJdwrRQ9fuJuZQN8dutwdDFtZ+dMWsXa9aLr2meEoTCPCm+SsHu/ZaWvEhgbSHUCSNHhsk
veBEgq0s4ukWesm3OWf23PQ5YDz61If2QTg0Ae3KJGEIgQxtF5bypgOqJQf7CuCZmNBjq9v7vrCH
F0orHL6inRY1IVOFAUrZte15rjR8ozgvt2nMEt7FFHXGT4R4aNJJU07GSz08BGCRDWPaD+yFjdKm
L6Fd48mReCgTgRmCmj/WcJOSqc+ewdrsvLSgepbEzNXYASC6Qjl5w4rg09EDcxsOegNSQ1Gaw8W8
Kf0QAEYTkuCqp19MM33pZ0uSDojZ86t2paLBZj4wPidWriMuIxB5GILrWFP9RDJaLmNhOEuirHaD
odwtZWGKKwiipf2N5p12kWB02ZEGYRtfjbzRcNgEPwMiHOFM6ObDSB6KV7VE1Xm3ERcoDjA06QGH
ch+RaNxoDP9MYTgq1HSFEBIfPNbKQ+s010kjecIOxlcgwQkV5Cl69u3uHKCBX1aWmraT8vDhmzsj
9j6iakRc3XO6tgiI1rHTgOBp69WojHXcmM6bNH8xqyOqVx+cVW7lHC4dmMfRxHeqyw9DRBSSPfuN
q1e5Jo16pZnoqkoIEeGUTd/CADpWF085xwdm3hEuzpGAFcKl9EpsPUcjjxiYx76B7l0a8lVW+Xen
LNdeRLqCH5FRqcxJUGbzu9MUhN6pBAKv2Q7zetQj6yjtIiASrDRARXUnluJgU5wH0cwzLz/dEa2S
bAkKeJiqvMYZRblEThFdNq0sZpcoweojwPgAW1oDrHMRZgMCiDhhoYzw96sXpO8u1sSFldrVadD6
1TCMwVG2KiTjYJA7SH7E8wbGzc0z92blw9Z3qGCkQ3SkJbijlE1dxZy+Vh5Wn4rBoKEds9I6ynAF
aWFYz1r/AC71MUYzs8Tc3+4qQRhoYSfpnmYVrx5p2KVM9sOUVF3p6SdECdSLTfxT8UvpgKptJeLz
1pEIkTz3Vo6eOiS6/ErcfblKNS4oDk1VcG6kOTCnb7jw7Upn/Kgs7TqqTTnYjNWZ4x8rQm1QgV51
jWKLVuX7ZHKSJTzeFRGxzg3e0NdSS45RV4qt1HQyvCcHjBbdt21D5OOCaVWMJqLt96GWPcZK9HvP
7fB5C/cXEx7jKGpQmsD5J/B2w97m2naFormvq4FZBUGclHDHb3ZDA8YUXfRiyeSaEa08jj7TJtiH
m6gmnz5pHapLhsVJb7YI3e1LHhKS5ibvVqmcn8DWv5nF18iQ46Mdy2vaGV8LpKVXxyvf4BkQqqab
2VovG8V8c/DpAlrWTmjdsUiAx4Wgr2ChaBmcGlbAXFiQW/bZBS3WIZzfM7PadKkv7crTnvu0xFnj
Z3TaJheXnUXrS7qPCeNvqmA2pQV6/BjEF6uVKtvKste3mjm6eCemX9TGH8MwZ2cVYFAd6Ad2aavd
FGhfi8E/Mz1qDq5hb3H5TRcZoTaox1ufnEBpf63MQbvpoUcUZlWVK6sopuvIN7Eojdpfu4I6vtEt
ChxkW1+1N9USa05S1KEwn2xMqGetbck4DLTiDEj2IcXAmhR2dPZ8gu1KVFObVMMp7OHbd1w3JNAQ
eWZAauPaFGG6YXxdUi9paHLMhIQROBkYOIC582Q8EePlew//jP4wUYQOl9EsJL9ISudCSOsPDXMy
6HP71LvDDiAtVmxSwJbsBUULmPwBA4rK/RhHJrtKggy6XTT8Qoa4DbWK1yYm3X6aNYtRp10djcwp
pXmsyDxGpT+tkOFgkqZ1fLBRj9p+pj3iMH8NXXGiS1NcSOkSJUJNlyLkDUE0cJmK6/19kyB2PVeZ
ehsSp9sx88sAyFm7zK1Yn0HLwGCJEil122VoqgxquvXcAJ9tky9NbSKV9IDz+Xbpg70BQTgMrEHu
badC7w/x4Bvn2K9e/1MaSIWxDxJxLHgQNxbP6zcKuelkld4pZz2yiFk4rxIuNrvEcz/o+AOHtbsj
AX8PVZJoxyC2yeSO1VEZRAf4EkyACYdz6VfQ/rVRPJqD+sn6utnBFf6uj8D9Y5GHuyEsYKgKFu6W
9YUGn7t3k9BDkCs/ignoojPlYoOJsTl2XQgy0INMDzecjhicJroq/krqLSpdE6NnblIXKqjBmzX4
D3MAuZECBydbROl7fMYJtX1wI0ahwKE7mNEKE2JXkxek5dL4gMvOtSDj5FpStkmPOWaftcqmmz2z
RGehDZkgzSGHhbIAFYIYieDT0Vk3xBTSiDDerOIDCuXaUcUAUBP0NvPwN46Z5tgYjy1VjYck8S5k
PpQMkxKrbijHmyLyu21De8lhCrUomAmPnjhSX8D6EuegOMm6CTJjZ0vYTCwJw81UEksd+uDVdCqv
Bz3GANmnDfN5ZF0bDCtzGFX0RvxqciZ92F9aQdvOBS7CmkLH24YK7Bw6zGErcLgtS1S/R95MkRGy
dFSldnZjo3arMRuJuUCSts1HGfX+eSyDmx4QUTFnl42thkQ5l9qR6267iEt4zhGrRYkw8JCbGlNS
HOY7D6Hg2nBSdHJWR3hyUl2ytKi2bULmPGEm2VoY8bgqgH2KVn80VfyzGOixQh8Yt4lvdScvS7yd
RaNsmbfaL9FI4+zMeRpdXV2HYWhWdhQdJo7S5QgZapfbtM8JT2uuoZ8C8ct2SVOEp5KWF0JI4pXo
D40HiBbDLZzig019RoSw+Rr7pSzF2SYZdGM6YDA7T+4Rd6hzG3vmos1mtFKQXkVVQ/SeFyQBsV2X
bOrepi7cOMAhPobegSbgkVJhdvoLaQYUO+3oua/xtpm9c6kavXr3sn5Tm+kPXfcC1uP6U2WJaAf+
Q26JLYzIEuyyh85mRtISH+cLcloLjzBmsBywSNL8hvzSINmCsyHF/8pkjNDi1ibfgtrDErVOvEJL
OS8ZBvhatDwbHQGd0wMuqBBFFfra8W1/V5dk3RmMaSi+84kjUrFanycl8QywC0rWCLQv6bSX9a4K
EV9OEWJHbHfPBnhBerOtQcPA19djjBejBUg0k4p0312ZekcWD95rOhhYGJrWjOjfSbB12Iyqmn2c
lF96QkMPnaXHj5pBMwQ6H+Tv5d2S4LosXoCqEK5bkmTVB8F3wAQ9bcbHgOHiEor8VzaTAw2W5G6C
+b+BE0aaIirYpssZ96dUkskVwWyNY7Hp0+gQxHDInXyIT67CswS1nbBHyPqhNm3d5kXEubdO3Ejs
acEbqJkmh8AIvYVRQM++yUznkLSKaRoBypu2iDQaTuaGM5pkB/J38aitWl9cdWzrSU/kXRDL7igT
F78r6qb0FrRjuC/nYXZQJh5DJyy3RV89QYh2EYGfDVr4O3TeGQ1fc/O7viabx9hjRl2XnrqqieUC
7IMYlK//psoanJbuBgszLZurMdy4GkUnQmC+3EswqTOYoM50bZd8NYpUo4eLIKhYtpxukznSROzl
qgmSbosbNKotqE7RYN5ysP5WRvRO6g/rJpYo9dPBWpLB82Q1uVhWhYVsoiK+3C68hx4M4T4pgdcF
xuhTJS1/8bEfjCp6yfJAX5El4EHRg/GNl4zJUU8VBc4/8D5fvrdaHK/cIJHIbtuMNJORYyckFFLv
5CFS5gYyYLQtEXHDds6njQj9aqc7BeU/ckUWhlGmj7qWvrh99OiNZGkEQTSuzZ4JCMy7bCO9gtyl
zLqMjdNB7V7mkuQZXx2s0vjZIbE4aZm1wsAIXsBDPQHricPNs8HzZmJcBPBbUKa45ARG0JmrTkuW
eHWYYPRoHJvSOsP5zY5x4l+HXG7cOQNmKM/6FLonI6OOlMW4T6x4+khEDc1QQqtp6wkEbRRBWeqK
n3cxvD+633Ng428LalWEgliuv5V8yDWpRs3VHoAL6i/wH4Zfk1EswfswmzbMftdr35lwRdd20qn7
1WN6Ntzi1tsRxcYiNTZxgTw14WwGBTpA0+jqczG4JwvE4yN1W2y5ke2smE29tDHhGbSbUQ9ElntC
cPTVLMv6WAV4JDqHfL869fVF3KQgQqoGxYM70vqo7ZPt20uF4/pCh/3o952ks+3R2/eC8FnRkkCq
O2fPA4uOK9taoSrudo3UTlNammcfWfSIU8VUTyoNSxIY6mBDWQn751x6jAOynAiU15ORKr1QCQLQ
+EvFYvgU2+K1J+tt66L5PAZJeW2iWbzokTJn0PTMBy04DN5j6cTO8b5Jhckx1wCvcHx8xon5M2SN
inAY9dxiINBPxRdmycUpx5X8lkQOulMyzbUQewP4p+fS9J5SToRj0Hhru/HmszqhGDemlLiSsL2i
hGuuEOe3ni9Txvi1BGxHoddYO176q/J6SUTaxIWsKc9GkskjTZZ2ryYyFcMiJM8Uzb+WiFOVdinJ
UXHyUH/XAbvlUZG8cHXWTvls9q6rrSn0+EmirF9nmqJlo5nq7JHOROJzsx2b1EXEURMoONcWtPqR
JYrYyaGEaRyhMAzpf0i3jnbyYwxFeKx6RvvEEE95yz29s0gT17yzypK9KCIHyX1dHTDAvUdVBzee
OKpN4UIzHFyqvGSJLgYmtY6Zjzs8DtSwQh1mOmxuCjbRTsVZwRCk+TsUIjPDBRCpylxiqkkAWbEY
sVdE8DzJxhi3gxZu2tBwHnNHbQ3gRUbhapcsT97baVbQ9GXzmCfkpAxDgey0i48lUJ19nFMo1KKi
PWJo3xajLq9hXryyC2D5TUzBlaHdjJCPn9OhXCJuz8hPje0lJB8iwZgRb9HoAuShwhJiRvb+h70z
Wa4bybbsrzyrOdLQN4Oa3L5vyMtGnMBISoEeDkfnAL6+FhhRlS9HZTWviUwZiowIiZeA+zl7ryVd
8zTm2pemehdRKaI1D8XLpkpecYEPuziEFtCWQIbJZuAgQ7QW5X17yn0MB+HQFZc6+woEimXfLD5T
nqbQBFHCKD86V1mr1qVppRuEODyN3ESsnIESh6YM693pGQ5n7RsWjBB2rPawqra6NBHPLc82gKPQ
c4+HYLrXlOpv4fBXyVJ+3cfcLhj5jDcUGul1gAsKl/691qvmIKiMEc0DAtUnE/jBsMSbWFbwBB3u
DyYSBFgYZ0pHztkNsu8ikvleIGe7sux/pi0P3CcI6sug4H2jFWAY9Mw7JwAxVnjHBqhSE+cLjZbm
rg+emHtnz5r2F+BYsWVn2C9BLBhPqspO1M/JTgJKXyL44dMGtunkZtY1tYW4BoZXXPLm5e//YfZ8
LohkL7WEwJ5rl95RswisaqWy14k969O5nD0SU/EhMaL+ZLVOu+g7sAoKYdnup3BhKk5QZsONklWR
2Po68UbwHCfZs7IyI02c1Ji+dYpJnm7oN8HCqgE/uc4HibenMmomUebu56bIb4HUb6rhSWj5+sKq
PvpOS8DW9UBsTN3S02FCxgnDuyEdbk7EjTMK73VsDFf+CzihQ8/NlQl2MhTDmszvVvDFWnKmMVak
Q+fOu/ycCvhVQ0eEQ0YGjNI6+xXNzxPPC8ulBAsUNcAk9H4cduQYtRXHSG8HwnHNpfrvIj17Aw1W
E6ZVOa8dATgYO7APTWCj60LXeCWp2O2IxKSLquPlwLDLn0V8waJsM46ljTjqwM3wjxSs1BsyWTgd
IUsepQPuuqmIzfU9fTN+T2QSWzjSHQO5aDBee8G1TKpvBpjZDpdxvAlV4S+NqvYWdjLrWs3WOlXK
OFb6lF65J1dcBRJnCZGLXURZgRguIgaurWM8GOj3TLqZse4cT40PO7XTO4pVBsrA83RvfFaNw9+h
Jz65MtyQ1Xw8S4x1OJknhgsUjVLcgqMY/VVYAyGpqNCMqK0eIM7ISafnwjap11iMeZVf/XGtzN5r
nIsvpaqWDOJWmZa4HxYdRQ94lddZLQ+mzj8a88Oz8PRup/N1m/GmNXJlDn9GtqrTpN6ZwmN+Vxx7
0ny0aGOHjPRcn0wYEbLEOohIpreeecbSHRj1Nm2KKYu4BTtN91L5kBQnLlyn2jUp1X8Mkdu+8sWC
ausr9hUzEsvqSBe4aDwMPbY3sW2+9Jb4sk2pLqG/NQtUGbnDBagKA84fbvEE2pY9Z70tna76ZXra
Gi7Bc2EiO9Q6t71NAgqKTJfCifPlz2Yuy/lWrwzl71oDjqhtJhEvHNO4mHZ69MZHZxNAn7GaPCDz
8SrigYCWq37N0KNTGoQrU1g7jZvSKbe/NOK426jDEQ24hNdmhxg5gO075m58bIXOk8PIwtcibtd+
THukxHu5QC4IBKxOmIZEJJjzCQVMM1rVtiwYwbbqCFpQ3R4RYaWjY0OvTV85OskVYeaUF3Ktrzt3
2vmhxapkdvwhunohKj0cA3tQx5FN0dA4FgSeTJ5rAivbwJ++PCsqj7ppFcefnwmnKo8qM14jWVeb
0BLTIbL54ednw4TCb9BGZkl5cwaguHZBs29bh5xAbYTj0jSJjflJRHK6E0+K+hCb5B++bkwsMQ30
hfDKmeEyGY+xjpDmetTY68i3F0MZD+ea9f1Pvaxkvfo8pd8Esa7SDt1fDfeVODB+VRDAnyxY5kdP
ScrvCneNq4FHzeZSQcIwsBHT2YRPcbfSD2KJznNrI5yDDk/ArMO+MoPUoEYLE4xP+5dIiveYk/+W
9QNTXdLrvJQnb8PZ9sDKjPNXkRySaHi39YLHHMiOVeBbXCKL9PMnHzFEI+NprMvnyUbEQVKadLkq
GWT6Pv7dGEVYkMKtxm6xZgz12fEfkpLVW5Cm+MtoHVAtDt/Gte7OeZX22Nv2a4H3nnhesIKD+Z0m
U7E1Qm0FCd84OJNztkNfrJqW9m4A4SVNRi6GPtBJ1kVH2JenqsN6qSpqvLbg1G21HXWNQBzYGb9E
9N4PHJPcVcuWm+kpb4fWmxZ/R2Rr85JUo7VJ5uByqfkV60CAq3kHK7iiR7cm3+1vmoLpSaIsDZ95
zC65enS5L9do3XigAnVdkgpIlmmJbyEDzL1oBgbmdWAwVlRtSC09Q+RVdD2rPeHck8TNyac6+/RM
BjJ8sRpsgg5P+2XgkkgBMMxstBw/iYbLne4cIk1zz4yyOPab2jppdPPFz70/hSQXxXtzW7B5KTpY
eXBTYUqnzHQnB38fHL0dwSqAa0QQypjBs+yxtun6Tiu+KLqIbY/qOWYgu6BZ0uyaxl03rtpmXep9
q10j6rWaVPckzPrqx6pe1Y6Ww0Rk/glYwsVD0sMMywKDk7ZpXGXfnlOb2nIh3gtGagvqRB7PF4Au
ZuW1MO655XmEJsYA8eEuyFt6L643bAbYiST6ivw8lN33kBrMJcNsb43eizRYkUgv0xaDndIWh9a6
biuHgSrrSk7SQNP8wDhzQbnXOD8PlVP/iiwdQ19T3FrH3FiJis6Nb9wgbuOw1vMQ7VAxHuKIQr1e
6uzD2D9x/5szj+qi2Z6+r6fm6adP0NrGg4Cn2LdoSC+2nT6n4E13U+m+AkHKuVp7Iy0V7bejeFMU
cSbX2hgE1G0UNT22Tks3R+xXtu1nVMv2mPTjHCB1/i4+/38iyv+NiOICyPlvFcbVZ/v5X3/Klv7M
5bP48z//x9ufpv2v16SOkjL5/A8oyt//z3+gKJ73L890LMMPdN/9IZD8HyiKb/7LdSzboHZnuyZ/
A7XW/01G0f/lWpwXPVK7rgVWgzr6P2QUy/uXEfjQCJl26LYZuMH/CxmFhxpUlv9WnnUgLrmgV2yH
6jLrS3iC/1mejUZbkeOK4r3SnHTjm+JP0ctmaSraJF5bHxXhhHU+Q8xk1322nV8w4DxlHGUuDPXp
9exVB62+jFAYAHQo8b+vHLvQFo2axWceD/bw2s3IdU4cIUZyEM2ZrEL234T1VRSeE5eBygTCl9mz
xf4WiLO27Mw6WxPZflOfVCEqxrPSW3W8kLtKYVytdiwzOTlRQ9noLrPz1lpNUu5rH4i8PePk+xks
b0KY92bUPERQVte0Ng0o9P2Mo1cwlNkB8lqI5bWYkfUG79Ychn08K4RmqH0Qg7cv4dxrAuA9WQd3
bZjP8FyTlZV1PXuEnruINd0GlzZBMSIGkTRr5hMZPdAR1DPXrmA9WGCmSegUWxubNeQFTV/nSdax
Jx6esw5MP1CaGhzvYiwlsOgOFXluc+Kly8VbnsfujPuvADt24P/dsTrXagBBknB8dyX3WCxu6YJt
v2TdIwFld9QBki7dxHEFWRa4Xkyk6WH1/lMBM7oRudgjdQa04DRYfmHy7YrKfFSzukDHYWDgMhjb
5tWN1d0BctHjOpA4D1zUI2UNgDZ5m8xkkdBPk7p2VFVwdTkm9F3wonvVp83ruoefuMjgTZNLoXDR
+vv5V62cxESLhyHCx6BmMYMzKxraWdagG/alnQ+nYDwbxs2COArYzGSWPGgxg0esD2rWP2CEPkTC
yY++zgi6198T0WSnaTS5jw2GIHsDKEey6U7QdTEYwOsYsFbbpv1UrSyfnE5oEA9JbQDBfUyIuGHT
JviAL1rwHEtdes6xS3L5TjWbTs6xZcXMBy4iH8ztb1UZkwKEUiwx5kXYDAGh+MM30/wHSLVqY8yj
WxVlZ7OOU/ZW1lOFZ4O9w93Mg6vIkI9J9WFHubeuDUZQVVxf61xfDAkqJRay+PI4ZDgJe9Rujrpo
2LyS2uAIiJfxxIUFbl4SU+wxthT3J/4k5aGZZSE21hDUD+OKGiMUSov9UxeF66Lr3hD/ITqi4Lru
Zv8IHhJzFpLoQH4XVR2ewhp6uYm0xMNeEoNSQ4yxNRqk0MK2yGxgOsln5YmRII1ubCJ9E8euFrC8
rLxLaxcScSIm7LZVL/GDfjWDoie/MGGD2SWClWr6nbYAiFgV/HZ8eQnDcRPMUhbDbgoid4ha6AVB
ZZvlLWhrZ2HJLZy1LsEseOln1UuL84XFJt8272n6JB2MHJ2qVr1nJmv4PRevTuUmiVDVj2+4Cf+w
oEcZ1DsX6Q77zqgJ3GKOYcozbqbMEEw/+ts4xvmq4w697H3sO9zxVqnqdkQ+kCCE0b1u402A46bp
r+GP8iaI+SfkF68U7GUzoIhmZVKttMkl9QSjV5GwimXALXcRJ/pObz4ZtztLo/kcGOasPN1bseb5
1AnKrsEB0+iDheiF3dZDQMtqoYmQW5Q967X6m/wJYM/Ctrd5Pe2lSTYiVziKdCuEqhiEL3EBNCl/
LmJMCi0dIM4gKB24jB6aEthNLeI/FTUKI1DWNVGYknLLAwUf9ochVq9eYBWH2H4FxivJsYGzVv7s
8PBxSA1Q23EaDT0uID+oET6RD2bTxz1UVe2p8J0/bvpXghWJsifrpRFRkoMxCaD1QhXsTEaXG7bm
6A+ktM1aNd9RYqkLsV/ESzneThbY5BeBvwe0wyHWkjXz41XALCtmB2RRsAaMypNJimk7cMgkqm1H
dxeWBnPnVhuLZZWQN4/rpNiGSNHctkYoR41qYYMkyTxuufikhlksxVB7Wcf2SzErpxjdYRhPmZSy
wAmxj4JgwHSttcQBDICUgLI3MQww3fI6NuXRi0Ti4rMU7NV2qKApsdWZNaHpJqxD814EOvkXMlOS
kcahgZOxMpy1M3dpNFZ2PV6tSDElcrKhWnPCBgaIe4nO+HOds5rKgyjdTlnw4cLE3hV/cWZ9T32b
rRImr2ZWehm7YRZ80fm65mwbcpek1DBvhqqOPi3b1Lol48imIV/oUb213Aov3CwRS7CJyVkrljNw
SR3Su3nyyrsAqkOGgsybZWQ9VrK+5rVGeuNmzcIyEF4kJEuahwz9hllq5s63/gnPWTcLz7DcilOC
A63ZkbqEvosZDd19f/FwpdE304+AEZ+TBo2amIVqWqfzQ45kTUvdXYx1zcG+ZrTd8+TJFxo7D8DR
KBOyt1iUmJp99QZeDoEbsjesYCOWAEn81rVAd+MrVVawBy87URiEi2txI9FAAhHp8UFT3YleVcpf
ksOqL4Finygm1uI4OAnlTwH0V9ROljbew05S3Ryn3x00i0UySH/Dt9oHW6enrh01slp8/gOJ6L3i
g8mZQ+0AgbdLEneHGKCy6JiTFuidFT4skVWrrgzQ5CkuInb1hyA1mkBMenJW6rmS0ZGRYByCz71J
HGBhbE0OZP7LQ9/Ev4rBetSdn224pT5FHECSHFJpFwTdOkbiEHQCgBeOP1IuJ7wNXNF4HSW1Nq6Q
1jEicPuz178nZrILIUytCsk1GIOgM6ASpGfAKBG5oPRmzeAsHCQFGfPHEr/0s4xwxEoYYyek/cIL
ngrmrC10Z4GhKYuHkXlvTjcgUhuW7gG0V7izKiNeSwbzOzdou80U8QUln8mwMfl0tEkxJ46+AZjT
L/SzrWVaR1cqLn4+f2K6RgnaMoOXnpKil/juyQQHOtMsDAi9Aa8xx3wtZnWji8MxbZmy5rBwvVnv
6MyiR03rn4qxfc27floJCepYkG30WICNUdCeooHaK+XSFxmgJplSnlyN0rKzSAlPed5UncVgNwti
wBgo9VlFaeGkdIiJrgYWJIdppMCWxPfEoGOQVc5n1Sf12qine6JV3OZhxOK8RKbLE1F+uLX2gBDG
yD9GdGdTVGNaryGJ9OJzg/uPONt0zxOHPKyVOvASjL+Kgikh1XeurJPPJdDksaS8dF818Tr357xC
+AZ+K9jUZrrx+DrvOa3kJx/QvVPyrEtUWG+K2f3ZNgS5/AgfKFfkcSNH1l51fY5CUGuT95VmlVrg
damwUi/yzGRtNPSk0Im+aKb+BTXkwzYFJlKyjSyhkqNRBAwxp4q2yrXUeUSXCrWSNpZPoZRX/KkC
IG/6lE4UceI7AoJiTQSBI+VsRS1nP6oxYUqtUKZ6TGxEY0NdgOupdzULRt2i46I/CdYMF0DtSy/m
iD6bWNkixQvHnB/uqS23ELPCFTF2XRnLQdR3BlknH7FrOBteRT/Qfpitr8Dk04U9m2ADByfsMPTa
jidSt55mY2xhyzeOvJztiNAsrZ5VYVk1NwKJbAYNnLPQ2PfVbKHN2taHKp52Z0ABPfFNbLUxkX1/
9tdW/H+YGrCWRG07eEbPsRzbbfLjvW0x4PazC9e2rEU223Hb2ZMbzsbcXGOtikHXJQb94cxOXbAi
Vvda681GS3Hu0u+89BEWXmbR+HhnMy+z7f3Y4+odAvbCWLlCiidU6WejbzW7fZsRy2+redk1nc2/
nJPkh6wGZ1FaFdry2RBsza5gd7YG9+iDbTTCk1eeR49Ws2Co8R5W6XfvcxpNs+HaxP2fzmqsZWq7
QPkL56Zz2Tg5KItr1MUDmoSFFbrMSeZf4vMnADDvGUx+NVZ/1H0+o0RcNQzf5lecnzQKpFQ4RLKJ
lXwbnfEPNY8ndv2oYVFdLLrBPDVnW3O2pSzPpUFwWzQNPtmUbWXD4sDT4y+CA9OCk8gHeLy9T05w
mG5Mwg9NV31yi7oDwX5VtOJ0DbqbCToylx+thtOBzQczrSl4Kvpo64Q4Dch0xTrc74lN2nJ6cqvg
yRmiTyIg/AnX69ohY0THYVVHn6HW7QNYww4zp4jrjWfPdKacKIrRrQIACbQLD3ru7ZOCbanJCo8x
8Yos084N46/AeBmmaT1xe+vBXla02A03eLG9IVk0a+Jcj3AMvjl9/vJ6niGwCJcao3PjHNiM+TEZ
pbxafD3nblDCj+Dx54W3iWRhGcMw11hMaIAD/eZmBxFyvNx7Yvu/yuMJhzcAZ7SD8GOGFEsL980I
AQj/qDQv7pXdrnrXOhiw6lfEaYqFqQ1XxyWxpOpbOpnvJeTflCKD01NYDHlCa+E6J3qvk2IXThOz
foIfwnNh4E+Tj6MrmaKZd6Ebr5asd5TOMbJnzhegh1CIMxQPenQyewQ2GcCqvlIxuZmIkhv3F56n
tZaJ06ze8BoNPr29nqoqOb3XCdI7w9IfcYnXK+WpbOxDYbo8vG2C5vaHFNWD0fyZCj61v7WpaRwK
Zyk4UdjA4bwnnS8sf4iwMHdn8cAG0mbAJ90NaTSCXvGywq6UyYFXAQcBavmSo52bQhk1uzU18O/A
Ge55iBA8RMunm97NYY6LpO2RJOZSFgwN5i9NmZRLJyg2Rb0LYi7vbK80Uz6ngqmwoXCoDNAxICcv
K604DMI8tIG1o/9Bwdt88ycWLSnPdsUbaf4zR234qIW9nUMNYXXuVfXp0WcqTahbvesuhOOtiLDf
qInQCwOf2vRrfPEI1HFp2s4Lx4pXphc5xyhuz4RYbpnbbyB/IC3tbef5qUKyeyxJ/K6HNgOaWWS3
DCbI3oJ4Jpi4nHEy6KfEaag5TEiaex4aFQYrNXGPAo+/8Pky5bqLGDdYpG5TcVHW5NLy+y3vfmDz
VntOIv06dEwAeHGlhFeIEyvtOREmqRrWV1pI8qfFrcgNkPAs7Qyy8+GxjIbTlHk8d8lW1UL+QdDM
SW4kbsv30DR4+bWR3htptn4nuEXELgrLoWvmhStCk0mbLjQmFljFdmYHWVbX48+aY13Sq0WYi2Kt
G+yqomrL5IpjXGRdnDjtNt4F4VctORakscllPj5zdvwiXslWft/UHONSxdvCJd+95NODjZRw8cAV
jTxGspsq8UVU0d8XdtWjCzPU0ijUJg6aWxXJeNlq4s110+PA7HkRNvpXrbFq1JOr9MOIMkUplmHr
POzIP/Pqu/VWqi1cHebTqD1c2OqdpV7NhhGMaJhW6VWw0RLz6jlUzjoxfdD3nrNJ7Oha5H6h6HZ8
Ljdmrc9FmIC9Y5mdqQr7lyQyjlloxtgG4nVNT+egZaCyqfcuBeiKdc7njp5jt40r8wMEC4fo6tvu
2R8MtbtKRU5fUPewi1n6UmTiU4QgzVTL1sw7ZcGMQI2S9lEm2T4M0nUc1+0xZ+K5cvT4ECHgVbG/
SHrsd14zcxAyvLhWxR4uDLaEqbi3G/ifU/pHkDpwmgNioPWvLwxGnesiA5ulemM9zJRGhyuHGJ7T
uGfLUoTLokS64JvpouVgo3LwqrY27h06DksyC0e0YsG67cJ3dnwLsoAIhTP0O0FDSaa2jJ1Rqwvx
uoT7KMPJZBIVN4q/ip5v0M6T3CSd/h05EvcF9ZxTHVqSTOgWiaDC2ATcSlTuWcegntwN2Lg79cBy
xd9NoGouy9Ac2A5Wm+1MM+R2Nzk73qneIvcJrfTswa8cxYGX8LJVHkiPzHF24+Ae6jiHpYRTw7ZD
2HUN4w3iN/3T0P0WlqIexXaEN7diWmWdZWf7ewNQ9SqwG0rNHeeCYji1FYNKsnqkpeqbN4itwSh2
oYZ+WEttkxny2wkZBaZu+nsaXI+qBcITTqLfXuj8KTyj3KgcOEnne+mxr/TnOmh2OhisFeasW6tH
dyvR2AX3fKoDj2w45e2KWw5nwaFbGiBdF1mU3qrc/k4aAqJ+2p/oQ50nI9xkZj1/i1rFqvbmnXDF
PpMw+L40H+FUridyqyFdtCVp0EuuzzGctL3nwnp0mmA4MGr0pU1rxYb80Pbs2onREIzRMQdBDya+
SjkeKJabcG7TrWzrFL2+9LZ12L6KJmIeG7nrKkiLtZ2RGzGthqolk1EShIeOMjXAqt8aWy53llu7
aQRFyemnLQPVHc6GHRWXYqEl+MW8esCYTs+rYm/IgQywPV3pNbVhfxn3AezcvcRXCHib3eF3rWE/
gWGg5ivTPchH8+DNP0Rs4Q5xmjsbvGk3i5DzLkkNwjkpZwvhegcVN//8jA3uRK6eZGwQatqBbxRu
hNx1Vo7P7PPnhyLOMbjbpnswR8kH8OcvtkHCrtjiW73hmXnooqTbWAys9qllykPUGRcGMihNJSyh
qtRjpGowZtykEgfUMtDMoojsDdlgcRjLgZ9aeLmBetRcNlJjZ4/JuGWcLA/V1O9UUZCWmb1L1kzq
+fmZajnU+OM+r3iBsZLfd+JeGDJhL4keNVQBV5Gff3tMM/RQgTNySxHkK2byPjFO/r0//zE/P2Mk
Lviy/8df4xTKursyd5BtoNKxm1yowCMhWk/+ktwiunBdIyPumv/8EJdcW9msvFkzB2SY8RLxDyrj
56feDwhDzgwOf4ZeJC3vH8RxJ5kgrCV86xzZXaZbvvOqQwu2jvZWHxIM6+ylUfKH+PNDx3fNWpn6
57//kun4B065uNvNjpHav3+BJfA//6+fv5aOhUE0jkf7v39BCRYYluQwJyoebzN2h6ukOPz7h6C2
6Lf//O8E5oOsTbJrAd8F/oxOK0ws1l6nHQC0titgmtnKL+QzPtniLDDwTb3G21QxwJZFeCzIDQCO
TbB19tPa6BCkE3K1VjWVHtbTPptXgNegV1j9LmEJQ24INI0HT0Y7KkruRcmLH5qc/pSHNUtuzkgp
71JaK5PJ+1QlJ49iDwJ0hrwArkg19e6fydTaXVX2e+4Ezqkbk23d+sW6YiqlDc9mREez4HTLFJK0
Prx09s/AC2gMwAYrXsa0oVExgjrgQ3lMbWtuwPb4WJlAZGP6MMK8OmlVxoDei9c8ow9jNMwvAVoQ
jqnMtQi7m52TbNGneG0IpNRVWW4mQEq8b6x0x9KXt6qHvg2/9ZLHnFhOfUcns9OHZYEHttRHVIBh
/0tqxYs+EFpLmQeB4qDoe+eeaC1jp/L2edhxXaKVyUPSYh+0hZbLD4JDnBl9cffNb5VmJFjT84Cl
DeFBW63qsvotTXFt9EtkmztpcVWxxm3uMfcsnNfMwH+a1dafQnOfay7VtPuO5GZyFtmC0acdzjY+
asTmC6W9kRDEosj8PT3emuUJXKqoHx7N6B3S7NGbpPMjS13DzkaQRwMpSKlgjfSIxSvDeO77mDy4
SpYvI7hiizrXsu/6j7gIbvO/tvIhfFCcw6tDqz1OsOoK7OxM8FnEje8hIVYi71Qf9eKZVf6bTd6O
X1YI3vT3suPJKqb6t6qt95bfoZMyGJnhe1Bym1/xyAxbmM91exJdggwrMsgOjc3b/Ltb2owbzpnr
Tphc2k+vj26BxuFcgGVitAu8B2Bef0kjn5sbPmzdeVQh55+Jb4+8mnmxlf4i22Hbm0AK46T73aiW
4xX3XCbgvCvBYM+hj6Z9mCmeMUcvcFDl/t4k0pyYZLVjFjWunEGKSfEnozfLxgTlKJDJNAHuGiPR
DrlVoOdCgGIZ46Myg283cqZjUzGDMojhLEHcthQGQIwFSnLua8HVanHNxGHrdIzp6Ss71Cj8npJE
4mK15wiNbGuhs8vIBYrjosYiWU78Fko2e/MfHYsi61NSxO8t7eNSCG6pVEqDhdc575qrVlHrPhtd
umVLaZ9NVnBp32LLNpl5hwYD35AAk0vMcf561CIpN3Vc0/EXDSxt/62v9U+eldaqFNavXiA2s0N+
z7LuZ/Xzd1aTl6SwG5k1PVuVE5MJ64drZwwQRpeDjXWNyoouqkIWxbwG2kzqgEhn5u16AtVlm36N
JSE/s7knbvOXlzEInSZYRoXAhu5At0D2TQ6ORYTOV3FlDdGCUuTHRNJtIQIfxF5wmgL5FHbWb1X0
1CdgF3OgxrjbAo+zZwgkv5QkHtzTrPltNgSnfPvVTfgmDZOeb0fxWnvGNSAQtqEYAniNhHcuX7lk
0Thgd08u14Y8oOp0H4SwdzOulEXhPNio23xIGf4G0BRXE0xuz5PYyInOJk3P0Rmhj/yld5NcOUXI
WzXhS+LXR8cTb5S1LzZq5xVjBLCkb00v96atrq0RbZJ27jqYvo1YuSNViFMRyfsjjR258d16Pqay
vPM1extF1CdaTfLgTOezO7etwNyOjctghN7Mwt8xzX7XYovqj8/L/JiR/65r90NyBGuc0uJdmuE4
9p9k4H75HpsbPjal1f0xxXSv5M0zxXq0GQPSpmPixy+kTsYiWIbv8weedui6S4K1BozPsrXD0BCx
jTubbpq30sb0E4XsLnBxqQAIW3UuszjQvrcxZBLDYcFcYQZ/QUFAlzTTnoosP1X9lxaF9cLvW7JG
+n6UqY3WPbIW4O4uIRwxq+lwn2OjJCSfL8BTrkJL22XueGFOdXc992bl7R1x3KIs3RUFhuvPv3ds
cxLNGTFrFy9b7YmnuNHFwiSVYCD8Wth6wqcTpOOCAxInomzEypm/eCSl2bpGDWkCOodBuxU+Uu6B
mcpicBiyOSYq0O6p8fheIlhKH7Quz0EZPrkkOq1R1dvC/sShQN7Ycb5RXN7UyNa2li8pQKKmjo8O
0HEr6A9JzFNxCG4+0ySLpB3furTt2cJ+NghdtdH7aH3/Lz//0gXgO3ZnD5DjNGtg+ZaeQc+VrXut
73i4KobCTFgHfTep+oMx7hxSTblGttuSB61Wys80QnJbqWsdOBhcbcBGJM1ol9Lt4QxyivXogLDm
4ej2WwXIwS34DXC23Cejl6+IG3+MEWkG4pszMXJRsYZZaIxPOZOv2b4eUgfIRcG6s2Nk3OXVS9oP
4DufdKf91iPOOCb9a9UArYBx2nfbHAGHzsvAiFnZ2OO+Ij7O14W5pA+CeCmpaOQ1/I4U+eGiSs1t
TTkSugxw9SRZj7r9Lid93l6FRwGUsySd0HloQSOHXYpO60hWv9Kuf2uyVl8iMrlaMdphmNV31Za/
YXOwere7dz+X66ZtvuRofxSyfC1zjgUUtqXb/4IyBUOsBIGcV+WG+6PHCwDjYq6yz5heZcB2gqoe
i4ay/nL4eoY+rYaYhf4gjDXi+2znj89RqrX3VOinaliZukSNXQ3WNQ8NqtcyKVfc26alw7eSsFaJ
x1e06gZQOCrhk4BViz0lbTezWhFM0ll4tewljeyzlSQCQl4UrMWsjdvKM8ozeED8wRAnSGFgKva3
ZvSrIZutj/JYtpx8bJ83JRGSI5PXm6PpMa2LfTrYn6rPcIiOD380PhmagZBU/VYLyDRYRfk9f3+H
xJDp4rlLRmzVsjCB+g22+4A7v+/jnqePyxZOWePJ8di0+bVbLFzTG3mUdrvIa51r02VcQE3tW0j+
KY72Ws6Fg0bSK4aBDADHfiMasLNLt55tLeM+ZmT8c9z32t+my3yqjWAlBZoxv5qvZR9yUJE8MsGq
GVn7rdHeYsRsfDU0pibgZVNAfBJvLj5ADOK1ExDrMPY0s6addgDW+pIBH9pEIoPj6d9QIybHjk2J
Vcxrs4mNjGBBKsJHkLjvesxeIAphJBM8bvX+6DZ+tjYkbqIupj9ZVn9GWfLIMKd7CXsRsSlkziI7
Cq5DTBVYhbS+xMCckmrCutwk0yLznJVHRJFBUrqGI74raQzYbPiXQKtcWuS+idTRUluhOW9AXxSg
M8QnKV7ppZe8SXO6dhwit6FvQl8wsztHIDIKo/dO8GZXY3KBRhnXAMpAPAiLHXc3E6YJTObdZWS4
2ndy4JFBZpxxBT1+nit8ce1NqcVPUkZyjYg4xFCwgZFPZLt5N6fUWKvBmlYawaQmmJsg4DYMC0w/
25MDCIj2wPaGGvD0m2XQsWq4VYjGuRhh720tf3jho0ChDwCXoxSNRgFkJX1ROoxJ4jvRMil5keH/
WaeDEiviYfT3QLxxauZ3ziNqX5IdCkfmPk2T863C9wqdkoxDnqcRmHIDyDRpKXdVtJ8gtC4iLoS6
JNzfk6fmvGgr5gTuLRgJhghaODlzqy07Z33bG9kT5b6vKsooITv7ILvUXLLvnTEdhziy9qzMWh1o
S9QWnGx4YdG8oE4Ia3pvVxPpd91ZTFVKVoppXtUVnCNjfQEv+6VlLKRMqnMUuyWUerLU9WvbiGJl
Oe9B9e1CTFhpTRIudDN5KpLpqbQY09XsLIF8qacwu/si+l/sncdy7ci2XX9F8fq4ASATTqGnxt7A
9vSHx7CDOBbeJkwCX68Bviup6lREVYTaalxeklXF7YDMXGvNOeZ1pSfiGbTFIHxf3bGcD0A3f/Ur
gScbwYVlGSMY9vyz44y/7KBCBB8vhFebr9J4g4Tz05Trfq7t+ipqlDNiym6AR9YoSGyH47uIsrm+
t9fy42aXj+ugZYKBnmBVIVi5+mC4qXsY2+Q0q+F+srQZysWmOTgMhzi1soh+tL+zC5x3qzBZE5c6
TAV7CJ8aZ5v8rKC70xTFxlXGMP+Co6tB0Ta1d/T1R9oz9AjRoh9wiHyrbcYyVRu/zNr7bNngX8bu
dayxuqOF6Y9G5d4j76UXvfywejqyJWSOuGdqk5Rutq/GuGOZOK+tOR4Lf5wxKyUO+Hs2EqNUj6AG
oKPgzAqBVx8GMDBdQK8+8fOvmAt39lh9nkmJJSD7DWPwoR565vJt3HGgmu8YiBM7xeTA7BL3idms
J+qfbj35e/LNIf+O+Bxmys9krU5qJQMmAzlXrXCGwfhZJ3e1H0g/4KBFq9MRh1Rlx2kGB95q6xtI
Y0TfJV7KJD+x9yXHxnodA1ntGRMjPikrQGBGiiG4esxJwuV0Nj0Ftf0yeT9UXuFEBRvOaf1bO4yf
3ZxU4766K52csw3/W5Es7QKvLI9xvN6EOVLm2jAta1teGHefisyNhmCll65M4kosLIBE5VKI9Tpy
m+o1y1BJV4KQYNmLMDBXHQ7pPh7rX10NByEYE8JUM/ebXDQG+grs+JRZz6k0h7Oea5bmxf08fvMb
Oz0VHdMkWoyjBzfG2Vzi+UDJVbfA4Slpi/nVd7q71Hazo++7u2GFMeN0r1mMqzGo1hfXNopLxv3L
ga/Mo8EmR3Xc7ON9OdoRKpmjPQxM1uqTJYZ5z3zrZU2woTrJg9PTWbfi7Kvr29l5sqcHZThM57eA
3lJX+T7NNAHTCKuDevLIPCaSwDVvEJBmyIxcuYrE27HpYSNqqLtWeWKYg8N+mQkjMU52O41PRcIz
s/MJhd7EDDfBtWTqH+/q4/8v1P5HofZ7LMnfRFdm6ju0/ezPyZWQtkhn+rdI23f/RTMGbTTZ5aSJ
vSux559q+M//QKj1L9+3XDtgeuljPHD+INL2/mUSVyt9i39ie94W1fVvkba0/4WUGugm0bvoyAMe
63/+j+/6vyc/m38HQqrffv5v9VgRjM1c7D//w/o9VyoIHM8RRGUK/pzlit8k2oSlpMiEU4z0Gx4J
5LxGfPXsWGCfnE4vBx8h673DUBh1iTjXSQte0FyizGMbG5lqv19pf3p6f3o6v0e3bU/Hs10O/1tU
j2vxuv+YdFvwpqB7rJwrGeM4LlqCJnL7+7R47YNZfw22pouDeGNnTO3D1vy9/P3j/x5K8/7w0uXd
JZrR5yzz54cPcuaGge3Ja6/jL40/jS+Ojk+ohrFamcydZxdp84RSEbXsP+bAbW/1H2OKeHAuFa4V
x2FOZ8rfXnufzmkyFpa8FhUsVQAApIUuAhHk6Id5n9kfjJyNmQStxltB8eU/XHSaRZPj7VdyOHLO
63cw3lNM9Gr9hyjAv6Q7bU/O2tJXfd8kT/R3KT+AmmkxjV5CrVU9iLPui7NhwLouthAPQUAdFQUW
gQCMAGpCPNBPlmPClHyyX8qGsRoH1m7W/uHvP7D3eNXf3jTuBiuwHdfyXX+78/54weimBOSsM3lN
p5iORUe0CxZYM4Qv+4t6PHmVZo5irER/i+0rVOUEgBxpyqXZgiiLk8rpiQo1EW/QQQRaBu9gmMCG
Zy/JH0zrEgRTKPXYv4ims3cLQWE4xzLrOrv6B/Nw92lsvrid8k4IwU/ZyhmS+JDmjZkvoA5bPhtF
+8hNVuB9r0OT/vKTa+aHMrHbyxgsT+iof6nNChs3BpFSyiduPfe+kPHwybTr4Pb375ZF8O5vl5hr
clu5pm95rkcq9p/frdwCxUOimbxmTWOCmEEt4zrwYzBzK/ID6CKtmrla1rh0C+v+ewPxHv3C/9sT
sbboPSwqWwzvbzdakmNpSpdFXhkzMVcy07uKvMznddTH1h5eQIgcnXZRVxlLXEzVxmbVH/7+zdhe
65+vHBfhP+4UKBzceL/HLmbAYgy3GeV1itNfhn1CmkqZiTZUBsGjzCDw2O0/LW9/XW15TNe24HSY
FlvCb1erOeXSG+xSXomEOOkerbehbPiEKGTjyjjgyFivFaQee0AIA0buDrTMru8s8bHvnX+4dey/
rjeuKWzPsl0h+SB+j3vEfmphTbEEADd64sUsboKEHh9APcnxwbPpL98dsN1hVXsZ6vh5OqxTfWfp
hnPbWuNTSVvrbhwYz6vFcS4z44cocMtnYXLMbRbyDbq+iM+oiG7YDZZDwYCckQpaUzR0/5A+Z/91
5XZNyT4Ge5xv7N+vbDrOUGvdQl5nSRB4vbbxQ7/19RyNN0bnOIw2v3Fr4NlH4Q+MTIF4ihdM1E3b
PYPT3c2tSWE1FvXBhwm9F3NfhE2bMlOaxXVybAP7fxLFJqkmbkVwFc2nBTFjgqEaQ+5ucOlcOi1n
7DxQ/5TE+mcjFbGPXC9SigA7F5er93uCXQEpUldFy3VTON1JG6ixTZOnO9cjfMTp85jo5h/Cfi18
YH+5P1wcYti6OIbYv98fuvX7him7uGZOAL6PZvAj8XiPVgucLHBgowbkQB3BK/rX9y++DT/3R9HV
1T9syr/tPWz0EnW36QWSEwoJjL8/kzYdmhJcn3EZ4sJAcGy+MGyDtO0yYU8R2SLLyc1Dux3fkXOL
OyoNdkLVi5Nvo0sJyiRMkj55qa2p/4fwVufPK+r23Dyf05ggcWi7ALcz3B/3nxYRqe1aXnABVbl3
CbCLLGcge3gihsVNAvTUY44UxPfvTM9WVyTqIdgm/2HbVxKcYEiiidtKGK9cZ4eq3NXZyZkSccAx
huzGCRibcBnXteOd9OxHAaeyXbbhXbTNf5gvDlROJFDaGp2b7soExjrQQYqj7gS+MCBjJn4yE3/X
Jn4Q1cq5DD2zHZX75lGnOCbe4T4FvjP8uPrQ9aidOB4VwIAz5q15E1nGFJwgWpiP6NWtprn+/TLM
R/jnK41BHTps4XHjBqZg5OH+thnUvs6lroS8JAmNSuW4r8xR10OTucbBrasHkE0zm/ZowuEbFJot
n2kE0qg9J7S02sV9MV/ynH2kAyocZT4+W7MhULYSS3HOgTqWA3KJbKC7xLHrrZLVec2LmWsH7gOc
PUGOCbLGwHOfGGNnR6z4gHuxHYSWpkgubO9S0zY/zu583yVk+VUJ/kAaCOQkyWQBPxLn+3WVBYN5
3beXvKqXdS+DrMVwwM8amkSoArKyzF6wybTAIdFy9HuxtunZQCaM+wW2AC16hG8ZyVCzPsXjvIB7
WA8xU/OrPSf1frDd4cDxgEtoLq5DpwXeAQYvImAyMQjIGqBpd1n9qSTm4rym9TO5MqBNzPS0HYv6
cnpbIE9BMVIvqd21u4lEoIgsDb1vXTeGkY072qzk48Aa+jAbQxOSIppGhKbQP4M+1uWpulXKR5Pt
JF5UiE3LsqjgNiT0u5uADDvl2PoCryjed2tJhLxuOfZg/bgItdGV7M+eWW4X8FjSFNJfFZsw4qi3
vM4/C+cETzxDMzAw/SRL8aYkEJ11Nj/h1EmwWjlfR4aSEYJYCBoG4+mGruFRAZoLtWcajI4ncTk0
NdgY2Wby7Ez32SjcO2RExxW7z7Xu1b4cAu9lTtZg17gxkJ1hYOYbo31Zl9d8Y24DBD3ZqM/O4P9/
1hrkDq0ZGpmbXp1gR5B7TDxDLx2Sx2lCo2PC0hWlSt+KenmQfn1iGjc9e+iM1Cw4yA/js1sAII3L
GvWBE9dRl5cex3gMbUXnkd4d94AkOHhUVY9ayB3Omd+VNOHLX8pVybMxxb9i046j2WHeMaUlyjcM
caFyyvWuTj4WLdoX4lrCbKzT+yGulp29+v7nue23pvRdl89bqpyk+whhjOaRN4OkxwQPrqQnRWGM
mNUfRyNGi6kW7HXpkRwofW8QWyVgbaGrNWGVcVmfLRAW+8EzGDm093aH5sosnfXEtSYAtoNlMiw+
GxHQiErt2udWKucQq0X7X1d4X5N3VcVcqZj0aGnHv4KsV9dmbX4ECXtwEKzN4+xvSQGlHbbpGhwT
Jp6kn5ow/Ed8XUp9M7g1XmPxJa/n56DI7Ns6c7IQVNLHNgUBMtfTnTGSDt8t3YsSyTGRc/w4YMjI
F8UAOEciE7g/s9ofIqfq+4PCBLoPiqk5Q3i5Koh0wMfz9OCuefK05N1XCfLt1CuAniopv9JCJ5Ld
De7x1nSPvMAGo0HvnWMbgm4QL9ehan7Ro57vEEiZSCsFPT0+1R3+zewDdv2brhGgW9nyUcYvvY0Y
IRlH78dwc9YpBVvAELklMmgvPdE/qLoIV0LvLqVZC3w/vwL8BnTaFHO7oXuQHrbNcf2WmPWWprao
yClEcyyy/nNmnkE1e5+Q/L1lVhwqECq4aUGdJTGyncUPirs4mffz7IkL4myCShr0eKDYgHBt3GdS
8e5H2S9HxPFmZFYBrU4zNQm5MfJb0xkfe8rhozPjUeyZ+LIQNN8rjhS7QtGHtKz2sS0SdZ784lY1
WQwzl0AYe61fTJ3GBzfAJWasb6mzMbM7SC6W4ZXnbpLbmOqtTwG5VorWmPKIHNv1CeBOOqej5d4y
3zotKr7LiRN4ErRNGUswl0JrK8nV4rZrVNQrcrKNxrY+1N4pGbzkw2iJaeeU1Wsvc317x7p0Uv5M
TE3s1roUlNE8E2xE4qls0dxW7hx8hIvd3IuYFSn3yimsUzrvbNb1KfNAofTlurPi7pPmhIZIPOlP
PV3ZWzUFH9IFaUenpqPQlnwwUjd6x7h3WumdqJ3lQ3LT5sTpWtLA9hLzPmuC4m1i8DVbeYLZl5q6
IhxPqc44T4P12MWdH3ZEn8ZK+XfGChkG4/l7cVZTGR9oQ/KW9X0K3NjPmiOBMd5+psfOefFlVTiJ
tJaQSFidngro102tIwvH5XUpVkTVGIJ7G4JxVWFPMnP1gTaXd00qcj0AXL/Flds8V8Sb7/OB+DgX
mumGaRWfJolKqiVQA09GFQnobjdavT9XpglhPYvpXMcx01uqod3sdGNUN8eZmiFMU7lg2y80F4n9
lBhkt7kOtURgx3iQO0JHsFDJqK3LD56hy5tQt2XqjVPQdGOIMjxZruPaUi22+lH5GBYl0bGkRDq3
1jZeMV/IXWxMmkFe4hz12FLGFz17PmHPzKRYU1xa7drYlPWmJx7sGdN8gZ/N7ubgc6eWz6A4+xMj
qvFoB90XA/f7Z4AGYIKtyo1MCFoIVfCuFSus23eYkS9n9WPJbVznXmZeC5jgO9KNyqiTQECVSEPf
cMStS72nAanPg69QyQRDqw/VCFlzGvonzuErDxckKPOdQ9kyvy+VxHvP6OFiOIfWQzgKSloizkJE
tDKNbVKDRChBQ9oXqAbTAmjCoqkuxRDKwJiOoFDNg0bCacAi2ZEqQ8AJrFEEmHnP5zgSGq0bqn+5
Dcg7v791ZLoAcmzhftjlvl+n+cI6bNaUxIG3eNTj2LfdBgW3FbgPfcOYedpEzblMQQW6lnklV+Q+
GHtkZ4JgjmQ7gDFT31J1tZIMxfLxXsVuhlu+CCKE9vd5J2j0oYg/6loM2JRoedn0Utn8Ma0Nuu5D
xE3bObnwT3FT6c0oOUe+siEABBLoo6jiQyWy/A7HkWXvus5wovdHJI4Zdh7cXYKJvwCLm+FcBeae
Th7KRRu9ULpOOI2r3r7J8iKqAeRpvThnEON+FI9ucafZwXHAKgApPcLyviTUl24UkJngJ5PWX2kz
Iff35dtUuz/aNqfclWZUx/A6rcD8hqsgoyQhemQ2psepGhxSejXXv03Se48aD0XXzRSwvVwwVLAs
v9hGcB70lRjX9lhZ7U/pWG8isLm7bNfBD5gfLZ2xd8jvTTunkESrzyP2/9NUZCzTJJsoy33WlcZj
6Ttu2NXpm+tet2aYTkV69BrNbNb5pesVgZ9docwZPzmqILbXPbiZDkIcdwmHOIc0+Y2ttaoXzS0b
KZLAyZR5U35bHCttEVNVManu9HDGcRwjrajDfgHPzIzuTnY9BKFc3Rm2r09mfahHazj4HyYIirte
i48+/79YfGzEdL85unAPxEKcGcbgJ3eGhc+6+WpWy9fRyk/jYn13ogm4PiO+8mVaZqAVPtod2cpT
1X80Rnw1sJfJlHKQxPfOD7vEe49GmERSizHhWBY7zYfRSMURO8CE1LQ2Wg/t3C8TmPW5I8VhKUlQ
Fy0CrDo3+Fg6RpgEayK+q58ms9tviomIKQ88OyCkPoEZ5gLrEpscfnF0+1536zTcKSIQmBfOSR/W
ZcfpF53QlgFXmlKFc9bcNzn5WcN08GyE9r0eXsYWUVrZMU5lrgZ01ZSBtVcWwhoAKgB5J/wWqz5Z
m+xhBSa3R/gXpU5LsTOo02ITvoOmkqa4U0QtokzKYAD9a6vkzsrR3XYwby2MuhFFXzNkpDF5Zbop
fAecBQ9dcW+I4gsBaG84k/yDdLW7H6DSCad+MDyiT2Jz2E8BCzqVWsgZkZxplY2hL4kf7rKfVLxI
KSCk9TKGgdzLj2wMeCPTH2DKG9Ykdu7Ea0POnXMoIRH7BnxFW8mD6BGdgX98LmurhoqOXqCAGs4J
fYfH6FwBPWAJZZXzGBMa3c/FocQQTXFk2fxEYji5f7SSHFFxrEwMC/6J/WKmrBZVhUhx9ZqrzAFv
VKJApThcVuwP8E2ZfPJEj3UiMPg37ikY2yzESoEaWCXBroTpdIyLH5D/fs4aKC35Bd5BLflx0d6H
LO6WqOhSNoIcBkaVitBNkptpYQcXA+qIyZ82C038VLUEePvzc8shmPWDkEJpBN83h+du6mnTM/ZJ
DjjhXN/YzGWhmJwXMcsVA2v8is7qh2hJvxAjjfMKWVTfZVPY2QcdAK+xXIu5dsPJsWH7QSoDaWX8
JrD7lVCc58BwwgJHm+Hu57XeYoRFE1aTwzy/+VYagEqHOlEnMOBIErEUNpOzK1FCegZCjKVWt8ZH
1DVYXybb6TdJ2y3hIMhUeDrVXkAKH2pkVlqdfoLg2ql7P3amfTzD1C2lerKBQkZGjEaMJ3ImxpOY
OxOL7YTU3eDPrciqZdvfV25JtQ6YekohowsHJapVXhz3i9Nvs1rZ6IdlOuF/xeCdO7jcptTYzR7v
MZeuz/tf3OPyxfFlUY5LmlUoWkjCoZpgqfiWvTUap6vU+itYE7Z61BzVBuPwRxHsHAjtinO+wxjW
7Amy9FFcZXXyLF0EQm2BUysmyCBSiXvLe3bXynKOILDR/feYuY5T0lsnu8YC7k5fe+dzaQ8/jKDg
eILzkS3M1ssYJkrC08/KPVWOIHfbumX9CA/fHIbQGIuLnNOTVyUfa7P9ZSUszyPj7HwOKIcd7At+
eZ+wy2G0TPdF4D4aw9IeRFnsV9rTJ49B+t42g2fUW2Gp6ulGC3R+SQL0YNQWhEwGdInESl6h49cN
uw80N8ssT8LC+7XfaEhxIN/oeJqXPhbTgXFBHKbTWJ6sxMfWM2nzMBo1nj2icPddBzTMmzMbbkb3
0wl86851m9vEMnyxMg7aIDcO5gSa2jYbF0S6zu/5O/n9+3elrvP7NKkexZKueI7+9+8VKhnyUIAR
SrfJqKhMzJY298X7j+9fKEpak7eZHbcViBdHicBAq2k4TmWX3rdCFCan2Wm5dPF8Hrbf9e+/W4b0
Rwr0/NToPrmfbeOUmMq8eFj879+/OP/nO1fgoQUQ2O904r+K2f0sSzGdRlfTdCrVHJzTxLgx8+FH
b+5u+Pi5hEgJIgfjkHSZHbVZ2b6Vh6YdW4RhZXWqN/Pgki+YEj0UG6NBZKBdmW9UxTr0IP0c3sPm
UYuZVhJlVftD1fkWx5IPe0Uqlz+fAhwh7NZEJLU4JAhj4QyTEmKwkMEN/9C78JKmWh1GRLN4RNVd
7+AfnAbCvRkesnBWMvRcMG9Ojz8c6ViR0B/DGY9dbHzJ8+RhRDh/xLp+4M8+0JRBFLVSzQVWUO52
TGkLIqXsAMjE8kF14uuSKTekPPk1IjxCDtlxA209xlRw+sdNVGFKK/a0RGmk915/VnJNn31ruilb
pI+IaAo4P3ezrI86oyMqlDvdtpVyxhnJzg0aXdRb3k0Cyd1HGnJGMY1qn+Rp0g0D/wp3Zbj5qiMz
Z6wfFJT/+zYpG7IhCI8juW9D32bGszNiLcKXEVJE22dlahJlqvXHIpr0henFnWcTEOX7AKf7FtG4
XmIoUyMhyKp/wjQWnHqOFruVGOsXy2EziRMSjIy0qK7KqR6U47BZJ+V8yivCTIpiCVix0f574Dp2
C3p0kXboWzMrP+uG4AgDaKYaVmSSKs2OvT01jyatsp1GzuvBQ73F+Rp59vypIgowZLzh3FRdv7gw
ElBXFrdms7N3HmHiLXgmHz0KRDTbP7JvzmSOPtam8qB6+NaTkz4XG+BxjrPk06Sqe+St6bemRZur
abq5gLLbzhGhYcOv5W750hhleapKgsT+Cyq8lP2p8V5zb2B5nzUhe7xUmEaHXrMPJGPWv5T5ubRl
c3XS5nvf9epBlg1m1smHVrSwu9qOfgsm7yMx1fiie6u68tLTY1uBwtI6AfghLhxUi2Pvg07d+HVX
jVnGo7gt8KPfzcujvRIBppM5iRhJBjsoxihglBXvmQgSm+D0y3PL8X5Ixu7aJM0nu6lMJDKlc/I8
2OR+V78EcNgDo9kU7ez/w1BWt6aif5JMFD46SD4RKfHVQJZzcRv/edny+BBcvFqlY13xqIMMoEeH
K814RdDYPFtkC1Ju+/BBINm8F5920yVn8nju6BQlj9grwLzWWMMLkXTHiv7hXWtO5l0pc+tOmWVD
uIUMDkqZCJrff/n+78y1M935LzVBX4Z01RMSJkK45wKuCjNgGlYcAfYzkWoLTkNiDORwZivE86YJ
JgEwJZ1bE2tMnq6A6lLJetqhiXRuUHjpjgDO8/wPVmvApSFbHr/NguWKwKCO8uc0z+6HDV566vpq
CT1U6i5t0WM7dwEwE2bgPHXmWvZsntuc8hm4PjYkTJVcx8/pan029WfSecYQyqvaS1HclGlOfAYp
DPVWA8cGTh+KmqMnC5ZJHRoRsCAy7kaeLYscMT0J5AkEYNlpzgldq5r0R4ZVnCsptGW9GfSREGdO
fahkEI79Q0BBhhN1KSuUxel3QSZGtBrGciHUfD+mbnDCY25fSPVwz2byEYHUcnn/wn30vMr8uzR8
VlJfdyy7tFpWnx79ONOjf/8Okgs9fATgKiKckd7pkMAuoOiHIBUjX/XchXO5w7tS+rQ007WZL1OJ
eM21LgQKZ9dp2oZy1P3zgJ21ATDmWztnngDcJRprCCGQFBj0T3xxcwnLuposzWZi6EOQWmd4z95u
CMoS8zhFiL24L8vsflcJtp3cfV9frQ9zp53jZLVPc4+/XbNcR9rRD1me0JOadmlMJl4voCbicqop
J1m/lIAabYw5QVyKM54Y8KqOcFilPntSXQHsMKviqB66lXMuCrrRXdL8cnpSllj9T3ThWjxUcjkV
/jFrKfkWF6VwPfblhZyX1xaM01OGtcEnim+UHVCfhWesHSOPpoHVkZJsZ5Z9cme5NTraCrVnboAx
bGvcr6iexYkqNim9bNexcu7ajOyLtNOSsqq8o9FUROZAmJxJKwKPRfBRTIZ9nUvjRW9+NRcHrYEx
N/Bo7vsJmUp6Dh7MggZVUPZvE7XkGfT1cbYQXHoTFzcyf1hIMhq1A4NKmcVhLCveb3SPC8hlRC20
wRZ7uVB2onLP10dhYZTRm6EgPSauJLEB37OzjoBT4fquI8a2AaPKmKOIB36SHiuDOYaDVDDnTELY
MyJ3b6WxaYgvGUmiR6MENyb76lxqK2R4S0hXWx4ZKWAABg8V2fo7rTkod5ROwLZZCPFcJRsKfu1+
mDSJqpJcgKXbWj66GqIU2ENhp/epflpxup3Wwny0Eng1KGcUY2Js/JUkH9UG7zwaIw6sedw3Tb+h
DfKoxWAV0QyZYHhXIah+IjHckde2sdO8mv2mdX92sgJ5EBRPgjqbwifflxuhgI3hkODC8y1JXnT8
BXTZHHVWQJop5BS8gusWzQh6bm0JddIeEYnU1fwxhikkMIRO2zxNRRwfrBY1PcApN5hPTRrE9F+f
8feX4WDHP3rX+Okk0EIn/N07Dn5vGXqenRFwuJYlo7TOow7KUg8FdisPLBCvqVW9mOTORIkbf5kr
l4izya8PmrCA/QyjiI4SNOmeoINwqLwTsM0oqMXHOEm+4IcFuiGWlvAD6C7LQohOQ7RiVFOtplnD
nhgzTBVxiDsKl2ytkbRTtysl7HtvyT8OUDqiueif8378vuqBS/HXnHFa6Bg72dnconluPVaKg5/T
FMmgDJmf1z6jhZ/h3S0L7LgtsnFgiFlkNC5uAvT9FPCunr8H7dbiYCINr6DY5z0JeQbgzxCUs5ub
RybC7HilRpxlLTeLFsUBGRnRLOSYzar86Lg9Bg9OVjvc6UxVWijOWQWdvCjdp9WQb4s5uawHPjT4
rI4WVyK4tQXafqXmcIkli4XYLm/jl5MvZtj3XRm5CypWmtO0PKwrHHDAamJhjV+6H0jEuD1IhjZj
ZZPRBLx9yNM2tEcLmABNoJl6HM+1iSeWRga57+QavhpV8xSs5JQY5nBSw2xeunbqohbF7yM4uHw7
SNL8AnaQZcxI6WoziAPuckys/EVTwl/R9Au0c+HC0fsigpwzKfERe5Q10OFnl8xB4lYvTgYiUnbr
Fw8/wSuRD86Dm04P4xQkT7aKT4EzFx/Kvc9gtY+JkplL1gRIAfnRNpgnz2Zb7yu5TNeZsx0s1eaw
qfEtt72hH64D57X2/a8uqFDsOd6pKwbvoW3GXUCf/rCSQXYg4Pc2Vzblk6XKBwIwrtUo9EvFyJDI
suHDmhjxNZW1f5NjyvlKbrS6+LiOMji2HgeltlI5LSdBHWxTHYFb5Vrsoka5jPMXUITMDbj+RuuV
qCQd4fIO66K9GJNMXpw1+zkaglZOs9Z3VaPvndGfjwvxNJHZVt9rvN0nmnjqBMbqK5ItLAmtMD/a
yRrvB2KZ7bpQpzbL9mPhdwzc9WPNgetCtslVyuBTsw07YlBxQjefCF62dgzXkhOn0u92w6tpcP/u
/apiZLSu6jjkxDk0wyAYzVqPZkKSLVwEQO4tx5WsNQ7WBCyyyIBwSOCFCZ6ZmqCxgFYTbsvGZBTM
lOg94dlJ6h+NN36XHcieIbbunIZoDZFNpwI1ybn3wbw0otyXaSOOpDPNkXDYoZkh+aFKyc0eCfQ6
YU83IT765LmNCagN01f0rEbriC7mG/PoYc948AmqucRwUub7xe2gx6ge/WE95CAyFhLkoIMVwACi
nu5l5rRMuLR8Sqzq6AoqUbJOES/0oZOxuo2Sw88SV5y2ZIewP8C43i7WERfk89g7JrRv7M8JnoAI
YepeddVd7czJkQDEC1qdJJoMD39qPTKWZB4OFxiTecKmG6eLB1Tc/hJPfHIp4ojS1viadXE2WTn3
fsZQlIZuQUrneZ242uNdKnVPF5IzNB1B4JbqFBNecxEQbdnOmWfmuks/tuPmVeEo0jC52ZvoUqNp
LegXeNPCVkO6ASBe62CbyNjBrWYM2932itsLt+hwrqf+c+9V9XHaZoPShNrgxPkvuBAQDGbxTTu4
40d/vchyoULvkiQc1HLEMFTe+gIol6+lB644TYhOLIyXuDv6hRP2mcfEUKIdcUHs7uuf+Cf3iW7l
rRm0GyJRkbvaQP/pOvaJSNuaT4nsEY6qomfzRj2zlym4odHLmJ7hbkvnIIIHs4Oo0u1Tt+UKTfGc
0gbFVwZ7INYWWrOO8lqRVycackPxnNJPoyxKbEbiBjqlPb1xCgQvzQ5ZRfGZeDICRR1cfBrGj4io
oFJB9msy+74ERYM9hRNcbnfx0eoIOv5sa0xb9Gc25HTBX8y/UGX77K6BCTbU+dX5tRXB+USGkp2q
rEqYgGTbtqFQUgfzhQ30fiqHo6QsfXAU/FDDUje77yEzuAkS2rG9TW5/N2GKOgjyqOXUEBK1WtSf
q+XROXhPzeW96xc9he6kcZklYAZXc7HCeOpevYVbxTfKV+wwm8Fipl9uquuqUhvzfc1uPznr/cg7
h55muEiPh24VvmoSeNcwXhKGathA0cWcEns4iaCzqXANa09Domf0QO0K3I00QczNXNjIrjbVPMAy
JijEVOxzC6DwknvL4+yYHDpj5Uf+2N1QLQxRLddHSH8qElRhe9tuETaQBrUPlCQOqbWW47S47a63
Pdwm+UAJKvz4Ukwf872rTNBJDQA+HUPcA8z1AhnU241jR0gNiX/RopnktBMzE7+anhOkgi+EK16L
nvets/L4Epsgu/UYKWP6lPH27U3M+/io+jBPguusg1coQt+sMT1xLgQGkeV//PL+u+nP/+D9d0Zp
wlkVgug+szAi2TKMVkNDEobdXHKP0BTENnz7/sv3L53n53syE+b92Nf9sUGiGXeqv+R23l+M1YKD
/f7z//2lZ5j9pWPvKjlp8+37v6n+F3fn1tu2kQXgv2L0PQTJGd4eWmCRIHHSTbrbZFvsk8FIrK3q
QkeU7dq/fr+5yOJQtjfr44fBDgIjsuSjmcNzn3M5g84uaHb4Zl1V+N83SAumP2/pJWWgrTd3P5/1
qMll2rMH+80Xdjv2v+l6s35P7QEKhH4vhx/frk3R7+F1dYsduij/nL36k2Yp3zjeB+q2f91S5fxW
057h3avcdMHgvcMH0m9n1PHkNNUduJJxu6X2bKAvnjmi/XFh/lddXf/9ml4ymPXl7sM6/4sfBu03
sP+KHnen1d0ZwzhU+vnbUq3fFuYVI9V+acqSUKh5ZX91U6v+7XCuP+s1rYGWDFeih92yp5i54SbY
VGe965nUeXp9xjUrvX/b8q6Y2z9fmidzqWtaYm++DJohbMy9vHv9qiHlwWbZ/d+U8PiDmFEIuNZ0
n//nVUcYpxuumNi6r2cx79pCli/98z70NCA/g+HL7SUzGGaMHdyZHZwv+qC8Jzd1GUFJkN2S3e9T
EFYtx7qaA1o1CcLHZJ2TLEpfDdqb2d+/apqERnKk2tam/oRF+jjfNMLNY6d/+mAOjU9/Jth6O1+j
WRbDbruY7cYDKKqqmU6ueOT0ExCH0+ssoeIoK5QqSFFmkVE7RkKVJ5Wq8zrLi9hOr1TqN+UKmu7p
8fjhP3p8VSRUdFHyVZLUbRb4HB+/LhOlIQGT8WwXybJx0UCWmmqN7+GAR5FQ6iTTZC0UzeGQYyRQ
GZHkkJpK42OBXJGEIzy/0gmp7JQtMb/ZLhg9OH9aJllaK9ocwh2xPf7UiSUBD8DiZalzLpAePD48
UGtSwfMURrErNiSQpX40wud/FYSqTsBBQXGFPyVFH2MiqBnUA41ABNk9liIjBapR5JzAoHDKdTKq
qsyaICHLsgRSKRqqYy0W4uMHTZ2oFAtNwpVqUzVe7zdUNwWkUCZgiOLQxutMZ4JEZBhkjamMESkF
hCIqsU4ZqeJIYaIZKZemkiGjOrZ2/BCdfUDgPv1O4/BR1aiY3EVota6rR6SCSjSVYFRMeixEZyMW
PD4pKVQJFhAlVeRH7rl+zA/07kU2VpgIZMLZZb8wIn7IsfHEarJIilppXXqmn1rKTYUfgY2UYpXH
iYXK9hOQSYU6QSgUdAKDucyauAtZCpZMDV4ZHSNgKZZSoUi3h4bUXqpzJ4qxKhJskFRTnumePe/H
ZR3UtZKeHk85TeuqzJVXCRO9CBLwo0oNehwS4lMJGSXWQmmY10nRFAVpb5PjM+VRM2aIvDyEgFnx
sUBGsr3w+Np4xIy3pGjMnXIiARqcSeMqYkXGxgKZsk1dRALQqjrDBHuFPzk+BlFS0EGBYZ7RWYXI
rczJpec7izpNMnyghg4F7vHzlMe2QKWTsmLgRerlYBMdFjJdZVJbQOtE1dTA59ofc2IcZxloKExf
IB0dF5iifalFqGmIRMSQzjPaUQEIHVNBlmIRElEyvSyikwK6FgcLDBfw7On+4F3EyfOvGyJqNTny
9UFTxmUO4OMzT1jmIprYMQ1LVIU0tGsiCwig1xlMYtxIu+KzB3RjLDmRRsAmTCu8goq2GHZNeKFR
+AUpbUsJ1NrFNUNktKALuWWssIxrrD9V3ns/gUTI04RQQZZ5KzQi5xC3IBebxjW2n4bUTTcYsyZm
QVOjMLhN4qIpUv8gI84hvUhQuMB5RaO8cioPCyJmoAbv2R0/Oq3A9Zc3WAW2kUYS0FiQKfChOuQS
jUZytKThDsGu+ARhg9ciFIQqTSgzwkOcHr/JCCXSsjjfX6RG9/RzPHepHuACoTHUX0zcwqpMqpRL
BdMuyi6H55gEIF0rpayvC9xCczUwEnBj+V82CWmWGT3BPRbiowFaXDpj/fkSgHAx9Y40Ft2bfRNa
wC7EBYXach8+i88WSAstFQRYRESDFR2kkHNjIqi4PUoxhnAdHCugJiIzhYhlu2fyfCLAOayZBN9w
lXh/yjEW6oKUipTrJXPJZFZ8RKDKTGwREQdRpo8YR7UL+TrGQoWLVDNwtcIositCRxkHVqoTsfvK
iisy/XC4xNyiUVhuPEWHpfhogcF5YuWQJjQQLogbeut4Yh8ROaWJHTgwrTjtik4uENB0Rtvz5QLh
cxoSkmef+fjwxEfIshLtANMQXLYc4VgwIkMBDW/alorcZYOFXFUw/cETGssFm2JQYSzmZXy8YMS2
8PxaJSVtXjLI3cm9CS+gI2kpShvyfTZOfHKRdBtnvT2fFwgg4gsqEqq8RzQxlGAA7pJMKkq0EsHk
TElpAXsor3N6eXuxN3GbDS3QCDg1GTd2Rec60Oc7F5uLKe4h2QXeDjiKnVRVUtP93YRWHBaisxoV
92puUwKOIAkRs0vD/O6UE3vJcASaGO3hyS4mvcD5pTaCIoCY4iPnmbeUJnKR/Lu6Ic0G/eDwE512
UJCB2EbIEHu0xuSYTjtMbARC6opMTHjB5yPFxwsFoyuEctHEEYmYME7j4ZB6Ra4m7X/J6jlgKS4/
EltWSz0ooyOJl5OS+ohEsCF1E7b1zkV89qKbvSKyF/GmS2wEqGqfjRn6kYRUiDhjMzexZl1wI5KL
rUYSjwgU0Lv8EDkJrOYUlilMFn/q0WRZ8Lt0xHd86L7mhxlIq7mt9ll0w0NFQY99YF/ucvy+L3V5
P//xB1PME3zQFP+47+5sGZJ5/VOQrGnLcUZv7stz7Pf4P/cHPP7q4Lv2p9r/8nTRbdvt7OLWvnHr
t/mpXVMz9LdV+7Vdt+NaHCQRGuuwkx9/CPY5koj/BfCwnMA1sVkx3O3irt+EgG26uBzwst3Q3Hi/
RfMYXfaxFPJr+sD9wSi2RbBrl84qht2v+m0778e7dtmRcsibTTfbLWZXuwC4rdSSAn/TrdqbdtuN
Ibu8PjFkX1120v9x8rqnhf3XEO0mZrH/VleR9xzqfgvWF/PgeWLnmIw86f7fdT3j3UPILv1bCvkU
jC8W+x1a8nZpZFLA7+ftRUCAPjFJDHe1WjCHPeRIl/MiBr2ZL9qJFHH1FmLI/U348FxihhTsz8ey
yV32iwED4Gq2vA3owt2gS0GbeffDEZrd/awU9sd2sQmkB6maL6FePrbb21W7mY/R4e9U5VsehpYx
w0O32wU0zWwhc1Mlhr+YMQKsDYuK3S2QHDS6YOh3AWXnLgdXDnsYFvy7vAxkU+4uMV8Cen+1nYI2
1yFi0P1mN5EhPiNRCvlT93XbTqwnn+YmB33dhnqLUIy5EJADvjk5bdeXw8UiVOvAN6Hml4D/odsO
XSCpfCLwSwD/2P21mAVqDOAvodE/dTcn/6aX5h4H1j9wJRzifTNM8OLkdbvt0ZQhc7qLz5f5gjft
csr7LnIuBf8LPc0CtLgrOjHY5QqLJPRqfOGUGPS2O5/2bbA5h1LA/+g2m+F2dd1O3AQfl5aC//Wi
n3cn74cj3eaC/1Lwn+mG8zAhmojyCxjc7guOCdEHrKX7/wL2u2HoApPCt2WQw2bc1JjKfXhVCvdf
u/YiAOvuNKVgf+u2azRbANmlFIohL/BsJuStXJBVCvr3Fr2zOWe2TLhvG7sUA++G3clvD23eVeuL
4T817fk+WvS8MMzvtz0tV84DrLgo3tO7fijSdN8x5jj+tO8E89CfhcE184nZqmu3P/0HAAD//w==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microsoft.com/office/2014/relationships/chartEx" Target="../charts/chartEx2.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0</xdr:col>
      <xdr:colOff>247650</xdr:colOff>
      <xdr:row>1</xdr:row>
      <xdr:rowOff>114300</xdr:rowOff>
    </xdr:from>
    <xdr:ext cx="1647825" cy="5524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2</xdr:col>
      <xdr:colOff>704849</xdr:colOff>
      <xdr:row>11</xdr:row>
      <xdr:rowOff>123825</xdr:rowOff>
    </xdr:from>
    <xdr:to>
      <xdr:col>11</xdr:col>
      <xdr:colOff>228600</xdr:colOff>
      <xdr:row>26</xdr:row>
      <xdr:rowOff>0</xdr:rowOff>
    </xdr:to>
    <xdr:graphicFrame macro="">
      <xdr:nvGraphicFramePr>
        <xdr:cNvPr id="3" name="Chart 2">
          <a:extLst>
            <a:ext uri="{FF2B5EF4-FFF2-40B4-BE49-F238E27FC236}">
              <a16:creationId xmlns:a16="http://schemas.microsoft.com/office/drawing/2014/main" id="{FDEAED0B-9B89-4793-946C-1B646FC47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800098</xdr:colOff>
      <xdr:row>4</xdr:row>
      <xdr:rowOff>123825</xdr:rowOff>
    </xdr:from>
    <xdr:to>
      <xdr:col>12</xdr:col>
      <xdr:colOff>95250</xdr:colOff>
      <xdr:row>11</xdr:row>
      <xdr:rowOff>28576</xdr:rowOff>
    </xdr:to>
    <mc:AlternateContent xmlns:mc="http://schemas.openxmlformats.org/markup-compatibility/2006" xmlns:tsle="http://schemas.microsoft.com/office/drawing/2012/timeslicer">
      <mc:Choice Requires="tsle">
        <xdr:graphicFrame macro="">
          <xdr:nvGraphicFramePr>
            <xdr:cNvPr id="5" name="Invoice Date">
              <a:extLst>
                <a:ext uri="{FF2B5EF4-FFF2-40B4-BE49-F238E27FC236}">
                  <a16:creationId xmlns:a16="http://schemas.microsoft.com/office/drawing/2014/main" id="{E146ABE5-89C0-0AA5-4878-51AAE6D65EFD}"/>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2057398" y="1152525"/>
              <a:ext cx="5762627" cy="117157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12</xdr:col>
      <xdr:colOff>476250</xdr:colOff>
      <xdr:row>4</xdr:row>
      <xdr:rowOff>152400</xdr:rowOff>
    </xdr:from>
    <xdr:to>
      <xdr:col>22</xdr:col>
      <xdr:colOff>361950</xdr:colOff>
      <xdr:row>25</xdr:row>
      <xdr:rowOff>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6479D72-872C-4700-9F79-6432446E90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201025" y="1181100"/>
              <a:ext cx="6219825" cy="3781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38100</xdr:colOff>
      <xdr:row>4</xdr:row>
      <xdr:rowOff>85725</xdr:rowOff>
    </xdr:from>
    <xdr:to>
      <xdr:col>2</xdr:col>
      <xdr:colOff>609600</xdr:colOff>
      <xdr:row>12</xdr:row>
      <xdr:rowOff>114300</xdr:rowOff>
    </xdr:to>
    <mc:AlternateContent xmlns:mc="http://schemas.openxmlformats.org/markup-compatibility/2006" xmlns:a14="http://schemas.microsoft.com/office/drawing/2010/main">
      <mc:Choice Requires="a14">
        <xdr:graphicFrame macro="">
          <xdr:nvGraphicFramePr>
            <xdr:cNvPr id="7" name="Retailer">
              <a:extLst>
                <a:ext uri="{FF2B5EF4-FFF2-40B4-BE49-F238E27FC236}">
                  <a16:creationId xmlns:a16="http://schemas.microsoft.com/office/drawing/2014/main" id="{C17A57A1-178C-F3C9-CD44-C256A292B70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8100" y="1114425"/>
              <a:ext cx="18288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12</xdr:row>
      <xdr:rowOff>161926</xdr:rowOff>
    </xdr:from>
    <xdr:to>
      <xdr:col>2</xdr:col>
      <xdr:colOff>609600</xdr:colOff>
      <xdr:row>21</xdr:row>
      <xdr:rowOff>190501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C33CD30B-47C5-507F-4021-24CF5D5838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2638426"/>
              <a:ext cx="18288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22</xdr:row>
      <xdr:rowOff>57151</xdr:rowOff>
    </xdr:from>
    <xdr:to>
      <xdr:col>2</xdr:col>
      <xdr:colOff>590550</xdr:colOff>
      <xdr:row>32</xdr:row>
      <xdr:rowOff>38101</xdr:rowOff>
    </xdr:to>
    <mc:AlternateContent xmlns:mc="http://schemas.openxmlformats.org/markup-compatibility/2006" xmlns:a14="http://schemas.microsoft.com/office/drawing/2010/main">
      <mc:Choice Requires="a14">
        <xdr:graphicFrame macro="">
          <xdr:nvGraphicFramePr>
            <xdr:cNvPr id="9" name="Beverage Brand">
              <a:extLst>
                <a:ext uri="{FF2B5EF4-FFF2-40B4-BE49-F238E27FC236}">
                  <a16:creationId xmlns:a16="http://schemas.microsoft.com/office/drawing/2014/main" id="{BF664D9B-CD1C-76CD-5B90-2A91D389B19C}"/>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19050" y="4419601"/>
              <a:ext cx="1828800" cy="198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609596</xdr:colOff>
      <xdr:row>26</xdr:row>
      <xdr:rowOff>76200</xdr:rowOff>
    </xdr:from>
    <xdr:to>
      <xdr:col>22</xdr:col>
      <xdr:colOff>266699</xdr:colOff>
      <xdr:row>34</xdr:row>
      <xdr:rowOff>123825</xdr:rowOff>
    </xdr:to>
    <xdr:graphicFrame macro="">
      <xdr:nvGraphicFramePr>
        <xdr:cNvPr id="10" name="Chart 9">
          <a:extLst>
            <a:ext uri="{FF2B5EF4-FFF2-40B4-BE49-F238E27FC236}">
              <a16:creationId xmlns:a16="http://schemas.microsoft.com/office/drawing/2014/main" id="{AA3825E5-9A71-4964-ADAE-F5DEBF990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xdr:col>
      <xdr:colOff>2152650</xdr:colOff>
      <xdr:row>4</xdr:row>
      <xdr:rowOff>95250</xdr:rowOff>
    </xdr:from>
    <xdr:ext cx="3048000" cy="8858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114300</xdr:colOff>
      <xdr:row>9</xdr:row>
      <xdr:rowOff>57150</xdr:rowOff>
    </xdr:from>
    <xdr:to>
      <xdr:col>8</xdr:col>
      <xdr:colOff>333375</xdr:colOff>
      <xdr:row>21</xdr:row>
      <xdr:rowOff>85724</xdr:rowOff>
    </xdr:to>
    <xdr:graphicFrame macro="">
      <xdr:nvGraphicFramePr>
        <xdr:cNvPr id="2" name="Chart 1">
          <a:extLst>
            <a:ext uri="{FF2B5EF4-FFF2-40B4-BE49-F238E27FC236}">
              <a16:creationId xmlns:a16="http://schemas.microsoft.com/office/drawing/2014/main" id="{213CDEE3-476C-1C81-D05A-F8BC98055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628650</xdr:colOff>
      <xdr:row>8</xdr:row>
      <xdr:rowOff>133349</xdr:rowOff>
    </xdr:from>
    <xdr:to>
      <xdr:col>14</xdr:col>
      <xdr:colOff>304800</xdr:colOff>
      <xdr:row>22</xdr:row>
      <xdr:rowOff>38098</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9F8EB34-B49B-50B5-8EF9-FE4B5B3145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972550" y="1581149"/>
              <a:ext cx="3562350" cy="2438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533400</xdr:colOff>
      <xdr:row>86</xdr:row>
      <xdr:rowOff>114299</xdr:rowOff>
    </xdr:from>
    <xdr:to>
      <xdr:col>13</xdr:col>
      <xdr:colOff>571500</xdr:colOff>
      <xdr:row>101</xdr:row>
      <xdr:rowOff>142874</xdr:rowOff>
    </xdr:to>
    <xdr:graphicFrame macro="">
      <xdr:nvGraphicFramePr>
        <xdr:cNvPr id="5" name="Chart 4">
          <a:extLst>
            <a:ext uri="{FF2B5EF4-FFF2-40B4-BE49-F238E27FC236}">
              <a16:creationId xmlns:a16="http://schemas.microsoft.com/office/drawing/2014/main" id="{EED0C9A7-F3C5-CFEB-CF27-63A59640F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kkaiya Patthawala" refreshedDate="45227.643873611109" createdVersion="8" refreshedVersion="8" minRefreshableVersion="3" recordCount="3888" xr:uid="{91EA5487-C2D7-4984-80DD-9229F69468AC}">
  <cacheSource type="worksheet">
    <worksheetSource name="Table1"/>
  </cacheSource>
  <cacheFields count="14">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3"/>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Days (Invoice Date)" numFmtId="0" databaseField="0">
      <fieldGroup base="2">
        <rangePr groupBy="days" startDate="2021-01-02T00:00:00" endDate="2021-12-26T00:00:00"/>
        <groupItems count="368">
          <s v="&lt;1/2/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6/2021"/>
        </groupItems>
      </fieldGroup>
    </cacheField>
    <cacheField name="Months (Invoice Date)" numFmtId="0" databaseField="0">
      <fieldGroup base="2">
        <rangePr groupBy="months" startDate="2021-01-02T00:00:00" endDate="2021-12-26T00:00:00"/>
        <groupItems count="14">
          <s v="&lt;1/2/2021"/>
          <s v="Jan"/>
          <s v="Feb"/>
          <s v="Mar"/>
          <s v="Apr"/>
          <s v="May"/>
          <s v="Jun"/>
          <s v="Jul"/>
          <s v="Aug"/>
          <s v="Sep"/>
          <s v="Oct"/>
          <s v="Nov"/>
          <s v="Dec"/>
          <s v="&gt;12/26/2021"/>
        </groupItems>
      </fieldGroup>
    </cacheField>
  </cacheFields>
  <extLst>
    <ext xmlns:x14="http://schemas.microsoft.com/office/spreadsheetml/2009/9/main" uri="{725AE2AE-9491-48be-B2B4-4EB974FC3084}">
      <x14:pivotCacheDefinition pivotCacheId="11973728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x v="0"/>
    <x v="0"/>
    <n v="0.5"/>
    <n v="12000"/>
    <n v="6000"/>
    <n v="3000"/>
    <n v="0.5"/>
  </r>
  <r>
    <x v="0"/>
    <n v="1185732"/>
    <x v="0"/>
    <x v="0"/>
    <x v="0"/>
    <x v="0"/>
    <x v="1"/>
    <n v="0.5"/>
    <n v="10000"/>
    <n v="5000"/>
    <n v="1500"/>
    <n v="0.3"/>
  </r>
  <r>
    <x v="0"/>
    <n v="1185732"/>
    <x v="0"/>
    <x v="0"/>
    <x v="0"/>
    <x v="0"/>
    <x v="2"/>
    <n v="0.4"/>
    <n v="10000"/>
    <n v="4000"/>
    <n v="1400"/>
    <n v="0.35"/>
  </r>
  <r>
    <x v="0"/>
    <n v="1185732"/>
    <x v="0"/>
    <x v="0"/>
    <x v="0"/>
    <x v="0"/>
    <x v="3"/>
    <n v="0.45"/>
    <n v="8500"/>
    <n v="3825"/>
    <n v="1338.75"/>
    <n v="0.35"/>
  </r>
  <r>
    <x v="0"/>
    <n v="1185732"/>
    <x v="0"/>
    <x v="0"/>
    <x v="0"/>
    <x v="0"/>
    <x v="4"/>
    <n v="0.6"/>
    <n v="9000"/>
    <n v="5400"/>
    <n v="1620"/>
    <n v="0.3"/>
  </r>
  <r>
    <x v="0"/>
    <n v="1185732"/>
    <x v="0"/>
    <x v="0"/>
    <x v="0"/>
    <x v="0"/>
    <x v="5"/>
    <n v="0.5"/>
    <n v="10000"/>
    <n v="5000"/>
    <n v="1250"/>
    <n v="0.25"/>
  </r>
  <r>
    <x v="0"/>
    <n v="1185732"/>
    <x v="1"/>
    <x v="0"/>
    <x v="0"/>
    <x v="0"/>
    <x v="0"/>
    <n v="0.5"/>
    <n v="12500"/>
    <n v="6250"/>
    <n v="3125"/>
    <n v="0.5"/>
  </r>
  <r>
    <x v="0"/>
    <n v="1185732"/>
    <x v="1"/>
    <x v="0"/>
    <x v="0"/>
    <x v="0"/>
    <x v="1"/>
    <n v="0.5"/>
    <n v="9000"/>
    <n v="4500"/>
    <n v="1350"/>
    <n v="0.3"/>
  </r>
  <r>
    <x v="0"/>
    <n v="1185732"/>
    <x v="1"/>
    <x v="0"/>
    <x v="0"/>
    <x v="0"/>
    <x v="2"/>
    <n v="0.4"/>
    <n v="9500"/>
    <n v="3800"/>
    <n v="1330"/>
    <n v="0.35"/>
  </r>
  <r>
    <x v="0"/>
    <n v="1185732"/>
    <x v="1"/>
    <x v="0"/>
    <x v="0"/>
    <x v="0"/>
    <x v="3"/>
    <n v="0.45"/>
    <n v="8250"/>
    <n v="3712.5"/>
    <n v="1299.375"/>
    <n v="0.35"/>
  </r>
  <r>
    <x v="0"/>
    <n v="1185732"/>
    <x v="1"/>
    <x v="0"/>
    <x v="0"/>
    <x v="0"/>
    <x v="4"/>
    <n v="0.6"/>
    <n v="9000"/>
    <n v="5400"/>
    <n v="1620"/>
    <n v="0.3"/>
  </r>
  <r>
    <x v="0"/>
    <n v="1185732"/>
    <x v="1"/>
    <x v="0"/>
    <x v="0"/>
    <x v="0"/>
    <x v="5"/>
    <n v="0.5"/>
    <n v="10000"/>
    <n v="5000"/>
    <n v="1250"/>
    <n v="0.25"/>
  </r>
  <r>
    <x v="0"/>
    <n v="1185732"/>
    <x v="2"/>
    <x v="0"/>
    <x v="0"/>
    <x v="0"/>
    <x v="0"/>
    <n v="0.5"/>
    <n v="12200"/>
    <n v="6100"/>
    <n v="3050"/>
    <n v="0.5"/>
  </r>
  <r>
    <x v="0"/>
    <n v="1185732"/>
    <x v="2"/>
    <x v="0"/>
    <x v="0"/>
    <x v="0"/>
    <x v="1"/>
    <n v="0.5"/>
    <n v="9250"/>
    <n v="4625"/>
    <n v="1387.5"/>
    <n v="0.3"/>
  </r>
  <r>
    <x v="0"/>
    <n v="1185732"/>
    <x v="2"/>
    <x v="0"/>
    <x v="0"/>
    <x v="0"/>
    <x v="2"/>
    <n v="0.4"/>
    <n v="9500"/>
    <n v="3800"/>
    <n v="1330"/>
    <n v="0.35"/>
  </r>
  <r>
    <x v="0"/>
    <n v="1185732"/>
    <x v="2"/>
    <x v="0"/>
    <x v="0"/>
    <x v="0"/>
    <x v="3"/>
    <n v="0.45"/>
    <n v="8000"/>
    <n v="3600"/>
    <n v="1260"/>
    <n v="0.35"/>
  </r>
  <r>
    <x v="0"/>
    <n v="1185732"/>
    <x v="2"/>
    <x v="0"/>
    <x v="0"/>
    <x v="0"/>
    <x v="4"/>
    <n v="0.6"/>
    <n v="8500"/>
    <n v="5100"/>
    <n v="1530"/>
    <n v="0.3"/>
  </r>
  <r>
    <x v="0"/>
    <n v="1185732"/>
    <x v="2"/>
    <x v="0"/>
    <x v="0"/>
    <x v="0"/>
    <x v="5"/>
    <n v="0.5"/>
    <n v="9500"/>
    <n v="4750"/>
    <n v="1187.5"/>
    <n v="0.25"/>
  </r>
  <r>
    <x v="0"/>
    <n v="1185732"/>
    <x v="3"/>
    <x v="0"/>
    <x v="0"/>
    <x v="0"/>
    <x v="0"/>
    <n v="0.5"/>
    <n v="12000"/>
    <n v="6000"/>
    <n v="3000"/>
    <n v="0.5"/>
  </r>
  <r>
    <x v="0"/>
    <n v="1185732"/>
    <x v="3"/>
    <x v="0"/>
    <x v="0"/>
    <x v="0"/>
    <x v="1"/>
    <n v="0.5"/>
    <n v="9000"/>
    <n v="4500"/>
    <n v="1350"/>
    <n v="0.3"/>
  </r>
  <r>
    <x v="0"/>
    <n v="1185732"/>
    <x v="3"/>
    <x v="0"/>
    <x v="0"/>
    <x v="0"/>
    <x v="2"/>
    <n v="0.4"/>
    <n v="9000"/>
    <n v="3600"/>
    <n v="1260"/>
    <n v="0.35"/>
  </r>
  <r>
    <x v="0"/>
    <n v="1185732"/>
    <x v="3"/>
    <x v="0"/>
    <x v="0"/>
    <x v="0"/>
    <x v="3"/>
    <n v="0.45"/>
    <n v="8250"/>
    <n v="3712.5"/>
    <n v="1299.375"/>
    <n v="0.35"/>
  </r>
  <r>
    <x v="0"/>
    <n v="1185732"/>
    <x v="3"/>
    <x v="0"/>
    <x v="0"/>
    <x v="0"/>
    <x v="4"/>
    <n v="0.6"/>
    <n v="8250"/>
    <n v="4950"/>
    <n v="1485"/>
    <n v="0.3"/>
  </r>
  <r>
    <x v="0"/>
    <n v="1185732"/>
    <x v="3"/>
    <x v="0"/>
    <x v="0"/>
    <x v="0"/>
    <x v="5"/>
    <n v="0.5"/>
    <n v="9500"/>
    <n v="4750"/>
    <n v="1187.5"/>
    <n v="0.25"/>
  </r>
  <r>
    <x v="0"/>
    <n v="1185732"/>
    <x v="4"/>
    <x v="0"/>
    <x v="0"/>
    <x v="0"/>
    <x v="0"/>
    <n v="0.6"/>
    <n v="12200"/>
    <n v="7320"/>
    <n v="3660"/>
    <n v="0.5"/>
  </r>
  <r>
    <x v="0"/>
    <n v="1185732"/>
    <x v="4"/>
    <x v="0"/>
    <x v="0"/>
    <x v="0"/>
    <x v="1"/>
    <n v="0.55000000000000004"/>
    <n v="9250"/>
    <n v="5087.5"/>
    <n v="1526.25"/>
    <n v="0.3"/>
  </r>
  <r>
    <x v="0"/>
    <n v="1185732"/>
    <x v="4"/>
    <x v="0"/>
    <x v="0"/>
    <x v="0"/>
    <x v="2"/>
    <n v="0.5"/>
    <n v="9000"/>
    <n v="4500"/>
    <n v="1575"/>
    <n v="0.35"/>
  </r>
  <r>
    <x v="0"/>
    <n v="1185732"/>
    <x v="4"/>
    <x v="0"/>
    <x v="0"/>
    <x v="0"/>
    <x v="3"/>
    <n v="0.5"/>
    <n v="8500"/>
    <n v="4250"/>
    <n v="1487.5"/>
    <n v="0.35"/>
  </r>
  <r>
    <x v="0"/>
    <n v="1185732"/>
    <x v="4"/>
    <x v="0"/>
    <x v="0"/>
    <x v="0"/>
    <x v="4"/>
    <n v="0.6"/>
    <n v="8750"/>
    <n v="5250"/>
    <n v="1575"/>
    <n v="0.3"/>
  </r>
  <r>
    <x v="0"/>
    <n v="1185732"/>
    <x v="4"/>
    <x v="0"/>
    <x v="0"/>
    <x v="0"/>
    <x v="5"/>
    <n v="0.65"/>
    <n v="10000"/>
    <n v="6500"/>
    <n v="1625"/>
    <n v="0.25"/>
  </r>
  <r>
    <x v="0"/>
    <n v="1185732"/>
    <x v="5"/>
    <x v="0"/>
    <x v="0"/>
    <x v="0"/>
    <x v="0"/>
    <n v="0.6"/>
    <n v="12500"/>
    <n v="7500"/>
    <n v="3750"/>
    <n v="0.5"/>
  </r>
  <r>
    <x v="0"/>
    <n v="1185732"/>
    <x v="5"/>
    <x v="0"/>
    <x v="0"/>
    <x v="0"/>
    <x v="1"/>
    <n v="0.55000000000000004"/>
    <n v="10000"/>
    <n v="5500"/>
    <n v="1650"/>
    <n v="0.3"/>
  </r>
  <r>
    <x v="0"/>
    <n v="1185732"/>
    <x v="5"/>
    <x v="0"/>
    <x v="0"/>
    <x v="0"/>
    <x v="2"/>
    <n v="0.5"/>
    <n v="9250"/>
    <n v="4625"/>
    <n v="1618.75"/>
    <n v="0.35"/>
  </r>
  <r>
    <x v="0"/>
    <n v="1185732"/>
    <x v="5"/>
    <x v="0"/>
    <x v="0"/>
    <x v="0"/>
    <x v="3"/>
    <n v="0.5"/>
    <n v="9000"/>
    <n v="4500"/>
    <n v="1575"/>
    <n v="0.35"/>
  </r>
  <r>
    <x v="0"/>
    <n v="1185732"/>
    <x v="5"/>
    <x v="0"/>
    <x v="0"/>
    <x v="0"/>
    <x v="4"/>
    <n v="0.6"/>
    <n v="9000"/>
    <n v="5400"/>
    <n v="1620"/>
    <n v="0.3"/>
  </r>
  <r>
    <x v="0"/>
    <n v="1185732"/>
    <x v="5"/>
    <x v="0"/>
    <x v="0"/>
    <x v="0"/>
    <x v="5"/>
    <n v="0.65"/>
    <n v="10500"/>
    <n v="6825"/>
    <n v="1706.25"/>
    <n v="0.25"/>
  </r>
  <r>
    <x v="0"/>
    <n v="1185732"/>
    <x v="6"/>
    <x v="0"/>
    <x v="0"/>
    <x v="0"/>
    <x v="0"/>
    <n v="0.6"/>
    <n v="12750"/>
    <n v="7650"/>
    <n v="3825"/>
    <n v="0.5"/>
  </r>
  <r>
    <x v="0"/>
    <n v="1185732"/>
    <x v="6"/>
    <x v="0"/>
    <x v="0"/>
    <x v="0"/>
    <x v="1"/>
    <n v="0.55000000000000004"/>
    <n v="10250"/>
    <n v="5637.5000000000009"/>
    <n v="1691.2500000000002"/>
    <n v="0.3"/>
  </r>
  <r>
    <x v="0"/>
    <n v="1185732"/>
    <x v="6"/>
    <x v="0"/>
    <x v="0"/>
    <x v="0"/>
    <x v="2"/>
    <n v="0.5"/>
    <n v="9500"/>
    <n v="4750"/>
    <n v="1662.5"/>
    <n v="0.35"/>
  </r>
  <r>
    <x v="0"/>
    <n v="1185732"/>
    <x v="6"/>
    <x v="0"/>
    <x v="0"/>
    <x v="0"/>
    <x v="3"/>
    <n v="0.5"/>
    <n v="9000"/>
    <n v="4500"/>
    <n v="1575"/>
    <n v="0.35"/>
  </r>
  <r>
    <x v="0"/>
    <n v="1185732"/>
    <x v="6"/>
    <x v="0"/>
    <x v="0"/>
    <x v="0"/>
    <x v="4"/>
    <n v="0.6"/>
    <n v="9250"/>
    <n v="5550"/>
    <n v="1665"/>
    <n v="0.3"/>
  </r>
  <r>
    <x v="0"/>
    <n v="1185732"/>
    <x v="6"/>
    <x v="0"/>
    <x v="0"/>
    <x v="0"/>
    <x v="5"/>
    <n v="0.65"/>
    <n v="11000"/>
    <n v="7150"/>
    <n v="1787.5"/>
    <n v="0.25"/>
  </r>
  <r>
    <x v="0"/>
    <n v="1185732"/>
    <x v="7"/>
    <x v="0"/>
    <x v="0"/>
    <x v="0"/>
    <x v="0"/>
    <n v="0.6"/>
    <n v="12500"/>
    <n v="7500"/>
    <n v="3750"/>
    <n v="0.5"/>
  </r>
  <r>
    <x v="0"/>
    <n v="1185732"/>
    <x v="7"/>
    <x v="0"/>
    <x v="0"/>
    <x v="0"/>
    <x v="1"/>
    <n v="0.55000000000000004"/>
    <n v="10250"/>
    <n v="5637.5000000000009"/>
    <n v="1691.2500000000002"/>
    <n v="0.3"/>
  </r>
  <r>
    <x v="0"/>
    <n v="1185732"/>
    <x v="7"/>
    <x v="0"/>
    <x v="0"/>
    <x v="0"/>
    <x v="2"/>
    <n v="0.5"/>
    <n v="9500"/>
    <n v="4750"/>
    <n v="1662.5"/>
    <n v="0.35"/>
  </r>
  <r>
    <x v="0"/>
    <n v="1185732"/>
    <x v="7"/>
    <x v="0"/>
    <x v="0"/>
    <x v="0"/>
    <x v="3"/>
    <n v="0.5"/>
    <n v="9250"/>
    <n v="4625"/>
    <n v="1618.75"/>
    <n v="0.35"/>
  </r>
  <r>
    <x v="0"/>
    <n v="1185732"/>
    <x v="7"/>
    <x v="0"/>
    <x v="0"/>
    <x v="0"/>
    <x v="4"/>
    <n v="0.6"/>
    <n v="9000"/>
    <n v="5400"/>
    <n v="1620"/>
    <n v="0.3"/>
  </r>
  <r>
    <x v="0"/>
    <n v="1185732"/>
    <x v="7"/>
    <x v="0"/>
    <x v="0"/>
    <x v="0"/>
    <x v="5"/>
    <n v="0.65"/>
    <n v="10750"/>
    <n v="6987.5"/>
    <n v="1746.875"/>
    <n v="0.25"/>
  </r>
  <r>
    <x v="0"/>
    <n v="1185732"/>
    <x v="8"/>
    <x v="0"/>
    <x v="0"/>
    <x v="0"/>
    <x v="0"/>
    <n v="0.6"/>
    <n v="12000"/>
    <n v="7200"/>
    <n v="3600"/>
    <n v="0.5"/>
  </r>
  <r>
    <x v="0"/>
    <n v="1185732"/>
    <x v="8"/>
    <x v="0"/>
    <x v="0"/>
    <x v="0"/>
    <x v="1"/>
    <n v="0.55000000000000004"/>
    <n v="10000"/>
    <n v="5500"/>
    <n v="1650"/>
    <n v="0.3"/>
  </r>
  <r>
    <x v="0"/>
    <n v="1185732"/>
    <x v="8"/>
    <x v="0"/>
    <x v="0"/>
    <x v="0"/>
    <x v="2"/>
    <n v="0.5"/>
    <n v="9250"/>
    <n v="4625"/>
    <n v="1618.75"/>
    <n v="0.35"/>
  </r>
  <r>
    <x v="0"/>
    <n v="1185732"/>
    <x v="8"/>
    <x v="0"/>
    <x v="0"/>
    <x v="0"/>
    <x v="3"/>
    <n v="0.5"/>
    <n v="9000"/>
    <n v="4500"/>
    <n v="1575"/>
    <n v="0.35"/>
  </r>
  <r>
    <x v="0"/>
    <n v="1185732"/>
    <x v="8"/>
    <x v="0"/>
    <x v="0"/>
    <x v="0"/>
    <x v="4"/>
    <n v="0.6"/>
    <n v="9000"/>
    <n v="5400"/>
    <n v="1620"/>
    <n v="0.3"/>
  </r>
  <r>
    <x v="0"/>
    <n v="1185732"/>
    <x v="8"/>
    <x v="0"/>
    <x v="0"/>
    <x v="0"/>
    <x v="5"/>
    <n v="0.65"/>
    <n v="10000"/>
    <n v="6500"/>
    <n v="1625"/>
    <n v="0.25"/>
  </r>
  <r>
    <x v="0"/>
    <n v="1185732"/>
    <x v="9"/>
    <x v="0"/>
    <x v="0"/>
    <x v="0"/>
    <x v="0"/>
    <n v="0.65"/>
    <n v="11750"/>
    <n v="7637.5"/>
    <n v="3818.75"/>
    <n v="0.5"/>
  </r>
  <r>
    <x v="0"/>
    <n v="1185732"/>
    <x v="9"/>
    <x v="0"/>
    <x v="0"/>
    <x v="0"/>
    <x v="1"/>
    <n v="0.55000000000000004"/>
    <n v="10000"/>
    <n v="5500"/>
    <n v="1650"/>
    <n v="0.3"/>
  </r>
  <r>
    <x v="0"/>
    <n v="1185732"/>
    <x v="9"/>
    <x v="0"/>
    <x v="0"/>
    <x v="0"/>
    <x v="2"/>
    <n v="0.55000000000000004"/>
    <n v="9000"/>
    <n v="4950"/>
    <n v="1732.5"/>
    <n v="0.35"/>
  </r>
  <r>
    <x v="0"/>
    <n v="1185732"/>
    <x v="9"/>
    <x v="0"/>
    <x v="0"/>
    <x v="0"/>
    <x v="3"/>
    <n v="0.55000000000000004"/>
    <n v="8750"/>
    <n v="4812.5"/>
    <n v="1684.375"/>
    <n v="0.35"/>
  </r>
  <r>
    <x v="0"/>
    <n v="1185732"/>
    <x v="9"/>
    <x v="0"/>
    <x v="0"/>
    <x v="0"/>
    <x v="4"/>
    <n v="0.65"/>
    <n v="8750"/>
    <n v="5687.5"/>
    <n v="1706.25"/>
    <n v="0.3"/>
  </r>
  <r>
    <x v="0"/>
    <n v="1185732"/>
    <x v="9"/>
    <x v="0"/>
    <x v="0"/>
    <x v="0"/>
    <x v="5"/>
    <n v="0.7"/>
    <n v="10000"/>
    <n v="7000"/>
    <n v="1750"/>
    <n v="0.25"/>
  </r>
  <r>
    <x v="0"/>
    <n v="1185732"/>
    <x v="10"/>
    <x v="0"/>
    <x v="0"/>
    <x v="0"/>
    <x v="0"/>
    <n v="0.65"/>
    <n v="11500"/>
    <n v="7475"/>
    <n v="3737.5"/>
    <n v="0.5"/>
  </r>
  <r>
    <x v="0"/>
    <n v="1185732"/>
    <x v="10"/>
    <x v="0"/>
    <x v="0"/>
    <x v="0"/>
    <x v="1"/>
    <n v="0.55000000000000004"/>
    <n v="9750"/>
    <n v="5362.5"/>
    <n v="1608.75"/>
    <n v="0.3"/>
  </r>
  <r>
    <x v="0"/>
    <n v="1185732"/>
    <x v="10"/>
    <x v="0"/>
    <x v="0"/>
    <x v="0"/>
    <x v="2"/>
    <n v="0.55000000000000004"/>
    <n v="9200"/>
    <n v="5060"/>
    <n v="1771"/>
    <n v="0.35"/>
  </r>
  <r>
    <x v="0"/>
    <n v="1185732"/>
    <x v="10"/>
    <x v="0"/>
    <x v="0"/>
    <x v="0"/>
    <x v="3"/>
    <n v="0.55000000000000004"/>
    <n v="9000"/>
    <n v="4950"/>
    <n v="1732.5"/>
    <n v="0.35"/>
  </r>
  <r>
    <x v="0"/>
    <n v="1185732"/>
    <x v="10"/>
    <x v="0"/>
    <x v="0"/>
    <x v="0"/>
    <x v="4"/>
    <n v="0.65"/>
    <n v="8750"/>
    <n v="5687.5"/>
    <n v="1706.25"/>
    <n v="0.3"/>
  </r>
  <r>
    <x v="0"/>
    <n v="1185732"/>
    <x v="10"/>
    <x v="0"/>
    <x v="0"/>
    <x v="0"/>
    <x v="5"/>
    <n v="0.7"/>
    <n v="9750"/>
    <n v="6825"/>
    <n v="1706.25"/>
    <n v="0.25"/>
  </r>
  <r>
    <x v="0"/>
    <n v="1185732"/>
    <x v="11"/>
    <x v="0"/>
    <x v="0"/>
    <x v="0"/>
    <x v="0"/>
    <n v="0.65"/>
    <n v="12000"/>
    <n v="7800"/>
    <n v="3900"/>
    <n v="0.5"/>
  </r>
  <r>
    <x v="0"/>
    <n v="1185732"/>
    <x v="11"/>
    <x v="0"/>
    <x v="0"/>
    <x v="0"/>
    <x v="1"/>
    <n v="0.55000000000000004"/>
    <n v="10000"/>
    <n v="5500"/>
    <n v="1650"/>
    <n v="0.3"/>
  </r>
  <r>
    <x v="0"/>
    <n v="1185732"/>
    <x v="11"/>
    <x v="0"/>
    <x v="0"/>
    <x v="0"/>
    <x v="2"/>
    <n v="0.55000000000000004"/>
    <n v="9500"/>
    <n v="5225"/>
    <n v="1828.7499999999998"/>
    <n v="0.35"/>
  </r>
  <r>
    <x v="0"/>
    <n v="1185732"/>
    <x v="11"/>
    <x v="0"/>
    <x v="0"/>
    <x v="0"/>
    <x v="3"/>
    <n v="0.55000000000000004"/>
    <n v="9000"/>
    <n v="4950"/>
    <n v="1732.5"/>
    <n v="0.35"/>
  </r>
  <r>
    <x v="0"/>
    <n v="1185732"/>
    <x v="11"/>
    <x v="0"/>
    <x v="0"/>
    <x v="0"/>
    <x v="4"/>
    <n v="0.65"/>
    <n v="9000"/>
    <n v="5850"/>
    <n v="1755"/>
    <n v="0.3"/>
  </r>
  <r>
    <x v="0"/>
    <n v="1185732"/>
    <x v="11"/>
    <x v="0"/>
    <x v="0"/>
    <x v="0"/>
    <x v="5"/>
    <n v="0.7"/>
    <n v="10000"/>
    <n v="7000"/>
    <n v="1750"/>
    <n v="0.25"/>
  </r>
  <r>
    <x v="1"/>
    <n v="1197831"/>
    <x v="12"/>
    <x v="1"/>
    <x v="1"/>
    <x v="1"/>
    <x v="0"/>
    <n v="0.25"/>
    <n v="9000"/>
    <n v="2250"/>
    <n v="787.5"/>
    <n v="0.35"/>
  </r>
  <r>
    <x v="1"/>
    <n v="1197831"/>
    <x v="12"/>
    <x v="1"/>
    <x v="1"/>
    <x v="1"/>
    <x v="1"/>
    <n v="0.35"/>
    <n v="9000"/>
    <n v="3150"/>
    <n v="1102.5"/>
    <n v="0.35"/>
  </r>
  <r>
    <x v="1"/>
    <n v="1197831"/>
    <x v="12"/>
    <x v="1"/>
    <x v="1"/>
    <x v="1"/>
    <x v="2"/>
    <n v="0.35"/>
    <n v="7000"/>
    <n v="2450"/>
    <n v="857.5"/>
    <n v="0.35"/>
  </r>
  <r>
    <x v="1"/>
    <n v="1197831"/>
    <x v="12"/>
    <x v="1"/>
    <x v="1"/>
    <x v="1"/>
    <x v="3"/>
    <n v="0.35"/>
    <n v="7000"/>
    <n v="2450"/>
    <n v="1102.5"/>
    <n v="0.45"/>
  </r>
  <r>
    <x v="1"/>
    <n v="1197831"/>
    <x v="12"/>
    <x v="1"/>
    <x v="1"/>
    <x v="1"/>
    <x v="4"/>
    <n v="0.4"/>
    <n v="5500"/>
    <n v="2200"/>
    <n v="660"/>
    <n v="0.3"/>
  </r>
  <r>
    <x v="1"/>
    <n v="1197831"/>
    <x v="12"/>
    <x v="1"/>
    <x v="1"/>
    <x v="1"/>
    <x v="5"/>
    <n v="0.35"/>
    <n v="7000"/>
    <n v="2450"/>
    <n v="1225"/>
    <n v="0.5"/>
  </r>
  <r>
    <x v="1"/>
    <n v="1197831"/>
    <x v="13"/>
    <x v="1"/>
    <x v="1"/>
    <x v="1"/>
    <x v="0"/>
    <n v="0.25"/>
    <n v="8500"/>
    <n v="2125"/>
    <n v="743.75"/>
    <n v="0.35"/>
  </r>
  <r>
    <x v="1"/>
    <n v="1197831"/>
    <x v="13"/>
    <x v="1"/>
    <x v="1"/>
    <x v="1"/>
    <x v="1"/>
    <n v="0.35"/>
    <n v="8500"/>
    <n v="2975"/>
    <n v="1041.25"/>
    <n v="0.35"/>
  </r>
  <r>
    <x v="1"/>
    <n v="1197831"/>
    <x v="13"/>
    <x v="1"/>
    <x v="1"/>
    <x v="1"/>
    <x v="2"/>
    <n v="0.35"/>
    <n v="6750"/>
    <n v="2362.5"/>
    <n v="826.875"/>
    <n v="0.35"/>
  </r>
  <r>
    <x v="1"/>
    <n v="1197831"/>
    <x v="13"/>
    <x v="1"/>
    <x v="1"/>
    <x v="1"/>
    <x v="3"/>
    <n v="0.35"/>
    <n v="6250"/>
    <n v="2187.5"/>
    <n v="984.375"/>
    <n v="0.45"/>
  </r>
  <r>
    <x v="1"/>
    <n v="1197831"/>
    <x v="13"/>
    <x v="1"/>
    <x v="1"/>
    <x v="1"/>
    <x v="4"/>
    <n v="0.4"/>
    <n v="5000"/>
    <n v="2000"/>
    <n v="600"/>
    <n v="0.3"/>
  </r>
  <r>
    <x v="1"/>
    <n v="1197831"/>
    <x v="13"/>
    <x v="1"/>
    <x v="1"/>
    <x v="1"/>
    <x v="5"/>
    <n v="0.35"/>
    <n v="7000"/>
    <n v="2450"/>
    <n v="1225"/>
    <n v="0.5"/>
  </r>
  <r>
    <x v="1"/>
    <n v="1197831"/>
    <x v="14"/>
    <x v="1"/>
    <x v="1"/>
    <x v="1"/>
    <x v="0"/>
    <n v="0.3"/>
    <n v="8750"/>
    <n v="2625"/>
    <n v="918.74999999999989"/>
    <n v="0.35"/>
  </r>
  <r>
    <x v="1"/>
    <n v="1197831"/>
    <x v="14"/>
    <x v="1"/>
    <x v="1"/>
    <x v="1"/>
    <x v="1"/>
    <n v="0.4"/>
    <n v="8750"/>
    <n v="3500"/>
    <n v="1225"/>
    <n v="0.35"/>
  </r>
  <r>
    <x v="1"/>
    <n v="1197831"/>
    <x v="14"/>
    <x v="1"/>
    <x v="1"/>
    <x v="1"/>
    <x v="2"/>
    <n v="0.35"/>
    <n v="7000"/>
    <n v="2450"/>
    <n v="857.5"/>
    <n v="0.35"/>
  </r>
  <r>
    <x v="1"/>
    <n v="1197831"/>
    <x v="14"/>
    <x v="1"/>
    <x v="1"/>
    <x v="1"/>
    <x v="3"/>
    <n v="0.4"/>
    <n v="6000"/>
    <n v="2400"/>
    <n v="1080"/>
    <n v="0.45"/>
  </r>
  <r>
    <x v="1"/>
    <n v="1197831"/>
    <x v="14"/>
    <x v="1"/>
    <x v="1"/>
    <x v="1"/>
    <x v="4"/>
    <n v="0.45"/>
    <n v="5000"/>
    <n v="2250"/>
    <n v="675"/>
    <n v="0.3"/>
  </r>
  <r>
    <x v="1"/>
    <n v="1197831"/>
    <x v="14"/>
    <x v="1"/>
    <x v="1"/>
    <x v="1"/>
    <x v="5"/>
    <n v="0.4"/>
    <n v="6500"/>
    <n v="2600"/>
    <n v="1300"/>
    <n v="0.5"/>
  </r>
  <r>
    <x v="1"/>
    <n v="1197831"/>
    <x v="15"/>
    <x v="1"/>
    <x v="1"/>
    <x v="1"/>
    <x v="0"/>
    <n v="0.3"/>
    <n v="9000"/>
    <n v="2700"/>
    <n v="944.99999999999989"/>
    <n v="0.35"/>
  </r>
  <r>
    <x v="1"/>
    <n v="1197831"/>
    <x v="15"/>
    <x v="1"/>
    <x v="1"/>
    <x v="1"/>
    <x v="1"/>
    <n v="0.4"/>
    <n v="9000"/>
    <n v="3600"/>
    <n v="1260"/>
    <n v="0.35"/>
  </r>
  <r>
    <x v="1"/>
    <n v="1197831"/>
    <x v="15"/>
    <x v="1"/>
    <x v="1"/>
    <x v="1"/>
    <x v="2"/>
    <n v="0.35"/>
    <n v="7250"/>
    <n v="2537.5"/>
    <n v="888.125"/>
    <n v="0.35"/>
  </r>
  <r>
    <x v="1"/>
    <n v="1197831"/>
    <x v="15"/>
    <x v="1"/>
    <x v="1"/>
    <x v="1"/>
    <x v="3"/>
    <n v="0.4"/>
    <n v="6250"/>
    <n v="2500"/>
    <n v="1125"/>
    <n v="0.45"/>
  </r>
  <r>
    <x v="1"/>
    <n v="1197831"/>
    <x v="15"/>
    <x v="1"/>
    <x v="1"/>
    <x v="1"/>
    <x v="4"/>
    <n v="0.45"/>
    <n v="5250"/>
    <n v="2362.5"/>
    <n v="708.75"/>
    <n v="0.3"/>
  </r>
  <r>
    <x v="1"/>
    <n v="1197831"/>
    <x v="15"/>
    <x v="1"/>
    <x v="1"/>
    <x v="1"/>
    <x v="5"/>
    <n v="0.4"/>
    <n v="8000"/>
    <n v="3200"/>
    <n v="1600"/>
    <n v="0.5"/>
  </r>
  <r>
    <x v="1"/>
    <n v="1197831"/>
    <x v="16"/>
    <x v="1"/>
    <x v="1"/>
    <x v="1"/>
    <x v="0"/>
    <n v="0.3"/>
    <n v="9250"/>
    <n v="2775"/>
    <n v="971.24999999999989"/>
    <n v="0.35"/>
  </r>
  <r>
    <x v="1"/>
    <n v="1197831"/>
    <x v="16"/>
    <x v="1"/>
    <x v="1"/>
    <x v="1"/>
    <x v="1"/>
    <n v="0.4"/>
    <n v="9250"/>
    <n v="3700"/>
    <n v="1295"/>
    <n v="0.35"/>
  </r>
  <r>
    <x v="1"/>
    <n v="1197831"/>
    <x v="16"/>
    <x v="1"/>
    <x v="1"/>
    <x v="1"/>
    <x v="2"/>
    <n v="0.35"/>
    <n v="7750"/>
    <n v="2712.5"/>
    <n v="949.37499999999989"/>
    <n v="0.35"/>
  </r>
  <r>
    <x v="1"/>
    <n v="1197831"/>
    <x v="16"/>
    <x v="1"/>
    <x v="1"/>
    <x v="1"/>
    <x v="3"/>
    <n v="0.4"/>
    <n v="7000"/>
    <n v="2800"/>
    <n v="1260"/>
    <n v="0.45"/>
  </r>
  <r>
    <x v="1"/>
    <n v="1197831"/>
    <x v="16"/>
    <x v="1"/>
    <x v="1"/>
    <x v="1"/>
    <x v="4"/>
    <n v="0.45"/>
    <n v="6000"/>
    <n v="2700"/>
    <n v="810"/>
    <n v="0.3"/>
  </r>
  <r>
    <x v="1"/>
    <n v="1197831"/>
    <x v="16"/>
    <x v="1"/>
    <x v="1"/>
    <x v="1"/>
    <x v="5"/>
    <n v="0.4"/>
    <n v="9500"/>
    <n v="3800"/>
    <n v="1900"/>
    <n v="0.5"/>
  </r>
  <r>
    <x v="1"/>
    <n v="1197831"/>
    <x v="17"/>
    <x v="1"/>
    <x v="1"/>
    <x v="1"/>
    <x v="0"/>
    <n v="0.4"/>
    <n v="9500"/>
    <n v="3800"/>
    <n v="1330"/>
    <n v="0.35"/>
  </r>
  <r>
    <x v="1"/>
    <n v="1197831"/>
    <x v="17"/>
    <x v="1"/>
    <x v="1"/>
    <x v="1"/>
    <x v="1"/>
    <n v="0.45"/>
    <n v="9500"/>
    <n v="4275"/>
    <n v="1496.25"/>
    <n v="0.35"/>
  </r>
  <r>
    <x v="1"/>
    <n v="1197831"/>
    <x v="17"/>
    <x v="1"/>
    <x v="1"/>
    <x v="1"/>
    <x v="2"/>
    <n v="0.4"/>
    <n v="8000"/>
    <n v="3200"/>
    <n v="1120"/>
    <n v="0.35"/>
  </r>
  <r>
    <x v="1"/>
    <n v="1197831"/>
    <x v="17"/>
    <x v="1"/>
    <x v="1"/>
    <x v="1"/>
    <x v="3"/>
    <n v="0.4"/>
    <n v="7500"/>
    <n v="3000"/>
    <n v="1350"/>
    <n v="0.45"/>
  </r>
  <r>
    <x v="1"/>
    <n v="1197831"/>
    <x v="17"/>
    <x v="1"/>
    <x v="1"/>
    <x v="1"/>
    <x v="4"/>
    <n v="0.45"/>
    <n v="6500"/>
    <n v="2925"/>
    <n v="877.5"/>
    <n v="0.3"/>
  </r>
  <r>
    <x v="1"/>
    <n v="1197831"/>
    <x v="17"/>
    <x v="1"/>
    <x v="1"/>
    <x v="1"/>
    <x v="5"/>
    <n v="0.5"/>
    <n v="10000"/>
    <n v="5000"/>
    <n v="2500"/>
    <n v="0.5"/>
  </r>
  <r>
    <x v="1"/>
    <n v="1197831"/>
    <x v="18"/>
    <x v="1"/>
    <x v="1"/>
    <x v="1"/>
    <x v="0"/>
    <n v="0.4"/>
    <n v="9500"/>
    <n v="3800"/>
    <n v="1330"/>
    <n v="0.35"/>
  </r>
  <r>
    <x v="1"/>
    <n v="1197831"/>
    <x v="18"/>
    <x v="1"/>
    <x v="1"/>
    <x v="1"/>
    <x v="1"/>
    <n v="0.45"/>
    <n v="9500"/>
    <n v="4275"/>
    <n v="1496.25"/>
    <n v="0.35"/>
  </r>
  <r>
    <x v="1"/>
    <n v="1197831"/>
    <x v="18"/>
    <x v="1"/>
    <x v="1"/>
    <x v="1"/>
    <x v="2"/>
    <n v="0.4"/>
    <n v="11000"/>
    <n v="4400"/>
    <n v="1540"/>
    <n v="0.35"/>
  </r>
  <r>
    <x v="1"/>
    <n v="1197831"/>
    <x v="18"/>
    <x v="1"/>
    <x v="1"/>
    <x v="1"/>
    <x v="3"/>
    <n v="0.4"/>
    <n v="7000"/>
    <n v="2800"/>
    <n v="1260"/>
    <n v="0.45"/>
  </r>
  <r>
    <x v="1"/>
    <n v="1197831"/>
    <x v="18"/>
    <x v="1"/>
    <x v="1"/>
    <x v="1"/>
    <x v="4"/>
    <n v="0.45"/>
    <n v="7000"/>
    <n v="3150"/>
    <n v="945"/>
    <n v="0.3"/>
  </r>
  <r>
    <x v="1"/>
    <n v="1197831"/>
    <x v="18"/>
    <x v="1"/>
    <x v="1"/>
    <x v="1"/>
    <x v="5"/>
    <n v="0.5"/>
    <n v="9750"/>
    <n v="4875"/>
    <n v="2437.5"/>
    <n v="0.5"/>
  </r>
  <r>
    <x v="1"/>
    <n v="1197831"/>
    <x v="19"/>
    <x v="1"/>
    <x v="1"/>
    <x v="1"/>
    <x v="0"/>
    <n v="0.4"/>
    <n v="9250"/>
    <n v="3700"/>
    <n v="1295"/>
    <n v="0.35"/>
  </r>
  <r>
    <x v="1"/>
    <n v="1197831"/>
    <x v="19"/>
    <x v="1"/>
    <x v="1"/>
    <x v="1"/>
    <x v="1"/>
    <n v="0.45"/>
    <n v="9250"/>
    <n v="4162.5"/>
    <n v="1456.875"/>
    <n v="0.35"/>
  </r>
  <r>
    <x v="1"/>
    <n v="1197831"/>
    <x v="19"/>
    <x v="1"/>
    <x v="1"/>
    <x v="1"/>
    <x v="2"/>
    <n v="0.4"/>
    <n v="11000"/>
    <n v="4400"/>
    <n v="1540"/>
    <n v="0.35"/>
  </r>
  <r>
    <x v="1"/>
    <n v="1197831"/>
    <x v="19"/>
    <x v="1"/>
    <x v="1"/>
    <x v="1"/>
    <x v="3"/>
    <n v="0.4"/>
    <n v="6500"/>
    <n v="2600"/>
    <n v="1170"/>
    <n v="0.45"/>
  </r>
  <r>
    <x v="1"/>
    <n v="1197831"/>
    <x v="19"/>
    <x v="1"/>
    <x v="1"/>
    <x v="1"/>
    <x v="4"/>
    <n v="0.45"/>
    <n v="6500"/>
    <n v="2925"/>
    <n v="877.5"/>
    <n v="0.3"/>
  </r>
  <r>
    <x v="1"/>
    <n v="1197831"/>
    <x v="19"/>
    <x v="1"/>
    <x v="1"/>
    <x v="1"/>
    <x v="5"/>
    <n v="0.5"/>
    <n v="9000"/>
    <n v="4500"/>
    <n v="2250"/>
    <n v="0.5"/>
  </r>
  <r>
    <x v="1"/>
    <n v="1197831"/>
    <x v="20"/>
    <x v="1"/>
    <x v="1"/>
    <x v="1"/>
    <x v="0"/>
    <n v="0.45"/>
    <n v="8500"/>
    <n v="3825"/>
    <n v="1338.75"/>
    <n v="0.35"/>
  </r>
  <r>
    <x v="1"/>
    <n v="1197831"/>
    <x v="20"/>
    <x v="1"/>
    <x v="1"/>
    <x v="1"/>
    <x v="1"/>
    <n v="0.45"/>
    <n v="8500"/>
    <n v="3825"/>
    <n v="1338.75"/>
    <n v="0.35"/>
  </r>
  <r>
    <x v="1"/>
    <n v="1197831"/>
    <x v="20"/>
    <x v="1"/>
    <x v="1"/>
    <x v="1"/>
    <x v="2"/>
    <n v="0.5"/>
    <n v="9000"/>
    <n v="4500"/>
    <n v="1575"/>
    <n v="0.35"/>
  </r>
  <r>
    <x v="1"/>
    <n v="1197831"/>
    <x v="20"/>
    <x v="1"/>
    <x v="1"/>
    <x v="1"/>
    <x v="3"/>
    <n v="0.5"/>
    <n v="6250"/>
    <n v="3125"/>
    <n v="1406.25"/>
    <n v="0.45"/>
  </r>
  <r>
    <x v="1"/>
    <n v="1197831"/>
    <x v="20"/>
    <x v="1"/>
    <x v="1"/>
    <x v="1"/>
    <x v="4"/>
    <n v="0.45"/>
    <n v="6250"/>
    <n v="2812.5"/>
    <n v="843.75"/>
    <n v="0.3"/>
  </r>
  <r>
    <x v="1"/>
    <n v="1197831"/>
    <x v="20"/>
    <x v="1"/>
    <x v="1"/>
    <x v="1"/>
    <x v="5"/>
    <n v="0.55000000000000004"/>
    <n v="8500"/>
    <n v="4675"/>
    <n v="2337.5"/>
    <n v="0.5"/>
  </r>
  <r>
    <x v="1"/>
    <n v="1197831"/>
    <x v="21"/>
    <x v="1"/>
    <x v="1"/>
    <x v="1"/>
    <x v="0"/>
    <n v="0.45"/>
    <n v="8000"/>
    <n v="3600"/>
    <n v="1260"/>
    <n v="0.35"/>
  </r>
  <r>
    <x v="1"/>
    <n v="1197831"/>
    <x v="21"/>
    <x v="1"/>
    <x v="1"/>
    <x v="1"/>
    <x v="1"/>
    <n v="0.45"/>
    <n v="8000"/>
    <n v="3600"/>
    <n v="1260"/>
    <n v="0.35"/>
  </r>
  <r>
    <x v="1"/>
    <n v="1197831"/>
    <x v="21"/>
    <x v="1"/>
    <x v="1"/>
    <x v="1"/>
    <x v="2"/>
    <n v="0.5"/>
    <n v="7500"/>
    <n v="3750"/>
    <n v="1312.5"/>
    <n v="0.35"/>
  </r>
  <r>
    <x v="1"/>
    <n v="1197831"/>
    <x v="21"/>
    <x v="1"/>
    <x v="1"/>
    <x v="1"/>
    <x v="3"/>
    <n v="0.5"/>
    <n v="6000"/>
    <n v="3000"/>
    <n v="1350"/>
    <n v="0.45"/>
  </r>
  <r>
    <x v="1"/>
    <n v="1197831"/>
    <x v="21"/>
    <x v="1"/>
    <x v="1"/>
    <x v="1"/>
    <x v="4"/>
    <n v="0.45"/>
    <n v="5750"/>
    <n v="2587.5"/>
    <n v="776.25"/>
    <n v="0.3"/>
  </r>
  <r>
    <x v="1"/>
    <n v="1197831"/>
    <x v="21"/>
    <x v="1"/>
    <x v="1"/>
    <x v="1"/>
    <x v="5"/>
    <n v="0.55000000000000004"/>
    <n v="7500"/>
    <n v="4125"/>
    <n v="2062.5"/>
    <n v="0.5"/>
  </r>
  <r>
    <x v="1"/>
    <n v="1197831"/>
    <x v="22"/>
    <x v="1"/>
    <x v="1"/>
    <x v="1"/>
    <x v="0"/>
    <n v="0.45"/>
    <n v="9000"/>
    <n v="4050"/>
    <n v="1417.5"/>
    <n v="0.35"/>
  </r>
  <r>
    <x v="1"/>
    <n v="1197831"/>
    <x v="22"/>
    <x v="1"/>
    <x v="1"/>
    <x v="1"/>
    <x v="1"/>
    <n v="0.45"/>
    <n v="9000"/>
    <n v="4050"/>
    <n v="1417.5"/>
    <n v="0.35"/>
  </r>
  <r>
    <x v="1"/>
    <n v="1197831"/>
    <x v="22"/>
    <x v="1"/>
    <x v="1"/>
    <x v="1"/>
    <x v="2"/>
    <n v="0.5"/>
    <n v="8250"/>
    <n v="4125"/>
    <n v="1443.75"/>
    <n v="0.35"/>
  </r>
  <r>
    <x v="1"/>
    <n v="1197831"/>
    <x v="22"/>
    <x v="1"/>
    <x v="1"/>
    <x v="1"/>
    <x v="3"/>
    <n v="0.5"/>
    <n v="6750"/>
    <n v="3375"/>
    <n v="1518.75"/>
    <n v="0.45"/>
  </r>
  <r>
    <x v="1"/>
    <n v="1197831"/>
    <x v="22"/>
    <x v="1"/>
    <x v="1"/>
    <x v="1"/>
    <x v="4"/>
    <n v="0.45"/>
    <n v="6500"/>
    <n v="2925"/>
    <n v="877.5"/>
    <n v="0.3"/>
  </r>
  <r>
    <x v="1"/>
    <n v="1197831"/>
    <x v="22"/>
    <x v="1"/>
    <x v="1"/>
    <x v="1"/>
    <x v="5"/>
    <n v="0.55000000000000004"/>
    <n v="8500"/>
    <n v="4675"/>
    <n v="2337.5"/>
    <n v="0.5"/>
  </r>
  <r>
    <x v="1"/>
    <n v="1197831"/>
    <x v="23"/>
    <x v="1"/>
    <x v="1"/>
    <x v="1"/>
    <x v="0"/>
    <n v="0.45"/>
    <n v="9500"/>
    <n v="4275"/>
    <n v="1496.25"/>
    <n v="0.35"/>
  </r>
  <r>
    <x v="1"/>
    <n v="1197831"/>
    <x v="23"/>
    <x v="1"/>
    <x v="1"/>
    <x v="1"/>
    <x v="1"/>
    <n v="0.45"/>
    <n v="9500"/>
    <n v="4275"/>
    <n v="1496.25"/>
    <n v="0.35"/>
  </r>
  <r>
    <x v="1"/>
    <n v="1197831"/>
    <x v="23"/>
    <x v="1"/>
    <x v="1"/>
    <x v="1"/>
    <x v="2"/>
    <n v="0.5"/>
    <n v="8500"/>
    <n v="4250"/>
    <n v="1487.5"/>
    <n v="0.35"/>
  </r>
  <r>
    <x v="1"/>
    <n v="1197831"/>
    <x v="23"/>
    <x v="1"/>
    <x v="1"/>
    <x v="1"/>
    <x v="3"/>
    <n v="0.5"/>
    <n v="7000"/>
    <n v="3500"/>
    <n v="1575"/>
    <n v="0.45"/>
  </r>
  <r>
    <x v="1"/>
    <n v="1197831"/>
    <x v="23"/>
    <x v="1"/>
    <x v="1"/>
    <x v="1"/>
    <x v="4"/>
    <n v="0.45"/>
    <n v="6500"/>
    <n v="2925"/>
    <n v="877.5"/>
    <n v="0.3"/>
  </r>
  <r>
    <x v="1"/>
    <n v="1197831"/>
    <x v="23"/>
    <x v="1"/>
    <x v="1"/>
    <x v="1"/>
    <x v="5"/>
    <n v="0.55000000000000004"/>
    <n v="9000"/>
    <n v="4950"/>
    <n v="2475"/>
    <n v="0.5"/>
  </r>
  <r>
    <x v="2"/>
    <n v="1128299"/>
    <x v="24"/>
    <x v="2"/>
    <x v="2"/>
    <x v="2"/>
    <x v="0"/>
    <n v="0.39999999999999997"/>
    <n v="7750"/>
    <n v="3099.9999999999995"/>
    <n v="1085"/>
    <n v="0.35000000000000003"/>
  </r>
  <r>
    <x v="2"/>
    <n v="1128299"/>
    <x v="24"/>
    <x v="2"/>
    <x v="2"/>
    <x v="2"/>
    <x v="1"/>
    <n v="0.5"/>
    <n v="7750"/>
    <n v="3875"/>
    <n v="775"/>
    <n v="0.2"/>
  </r>
  <r>
    <x v="2"/>
    <n v="1128299"/>
    <x v="24"/>
    <x v="2"/>
    <x v="2"/>
    <x v="2"/>
    <x v="2"/>
    <n v="0.5"/>
    <n v="7750"/>
    <n v="3875"/>
    <n v="1356.2500000000002"/>
    <n v="0.35000000000000003"/>
  </r>
  <r>
    <x v="2"/>
    <n v="1128299"/>
    <x v="24"/>
    <x v="2"/>
    <x v="2"/>
    <x v="2"/>
    <x v="3"/>
    <n v="0.5"/>
    <n v="6250"/>
    <n v="3125"/>
    <n v="937.5"/>
    <n v="0.3"/>
  </r>
  <r>
    <x v="2"/>
    <n v="1128299"/>
    <x v="24"/>
    <x v="2"/>
    <x v="2"/>
    <x v="2"/>
    <x v="4"/>
    <n v="0.55000000000000004"/>
    <n v="5750"/>
    <n v="3162.5000000000005"/>
    <n v="1581.2500000000002"/>
    <n v="0.5"/>
  </r>
  <r>
    <x v="2"/>
    <n v="1128299"/>
    <x v="24"/>
    <x v="2"/>
    <x v="2"/>
    <x v="2"/>
    <x v="5"/>
    <n v="0.5"/>
    <n v="7750"/>
    <n v="3875"/>
    <n v="581.25000000000011"/>
    <n v="0.15000000000000002"/>
  </r>
  <r>
    <x v="2"/>
    <n v="1128299"/>
    <x v="25"/>
    <x v="2"/>
    <x v="2"/>
    <x v="2"/>
    <x v="0"/>
    <n v="0.39999999999999997"/>
    <n v="8250"/>
    <n v="3299.9999999999995"/>
    <n v="1155"/>
    <n v="0.35000000000000003"/>
  </r>
  <r>
    <x v="2"/>
    <n v="1128299"/>
    <x v="25"/>
    <x v="2"/>
    <x v="2"/>
    <x v="2"/>
    <x v="1"/>
    <n v="0.5"/>
    <n v="7250"/>
    <n v="3625"/>
    <n v="725"/>
    <n v="0.2"/>
  </r>
  <r>
    <x v="2"/>
    <n v="1128299"/>
    <x v="25"/>
    <x v="2"/>
    <x v="2"/>
    <x v="2"/>
    <x v="2"/>
    <n v="0.5"/>
    <n v="7250"/>
    <n v="3625"/>
    <n v="1268.7500000000002"/>
    <n v="0.35000000000000003"/>
  </r>
  <r>
    <x v="2"/>
    <n v="1128299"/>
    <x v="25"/>
    <x v="2"/>
    <x v="2"/>
    <x v="2"/>
    <x v="3"/>
    <n v="0.5"/>
    <n v="5750"/>
    <n v="2875"/>
    <n v="862.5"/>
    <n v="0.3"/>
  </r>
  <r>
    <x v="2"/>
    <n v="1128299"/>
    <x v="25"/>
    <x v="2"/>
    <x v="2"/>
    <x v="2"/>
    <x v="4"/>
    <n v="0.55000000000000004"/>
    <n v="5000"/>
    <n v="2750"/>
    <n v="1375"/>
    <n v="0.5"/>
  </r>
  <r>
    <x v="2"/>
    <n v="1128299"/>
    <x v="25"/>
    <x v="2"/>
    <x v="2"/>
    <x v="2"/>
    <x v="5"/>
    <n v="0.5"/>
    <n v="7000"/>
    <n v="3500"/>
    <n v="525.00000000000011"/>
    <n v="0.15000000000000002"/>
  </r>
  <r>
    <x v="2"/>
    <n v="1128299"/>
    <x v="26"/>
    <x v="2"/>
    <x v="2"/>
    <x v="2"/>
    <x v="0"/>
    <n v="0.5"/>
    <n v="8500"/>
    <n v="4250"/>
    <n v="1487.5000000000002"/>
    <n v="0.35000000000000003"/>
  </r>
  <r>
    <x v="2"/>
    <n v="1128299"/>
    <x v="26"/>
    <x v="2"/>
    <x v="2"/>
    <x v="2"/>
    <x v="1"/>
    <n v="0.6"/>
    <n v="7000"/>
    <n v="4200"/>
    <n v="840"/>
    <n v="0.2"/>
  </r>
  <r>
    <x v="2"/>
    <n v="1128299"/>
    <x v="26"/>
    <x v="2"/>
    <x v="2"/>
    <x v="2"/>
    <x v="2"/>
    <n v="0.6"/>
    <n v="7000"/>
    <n v="4200"/>
    <n v="1470.0000000000002"/>
    <n v="0.35000000000000003"/>
  </r>
  <r>
    <x v="2"/>
    <n v="1128299"/>
    <x v="26"/>
    <x v="2"/>
    <x v="2"/>
    <x v="2"/>
    <x v="3"/>
    <n v="0.6"/>
    <n v="6000"/>
    <n v="3600"/>
    <n v="1080"/>
    <n v="0.3"/>
  </r>
  <r>
    <x v="2"/>
    <n v="1128299"/>
    <x v="26"/>
    <x v="2"/>
    <x v="2"/>
    <x v="2"/>
    <x v="4"/>
    <n v="0.65"/>
    <n v="5000"/>
    <n v="3250"/>
    <n v="1625"/>
    <n v="0.5"/>
  </r>
  <r>
    <x v="2"/>
    <n v="1128299"/>
    <x v="26"/>
    <x v="2"/>
    <x v="2"/>
    <x v="2"/>
    <x v="5"/>
    <n v="0.6"/>
    <n v="7000"/>
    <n v="4200"/>
    <n v="630.00000000000011"/>
    <n v="0.15000000000000002"/>
  </r>
  <r>
    <x v="2"/>
    <n v="1128299"/>
    <x v="27"/>
    <x v="2"/>
    <x v="2"/>
    <x v="2"/>
    <x v="0"/>
    <n v="0.6"/>
    <n v="8750"/>
    <n v="5250"/>
    <n v="1837.5000000000002"/>
    <n v="0.35000000000000003"/>
  </r>
  <r>
    <x v="2"/>
    <n v="1128299"/>
    <x v="27"/>
    <x v="2"/>
    <x v="2"/>
    <x v="2"/>
    <x v="1"/>
    <n v="0.65"/>
    <n v="6750"/>
    <n v="4387.5"/>
    <n v="877.5"/>
    <n v="0.2"/>
  </r>
  <r>
    <x v="2"/>
    <n v="1128299"/>
    <x v="27"/>
    <x v="2"/>
    <x v="2"/>
    <x v="2"/>
    <x v="2"/>
    <n v="0.65"/>
    <n v="7250"/>
    <n v="4712.5"/>
    <n v="1649.3750000000002"/>
    <n v="0.35000000000000003"/>
  </r>
  <r>
    <x v="2"/>
    <n v="1128299"/>
    <x v="27"/>
    <x v="2"/>
    <x v="2"/>
    <x v="2"/>
    <x v="3"/>
    <n v="0.6"/>
    <n v="6250"/>
    <n v="3750"/>
    <n v="1125"/>
    <n v="0.3"/>
  </r>
  <r>
    <x v="2"/>
    <n v="1128299"/>
    <x v="27"/>
    <x v="2"/>
    <x v="2"/>
    <x v="2"/>
    <x v="4"/>
    <n v="0.65"/>
    <n v="5250"/>
    <n v="3412.5"/>
    <n v="1706.25"/>
    <n v="0.5"/>
  </r>
  <r>
    <x v="2"/>
    <n v="1128299"/>
    <x v="27"/>
    <x v="2"/>
    <x v="2"/>
    <x v="2"/>
    <x v="5"/>
    <n v="0.8"/>
    <n v="7000"/>
    <n v="5600"/>
    <n v="840.00000000000011"/>
    <n v="0.15000000000000002"/>
  </r>
  <r>
    <x v="2"/>
    <n v="1128299"/>
    <x v="28"/>
    <x v="2"/>
    <x v="2"/>
    <x v="2"/>
    <x v="0"/>
    <n v="0.6"/>
    <n v="9000"/>
    <n v="5400"/>
    <n v="2160"/>
    <n v="0.4"/>
  </r>
  <r>
    <x v="2"/>
    <n v="1128299"/>
    <x v="28"/>
    <x v="2"/>
    <x v="2"/>
    <x v="2"/>
    <x v="1"/>
    <n v="0.65"/>
    <n v="7500"/>
    <n v="4875"/>
    <n v="1218.75"/>
    <n v="0.25"/>
  </r>
  <r>
    <x v="2"/>
    <n v="1128299"/>
    <x v="28"/>
    <x v="2"/>
    <x v="2"/>
    <x v="2"/>
    <x v="2"/>
    <n v="0.65"/>
    <n v="7500"/>
    <n v="4875"/>
    <n v="1950"/>
    <n v="0.4"/>
  </r>
  <r>
    <x v="2"/>
    <n v="1128299"/>
    <x v="28"/>
    <x v="2"/>
    <x v="2"/>
    <x v="2"/>
    <x v="3"/>
    <n v="0.6"/>
    <n v="6500"/>
    <n v="3900"/>
    <n v="1365"/>
    <n v="0.35"/>
  </r>
  <r>
    <x v="2"/>
    <n v="1128299"/>
    <x v="28"/>
    <x v="2"/>
    <x v="2"/>
    <x v="2"/>
    <x v="4"/>
    <n v="0.65"/>
    <n v="5500"/>
    <n v="3575"/>
    <n v="1966.2500000000002"/>
    <n v="0.55000000000000004"/>
  </r>
  <r>
    <x v="2"/>
    <n v="1128299"/>
    <x v="28"/>
    <x v="2"/>
    <x v="2"/>
    <x v="2"/>
    <x v="5"/>
    <n v="0.8"/>
    <n v="7250"/>
    <n v="5800"/>
    <n v="1160"/>
    <n v="0.2"/>
  </r>
  <r>
    <x v="2"/>
    <n v="1128299"/>
    <x v="29"/>
    <x v="2"/>
    <x v="2"/>
    <x v="2"/>
    <x v="0"/>
    <n v="0.6"/>
    <n v="9750"/>
    <n v="5850"/>
    <n v="2340"/>
    <n v="0.4"/>
  </r>
  <r>
    <x v="2"/>
    <n v="1128299"/>
    <x v="29"/>
    <x v="2"/>
    <x v="2"/>
    <x v="2"/>
    <x v="1"/>
    <n v="0.65"/>
    <n v="8250"/>
    <n v="5362.5"/>
    <n v="1340.625"/>
    <n v="0.25"/>
  </r>
  <r>
    <x v="2"/>
    <n v="1128299"/>
    <x v="29"/>
    <x v="2"/>
    <x v="2"/>
    <x v="2"/>
    <x v="2"/>
    <n v="0.65"/>
    <n v="8250"/>
    <n v="5362.5"/>
    <n v="2145"/>
    <n v="0.4"/>
  </r>
  <r>
    <x v="2"/>
    <n v="1128299"/>
    <x v="29"/>
    <x v="2"/>
    <x v="2"/>
    <x v="2"/>
    <x v="3"/>
    <n v="0.6"/>
    <n v="7000"/>
    <n v="4200"/>
    <n v="1470"/>
    <n v="0.35"/>
  </r>
  <r>
    <x v="2"/>
    <n v="1128299"/>
    <x v="29"/>
    <x v="2"/>
    <x v="2"/>
    <x v="2"/>
    <x v="4"/>
    <n v="0.65"/>
    <n v="5750"/>
    <n v="3737.5"/>
    <n v="2055.625"/>
    <n v="0.55000000000000004"/>
  </r>
  <r>
    <x v="2"/>
    <n v="1128299"/>
    <x v="29"/>
    <x v="2"/>
    <x v="2"/>
    <x v="2"/>
    <x v="5"/>
    <n v="0.8"/>
    <n v="8750"/>
    <n v="7000"/>
    <n v="1400"/>
    <n v="0.2"/>
  </r>
  <r>
    <x v="2"/>
    <n v="1128299"/>
    <x v="30"/>
    <x v="2"/>
    <x v="2"/>
    <x v="2"/>
    <x v="0"/>
    <n v="0.6"/>
    <n v="10250"/>
    <n v="6150"/>
    <n v="2152.5"/>
    <n v="0.35000000000000003"/>
  </r>
  <r>
    <x v="2"/>
    <n v="1128299"/>
    <x v="30"/>
    <x v="2"/>
    <x v="2"/>
    <x v="2"/>
    <x v="1"/>
    <n v="0.65"/>
    <n v="8750"/>
    <n v="5687.5"/>
    <n v="1137.5"/>
    <n v="0.2"/>
  </r>
  <r>
    <x v="2"/>
    <n v="1128299"/>
    <x v="30"/>
    <x v="2"/>
    <x v="2"/>
    <x v="2"/>
    <x v="2"/>
    <n v="0.65"/>
    <n v="8250"/>
    <n v="5362.5"/>
    <n v="1876.8750000000002"/>
    <n v="0.35000000000000003"/>
  </r>
  <r>
    <x v="2"/>
    <n v="1128299"/>
    <x v="30"/>
    <x v="2"/>
    <x v="2"/>
    <x v="2"/>
    <x v="3"/>
    <n v="0.6"/>
    <n v="7250"/>
    <n v="4350"/>
    <n v="1305"/>
    <n v="0.3"/>
  </r>
  <r>
    <x v="2"/>
    <n v="1128299"/>
    <x v="30"/>
    <x v="2"/>
    <x v="2"/>
    <x v="2"/>
    <x v="4"/>
    <n v="0.65"/>
    <n v="7750"/>
    <n v="5037.5"/>
    <n v="2518.75"/>
    <n v="0.5"/>
  </r>
  <r>
    <x v="2"/>
    <n v="1128299"/>
    <x v="30"/>
    <x v="2"/>
    <x v="2"/>
    <x v="2"/>
    <x v="5"/>
    <n v="0.8"/>
    <n v="7750"/>
    <n v="6200"/>
    <n v="930.00000000000011"/>
    <n v="0.15000000000000002"/>
  </r>
  <r>
    <x v="2"/>
    <n v="1128299"/>
    <x v="31"/>
    <x v="2"/>
    <x v="2"/>
    <x v="2"/>
    <x v="0"/>
    <n v="0.65"/>
    <n v="9750"/>
    <n v="6337.5"/>
    <n v="2218.125"/>
    <n v="0.35000000000000003"/>
  </r>
  <r>
    <x v="2"/>
    <n v="1128299"/>
    <x v="31"/>
    <x v="2"/>
    <x v="2"/>
    <x v="2"/>
    <x v="1"/>
    <n v="0.70000000000000007"/>
    <n v="9250"/>
    <n v="6475.0000000000009"/>
    <n v="1295.0000000000002"/>
    <n v="0.2"/>
  </r>
  <r>
    <x v="2"/>
    <n v="1128299"/>
    <x v="31"/>
    <x v="2"/>
    <x v="2"/>
    <x v="2"/>
    <x v="2"/>
    <n v="0.65"/>
    <n v="8000"/>
    <n v="5200"/>
    <n v="1820.0000000000002"/>
    <n v="0.35000000000000003"/>
  </r>
  <r>
    <x v="2"/>
    <n v="1128299"/>
    <x v="31"/>
    <x v="2"/>
    <x v="2"/>
    <x v="2"/>
    <x v="3"/>
    <n v="0.65"/>
    <n v="7500"/>
    <n v="4875"/>
    <n v="1462.5"/>
    <n v="0.3"/>
  </r>
  <r>
    <x v="2"/>
    <n v="1128299"/>
    <x v="31"/>
    <x v="2"/>
    <x v="2"/>
    <x v="2"/>
    <x v="4"/>
    <n v="0.75"/>
    <n v="7500"/>
    <n v="5625"/>
    <n v="2812.5"/>
    <n v="0.5"/>
  </r>
  <r>
    <x v="2"/>
    <n v="1128299"/>
    <x v="31"/>
    <x v="2"/>
    <x v="2"/>
    <x v="2"/>
    <x v="5"/>
    <n v="0.8"/>
    <n v="7250"/>
    <n v="5800"/>
    <n v="870.00000000000011"/>
    <n v="0.15000000000000002"/>
  </r>
  <r>
    <x v="2"/>
    <n v="1128299"/>
    <x v="32"/>
    <x v="2"/>
    <x v="2"/>
    <x v="2"/>
    <x v="0"/>
    <n v="0.55000000000000004"/>
    <n v="9250"/>
    <n v="5087.5"/>
    <n v="1526.2500000000002"/>
    <n v="0.30000000000000004"/>
  </r>
  <r>
    <x v="2"/>
    <n v="1128299"/>
    <x v="32"/>
    <x v="2"/>
    <x v="2"/>
    <x v="2"/>
    <x v="1"/>
    <n v="0.60000000000000009"/>
    <n v="9250"/>
    <n v="5550.0000000000009"/>
    <n v="832.50000000000011"/>
    <n v="0.15"/>
  </r>
  <r>
    <x v="2"/>
    <n v="1128299"/>
    <x v="32"/>
    <x v="2"/>
    <x v="2"/>
    <x v="2"/>
    <x v="2"/>
    <n v="0.55000000000000004"/>
    <n v="7750"/>
    <n v="4262.5"/>
    <n v="1278.7500000000002"/>
    <n v="0.30000000000000004"/>
  </r>
  <r>
    <x v="2"/>
    <n v="1128299"/>
    <x v="32"/>
    <x v="2"/>
    <x v="2"/>
    <x v="2"/>
    <x v="3"/>
    <n v="0.55000000000000004"/>
    <n v="7250"/>
    <n v="3987.5000000000005"/>
    <n v="996.875"/>
    <n v="0.24999999999999997"/>
  </r>
  <r>
    <x v="2"/>
    <n v="1128299"/>
    <x v="32"/>
    <x v="2"/>
    <x v="2"/>
    <x v="2"/>
    <x v="4"/>
    <n v="0.65"/>
    <n v="7250"/>
    <n v="4712.5"/>
    <n v="2120.6250000000005"/>
    <n v="0.45000000000000007"/>
  </r>
  <r>
    <x v="2"/>
    <n v="1128299"/>
    <x v="32"/>
    <x v="2"/>
    <x v="2"/>
    <x v="2"/>
    <x v="5"/>
    <n v="0.70000000000000007"/>
    <n v="7750"/>
    <n v="5425.0000000000009"/>
    <n v="542.50000000000011"/>
    <n v="0.1"/>
  </r>
  <r>
    <x v="2"/>
    <n v="1128299"/>
    <x v="33"/>
    <x v="2"/>
    <x v="2"/>
    <x v="2"/>
    <x v="0"/>
    <n v="0.55000000000000004"/>
    <n v="8750"/>
    <n v="4812.5"/>
    <n v="1443.7500000000002"/>
    <n v="0.30000000000000004"/>
  </r>
  <r>
    <x v="2"/>
    <n v="1128299"/>
    <x v="33"/>
    <x v="2"/>
    <x v="2"/>
    <x v="2"/>
    <x v="1"/>
    <n v="0.60000000000000009"/>
    <n v="8750"/>
    <n v="5250.0000000000009"/>
    <n v="787.50000000000011"/>
    <n v="0.15"/>
  </r>
  <r>
    <x v="2"/>
    <n v="1128299"/>
    <x v="33"/>
    <x v="2"/>
    <x v="2"/>
    <x v="2"/>
    <x v="2"/>
    <n v="0.55000000000000004"/>
    <n v="7000"/>
    <n v="3850.0000000000005"/>
    <n v="1155.0000000000002"/>
    <n v="0.30000000000000004"/>
  </r>
  <r>
    <x v="2"/>
    <n v="1128299"/>
    <x v="33"/>
    <x v="2"/>
    <x v="2"/>
    <x v="2"/>
    <x v="3"/>
    <n v="0.55000000000000004"/>
    <n v="6750"/>
    <n v="3712.5000000000005"/>
    <n v="928.125"/>
    <n v="0.24999999999999997"/>
  </r>
  <r>
    <x v="2"/>
    <n v="1128299"/>
    <x v="33"/>
    <x v="2"/>
    <x v="2"/>
    <x v="2"/>
    <x v="4"/>
    <n v="0.65"/>
    <n v="6500"/>
    <n v="4225"/>
    <n v="1901.2500000000002"/>
    <n v="0.45000000000000007"/>
  </r>
  <r>
    <x v="2"/>
    <n v="1128299"/>
    <x v="33"/>
    <x v="2"/>
    <x v="2"/>
    <x v="2"/>
    <x v="5"/>
    <n v="0.70000000000000007"/>
    <n v="7000"/>
    <n v="4900.0000000000009"/>
    <n v="490.00000000000011"/>
    <n v="0.1"/>
  </r>
  <r>
    <x v="2"/>
    <n v="1128299"/>
    <x v="34"/>
    <x v="2"/>
    <x v="2"/>
    <x v="2"/>
    <x v="0"/>
    <n v="0.55000000000000004"/>
    <n v="8750"/>
    <n v="4812.5"/>
    <n v="1443.7500000000002"/>
    <n v="0.30000000000000004"/>
  </r>
  <r>
    <x v="2"/>
    <n v="1128299"/>
    <x v="34"/>
    <x v="2"/>
    <x v="2"/>
    <x v="2"/>
    <x v="1"/>
    <n v="0.60000000000000009"/>
    <n v="8750"/>
    <n v="5250.0000000000009"/>
    <n v="787.50000000000011"/>
    <n v="0.15"/>
  </r>
  <r>
    <x v="2"/>
    <n v="1128299"/>
    <x v="34"/>
    <x v="2"/>
    <x v="2"/>
    <x v="2"/>
    <x v="2"/>
    <n v="0.55000000000000004"/>
    <n v="7250"/>
    <n v="3987.5000000000005"/>
    <n v="1196.2500000000002"/>
    <n v="0.30000000000000004"/>
  </r>
  <r>
    <x v="2"/>
    <n v="1128299"/>
    <x v="34"/>
    <x v="2"/>
    <x v="2"/>
    <x v="2"/>
    <x v="3"/>
    <n v="0.55000000000000004"/>
    <n v="7000"/>
    <n v="3850.0000000000005"/>
    <n v="962.5"/>
    <n v="0.24999999999999997"/>
  </r>
  <r>
    <x v="2"/>
    <n v="1128299"/>
    <x v="34"/>
    <x v="2"/>
    <x v="2"/>
    <x v="2"/>
    <x v="4"/>
    <n v="0.65"/>
    <n v="6500"/>
    <n v="4225"/>
    <n v="1901.2500000000002"/>
    <n v="0.45000000000000007"/>
  </r>
  <r>
    <x v="2"/>
    <n v="1128299"/>
    <x v="34"/>
    <x v="2"/>
    <x v="2"/>
    <x v="2"/>
    <x v="5"/>
    <n v="0.70000000000000007"/>
    <n v="7750"/>
    <n v="5425.0000000000009"/>
    <n v="542.50000000000011"/>
    <n v="0.1"/>
  </r>
  <r>
    <x v="2"/>
    <n v="1128299"/>
    <x v="35"/>
    <x v="2"/>
    <x v="2"/>
    <x v="2"/>
    <x v="0"/>
    <n v="0.55000000000000004"/>
    <n v="9750"/>
    <n v="5362.5"/>
    <n v="1608.7500000000002"/>
    <n v="0.30000000000000004"/>
  </r>
  <r>
    <x v="2"/>
    <n v="1128299"/>
    <x v="35"/>
    <x v="2"/>
    <x v="2"/>
    <x v="2"/>
    <x v="1"/>
    <n v="0.60000000000000009"/>
    <n v="9750"/>
    <n v="5850.0000000000009"/>
    <n v="877.50000000000011"/>
    <n v="0.15"/>
  </r>
  <r>
    <x v="2"/>
    <n v="1128299"/>
    <x v="35"/>
    <x v="2"/>
    <x v="2"/>
    <x v="2"/>
    <x v="2"/>
    <n v="0.55000000000000004"/>
    <n v="7750"/>
    <n v="4262.5"/>
    <n v="1278.7500000000002"/>
    <n v="0.30000000000000004"/>
  </r>
  <r>
    <x v="2"/>
    <n v="1128299"/>
    <x v="35"/>
    <x v="2"/>
    <x v="2"/>
    <x v="2"/>
    <x v="3"/>
    <n v="0.55000000000000004"/>
    <n v="7750"/>
    <n v="4262.5"/>
    <n v="1065.6249999999998"/>
    <n v="0.24999999999999997"/>
  </r>
  <r>
    <x v="2"/>
    <n v="1128299"/>
    <x v="35"/>
    <x v="2"/>
    <x v="2"/>
    <x v="2"/>
    <x v="4"/>
    <n v="0.65"/>
    <n v="7000"/>
    <n v="4550"/>
    <n v="2047.5000000000002"/>
    <n v="0.45000000000000007"/>
  </r>
  <r>
    <x v="2"/>
    <n v="1128299"/>
    <x v="35"/>
    <x v="2"/>
    <x v="2"/>
    <x v="2"/>
    <x v="5"/>
    <n v="0.70000000000000007"/>
    <n v="8000"/>
    <n v="5600.0000000000009"/>
    <n v="560.00000000000011"/>
    <n v="0.1"/>
  </r>
  <r>
    <x v="3"/>
    <n v="1189833"/>
    <x v="36"/>
    <x v="2"/>
    <x v="2"/>
    <x v="3"/>
    <x v="0"/>
    <n v="0.35"/>
    <n v="7000"/>
    <n v="2450"/>
    <n v="980"/>
    <n v="0.4"/>
  </r>
  <r>
    <x v="3"/>
    <n v="1189833"/>
    <x v="36"/>
    <x v="2"/>
    <x v="2"/>
    <x v="3"/>
    <x v="1"/>
    <n v="0.45"/>
    <n v="7000"/>
    <n v="3150"/>
    <n v="787.5"/>
    <n v="0.25"/>
  </r>
  <r>
    <x v="3"/>
    <n v="1189833"/>
    <x v="36"/>
    <x v="2"/>
    <x v="2"/>
    <x v="3"/>
    <x v="2"/>
    <n v="0.45"/>
    <n v="7000"/>
    <n v="3150"/>
    <n v="1260"/>
    <n v="0.4"/>
  </r>
  <r>
    <x v="3"/>
    <n v="1189833"/>
    <x v="36"/>
    <x v="2"/>
    <x v="2"/>
    <x v="3"/>
    <x v="3"/>
    <n v="0.45"/>
    <n v="5500"/>
    <n v="2475"/>
    <n v="866.25"/>
    <n v="0.35"/>
  </r>
  <r>
    <x v="3"/>
    <n v="1189833"/>
    <x v="36"/>
    <x v="2"/>
    <x v="2"/>
    <x v="3"/>
    <x v="4"/>
    <n v="0.5"/>
    <n v="5000"/>
    <n v="2500"/>
    <n v="1375"/>
    <n v="0.55000000000000004"/>
  </r>
  <r>
    <x v="3"/>
    <n v="1189833"/>
    <x v="36"/>
    <x v="2"/>
    <x v="2"/>
    <x v="3"/>
    <x v="5"/>
    <n v="0.45"/>
    <n v="7000"/>
    <n v="3150"/>
    <n v="630"/>
    <n v="0.2"/>
  </r>
  <r>
    <x v="3"/>
    <n v="1189833"/>
    <x v="37"/>
    <x v="2"/>
    <x v="2"/>
    <x v="3"/>
    <x v="0"/>
    <n v="0.35"/>
    <n v="7500"/>
    <n v="2625"/>
    <n v="1050"/>
    <n v="0.4"/>
  </r>
  <r>
    <x v="3"/>
    <n v="1189833"/>
    <x v="37"/>
    <x v="2"/>
    <x v="2"/>
    <x v="3"/>
    <x v="1"/>
    <n v="0.45"/>
    <n v="6500"/>
    <n v="2925"/>
    <n v="731.25"/>
    <n v="0.25"/>
  </r>
  <r>
    <x v="3"/>
    <n v="1189833"/>
    <x v="37"/>
    <x v="2"/>
    <x v="2"/>
    <x v="3"/>
    <x v="2"/>
    <n v="0.45"/>
    <n v="6750"/>
    <n v="3037.5"/>
    <n v="1215"/>
    <n v="0.4"/>
  </r>
  <r>
    <x v="3"/>
    <n v="1189833"/>
    <x v="37"/>
    <x v="2"/>
    <x v="2"/>
    <x v="3"/>
    <x v="3"/>
    <n v="0.45"/>
    <n v="5250"/>
    <n v="2362.5"/>
    <n v="826.875"/>
    <n v="0.35"/>
  </r>
  <r>
    <x v="3"/>
    <n v="1189833"/>
    <x v="37"/>
    <x v="2"/>
    <x v="2"/>
    <x v="3"/>
    <x v="4"/>
    <n v="0.5"/>
    <n v="4500"/>
    <n v="2250"/>
    <n v="1237.5"/>
    <n v="0.55000000000000004"/>
  </r>
  <r>
    <x v="3"/>
    <n v="1189833"/>
    <x v="37"/>
    <x v="2"/>
    <x v="2"/>
    <x v="3"/>
    <x v="5"/>
    <n v="0.45"/>
    <n v="6500"/>
    <n v="2925"/>
    <n v="585"/>
    <n v="0.2"/>
  </r>
  <r>
    <x v="3"/>
    <n v="1189833"/>
    <x v="38"/>
    <x v="2"/>
    <x v="2"/>
    <x v="3"/>
    <x v="0"/>
    <n v="0.35"/>
    <n v="8000"/>
    <n v="2800"/>
    <n v="1120"/>
    <n v="0.4"/>
  </r>
  <r>
    <x v="3"/>
    <n v="1189833"/>
    <x v="38"/>
    <x v="2"/>
    <x v="2"/>
    <x v="3"/>
    <x v="1"/>
    <n v="0.45"/>
    <n v="6500"/>
    <n v="2925"/>
    <n v="731.25"/>
    <n v="0.25"/>
  </r>
  <r>
    <x v="3"/>
    <n v="1189833"/>
    <x v="38"/>
    <x v="2"/>
    <x v="2"/>
    <x v="3"/>
    <x v="2"/>
    <n v="0.45"/>
    <n v="6500"/>
    <n v="2925"/>
    <n v="1170"/>
    <n v="0.4"/>
  </r>
  <r>
    <x v="3"/>
    <n v="1189833"/>
    <x v="38"/>
    <x v="2"/>
    <x v="2"/>
    <x v="3"/>
    <x v="3"/>
    <n v="0.45"/>
    <n v="5500"/>
    <n v="2475"/>
    <n v="866.25"/>
    <n v="0.35"/>
  </r>
  <r>
    <x v="3"/>
    <n v="1189833"/>
    <x v="38"/>
    <x v="2"/>
    <x v="2"/>
    <x v="3"/>
    <x v="4"/>
    <n v="0.5"/>
    <n v="4250"/>
    <n v="2125"/>
    <n v="1168.75"/>
    <n v="0.55000000000000004"/>
  </r>
  <r>
    <x v="3"/>
    <n v="1189833"/>
    <x v="38"/>
    <x v="2"/>
    <x v="2"/>
    <x v="3"/>
    <x v="5"/>
    <n v="0.45"/>
    <n v="6250"/>
    <n v="2812.5"/>
    <n v="562.5"/>
    <n v="0.2"/>
  </r>
  <r>
    <x v="3"/>
    <n v="1189833"/>
    <x v="39"/>
    <x v="2"/>
    <x v="2"/>
    <x v="3"/>
    <x v="0"/>
    <n v="0.45"/>
    <n v="8000"/>
    <n v="3600"/>
    <n v="1440"/>
    <n v="0.4"/>
  </r>
  <r>
    <x v="3"/>
    <n v="1189833"/>
    <x v="39"/>
    <x v="2"/>
    <x v="2"/>
    <x v="3"/>
    <x v="1"/>
    <n v="0.5"/>
    <n v="6000"/>
    <n v="3000"/>
    <n v="750"/>
    <n v="0.25"/>
  </r>
  <r>
    <x v="3"/>
    <n v="1189833"/>
    <x v="39"/>
    <x v="2"/>
    <x v="2"/>
    <x v="3"/>
    <x v="2"/>
    <n v="0.5"/>
    <n v="6250"/>
    <n v="3125"/>
    <n v="1250"/>
    <n v="0.4"/>
  </r>
  <r>
    <x v="3"/>
    <n v="1189833"/>
    <x v="39"/>
    <x v="2"/>
    <x v="2"/>
    <x v="3"/>
    <x v="3"/>
    <n v="0.45"/>
    <n v="5250"/>
    <n v="2362.5"/>
    <n v="826.875"/>
    <n v="0.35"/>
  </r>
  <r>
    <x v="3"/>
    <n v="1189833"/>
    <x v="39"/>
    <x v="2"/>
    <x v="2"/>
    <x v="3"/>
    <x v="4"/>
    <n v="0.5"/>
    <n v="4250"/>
    <n v="2125"/>
    <n v="1168.75"/>
    <n v="0.55000000000000004"/>
  </r>
  <r>
    <x v="3"/>
    <n v="1189833"/>
    <x v="39"/>
    <x v="2"/>
    <x v="2"/>
    <x v="3"/>
    <x v="5"/>
    <n v="0.65"/>
    <n v="6000"/>
    <n v="3900"/>
    <n v="780"/>
    <n v="0.2"/>
  </r>
  <r>
    <x v="3"/>
    <n v="1189833"/>
    <x v="40"/>
    <x v="2"/>
    <x v="2"/>
    <x v="3"/>
    <x v="0"/>
    <n v="0.45"/>
    <n v="8000"/>
    <n v="3600"/>
    <n v="1440"/>
    <n v="0.4"/>
  </r>
  <r>
    <x v="3"/>
    <n v="1189833"/>
    <x v="40"/>
    <x v="2"/>
    <x v="2"/>
    <x v="3"/>
    <x v="1"/>
    <n v="0.5"/>
    <n v="6500"/>
    <n v="3250"/>
    <n v="812.5"/>
    <n v="0.25"/>
  </r>
  <r>
    <x v="3"/>
    <n v="1189833"/>
    <x v="40"/>
    <x v="2"/>
    <x v="2"/>
    <x v="3"/>
    <x v="2"/>
    <n v="0.5"/>
    <n v="6500"/>
    <n v="3250"/>
    <n v="1300"/>
    <n v="0.4"/>
  </r>
  <r>
    <x v="3"/>
    <n v="1189833"/>
    <x v="40"/>
    <x v="2"/>
    <x v="2"/>
    <x v="3"/>
    <x v="3"/>
    <n v="0.45"/>
    <n v="5500"/>
    <n v="2475"/>
    <n v="866.25"/>
    <n v="0.35"/>
  </r>
  <r>
    <x v="3"/>
    <n v="1189833"/>
    <x v="40"/>
    <x v="2"/>
    <x v="2"/>
    <x v="3"/>
    <x v="4"/>
    <n v="0.5"/>
    <n v="4500"/>
    <n v="2250"/>
    <n v="1237.5"/>
    <n v="0.55000000000000004"/>
  </r>
  <r>
    <x v="3"/>
    <n v="1189833"/>
    <x v="40"/>
    <x v="2"/>
    <x v="2"/>
    <x v="3"/>
    <x v="5"/>
    <n v="0.65"/>
    <n v="6250"/>
    <n v="4062.5"/>
    <n v="812.5"/>
    <n v="0.2"/>
  </r>
  <r>
    <x v="3"/>
    <n v="1189833"/>
    <x v="41"/>
    <x v="2"/>
    <x v="2"/>
    <x v="3"/>
    <x v="0"/>
    <n v="0.45"/>
    <n v="9000"/>
    <n v="4050"/>
    <n v="1620"/>
    <n v="0.4"/>
  </r>
  <r>
    <x v="3"/>
    <n v="1189833"/>
    <x v="41"/>
    <x v="2"/>
    <x v="2"/>
    <x v="3"/>
    <x v="1"/>
    <n v="0.5"/>
    <n v="7500"/>
    <n v="3750"/>
    <n v="937.5"/>
    <n v="0.25"/>
  </r>
  <r>
    <x v="3"/>
    <n v="1189833"/>
    <x v="41"/>
    <x v="2"/>
    <x v="2"/>
    <x v="3"/>
    <x v="2"/>
    <n v="0.5"/>
    <n v="7500"/>
    <n v="3750"/>
    <n v="1500"/>
    <n v="0.4"/>
  </r>
  <r>
    <x v="3"/>
    <n v="1189833"/>
    <x v="41"/>
    <x v="2"/>
    <x v="2"/>
    <x v="3"/>
    <x v="3"/>
    <n v="0.45"/>
    <n v="6250"/>
    <n v="2812.5"/>
    <n v="984.37499999999989"/>
    <n v="0.35"/>
  </r>
  <r>
    <x v="3"/>
    <n v="1189833"/>
    <x v="41"/>
    <x v="2"/>
    <x v="2"/>
    <x v="3"/>
    <x v="4"/>
    <n v="0.5"/>
    <n v="5000"/>
    <n v="2500"/>
    <n v="1375"/>
    <n v="0.55000000000000004"/>
  </r>
  <r>
    <x v="3"/>
    <n v="1189833"/>
    <x v="41"/>
    <x v="2"/>
    <x v="2"/>
    <x v="3"/>
    <x v="5"/>
    <n v="0.65"/>
    <n v="8000"/>
    <n v="5200"/>
    <n v="1040"/>
    <n v="0.2"/>
  </r>
  <r>
    <x v="3"/>
    <n v="1189833"/>
    <x v="42"/>
    <x v="2"/>
    <x v="2"/>
    <x v="3"/>
    <x v="0"/>
    <n v="0.45"/>
    <n v="9500"/>
    <n v="4275"/>
    <n v="1710"/>
    <n v="0.4"/>
  </r>
  <r>
    <x v="3"/>
    <n v="1189833"/>
    <x v="42"/>
    <x v="2"/>
    <x v="2"/>
    <x v="3"/>
    <x v="1"/>
    <n v="0.5"/>
    <n v="8000"/>
    <n v="4000"/>
    <n v="1000"/>
    <n v="0.25"/>
  </r>
  <r>
    <x v="3"/>
    <n v="1189833"/>
    <x v="42"/>
    <x v="2"/>
    <x v="2"/>
    <x v="3"/>
    <x v="2"/>
    <n v="0.5"/>
    <n v="7500"/>
    <n v="3750"/>
    <n v="1500"/>
    <n v="0.4"/>
  </r>
  <r>
    <x v="3"/>
    <n v="1189833"/>
    <x v="42"/>
    <x v="2"/>
    <x v="2"/>
    <x v="3"/>
    <x v="3"/>
    <n v="0.45"/>
    <n v="6500"/>
    <n v="2925"/>
    <n v="1023.7499999999999"/>
    <n v="0.35"/>
  </r>
  <r>
    <x v="3"/>
    <n v="1189833"/>
    <x v="42"/>
    <x v="2"/>
    <x v="2"/>
    <x v="3"/>
    <x v="4"/>
    <n v="0.5"/>
    <n v="7000"/>
    <n v="3500"/>
    <n v="1925.0000000000002"/>
    <n v="0.55000000000000004"/>
  </r>
  <r>
    <x v="3"/>
    <n v="1189833"/>
    <x v="42"/>
    <x v="2"/>
    <x v="2"/>
    <x v="3"/>
    <x v="5"/>
    <n v="0.65"/>
    <n v="7000"/>
    <n v="4550"/>
    <n v="910"/>
    <n v="0.2"/>
  </r>
  <r>
    <x v="3"/>
    <n v="1189833"/>
    <x v="43"/>
    <x v="2"/>
    <x v="2"/>
    <x v="3"/>
    <x v="0"/>
    <n v="0.5"/>
    <n v="9000"/>
    <n v="4500"/>
    <n v="1800"/>
    <n v="0.4"/>
  </r>
  <r>
    <x v="3"/>
    <n v="1189833"/>
    <x v="43"/>
    <x v="2"/>
    <x v="2"/>
    <x v="3"/>
    <x v="1"/>
    <n v="0.55000000000000004"/>
    <n v="8500"/>
    <n v="4675"/>
    <n v="1168.75"/>
    <n v="0.25"/>
  </r>
  <r>
    <x v="3"/>
    <n v="1189833"/>
    <x v="43"/>
    <x v="2"/>
    <x v="2"/>
    <x v="3"/>
    <x v="2"/>
    <n v="0.5"/>
    <n v="7250"/>
    <n v="3625"/>
    <n v="1450"/>
    <n v="0.4"/>
  </r>
  <r>
    <x v="3"/>
    <n v="1189833"/>
    <x v="43"/>
    <x v="2"/>
    <x v="2"/>
    <x v="3"/>
    <x v="3"/>
    <n v="0.5"/>
    <n v="6750"/>
    <n v="3375"/>
    <n v="1181.25"/>
    <n v="0.35"/>
  </r>
  <r>
    <x v="3"/>
    <n v="1189833"/>
    <x v="43"/>
    <x v="2"/>
    <x v="2"/>
    <x v="3"/>
    <x v="4"/>
    <n v="0.6"/>
    <n v="6750"/>
    <n v="4050"/>
    <n v="2227.5"/>
    <n v="0.55000000000000004"/>
  </r>
  <r>
    <x v="3"/>
    <n v="1189833"/>
    <x v="43"/>
    <x v="2"/>
    <x v="2"/>
    <x v="3"/>
    <x v="5"/>
    <n v="0.65"/>
    <n v="6500"/>
    <n v="4225"/>
    <n v="845"/>
    <n v="0.2"/>
  </r>
  <r>
    <x v="3"/>
    <n v="1189833"/>
    <x v="44"/>
    <x v="2"/>
    <x v="2"/>
    <x v="3"/>
    <x v="0"/>
    <n v="0.5"/>
    <n v="8500"/>
    <n v="4250"/>
    <n v="1700"/>
    <n v="0.4"/>
  </r>
  <r>
    <x v="3"/>
    <n v="1189833"/>
    <x v="44"/>
    <x v="2"/>
    <x v="2"/>
    <x v="3"/>
    <x v="1"/>
    <n v="0.55000000000000004"/>
    <n v="8500"/>
    <n v="4675"/>
    <n v="1168.75"/>
    <n v="0.25"/>
  </r>
  <r>
    <x v="3"/>
    <n v="1189833"/>
    <x v="44"/>
    <x v="2"/>
    <x v="2"/>
    <x v="3"/>
    <x v="2"/>
    <n v="0.5"/>
    <n v="7000"/>
    <n v="3500"/>
    <n v="1400"/>
    <n v="0.4"/>
  </r>
  <r>
    <x v="3"/>
    <n v="1189833"/>
    <x v="44"/>
    <x v="2"/>
    <x v="2"/>
    <x v="3"/>
    <x v="3"/>
    <n v="0.5"/>
    <n v="6500"/>
    <n v="3250"/>
    <n v="1137.5"/>
    <n v="0.35"/>
  </r>
  <r>
    <x v="3"/>
    <n v="1189833"/>
    <x v="44"/>
    <x v="2"/>
    <x v="2"/>
    <x v="3"/>
    <x v="4"/>
    <n v="0.6"/>
    <n v="6500"/>
    <n v="3900"/>
    <n v="2145"/>
    <n v="0.55000000000000004"/>
  </r>
  <r>
    <x v="3"/>
    <n v="1189833"/>
    <x v="44"/>
    <x v="2"/>
    <x v="2"/>
    <x v="3"/>
    <x v="5"/>
    <n v="0.65"/>
    <n v="7000"/>
    <n v="4550"/>
    <n v="910"/>
    <n v="0.2"/>
  </r>
  <r>
    <x v="3"/>
    <n v="1189833"/>
    <x v="45"/>
    <x v="2"/>
    <x v="2"/>
    <x v="3"/>
    <x v="0"/>
    <n v="0.5"/>
    <n v="8000"/>
    <n v="4000"/>
    <n v="1600"/>
    <n v="0.4"/>
  </r>
  <r>
    <x v="3"/>
    <n v="1189833"/>
    <x v="45"/>
    <x v="2"/>
    <x v="2"/>
    <x v="3"/>
    <x v="1"/>
    <n v="0.55000000000000004"/>
    <n v="8000"/>
    <n v="4400"/>
    <n v="1100"/>
    <n v="0.25"/>
  </r>
  <r>
    <x v="3"/>
    <n v="1189833"/>
    <x v="45"/>
    <x v="2"/>
    <x v="2"/>
    <x v="3"/>
    <x v="2"/>
    <n v="0.5"/>
    <n v="6500"/>
    <n v="3250"/>
    <n v="1300"/>
    <n v="0.4"/>
  </r>
  <r>
    <x v="3"/>
    <n v="1189833"/>
    <x v="45"/>
    <x v="2"/>
    <x v="2"/>
    <x v="3"/>
    <x v="3"/>
    <n v="0.5"/>
    <n v="6250"/>
    <n v="3125"/>
    <n v="1093.75"/>
    <n v="0.35"/>
  </r>
  <r>
    <x v="3"/>
    <n v="1189833"/>
    <x v="45"/>
    <x v="2"/>
    <x v="2"/>
    <x v="3"/>
    <x v="4"/>
    <n v="0.6"/>
    <n v="6000"/>
    <n v="3600"/>
    <n v="1980.0000000000002"/>
    <n v="0.55000000000000004"/>
  </r>
  <r>
    <x v="3"/>
    <n v="1189833"/>
    <x v="45"/>
    <x v="2"/>
    <x v="2"/>
    <x v="3"/>
    <x v="5"/>
    <n v="0.65"/>
    <n v="6500"/>
    <n v="4225"/>
    <n v="845"/>
    <n v="0.2"/>
  </r>
  <r>
    <x v="3"/>
    <n v="1189833"/>
    <x v="46"/>
    <x v="2"/>
    <x v="2"/>
    <x v="3"/>
    <x v="0"/>
    <n v="0.5"/>
    <n v="8250"/>
    <n v="4125"/>
    <n v="1650"/>
    <n v="0.4"/>
  </r>
  <r>
    <x v="3"/>
    <n v="1189833"/>
    <x v="46"/>
    <x v="2"/>
    <x v="2"/>
    <x v="3"/>
    <x v="1"/>
    <n v="0.55000000000000004"/>
    <n v="8250"/>
    <n v="4537.5"/>
    <n v="1134.375"/>
    <n v="0.25"/>
  </r>
  <r>
    <x v="3"/>
    <n v="1189833"/>
    <x v="46"/>
    <x v="2"/>
    <x v="2"/>
    <x v="3"/>
    <x v="2"/>
    <n v="0.5"/>
    <n v="6750"/>
    <n v="3375"/>
    <n v="1350"/>
    <n v="0.4"/>
  </r>
  <r>
    <x v="3"/>
    <n v="1189833"/>
    <x v="46"/>
    <x v="2"/>
    <x v="2"/>
    <x v="3"/>
    <x v="3"/>
    <n v="0.5"/>
    <n v="6500"/>
    <n v="3250"/>
    <n v="1137.5"/>
    <n v="0.35"/>
  </r>
  <r>
    <x v="3"/>
    <n v="1189833"/>
    <x v="46"/>
    <x v="2"/>
    <x v="2"/>
    <x v="3"/>
    <x v="4"/>
    <n v="0.6"/>
    <n v="6000"/>
    <n v="3600"/>
    <n v="1980.0000000000002"/>
    <n v="0.55000000000000004"/>
  </r>
  <r>
    <x v="3"/>
    <n v="1189833"/>
    <x v="46"/>
    <x v="2"/>
    <x v="2"/>
    <x v="3"/>
    <x v="5"/>
    <n v="0.65"/>
    <n v="7000"/>
    <n v="4550"/>
    <n v="910"/>
    <n v="0.2"/>
  </r>
  <r>
    <x v="3"/>
    <n v="1189833"/>
    <x v="47"/>
    <x v="2"/>
    <x v="2"/>
    <x v="3"/>
    <x v="0"/>
    <n v="0.5"/>
    <n v="9000"/>
    <n v="4500"/>
    <n v="1800"/>
    <n v="0.4"/>
  </r>
  <r>
    <x v="3"/>
    <n v="1189833"/>
    <x v="47"/>
    <x v="2"/>
    <x v="2"/>
    <x v="3"/>
    <x v="1"/>
    <n v="0.55000000000000004"/>
    <n v="9000"/>
    <n v="4950"/>
    <n v="1237.5"/>
    <n v="0.25"/>
  </r>
  <r>
    <x v="3"/>
    <n v="1189833"/>
    <x v="47"/>
    <x v="2"/>
    <x v="2"/>
    <x v="3"/>
    <x v="2"/>
    <n v="0.5"/>
    <n v="7000"/>
    <n v="3500"/>
    <n v="1400"/>
    <n v="0.4"/>
  </r>
  <r>
    <x v="3"/>
    <n v="1189833"/>
    <x v="47"/>
    <x v="2"/>
    <x v="2"/>
    <x v="3"/>
    <x v="3"/>
    <n v="0.5"/>
    <n v="7000"/>
    <n v="3500"/>
    <n v="1225"/>
    <n v="0.35"/>
  </r>
  <r>
    <x v="3"/>
    <n v="1189833"/>
    <x v="47"/>
    <x v="2"/>
    <x v="2"/>
    <x v="3"/>
    <x v="4"/>
    <n v="0.6"/>
    <n v="6250"/>
    <n v="3750"/>
    <n v="2062.5"/>
    <n v="0.55000000000000004"/>
  </r>
  <r>
    <x v="3"/>
    <n v="1189833"/>
    <x v="47"/>
    <x v="2"/>
    <x v="2"/>
    <x v="3"/>
    <x v="5"/>
    <n v="0.65"/>
    <n v="7250"/>
    <n v="4712.5"/>
    <n v="942.5"/>
    <n v="0.2"/>
  </r>
  <r>
    <x v="0"/>
    <n v="1185732"/>
    <x v="36"/>
    <x v="3"/>
    <x v="3"/>
    <x v="4"/>
    <x v="0"/>
    <n v="0.45"/>
    <n v="4750"/>
    <n v="2137.5"/>
    <n v="855"/>
    <n v="0.4"/>
  </r>
  <r>
    <x v="0"/>
    <n v="1185732"/>
    <x v="36"/>
    <x v="3"/>
    <x v="3"/>
    <x v="4"/>
    <x v="1"/>
    <n v="0.45"/>
    <n v="2750"/>
    <n v="1237.5"/>
    <n v="433.125"/>
    <n v="0.35"/>
  </r>
  <r>
    <x v="0"/>
    <n v="1185732"/>
    <x v="36"/>
    <x v="3"/>
    <x v="3"/>
    <x v="4"/>
    <x v="2"/>
    <n v="0.35000000000000003"/>
    <n v="2750"/>
    <n v="962.50000000000011"/>
    <n v="336.875"/>
    <n v="0.35"/>
  </r>
  <r>
    <x v="0"/>
    <n v="1185732"/>
    <x v="36"/>
    <x v="3"/>
    <x v="3"/>
    <x v="4"/>
    <x v="3"/>
    <n v="0.4"/>
    <n v="1250"/>
    <n v="500"/>
    <n v="200"/>
    <n v="0.4"/>
  </r>
  <r>
    <x v="0"/>
    <n v="1185732"/>
    <x v="36"/>
    <x v="3"/>
    <x v="3"/>
    <x v="4"/>
    <x v="4"/>
    <n v="0.54999999999999993"/>
    <n v="1750"/>
    <n v="962.49999999999989"/>
    <n v="336.87499999999994"/>
    <n v="0.35"/>
  </r>
  <r>
    <x v="0"/>
    <n v="1185732"/>
    <x v="36"/>
    <x v="3"/>
    <x v="3"/>
    <x v="4"/>
    <x v="5"/>
    <n v="0.45"/>
    <n v="2750"/>
    <n v="1237.5"/>
    <n v="618.75"/>
    <n v="0.5"/>
  </r>
  <r>
    <x v="0"/>
    <n v="1185732"/>
    <x v="37"/>
    <x v="3"/>
    <x v="3"/>
    <x v="4"/>
    <x v="0"/>
    <n v="0.45"/>
    <n v="5250"/>
    <n v="2362.5"/>
    <n v="945"/>
    <n v="0.4"/>
  </r>
  <r>
    <x v="0"/>
    <n v="1185732"/>
    <x v="37"/>
    <x v="3"/>
    <x v="3"/>
    <x v="4"/>
    <x v="1"/>
    <n v="0.45"/>
    <n v="1750"/>
    <n v="787.5"/>
    <n v="275.625"/>
    <n v="0.35"/>
  </r>
  <r>
    <x v="0"/>
    <n v="1185732"/>
    <x v="37"/>
    <x v="3"/>
    <x v="3"/>
    <x v="4"/>
    <x v="2"/>
    <n v="0.35000000000000003"/>
    <n v="2250"/>
    <n v="787.50000000000011"/>
    <n v="275.625"/>
    <n v="0.35"/>
  </r>
  <r>
    <x v="0"/>
    <n v="1185732"/>
    <x v="37"/>
    <x v="3"/>
    <x v="3"/>
    <x v="4"/>
    <x v="3"/>
    <n v="0.4"/>
    <n v="1000"/>
    <n v="400"/>
    <n v="160"/>
    <n v="0.4"/>
  </r>
  <r>
    <x v="0"/>
    <n v="1185732"/>
    <x v="37"/>
    <x v="3"/>
    <x v="3"/>
    <x v="4"/>
    <x v="4"/>
    <n v="0.54999999999999993"/>
    <n v="1750"/>
    <n v="962.49999999999989"/>
    <n v="336.87499999999994"/>
    <n v="0.35"/>
  </r>
  <r>
    <x v="0"/>
    <n v="1185732"/>
    <x v="37"/>
    <x v="3"/>
    <x v="3"/>
    <x v="4"/>
    <x v="5"/>
    <n v="0.45"/>
    <n v="2750"/>
    <n v="1237.5"/>
    <n v="618.75"/>
    <n v="0.5"/>
  </r>
  <r>
    <x v="0"/>
    <n v="1185732"/>
    <x v="38"/>
    <x v="3"/>
    <x v="3"/>
    <x v="4"/>
    <x v="0"/>
    <n v="0.5"/>
    <n v="4950"/>
    <n v="2475"/>
    <n v="990"/>
    <n v="0.4"/>
  </r>
  <r>
    <x v="0"/>
    <n v="1185732"/>
    <x v="38"/>
    <x v="3"/>
    <x v="3"/>
    <x v="4"/>
    <x v="1"/>
    <n v="0.5"/>
    <n v="2000"/>
    <n v="1000"/>
    <n v="350"/>
    <n v="0.35"/>
  </r>
  <r>
    <x v="0"/>
    <n v="1185732"/>
    <x v="38"/>
    <x v="3"/>
    <x v="3"/>
    <x v="4"/>
    <x v="2"/>
    <n v="0.4"/>
    <n v="2250"/>
    <n v="900"/>
    <n v="315"/>
    <n v="0.35"/>
  </r>
  <r>
    <x v="0"/>
    <n v="1185732"/>
    <x v="38"/>
    <x v="3"/>
    <x v="3"/>
    <x v="4"/>
    <x v="3"/>
    <n v="0.45"/>
    <n v="750"/>
    <n v="337.5"/>
    <n v="135"/>
    <n v="0.4"/>
  </r>
  <r>
    <x v="0"/>
    <n v="1185732"/>
    <x v="38"/>
    <x v="3"/>
    <x v="3"/>
    <x v="4"/>
    <x v="4"/>
    <n v="0.6"/>
    <n v="1250"/>
    <n v="750"/>
    <n v="262.5"/>
    <n v="0.35"/>
  </r>
  <r>
    <x v="0"/>
    <n v="1185732"/>
    <x v="38"/>
    <x v="3"/>
    <x v="3"/>
    <x v="4"/>
    <x v="5"/>
    <n v="0.5"/>
    <n v="2250"/>
    <n v="1125"/>
    <n v="562.5"/>
    <n v="0.5"/>
  </r>
  <r>
    <x v="0"/>
    <n v="1185732"/>
    <x v="39"/>
    <x v="3"/>
    <x v="3"/>
    <x v="4"/>
    <x v="0"/>
    <n v="0.5"/>
    <n v="4500"/>
    <n v="2250"/>
    <n v="900"/>
    <n v="0.4"/>
  </r>
  <r>
    <x v="0"/>
    <n v="1185732"/>
    <x v="39"/>
    <x v="3"/>
    <x v="3"/>
    <x v="4"/>
    <x v="1"/>
    <n v="0.5"/>
    <n v="1500"/>
    <n v="750"/>
    <n v="262.5"/>
    <n v="0.35"/>
  </r>
  <r>
    <x v="0"/>
    <n v="1185732"/>
    <x v="39"/>
    <x v="3"/>
    <x v="3"/>
    <x v="4"/>
    <x v="2"/>
    <n v="0.4"/>
    <n v="1500"/>
    <n v="600"/>
    <n v="210"/>
    <n v="0.35"/>
  </r>
  <r>
    <x v="0"/>
    <n v="1185732"/>
    <x v="39"/>
    <x v="3"/>
    <x v="3"/>
    <x v="4"/>
    <x v="3"/>
    <n v="0.45"/>
    <n v="750"/>
    <n v="337.5"/>
    <n v="135"/>
    <n v="0.4"/>
  </r>
  <r>
    <x v="0"/>
    <n v="1185732"/>
    <x v="39"/>
    <x v="3"/>
    <x v="3"/>
    <x v="4"/>
    <x v="4"/>
    <n v="0.6"/>
    <n v="1000"/>
    <n v="600"/>
    <n v="210"/>
    <n v="0.35"/>
  </r>
  <r>
    <x v="0"/>
    <n v="1185732"/>
    <x v="39"/>
    <x v="3"/>
    <x v="3"/>
    <x v="4"/>
    <x v="5"/>
    <n v="0.5"/>
    <n v="2250"/>
    <n v="1125"/>
    <n v="562.5"/>
    <n v="0.5"/>
  </r>
  <r>
    <x v="0"/>
    <n v="1185732"/>
    <x v="40"/>
    <x v="3"/>
    <x v="3"/>
    <x v="4"/>
    <x v="0"/>
    <n v="0.6"/>
    <n v="4950"/>
    <n v="2970"/>
    <n v="1188"/>
    <n v="0.4"/>
  </r>
  <r>
    <x v="0"/>
    <n v="1185732"/>
    <x v="40"/>
    <x v="3"/>
    <x v="3"/>
    <x v="4"/>
    <x v="1"/>
    <n v="0.55000000000000004"/>
    <n v="2000"/>
    <n v="1100"/>
    <n v="385"/>
    <n v="0.35"/>
  </r>
  <r>
    <x v="0"/>
    <n v="1185732"/>
    <x v="40"/>
    <x v="3"/>
    <x v="3"/>
    <x v="4"/>
    <x v="2"/>
    <n v="0.5"/>
    <n v="1750"/>
    <n v="875"/>
    <n v="306.25"/>
    <n v="0.35"/>
  </r>
  <r>
    <x v="0"/>
    <n v="1185732"/>
    <x v="40"/>
    <x v="3"/>
    <x v="3"/>
    <x v="4"/>
    <x v="3"/>
    <n v="0.5"/>
    <n v="1000"/>
    <n v="500"/>
    <n v="200"/>
    <n v="0.4"/>
  </r>
  <r>
    <x v="0"/>
    <n v="1185732"/>
    <x v="40"/>
    <x v="3"/>
    <x v="3"/>
    <x v="4"/>
    <x v="4"/>
    <n v="0.6"/>
    <n v="1250"/>
    <n v="750"/>
    <n v="262.5"/>
    <n v="0.35"/>
  </r>
  <r>
    <x v="0"/>
    <n v="1185732"/>
    <x v="40"/>
    <x v="3"/>
    <x v="3"/>
    <x v="4"/>
    <x v="5"/>
    <n v="0.65"/>
    <n v="2500"/>
    <n v="1625"/>
    <n v="812.5"/>
    <n v="0.5"/>
  </r>
  <r>
    <x v="0"/>
    <n v="1185732"/>
    <x v="41"/>
    <x v="3"/>
    <x v="3"/>
    <x v="4"/>
    <x v="0"/>
    <n v="0.5"/>
    <n v="5000"/>
    <n v="2500"/>
    <n v="1000"/>
    <n v="0.4"/>
  </r>
  <r>
    <x v="0"/>
    <n v="1185732"/>
    <x v="41"/>
    <x v="3"/>
    <x v="3"/>
    <x v="4"/>
    <x v="1"/>
    <n v="0.45000000000000007"/>
    <n v="2500"/>
    <n v="1125.0000000000002"/>
    <n v="393.75000000000006"/>
    <n v="0.35"/>
  </r>
  <r>
    <x v="0"/>
    <n v="1185732"/>
    <x v="41"/>
    <x v="3"/>
    <x v="3"/>
    <x v="4"/>
    <x v="2"/>
    <n v="0.4"/>
    <n v="2000"/>
    <n v="800"/>
    <n v="280"/>
    <n v="0.35"/>
  </r>
  <r>
    <x v="0"/>
    <n v="1185732"/>
    <x v="41"/>
    <x v="3"/>
    <x v="3"/>
    <x v="4"/>
    <x v="3"/>
    <n v="0.4"/>
    <n v="1750"/>
    <n v="700"/>
    <n v="280"/>
    <n v="0.4"/>
  </r>
  <r>
    <x v="0"/>
    <n v="1185732"/>
    <x v="41"/>
    <x v="3"/>
    <x v="3"/>
    <x v="4"/>
    <x v="4"/>
    <n v="0.5"/>
    <n v="1750"/>
    <n v="875"/>
    <n v="306.25"/>
    <n v="0.35"/>
  </r>
  <r>
    <x v="0"/>
    <n v="1185732"/>
    <x v="41"/>
    <x v="3"/>
    <x v="3"/>
    <x v="4"/>
    <x v="5"/>
    <n v="0.55000000000000004"/>
    <n v="3500"/>
    <n v="1925.0000000000002"/>
    <n v="962.50000000000011"/>
    <n v="0.5"/>
  </r>
  <r>
    <x v="0"/>
    <n v="1185732"/>
    <x v="42"/>
    <x v="3"/>
    <x v="3"/>
    <x v="4"/>
    <x v="0"/>
    <n v="0.5"/>
    <n v="5750"/>
    <n v="2875"/>
    <n v="1150"/>
    <n v="0.4"/>
  </r>
  <r>
    <x v="0"/>
    <n v="1185732"/>
    <x v="42"/>
    <x v="3"/>
    <x v="3"/>
    <x v="4"/>
    <x v="1"/>
    <n v="0.45000000000000007"/>
    <n v="3250"/>
    <n v="1462.5000000000002"/>
    <n v="511.87500000000006"/>
    <n v="0.35"/>
  </r>
  <r>
    <x v="0"/>
    <n v="1185732"/>
    <x v="42"/>
    <x v="3"/>
    <x v="3"/>
    <x v="4"/>
    <x v="2"/>
    <n v="0.4"/>
    <n v="2500"/>
    <n v="1000"/>
    <n v="350"/>
    <n v="0.35"/>
  </r>
  <r>
    <x v="0"/>
    <n v="1185732"/>
    <x v="42"/>
    <x v="3"/>
    <x v="3"/>
    <x v="4"/>
    <x v="3"/>
    <n v="0.4"/>
    <n v="2000"/>
    <n v="800"/>
    <n v="320"/>
    <n v="0.4"/>
  </r>
  <r>
    <x v="0"/>
    <n v="1185732"/>
    <x v="42"/>
    <x v="3"/>
    <x v="3"/>
    <x v="4"/>
    <x v="4"/>
    <n v="0.5"/>
    <n v="2250"/>
    <n v="1125"/>
    <n v="393.75"/>
    <n v="0.35"/>
  </r>
  <r>
    <x v="0"/>
    <n v="1185732"/>
    <x v="42"/>
    <x v="3"/>
    <x v="3"/>
    <x v="4"/>
    <x v="5"/>
    <n v="0.55000000000000004"/>
    <n v="4000"/>
    <n v="2200"/>
    <n v="1100"/>
    <n v="0.5"/>
  </r>
  <r>
    <x v="0"/>
    <n v="1185732"/>
    <x v="43"/>
    <x v="3"/>
    <x v="3"/>
    <x v="4"/>
    <x v="0"/>
    <n v="0.5"/>
    <n v="5500"/>
    <n v="2750"/>
    <n v="1100"/>
    <n v="0.4"/>
  </r>
  <r>
    <x v="0"/>
    <n v="1185732"/>
    <x v="43"/>
    <x v="3"/>
    <x v="3"/>
    <x v="4"/>
    <x v="1"/>
    <n v="0.45000000000000007"/>
    <n v="3250"/>
    <n v="1462.5000000000002"/>
    <n v="511.87500000000006"/>
    <n v="0.35"/>
  </r>
  <r>
    <x v="0"/>
    <n v="1185732"/>
    <x v="43"/>
    <x v="3"/>
    <x v="3"/>
    <x v="4"/>
    <x v="2"/>
    <n v="0.4"/>
    <n v="2500"/>
    <n v="1000"/>
    <n v="350"/>
    <n v="0.35"/>
  </r>
  <r>
    <x v="0"/>
    <n v="1185732"/>
    <x v="43"/>
    <x v="3"/>
    <x v="3"/>
    <x v="4"/>
    <x v="3"/>
    <n v="0.4"/>
    <n v="2250"/>
    <n v="900"/>
    <n v="360"/>
    <n v="0.4"/>
  </r>
  <r>
    <x v="0"/>
    <n v="1185732"/>
    <x v="43"/>
    <x v="3"/>
    <x v="3"/>
    <x v="4"/>
    <x v="4"/>
    <n v="0.5"/>
    <n v="2000"/>
    <n v="1000"/>
    <n v="350"/>
    <n v="0.35"/>
  </r>
  <r>
    <x v="0"/>
    <n v="1185732"/>
    <x v="43"/>
    <x v="3"/>
    <x v="3"/>
    <x v="4"/>
    <x v="5"/>
    <n v="0.55000000000000004"/>
    <n v="3750"/>
    <n v="2062.5"/>
    <n v="1031.25"/>
    <n v="0.5"/>
  </r>
  <r>
    <x v="0"/>
    <n v="1185732"/>
    <x v="44"/>
    <x v="3"/>
    <x v="3"/>
    <x v="4"/>
    <x v="0"/>
    <n v="0.5"/>
    <n v="5000"/>
    <n v="2500"/>
    <n v="1000"/>
    <n v="0.4"/>
  </r>
  <r>
    <x v="0"/>
    <n v="1185732"/>
    <x v="44"/>
    <x v="3"/>
    <x v="3"/>
    <x v="4"/>
    <x v="1"/>
    <n v="0.45000000000000007"/>
    <n v="3000"/>
    <n v="1350.0000000000002"/>
    <n v="472.50000000000006"/>
    <n v="0.35"/>
  </r>
  <r>
    <x v="0"/>
    <n v="1185732"/>
    <x v="44"/>
    <x v="3"/>
    <x v="3"/>
    <x v="4"/>
    <x v="2"/>
    <n v="0.4"/>
    <n v="2000"/>
    <n v="800"/>
    <n v="280"/>
    <n v="0.35"/>
  </r>
  <r>
    <x v="0"/>
    <n v="1185732"/>
    <x v="44"/>
    <x v="3"/>
    <x v="3"/>
    <x v="4"/>
    <x v="3"/>
    <n v="0.4"/>
    <n v="1750"/>
    <n v="700"/>
    <n v="280"/>
    <n v="0.4"/>
  </r>
  <r>
    <x v="0"/>
    <n v="1185732"/>
    <x v="44"/>
    <x v="3"/>
    <x v="3"/>
    <x v="4"/>
    <x v="4"/>
    <n v="0.5"/>
    <n v="1750"/>
    <n v="875"/>
    <n v="306.25"/>
    <n v="0.35"/>
  </r>
  <r>
    <x v="0"/>
    <n v="1185732"/>
    <x v="44"/>
    <x v="3"/>
    <x v="3"/>
    <x v="4"/>
    <x v="5"/>
    <n v="0.55000000000000004"/>
    <n v="2500"/>
    <n v="1375"/>
    <n v="687.5"/>
    <n v="0.5"/>
  </r>
  <r>
    <x v="0"/>
    <n v="1185732"/>
    <x v="45"/>
    <x v="3"/>
    <x v="3"/>
    <x v="4"/>
    <x v="0"/>
    <n v="0.6"/>
    <n v="4250"/>
    <n v="2550"/>
    <n v="1020"/>
    <n v="0.4"/>
  </r>
  <r>
    <x v="0"/>
    <n v="1185732"/>
    <x v="45"/>
    <x v="3"/>
    <x v="3"/>
    <x v="4"/>
    <x v="1"/>
    <n v="0.5"/>
    <n v="2500"/>
    <n v="1250"/>
    <n v="437.5"/>
    <n v="0.35"/>
  </r>
  <r>
    <x v="0"/>
    <n v="1185732"/>
    <x v="45"/>
    <x v="3"/>
    <x v="3"/>
    <x v="4"/>
    <x v="2"/>
    <n v="0.5"/>
    <n v="1500"/>
    <n v="750"/>
    <n v="262.5"/>
    <n v="0.35"/>
  </r>
  <r>
    <x v="0"/>
    <n v="1185732"/>
    <x v="45"/>
    <x v="3"/>
    <x v="3"/>
    <x v="4"/>
    <x v="3"/>
    <n v="0.5"/>
    <n v="1250"/>
    <n v="625"/>
    <n v="250"/>
    <n v="0.4"/>
  </r>
  <r>
    <x v="0"/>
    <n v="1185732"/>
    <x v="45"/>
    <x v="3"/>
    <x v="3"/>
    <x v="4"/>
    <x v="4"/>
    <n v="0.6"/>
    <n v="1250"/>
    <n v="750"/>
    <n v="262.5"/>
    <n v="0.35"/>
  </r>
  <r>
    <x v="0"/>
    <n v="1185732"/>
    <x v="45"/>
    <x v="3"/>
    <x v="3"/>
    <x v="4"/>
    <x v="5"/>
    <n v="0.64999999999999991"/>
    <n v="2500"/>
    <n v="1624.9999999999998"/>
    <n v="812.49999999999989"/>
    <n v="0.5"/>
  </r>
  <r>
    <x v="0"/>
    <n v="1185732"/>
    <x v="46"/>
    <x v="3"/>
    <x v="3"/>
    <x v="4"/>
    <x v="0"/>
    <n v="0.6"/>
    <n v="4000"/>
    <n v="2400"/>
    <n v="960"/>
    <n v="0.4"/>
  </r>
  <r>
    <x v="0"/>
    <n v="1185732"/>
    <x v="46"/>
    <x v="3"/>
    <x v="3"/>
    <x v="4"/>
    <x v="1"/>
    <n v="0.5"/>
    <n v="2500"/>
    <n v="1250"/>
    <n v="437.5"/>
    <n v="0.35"/>
  </r>
  <r>
    <x v="0"/>
    <n v="1185732"/>
    <x v="46"/>
    <x v="3"/>
    <x v="3"/>
    <x v="4"/>
    <x v="2"/>
    <n v="0.5"/>
    <n v="1950"/>
    <n v="975"/>
    <n v="341.25"/>
    <n v="0.35"/>
  </r>
  <r>
    <x v="0"/>
    <n v="1185732"/>
    <x v="46"/>
    <x v="3"/>
    <x v="3"/>
    <x v="4"/>
    <x v="3"/>
    <n v="0.5"/>
    <n v="1750"/>
    <n v="875"/>
    <n v="350"/>
    <n v="0.4"/>
  </r>
  <r>
    <x v="0"/>
    <n v="1185732"/>
    <x v="46"/>
    <x v="3"/>
    <x v="3"/>
    <x v="4"/>
    <x v="4"/>
    <n v="0.6"/>
    <n v="1500"/>
    <n v="900"/>
    <n v="315"/>
    <n v="0.35"/>
  </r>
  <r>
    <x v="0"/>
    <n v="1185732"/>
    <x v="46"/>
    <x v="3"/>
    <x v="3"/>
    <x v="4"/>
    <x v="5"/>
    <n v="0.64999999999999991"/>
    <n v="2500"/>
    <n v="1624.9999999999998"/>
    <n v="812.49999999999989"/>
    <n v="0.5"/>
  </r>
  <r>
    <x v="0"/>
    <n v="1185732"/>
    <x v="47"/>
    <x v="3"/>
    <x v="3"/>
    <x v="4"/>
    <x v="0"/>
    <n v="0.6"/>
    <n v="5000"/>
    <n v="3000"/>
    <n v="1200"/>
    <n v="0.4"/>
  </r>
  <r>
    <x v="0"/>
    <n v="1185732"/>
    <x v="47"/>
    <x v="3"/>
    <x v="3"/>
    <x v="4"/>
    <x v="1"/>
    <n v="0.5"/>
    <n v="3000"/>
    <n v="1500"/>
    <n v="525"/>
    <n v="0.35"/>
  </r>
  <r>
    <x v="0"/>
    <n v="1185732"/>
    <x v="47"/>
    <x v="3"/>
    <x v="3"/>
    <x v="4"/>
    <x v="2"/>
    <n v="0.5"/>
    <n v="2500"/>
    <n v="1250"/>
    <n v="437.5"/>
    <n v="0.35"/>
  </r>
  <r>
    <x v="0"/>
    <n v="1185732"/>
    <x v="47"/>
    <x v="3"/>
    <x v="3"/>
    <x v="4"/>
    <x v="3"/>
    <n v="0.5"/>
    <n v="2000"/>
    <n v="1000"/>
    <n v="400"/>
    <n v="0.4"/>
  </r>
  <r>
    <x v="0"/>
    <n v="1185732"/>
    <x v="47"/>
    <x v="3"/>
    <x v="3"/>
    <x v="4"/>
    <x v="4"/>
    <n v="0.6"/>
    <n v="2000"/>
    <n v="1200"/>
    <n v="420"/>
    <n v="0.35"/>
  </r>
  <r>
    <x v="0"/>
    <n v="1185732"/>
    <x v="47"/>
    <x v="3"/>
    <x v="3"/>
    <x v="4"/>
    <x v="5"/>
    <n v="0.64999999999999991"/>
    <n v="3000"/>
    <n v="1949.9999999999998"/>
    <n v="974.99999999999989"/>
    <n v="0.5"/>
  </r>
  <r>
    <x v="1"/>
    <n v="1197831"/>
    <x v="12"/>
    <x v="1"/>
    <x v="1"/>
    <x v="5"/>
    <x v="0"/>
    <n v="0.2"/>
    <n v="7250"/>
    <n v="1450"/>
    <n v="435"/>
    <n v="0.3"/>
  </r>
  <r>
    <x v="1"/>
    <n v="1197831"/>
    <x v="12"/>
    <x v="1"/>
    <x v="1"/>
    <x v="5"/>
    <x v="1"/>
    <n v="0.3"/>
    <n v="7250"/>
    <n v="2175"/>
    <n v="652.5"/>
    <n v="0.3"/>
  </r>
  <r>
    <x v="1"/>
    <n v="1197831"/>
    <x v="12"/>
    <x v="1"/>
    <x v="1"/>
    <x v="5"/>
    <x v="2"/>
    <n v="0.3"/>
    <n v="5250"/>
    <n v="1575"/>
    <n v="472.5"/>
    <n v="0.3"/>
  </r>
  <r>
    <x v="1"/>
    <n v="1197831"/>
    <x v="12"/>
    <x v="1"/>
    <x v="1"/>
    <x v="5"/>
    <x v="3"/>
    <n v="0.35"/>
    <n v="5250"/>
    <n v="1837.4999999999998"/>
    <n v="735"/>
    <n v="0.4"/>
  </r>
  <r>
    <x v="1"/>
    <n v="1197831"/>
    <x v="12"/>
    <x v="1"/>
    <x v="1"/>
    <x v="5"/>
    <x v="4"/>
    <n v="0.4"/>
    <n v="3750"/>
    <n v="1500"/>
    <n v="375"/>
    <n v="0.25"/>
  </r>
  <r>
    <x v="1"/>
    <n v="1197831"/>
    <x v="12"/>
    <x v="1"/>
    <x v="1"/>
    <x v="5"/>
    <x v="5"/>
    <n v="0.35"/>
    <n v="5250"/>
    <n v="1837.4999999999998"/>
    <n v="826.87499999999989"/>
    <n v="0.45"/>
  </r>
  <r>
    <x v="1"/>
    <n v="1197831"/>
    <x v="13"/>
    <x v="1"/>
    <x v="1"/>
    <x v="5"/>
    <x v="0"/>
    <n v="0.25"/>
    <n v="6750"/>
    <n v="1687.5"/>
    <n v="506.25"/>
    <n v="0.3"/>
  </r>
  <r>
    <x v="1"/>
    <n v="1197831"/>
    <x v="13"/>
    <x v="1"/>
    <x v="1"/>
    <x v="5"/>
    <x v="1"/>
    <n v="0.35"/>
    <n v="6500"/>
    <n v="2275"/>
    <n v="682.5"/>
    <n v="0.3"/>
  </r>
  <r>
    <x v="1"/>
    <n v="1197831"/>
    <x v="13"/>
    <x v="1"/>
    <x v="1"/>
    <x v="5"/>
    <x v="2"/>
    <n v="0.35"/>
    <n v="4750"/>
    <n v="1662.5"/>
    <n v="498.75"/>
    <n v="0.3"/>
  </r>
  <r>
    <x v="1"/>
    <n v="1197831"/>
    <x v="13"/>
    <x v="1"/>
    <x v="1"/>
    <x v="5"/>
    <x v="3"/>
    <n v="0.35"/>
    <n v="4250"/>
    <n v="1487.5"/>
    <n v="595"/>
    <n v="0.4"/>
  </r>
  <r>
    <x v="1"/>
    <n v="1197831"/>
    <x v="13"/>
    <x v="1"/>
    <x v="1"/>
    <x v="5"/>
    <x v="4"/>
    <n v="0.4"/>
    <n v="3000"/>
    <n v="1200"/>
    <n v="300"/>
    <n v="0.25"/>
  </r>
  <r>
    <x v="1"/>
    <n v="1197831"/>
    <x v="13"/>
    <x v="1"/>
    <x v="1"/>
    <x v="5"/>
    <x v="5"/>
    <n v="0.35"/>
    <n v="5000"/>
    <n v="1750"/>
    <n v="787.5"/>
    <n v="0.45"/>
  </r>
  <r>
    <x v="1"/>
    <n v="1197831"/>
    <x v="14"/>
    <x v="1"/>
    <x v="1"/>
    <x v="5"/>
    <x v="0"/>
    <n v="0.3"/>
    <n v="6750"/>
    <n v="2025"/>
    <n v="708.75"/>
    <n v="0.35"/>
  </r>
  <r>
    <x v="1"/>
    <n v="1197831"/>
    <x v="14"/>
    <x v="1"/>
    <x v="1"/>
    <x v="5"/>
    <x v="1"/>
    <n v="0.4"/>
    <n v="6750"/>
    <n v="2700"/>
    <n v="944.99999999999989"/>
    <n v="0.35"/>
  </r>
  <r>
    <x v="1"/>
    <n v="1197831"/>
    <x v="14"/>
    <x v="1"/>
    <x v="1"/>
    <x v="5"/>
    <x v="2"/>
    <n v="0.3"/>
    <n v="5000"/>
    <n v="1500"/>
    <n v="525"/>
    <n v="0.35"/>
  </r>
  <r>
    <x v="1"/>
    <n v="1197831"/>
    <x v="14"/>
    <x v="1"/>
    <x v="1"/>
    <x v="5"/>
    <x v="3"/>
    <n v="0.35000000000000003"/>
    <n v="4000"/>
    <n v="1400.0000000000002"/>
    <n v="630.00000000000011"/>
    <n v="0.45"/>
  </r>
  <r>
    <x v="1"/>
    <n v="1197831"/>
    <x v="14"/>
    <x v="1"/>
    <x v="1"/>
    <x v="5"/>
    <x v="4"/>
    <n v="0.4"/>
    <n v="3000"/>
    <n v="1200"/>
    <n v="360"/>
    <n v="0.3"/>
  </r>
  <r>
    <x v="1"/>
    <n v="1197831"/>
    <x v="14"/>
    <x v="1"/>
    <x v="1"/>
    <x v="5"/>
    <x v="5"/>
    <n v="0.35000000000000003"/>
    <n v="4500"/>
    <n v="1575.0000000000002"/>
    <n v="787.50000000000011"/>
    <n v="0.5"/>
  </r>
  <r>
    <x v="1"/>
    <n v="1197831"/>
    <x v="15"/>
    <x v="1"/>
    <x v="1"/>
    <x v="5"/>
    <x v="0"/>
    <n v="0.19999999999999998"/>
    <n v="7000"/>
    <n v="1399.9999999999998"/>
    <n v="489.99999999999989"/>
    <n v="0.35"/>
  </r>
  <r>
    <x v="1"/>
    <n v="1197831"/>
    <x v="15"/>
    <x v="1"/>
    <x v="1"/>
    <x v="5"/>
    <x v="1"/>
    <n v="0.30000000000000004"/>
    <n v="7000"/>
    <n v="2100.0000000000005"/>
    <n v="735.00000000000011"/>
    <n v="0.35"/>
  </r>
  <r>
    <x v="1"/>
    <n v="1197831"/>
    <x v="15"/>
    <x v="1"/>
    <x v="1"/>
    <x v="5"/>
    <x v="2"/>
    <n v="0.24999999999999997"/>
    <n v="5250"/>
    <n v="1312.4999999999998"/>
    <n v="459.37499999999989"/>
    <n v="0.35"/>
  </r>
  <r>
    <x v="1"/>
    <n v="1197831"/>
    <x v="15"/>
    <x v="1"/>
    <x v="1"/>
    <x v="5"/>
    <x v="3"/>
    <n v="0.30000000000000004"/>
    <n v="4250"/>
    <n v="1275.0000000000002"/>
    <n v="573.75000000000011"/>
    <n v="0.45"/>
  </r>
  <r>
    <x v="1"/>
    <n v="1197831"/>
    <x v="15"/>
    <x v="1"/>
    <x v="1"/>
    <x v="5"/>
    <x v="4"/>
    <n v="0.35"/>
    <n v="3250"/>
    <n v="1137.5"/>
    <n v="341.25"/>
    <n v="0.3"/>
  </r>
  <r>
    <x v="1"/>
    <n v="1197831"/>
    <x v="15"/>
    <x v="1"/>
    <x v="1"/>
    <x v="5"/>
    <x v="5"/>
    <n v="0.30000000000000004"/>
    <n v="6000"/>
    <n v="1800.0000000000002"/>
    <n v="900.00000000000011"/>
    <n v="0.5"/>
  </r>
  <r>
    <x v="1"/>
    <n v="1197831"/>
    <x v="16"/>
    <x v="1"/>
    <x v="1"/>
    <x v="5"/>
    <x v="0"/>
    <n v="0.19999999999999998"/>
    <n v="7500"/>
    <n v="1499.9999999999998"/>
    <n v="524.99999999999989"/>
    <n v="0.35"/>
  </r>
  <r>
    <x v="1"/>
    <n v="1197831"/>
    <x v="16"/>
    <x v="1"/>
    <x v="1"/>
    <x v="5"/>
    <x v="1"/>
    <n v="0.30000000000000004"/>
    <n v="7750"/>
    <n v="2325.0000000000005"/>
    <n v="813.75000000000011"/>
    <n v="0.35"/>
  </r>
  <r>
    <x v="1"/>
    <n v="1197831"/>
    <x v="16"/>
    <x v="1"/>
    <x v="1"/>
    <x v="5"/>
    <x v="2"/>
    <n v="0.24999999999999997"/>
    <n v="6250"/>
    <n v="1562.4999999999998"/>
    <n v="546.87499999999989"/>
    <n v="0.35"/>
  </r>
  <r>
    <x v="1"/>
    <n v="1197831"/>
    <x v="16"/>
    <x v="1"/>
    <x v="1"/>
    <x v="5"/>
    <x v="3"/>
    <n v="0.35000000000000003"/>
    <n v="5500"/>
    <n v="1925.0000000000002"/>
    <n v="866.25000000000011"/>
    <n v="0.45"/>
  </r>
  <r>
    <x v="1"/>
    <n v="1197831"/>
    <x v="16"/>
    <x v="1"/>
    <x v="1"/>
    <x v="5"/>
    <x v="4"/>
    <n v="0.5"/>
    <n v="4500"/>
    <n v="2250"/>
    <n v="675"/>
    <n v="0.3"/>
  </r>
  <r>
    <x v="1"/>
    <n v="1197831"/>
    <x v="16"/>
    <x v="1"/>
    <x v="1"/>
    <x v="5"/>
    <x v="5"/>
    <n v="0.45"/>
    <n v="8000"/>
    <n v="3600"/>
    <n v="1800"/>
    <n v="0.5"/>
  </r>
  <r>
    <x v="1"/>
    <n v="1197831"/>
    <x v="17"/>
    <x v="1"/>
    <x v="1"/>
    <x v="5"/>
    <x v="0"/>
    <n v="0.45"/>
    <n v="8000"/>
    <n v="3600"/>
    <n v="1260"/>
    <n v="0.35"/>
  </r>
  <r>
    <x v="1"/>
    <n v="1197831"/>
    <x v="17"/>
    <x v="1"/>
    <x v="1"/>
    <x v="5"/>
    <x v="1"/>
    <n v="0.5"/>
    <n v="8000"/>
    <n v="4000"/>
    <n v="1400"/>
    <n v="0.35"/>
  </r>
  <r>
    <x v="1"/>
    <n v="1197831"/>
    <x v="17"/>
    <x v="1"/>
    <x v="1"/>
    <x v="5"/>
    <x v="2"/>
    <n v="0.45"/>
    <n v="6500"/>
    <n v="2925"/>
    <n v="1023.7499999999999"/>
    <n v="0.35"/>
  </r>
  <r>
    <x v="1"/>
    <n v="1197831"/>
    <x v="17"/>
    <x v="1"/>
    <x v="1"/>
    <x v="5"/>
    <x v="3"/>
    <n v="0.45"/>
    <n v="6000"/>
    <n v="2700"/>
    <n v="1215"/>
    <n v="0.45"/>
  </r>
  <r>
    <x v="1"/>
    <n v="1197831"/>
    <x v="17"/>
    <x v="1"/>
    <x v="1"/>
    <x v="5"/>
    <x v="4"/>
    <n v="0.5"/>
    <n v="5000"/>
    <n v="2500"/>
    <n v="750"/>
    <n v="0.3"/>
  </r>
  <r>
    <x v="1"/>
    <n v="1197831"/>
    <x v="17"/>
    <x v="1"/>
    <x v="1"/>
    <x v="5"/>
    <x v="5"/>
    <n v="0.55000000000000004"/>
    <n v="8750"/>
    <n v="4812.5"/>
    <n v="2406.25"/>
    <n v="0.5"/>
  </r>
  <r>
    <x v="1"/>
    <n v="1197831"/>
    <x v="18"/>
    <x v="1"/>
    <x v="1"/>
    <x v="5"/>
    <x v="0"/>
    <n v="0.45"/>
    <n v="8250"/>
    <n v="3712.5"/>
    <n v="1484.9999999999998"/>
    <n v="0.39999999999999997"/>
  </r>
  <r>
    <x v="1"/>
    <n v="1197831"/>
    <x v="18"/>
    <x v="1"/>
    <x v="1"/>
    <x v="5"/>
    <x v="1"/>
    <n v="0.5"/>
    <n v="8250"/>
    <n v="4125"/>
    <n v="1649.9999999999998"/>
    <n v="0.39999999999999997"/>
  </r>
  <r>
    <x v="1"/>
    <n v="1197831"/>
    <x v="18"/>
    <x v="1"/>
    <x v="1"/>
    <x v="5"/>
    <x v="2"/>
    <n v="0.45"/>
    <n v="9750"/>
    <n v="4387.5"/>
    <n v="1754.9999999999998"/>
    <n v="0.39999999999999997"/>
  </r>
  <r>
    <x v="1"/>
    <n v="1197831"/>
    <x v="18"/>
    <x v="1"/>
    <x v="1"/>
    <x v="5"/>
    <x v="3"/>
    <n v="0.45"/>
    <n v="5750"/>
    <n v="2587.5"/>
    <n v="1293.75"/>
    <n v="0.5"/>
  </r>
  <r>
    <x v="1"/>
    <n v="1197831"/>
    <x v="18"/>
    <x v="1"/>
    <x v="1"/>
    <x v="5"/>
    <x v="4"/>
    <n v="0.5"/>
    <n v="5750"/>
    <n v="2875"/>
    <n v="1006.2499999999999"/>
    <n v="0.35"/>
  </r>
  <r>
    <x v="1"/>
    <n v="1197831"/>
    <x v="18"/>
    <x v="1"/>
    <x v="1"/>
    <x v="5"/>
    <x v="5"/>
    <n v="0.6"/>
    <n v="8500"/>
    <n v="5100"/>
    <n v="2805"/>
    <n v="0.55000000000000004"/>
  </r>
  <r>
    <x v="1"/>
    <n v="1197831"/>
    <x v="19"/>
    <x v="1"/>
    <x v="1"/>
    <x v="5"/>
    <x v="0"/>
    <n v="0.5"/>
    <n v="8000"/>
    <n v="4000"/>
    <n v="1599.9999999999998"/>
    <n v="0.39999999999999997"/>
  </r>
  <r>
    <x v="1"/>
    <n v="1197831"/>
    <x v="19"/>
    <x v="1"/>
    <x v="1"/>
    <x v="5"/>
    <x v="1"/>
    <n v="0.55000000000000004"/>
    <n v="8000"/>
    <n v="4400"/>
    <n v="1759.9999999999998"/>
    <n v="0.39999999999999997"/>
  </r>
  <r>
    <x v="1"/>
    <n v="1197831"/>
    <x v="19"/>
    <x v="1"/>
    <x v="1"/>
    <x v="5"/>
    <x v="2"/>
    <n v="0.5"/>
    <n v="9750"/>
    <n v="4875"/>
    <n v="1949.9999999999998"/>
    <n v="0.39999999999999997"/>
  </r>
  <r>
    <x v="1"/>
    <n v="1197831"/>
    <x v="19"/>
    <x v="1"/>
    <x v="1"/>
    <x v="5"/>
    <x v="3"/>
    <n v="0.5"/>
    <n v="5250"/>
    <n v="2625"/>
    <n v="1312.5"/>
    <n v="0.5"/>
  </r>
  <r>
    <x v="1"/>
    <n v="1197831"/>
    <x v="19"/>
    <x v="1"/>
    <x v="1"/>
    <x v="5"/>
    <x v="4"/>
    <n v="0.55000000000000004"/>
    <n v="5250"/>
    <n v="2887.5000000000005"/>
    <n v="1010.6250000000001"/>
    <n v="0.35"/>
  </r>
  <r>
    <x v="1"/>
    <n v="1197831"/>
    <x v="19"/>
    <x v="1"/>
    <x v="1"/>
    <x v="5"/>
    <x v="5"/>
    <n v="0.6"/>
    <n v="7750"/>
    <n v="4650"/>
    <n v="2557.5"/>
    <n v="0.55000000000000004"/>
  </r>
  <r>
    <x v="1"/>
    <n v="1197831"/>
    <x v="20"/>
    <x v="1"/>
    <x v="1"/>
    <x v="5"/>
    <x v="0"/>
    <n v="0.55000000000000004"/>
    <n v="7250"/>
    <n v="3987.5000000000005"/>
    <n v="1595"/>
    <n v="0.39999999999999997"/>
  </r>
  <r>
    <x v="1"/>
    <n v="1197831"/>
    <x v="20"/>
    <x v="1"/>
    <x v="1"/>
    <x v="5"/>
    <x v="1"/>
    <n v="0.55000000000000004"/>
    <n v="6750"/>
    <n v="3712.5000000000005"/>
    <n v="1485"/>
    <n v="0.39999999999999997"/>
  </r>
  <r>
    <x v="1"/>
    <n v="1197831"/>
    <x v="20"/>
    <x v="1"/>
    <x v="1"/>
    <x v="5"/>
    <x v="2"/>
    <n v="0.6"/>
    <n v="7250"/>
    <n v="4350"/>
    <n v="1739.9999999999998"/>
    <n v="0.39999999999999997"/>
  </r>
  <r>
    <x v="1"/>
    <n v="1197831"/>
    <x v="20"/>
    <x v="1"/>
    <x v="1"/>
    <x v="5"/>
    <x v="3"/>
    <n v="0.6"/>
    <n v="4500"/>
    <n v="2700"/>
    <n v="1350"/>
    <n v="0.5"/>
  </r>
  <r>
    <x v="1"/>
    <n v="1197831"/>
    <x v="20"/>
    <x v="1"/>
    <x v="1"/>
    <x v="5"/>
    <x v="4"/>
    <n v="0.55000000000000004"/>
    <n v="4500"/>
    <n v="2475"/>
    <n v="866.25"/>
    <n v="0.35"/>
  </r>
  <r>
    <x v="1"/>
    <n v="1197831"/>
    <x v="20"/>
    <x v="1"/>
    <x v="1"/>
    <x v="5"/>
    <x v="5"/>
    <n v="0.5"/>
    <n v="6750"/>
    <n v="3375"/>
    <n v="1856.2500000000002"/>
    <n v="0.55000000000000004"/>
  </r>
  <r>
    <x v="1"/>
    <n v="1197831"/>
    <x v="21"/>
    <x v="1"/>
    <x v="1"/>
    <x v="5"/>
    <x v="0"/>
    <n v="0.4"/>
    <n v="6250"/>
    <n v="2500"/>
    <n v="999.99999999999989"/>
    <n v="0.39999999999999997"/>
  </r>
  <r>
    <x v="1"/>
    <n v="1197831"/>
    <x v="21"/>
    <x v="1"/>
    <x v="1"/>
    <x v="5"/>
    <x v="1"/>
    <n v="0.4"/>
    <n v="6250"/>
    <n v="2500"/>
    <n v="999.99999999999989"/>
    <n v="0.39999999999999997"/>
  </r>
  <r>
    <x v="1"/>
    <n v="1197831"/>
    <x v="21"/>
    <x v="1"/>
    <x v="1"/>
    <x v="5"/>
    <x v="2"/>
    <n v="0.45"/>
    <n v="5750"/>
    <n v="2587.5"/>
    <n v="1035"/>
    <n v="0.39999999999999997"/>
  </r>
  <r>
    <x v="1"/>
    <n v="1197831"/>
    <x v="21"/>
    <x v="1"/>
    <x v="1"/>
    <x v="5"/>
    <x v="3"/>
    <n v="0.45"/>
    <n v="4250"/>
    <n v="1912.5"/>
    <n v="956.25"/>
    <n v="0.5"/>
  </r>
  <r>
    <x v="1"/>
    <n v="1197831"/>
    <x v="21"/>
    <x v="1"/>
    <x v="1"/>
    <x v="5"/>
    <x v="4"/>
    <n v="0.4"/>
    <n v="4000"/>
    <n v="1600"/>
    <n v="560"/>
    <n v="0.35"/>
  </r>
  <r>
    <x v="1"/>
    <n v="1197831"/>
    <x v="21"/>
    <x v="1"/>
    <x v="1"/>
    <x v="5"/>
    <x v="5"/>
    <n v="0.5"/>
    <n v="5750"/>
    <n v="2875"/>
    <n v="1581.2500000000002"/>
    <n v="0.55000000000000004"/>
  </r>
  <r>
    <x v="1"/>
    <n v="1197831"/>
    <x v="22"/>
    <x v="1"/>
    <x v="1"/>
    <x v="5"/>
    <x v="0"/>
    <n v="0.4"/>
    <n v="7250"/>
    <n v="2900"/>
    <n v="1160"/>
    <n v="0.39999999999999997"/>
  </r>
  <r>
    <x v="1"/>
    <n v="1197831"/>
    <x v="22"/>
    <x v="1"/>
    <x v="1"/>
    <x v="5"/>
    <x v="1"/>
    <n v="0.4"/>
    <n v="7250"/>
    <n v="2900"/>
    <n v="1160"/>
    <n v="0.39999999999999997"/>
  </r>
  <r>
    <x v="1"/>
    <n v="1197831"/>
    <x v="22"/>
    <x v="1"/>
    <x v="1"/>
    <x v="5"/>
    <x v="2"/>
    <n v="0.65"/>
    <n v="6500"/>
    <n v="4225"/>
    <n v="1689.9999999999998"/>
    <n v="0.39999999999999997"/>
  </r>
  <r>
    <x v="1"/>
    <n v="1197831"/>
    <x v="22"/>
    <x v="1"/>
    <x v="1"/>
    <x v="5"/>
    <x v="3"/>
    <n v="0.65"/>
    <n v="5000"/>
    <n v="3250"/>
    <n v="1625"/>
    <n v="0.5"/>
  </r>
  <r>
    <x v="1"/>
    <n v="1197831"/>
    <x v="22"/>
    <x v="1"/>
    <x v="1"/>
    <x v="5"/>
    <x v="4"/>
    <n v="0.6"/>
    <n v="4750"/>
    <n v="2850"/>
    <n v="997.49999999999989"/>
    <n v="0.35"/>
  </r>
  <r>
    <x v="1"/>
    <n v="1197831"/>
    <x v="22"/>
    <x v="1"/>
    <x v="1"/>
    <x v="5"/>
    <x v="5"/>
    <n v="0.70000000000000007"/>
    <n v="6750"/>
    <n v="4725"/>
    <n v="2598.75"/>
    <n v="0.55000000000000004"/>
  </r>
  <r>
    <x v="1"/>
    <n v="1197831"/>
    <x v="23"/>
    <x v="1"/>
    <x v="1"/>
    <x v="5"/>
    <x v="0"/>
    <n v="0.6"/>
    <n v="8250"/>
    <n v="4950"/>
    <n v="1979.9999999999998"/>
    <n v="0.39999999999999997"/>
  </r>
  <r>
    <x v="1"/>
    <n v="1197831"/>
    <x v="23"/>
    <x v="1"/>
    <x v="1"/>
    <x v="5"/>
    <x v="1"/>
    <n v="0.6"/>
    <n v="8250"/>
    <n v="4950"/>
    <n v="1979.9999999999998"/>
    <n v="0.39999999999999997"/>
  </r>
  <r>
    <x v="1"/>
    <n v="1197831"/>
    <x v="23"/>
    <x v="1"/>
    <x v="1"/>
    <x v="5"/>
    <x v="2"/>
    <n v="0.65"/>
    <n v="7250"/>
    <n v="4712.5"/>
    <n v="1884.9999999999998"/>
    <n v="0.39999999999999997"/>
  </r>
  <r>
    <x v="1"/>
    <n v="1197831"/>
    <x v="23"/>
    <x v="1"/>
    <x v="1"/>
    <x v="5"/>
    <x v="3"/>
    <n v="0.65"/>
    <n v="5750"/>
    <n v="3737.5"/>
    <n v="1868.75"/>
    <n v="0.5"/>
  </r>
  <r>
    <x v="1"/>
    <n v="1197831"/>
    <x v="23"/>
    <x v="1"/>
    <x v="1"/>
    <x v="5"/>
    <x v="4"/>
    <n v="0.6"/>
    <n v="5250"/>
    <n v="3150"/>
    <n v="1102.5"/>
    <n v="0.35"/>
  </r>
  <r>
    <x v="1"/>
    <n v="1197831"/>
    <x v="23"/>
    <x v="1"/>
    <x v="1"/>
    <x v="5"/>
    <x v="5"/>
    <n v="0.70000000000000007"/>
    <n v="7750"/>
    <n v="5425.0000000000009"/>
    <n v="2983.7500000000009"/>
    <n v="0.55000000000000004"/>
  </r>
  <r>
    <x v="0"/>
    <n v="1185732"/>
    <x v="48"/>
    <x v="0"/>
    <x v="4"/>
    <x v="6"/>
    <x v="0"/>
    <n v="0.45"/>
    <n v="4250"/>
    <n v="1912.5"/>
    <n v="1051.875"/>
    <n v="0.55000000000000004"/>
  </r>
  <r>
    <x v="0"/>
    <n v="1185732"/>
    <x v="48"/>
    <x v="0"/>
    <x v="4"/>
    <x v="6"/>
    <x v="1"/>
    <n v="0.45"/>
    <n v="2250"/>
    <n v="1012.5"/>
    <n v="354.375"/>
    <n v="0.35"/>
  </r>
  <r>
    <x v="0"/>
    <n v="1185732"/>
    <x v="48"/>
    <x v="0"/>
    <x v="4"/>
    <x v="6"/>
    <x v="2"/>
    <n v="0.35000000000000003"/>
    <n v="2250"/>
    <n v="787.50000000000011"/>
    <n v="315"/>
    <n v="0.39999999999999997"/>
  </r>
  <r>
    <x v="0"/>
    <n v="1185732"/>
    <x v="48"/>
    <x v="0"/>
    <x v="4"/>
    <x v="6"/>
    <x v="3"/>
    <n v="0.4"/>
    <n v="750"/>
    <n v="300"/>
    <n v="119.99999999999999"/>
    <n v="0.39999999999999997"/>
  </r>
  <r>
    <x v="0"/>
    <n v="1185732"/>
    <x v="48"/>
    <x v="0"/>
    <x v="4"/>
    <x v="6"/>
    <x v="4"/>
    <n v="0.54999999999999993"/>
    <n v="1250"/>
    <n v="687.49999999999989"/>
    <n v="240.62499999999994"/>
    <n v="0.35"/>
  </r>
  <r>
    <x v="0"/>
    <n v="1185732"/>
    <x v="48"/>
    <x v="0"/>
    <x v="4"/>
    <x v="6"/>
    <x v="5"/>
    <n v="0.45"/>
    <n v="2250"/>
    <n v="1012.5"/>
    <n v="303.75"/>
    <n v="0.3"/>
  </r>
  <r>
    <x v="0"/>
    <n v="1185732"/>
    <x v="49"/>
    <x v="0"/>
    <x v="4"/>
    <x v="6"/>
    <x v="0"/>
    <n v="0.45"/>
    <n v="4750"/>
    <n v="2137.5"/>
    <n v="1175.625"/>
    <n v="0.55000000000000004"/>
  </r>
  <r>
    <x v="0"/>
    <n v="1185732"/>
    <x v="49"/>
    <x v="0"/>
    <x v="4"/>
    <x v="6"/>
    <x v="1"/>
    <n v="0.45"/>
    <n v="1250"/>
    <n v="562.5"/>
    <n v="196.875"/>
    <n v="0.35"/>
  </r>
  <r>
    <x v="0"/>
    <n v="1185732"/>
    <x v="49"/>
    <x v="0"/>
    <x v="4"/>
    <x v="6"/>
    <x v="2"/>
    <n v="0.35000000000000003"/>
    <n v="1750"/>
    <n v="612.50000000000011"/>
    <n v="245.00000000000003"/>
    <n v="0.39999999999999997"/>
  </r>
  <r>
    <x v="0"/>
    <n v="1185732"/>
    <x v="49"/>
    <x v="0"/>
    <x v="4"/>
    <x v="6"/>
    <x v="3"/>
    <n v="0.4"/>
    <n v="500"/>
    <n v="200"/>
    <n v="80"/>
    <n v="0.39999999999999997"/>
  </r>
  <r>
    <x v="0"/>
    <n v="1185732"/>
    <x v="49"/>
    <x v="0"/>
    <x v="4"/>
    <x v="6"/>
    <x v="4"/>
    <n v="0.54999999999999993"/>
    <n v="1250"/>
    <n v="687.49999999999989"/>
    <n v="240.62499999999994"/>
    <n v="0.35"/>
  </r>
  <r>
    <x v="0"/>
    <n v="1185732"/>
    <x v="49"/>
    <x v="0"/>
    <x v="4"/>
    <x v="6"/>
    <x v="5"/>
    <n v="0.45"/>
    <n v="2250"/>
    <n v="1012.5"/>
    <n v="303.75"/>
    <n v="0.3"/>
  </r>
  <r>
    <x v="0"/>
    <n v="1185732"/>
    <x v="14"/>
    <x v="0"/>
    <x v="4"/>
    <x v="6"/>
    <x v="0"/>
    <n v="0.5"/>
    <n v="4450"/>
    <n v="2225"/>
    <n v="1223.75"/>
    <n v="0.55000000000000004"/>
  </r>
  <r>
    <x v="0"/>
    <n v="1185732"/>
    <x v="14"/>
    <x v="0"/>
    <x v="4"/>
    <x v="6"/>
    <x v="1"/>
    <n v="0.5"/>
    <n v="1500"/>
    <n v="750"/>
    <n v="262.5"/>
    <n v="0.35"/>
  </r>
  <r>
    <x v="0"/>
    <n v="1185732"/>
    <x v="14"/>
    <x v="0"/>
    <x v="4"/>
    <x v="6"/>
    <x v="2"/>
    <n v="0.4"/>
    <n v="1750"/>
    <n v="700"/>
    <n v="280"/>
    <n v="0.39999999999999997"/>
  </r>
  <r>
    <x v="0"/>
    <n v="1185732"/>
    <x v="14"/>
    <x v="0"/>
    <x v="4"/>
    <x v="6"/>
    <x v="3"/>
    <n v="0.45"/>
    <n v="250"/>
    <n v="112.5"/>
    <n v="44.999999999999993"/>
    <n v="0.39999999999999997"/>
  </r>
  <r>
    <x v="0"/>
    <n v="1185732"/>
    <x v="14"/>
    <x v="0"/>
    <x v="4"/>
    <x v="6"/>
    <x v="4"/>
    <n v="0.6"/>
    <n v="750"/>
    <n v="450"/>
    <n v="135"/>
    <n v="0.3"/>
  </r>
  <r>
    <x v="0"/>
    <n v="1185732"/>
    <x v="14"/>
    <x v="0"/>
    <x v="4"/>
    <x v="6"/>
    <x v="5"/>
    <n v="0.5"/>
    <n v="1750"/>
    <n v="875"/>
    <n v="218.75"/>
    <n v="0.25"/>
  </r>
  <r>
    <x v="0"/>
    <n v="1185732"/>
    <x v="50"/>
    <x v="0"/>
    <x v="4"/>
    <x v="6"/>
    <x v="0"/>
    <n v="0.5"/>
    <n v="4500"/>
    <n v="2250"/>
    <n v="1125"/>
    <n v="0.5"/>
  </r>
  <r>
    <x v="0"/>
    <n v="1185732"/>
    <x v="50"/>
    <x v="0"/>
    <x v="4"/>
    <x v="6"/>
    <x v="1"/>
    <n v="0.5"/>
    <n v="1500"/>
    <n v="750"/>
    <n v="225"/>
    <n v="0.3"/>
  </r>
  <r>
    <x v="0"/>
    <n v="1185732"/>
    <x v="50"/>
    <x v="0"/>
    <x v="4"/>
    <x v="6"/>
    <x v="2"/>
    <n v="0.4"/>
    <n v="1500"/>
    <n v="600"/>
    <n v="210"/>
    <n v="0.35"/>
  </r>
  <r>
    <x v="0"/>
    <n v="1185732"/>
    <x v="50"/>
    <x v="0"/>
    <x v="4"/>
    <x v="6"/>
    <x v="3"/>
    <n v="0.45"/>
    <n v="750"/>
    <n v="337.5"/>
    <n v="118.12499999999999"/>
    <n v="0.35"/>
  </r>
  <r>
    <x v="0"/>
    <n v="1185732"/>
    <x v="50"/>
    <x v="0"/>
    <x v="4"/>
    <x v="6"/>
    <x v="4"/>
    <n v="0.6"/>
    <n v="750"/>
    <n v="450"/>
    <n v="135"/>
    <n v="0.3"/>
  </r>
  <r>
    <x v="0"/>
    <n v="1185732"/>
    <x v="50"/>
    <x v="0"/>
    <x v="4"/>
    <x v="6"/>
    <x v="5"/>
    <n v="0.5"/>
    <n v="2000"/>
    <n v="1000"/>
    <n v="250"/>
    <n v="0.25"/>
  </r>
  <r>
    <x v="0"/>
    <n v="1185732"/>
    <x v="51"/>
    <x v="0"/>
    <x v="4"/>
    <x v="6"/>
    <x v="0"/>
    <n v="0.6"/>
    <n v="4700"/>
    <n v="2820"/>
    <n v="1410"/>
    <n v="0.5"/>
  </r>
  <r>
    <x v="0"/>
    <n v="1185732"/>
    <x v="51"/>
    <x v="0"/>
    <x v="4"/>
    <x v="6"/>
    <x v="1"/>
    <n v="0.60000000000000009"/>
    <n v="1750"/>
    <n v="1050.0000000000002"/>
    <n v="315.00000000000006"/>
    <n v="0.3"/>
  </r>
  <r>
    <x v="0"/>
    <n v="1185732"/>
    <x v="51"/>
    <x v="0"/>
    <x v="4"/>
    <x v="6"/>
    <x v="2"/>
    <n v="0.55000000000000004"/>
    <n v="1500"/>
    <n v="825.00000000000011"/>
    <n v="288.75"/>
    <n v="0.35"/>
  </r>
  <r>
    <x v="0"/>
    <n v="1185732"/>
    <x v="51"/>
    <x v="0"/>
    <x v="4"/>
    <x v="6"/>
    <x v="3"/>
    <n v="0.55000000000000004"/>
    <n v="1000"/>
    <n v="550"/>
    <n v="192.5"/>
    <n v="0.35"/>
  </r>
  <r>
    <x v="0"/>
    <n v="1185732"/>
    <x v="51"/>
    <x v="0"/>
    <x v="4"/>
    <x v="6"/>
    <x v="4"/>
    <n v="0.65"/>
    <n v="1250"/>
    <n v="812.5"/>
    <n v="243.75"/>
    <n v="0.3"/>
  </r>
  <r>
    <x v="0"/>
    <n v="1185732"/>
    <x v="51"/>
    <x v="0"/>
    <x v="4"/>
    <x v="6"/>
    <x v="5"/>
    <n v="0.70000000000000007"/>
    <n v="2500"/>
    <n v="1750.0000000000002"/>
    <n v="525"/>
    <n v="0.3"/>
  </r>
  <r>
    <x v="0"/>
    <n v="1185732"/>
    <x v="52"/>
    <x v="0"/>
    <x v="4"/>
    <x v="6"/>
    <x v="0"/>
    <n v="0.65"/>
    <n v="5000"/>
    <n v="3250"/>
    <n v="1787.5000000000002"/>
    <n v="0.55000000000000004"/>
  </r>
  <r>
    <x v="0"/>
    <n v="1185732"/>
    <x v="52"/>
    <x v="0"/>
    <x v="4"/>
    <x v="6"/>
    <x v="1"/>
    <n v="0.60000000000000009"/>
    <n v="2500"/>
    <n v="1500.0000000000002"/>
    <n v="525"/>
    <n v="0.35"/>
  </r>
  <r>
    <x v="0"/>
    <n v="1185732"/>
    <x v="52"/>
    <x v="0"/>
    <x v="4"/>
    <x v="6"/>
    <x v="2"/>
    <n v="0.55000000000000004"/>
    <n v="1750"/>
    <n v="962.50000000000011"/>
    <n v="385"/>
    <n v="0.39999999999999997"/>
  </r>
  <r>
    <x v="0"/>
    <n v="1185732"/>
    <x v="52"/>
    <x v="0"/>
    <x v="4"/>
    <x v="6"/>
    <x v="3"/>
    <n v="0.55000000000000004"/>
    <n v="1500"/>
    <n v="825.00000000000011"/>
    <n v="330"/>
    <n v="0.39999999999999997"/>
  </r>
  <r>
    <x v="0"/>
    <n v="1185732"/>
    <x v="52"/>
    <x v="0"/>
    <x v="4"/>
    <x v="6"/>
    <x v="4"/>
    <n v="0.65"/>
    <n v="1500"/>
    <n v="975"/>
    <n v="341.25"/>
    <n v="0.35"/>
  </r>
  <r>
    <x v="0"/>
    <n v="1185732"/>
    <x v="52"/>
    <x v="0"/>
    <x v="4"/>
    <x v="6"/>
    <x v="5"/>
    <n v="0.70000000000000007"/>
    <n v="3000"/>
    <n v="2100"/>
    <n v="630"/>
    <n v="0.3"/>
  </r>
  <r>
    <x v="0"/>
    <n v="1185732"/>
    <x v="18"/>
    <x v="0"/>
    <x v="4"/>
    <x v="6"/>
    <x v="0"/>
    <n v="0.65"/>
    <n v="5000"/>
    <n v="3250"/>
    <n v="1787.5000000000002"/>
    <n v="0.55000000000000004"/>
  </r>
  <r>
    <x v="0"/>
    <n v="1185732"/>
    <x v="18"/>
    <x v="0"/>
    <x v="4"/>
    <x v="6"/>
    <x v="1"/>
    <n v="0.60000000000000009"/>
    <n v="3000"/>
    <n v="1800.0000000000002"/>
    <n v="630"/>
    <n v="0.35"/>
  </r>
  <r>
    <x v="0"/>
    <n v="1185732"/>
    <x v="18"/>
    <x v="0"/>
    <x v="4"/>
    <x v="6"/>
    <x v="2"/>
    <n v="0.55000000000000004"/>
    <n v="2250"/>
    <n v="1237.5"/>
    <n v="494.99999999999994"/>
    <n v="0.39999999999999997"/>
  </r>
  <r>
    <x v="0"/>
    <n v="1185732"/>
    <x v="18"/>
    <x v="0"/>
    <x v="4"/>
    <x v="6"/>
    <x v="3"/>
    <n v="0.55000000000000004"/>
    <n v="1750"/>
    <n v="962.50000000000011"/>
    <n v="385"/>
    <n v="0.39999999999999997"/>
  </r>
  <r>
    <x v="0"/>
    <n v="1185732"/>
    <x v="18"/>
    <x v="0"/>
    <x v="4"/>
    <x v="6"/>
    <x v="4"/>
    <n v="0.65"/>
    <n v="2000"/>
    <n v="1300"/>
    <n v="454.99999999999994"/>
    <n v="0.35"/>
  </r>
  <r>
    <x v="0"/>
    <n v="1185732"/>
    <x v="18"/>
    <x v="0"/>
    <x v="4"/>
    <x v="6"/>
    <x v="5"/>
    <n v="0.70000000000000007"/>
    <n v="3750"/>
    <n v="2625.0000000000005"/>
    <n v="787.50000000000011"/>
    <n v="0.3"/>
  </r>
  <r>
    <x v="0"/>
    <n v="1185732"/>
    <x v="53"/>
    <x v="0"/>
    <x v="4"/>
    <x v="6"/>
    <x v="0"/>
    <n v="0.65"/>
    <n v="5250"/>
    <n v="3412.5"/>
    <n v="1876.8750000000002"/>
    <n v="0.55000000000000004"/>
  </r>
  <r>
    <x v="0"/>
    <n v="1185732"/>
    <x v="53"/>
    <x v="0"/>
    <x v="4"/>
    <x v="6"/>
    <x v="1"/>
    <n v="0.60000000000000009"/>
    <n v="3000"/>
    <n v="1800.0000000000002"/>
    <n v="630"/>
    <n v="0.35"/>
  </r>
  <r>
    <x v="0"/>
    <n v="1185732"/>
    <x v="53"/>
    <x v="0"/>
    <x v="4"/>
    <x v="6"/>
    <x v="2"/>
    <n v="0.55000000000000004"/>
    <n v="2250"/>
    <n v="1237.5"/>
    <n v="494.99999999999994"/>
    <n v="0.39999999999999997"/>
  </r>
  <r>
    <x v="0"/>
    <n v="1185732"/>
    <x v="53"/>
    <x v="0"/>
    <x v="4"/>
    <x v="6"/>
    <x v="3"/>
    <n v="0.55000000000000004"/>
    <n v="2000"/>
    <n v="1100"/>
    <n v="439.99999999999994"/>
    <n v="0.39999999999999997"/>
  </r>
  <r>
    <x v="0"/>
    <n v="1185732"/>
    <x v="53"/>
    <x v="0"/>
    <x v="4"/>
    <x v="6"/>
    <x v="4"/>
    <n v="0.65"/>
    <n v="1750"/>
    <n v="1137.5"/>
    <n v="398.125"/>
    <n v="0.35"/>
  </r>
  <r>
    <x v="0"/>
    <n v="1185732"/>
    <x v="53"/>
    <x v="0"/>
    <x v="4"/>
    <x v="6"/>
    <x v="5"/>
    <n v="0.70000000000000007"/>
    <n v="3500"/>
    <n v="2450.0000000000005"/>
    <n v="735.00000000000011"/>
    <n v="0.3"/>
  </r>
  <r>
    <x v="0"/>
    <n v="1185732"/>
    <x v="54"/>
    <x v="0"/>
    <x v="4"/>
    <x v="6"/>
    <x v="0"/>
    <n v="0.65"/>
    <n v="4750"/>
    <n v="3087.5"/>
    <n v="1543.75"/>
    <n v="0.5"/>
  </r>
  <r>
    <x v="0"/>
    <n v="1185732"/>
    <x v="54"/>
    <x v="0"/>
    <x v="4"/>
    <x v="6"/>
    <x v="1"/>
    <n v="0.5"/>
    <n v="2750"/>
    <n v="1375"/>
    <n v="412.5"/>
    <n v="0.3"/>
  </r>
  <r>
    <x v="0"/>
    <n v="1185732"/>
    <x v="54"/>
    <x v="0"/>
    <x v="4"/>
    <x v="6"/>
    <x v="2"/>
    <n v="0.45"/>
    <n v="2000"/>
    <n v="900"/>
    <n v="315"/>
    <n v="0.35"/>
  </r>
  <r>
    <x v="0"/>
    <n v="1185732"/>
    <x v="54"/>
    <x v="0"/>
    <x v="4"/>
    <x v="6"/>
    <x v="3"/>
    <n v="0.45"/>
    <n v="1750"/>
    <n v="787.5"/>
    <n v="275.625"/>
    <n v="0.35"/>
  </r>
  <r>
    <x v="0"/>
    <n v="1185732"/>
    <x v="54"/>
    <x v="0"/>
    <x v="4"/>
    <x v="6"/>
    <x v="4"/>
    <n v="0.54999999999999993"/>
    <n v="1250"/>
    <n v="687.49999999999989"/>
    <n v="206.24999999999997"/>
    <n v="0.3"/>
  </r>
  <r>
    <x v="0"/>
    <n v="1185732"/>
    <x v="54"/>
    <x v="0"/>
    <x v="4"/>
    <x v="6"/>
    <x v="5"/>
    <n v="0.6"/>
    <n v="2250"/>
    <n v="1350"/>
    <n v="337.5"/>
    <n v="0.25"/>
  </r>
  <r>
    <x v="0"/>
    <n v="1185732"/>
    <x v="55"/>
    <x v="0"/>
    <x v="4"/>
    <x v="6"/>
    <x v="0"/>
    <n v="0.6"/>
    <n v="4000"/>
    <n v="2400"/>
    <n v="1200"/>
    <n v="0.5"/>
  </r>
  <r>
    <x v="0"/>
    <n v="1185732"/>
    <x v="55"/>
    <x v="0"/>
    <x v="4"/>
    <x v="6"/>
    <x v="1"/>
    <n v="0.5"/>
    <n v="2250"/>
    <n v="1125"/>
    <n v="337.5"/>
    <n v="0.3"/>
  </r>
  <r>
    <x v="0"/>
    <n v="1185732"/>
    <x v="55"/>
    <x v="0"/>
    <x v="4"/>
    <x v="6"/>
    <x v="2"/>
    <n v="0.5"/>
    <n v="1250"/>
    <n v="625"/>
    <n v="218.75"/>
    <n v="0.35"/>
  </r>
  <r>
    <x v="0"/>
    <n v="1185732"/>
    <x v="55"/>
    <x v="0"/>
    <x v="4"/>
    <x v="6"/>
    <x v="3"/>
    <n v="0.5"/>
    <n v="1000"/>
    <n v="500"/>
    <n v="175"/>
    <n v="0.35"/>
  </r>
  <r>
    <x v="0"/>
    <n v="1185732"/>
    <x v="55"/>
    <x v="0"/>
    <x v="4"/>
    <x v="6"/>
    <x v="4"/>
    <n v="0.6"/>
    <n v="1000"/>
    <n v="600"/>
    <n v="180"/>
    <n v="0.3"/>
  </r>
  <r>
    <x v="0"/>
    <n v="1185732"/>
    <x v="55"/>
    <x v="0"/>
    <x v="4"/>
    <x v="6"/>
    <x v="5"/>
    <n v="0.64999999999999991"/>
    <n v="2250"/>
    <n v="1462.4999999999998"/>
    <n v="365.62499999999994"/>
    <n v="0.25"/>
  </r>
  <r>
    <x v="0"/>
    <n v="1185732"/>
    <x v="56"/>
    <x v="0"/>
    <x v="4"/>
    <x v="6"/>
    <x v="0"/>
    <n v="0.70000000000000007"/>
    <n v="3750"/>
    <n v="2625.0000000000005"/>
    <n v="1443.7500000000005"/>
    <n v="0.55000000000000004"/>
  </r>
  <r>
    <x v="0"/>
    <n v="1185732"/>
    <x v="56"/>
    <x v="0"/>
    <x v="4"/>
    <x v="6"/>
    <x v="1"/>
    <n v="0.60000000000000009"/>
    <n v="2000"/>
    <n v="1200.0000000000002"/>
    <n v="420.00000000000006"/>
    <n v="0.35"/>
  </r>
  <r>
    <x v="0"/>
    <n v="1185732"/>
    <x v="56"/>
    <x v="0"/>
    <x v="4"/>
    <x v="6"/>
    <x v="2"/>
    <n v="0.60000000000000009"/>
    <n v="1950"/>
    <n v="1170.0000000000002"/>
    <n v="468.00000000000006"/>
    <n v="0.39999999999999997"/>
  </r>
  <r>
    <x v="0"/>
    <n v="1185732"/>
    <x v="56"/>
    <x v="0"/>
    <x v="4"/>
    <x v="6"/>
    <x v="3"/>
    <n v="0.60000000000000009"/>
    <n v="1750"/>
    <n v="1050.0000000000002"/>
    <n v="420.00000000000006"/>
    <n v="0.39999999999999997"/>
  </r>
  <r>
    <x v="0"/>
    <n v="1185732"/>
    <x v="56"/>
    <x v="0"/>
    <x v="4"/>
    <x v="6"/>
    <x v="4"/>
    <n v="0.70000000000000007"/>
    <n v="1500"/>
    <n v="1050"/>
    <n v="367.5"/>
    <n v="0.35"/>
  </r>
  <r>
    <x v="0"/>
    <n v="1185732"/>
    <x v="56"/>
    <x v="0"/>
    <x v="4"/>
    <x v="6"/>
    <x v="5"/>
    <n v="0.75"/>
    <n v="2500"/>
    <n v="1875"/>
    <n v="562.5"/>
    <n v="0.3"/>
  </r>
  <r>
    <x v="0"/>
    <n v="1185732"/>
    <x v="57"/>
    <x v="0"/>
    <x v="4"/>
    <x v="6"/>
    <x v="0"/>
    <n v="0.70000000000000007"/>
    <n v="4750"/>
    <n v="3325.0000000000005"/>
    <n v="1828.7500000000005"/>
    <n v="0.55000000000000004"/>
  </r>
  <r>
    <x v="0"/>
    <n v="1185732"/>
    <x v="57"/>
    <x v="0"/>
    <x v="4"/>
    <x v="6"/>
    <x v="1"/>
    <n v="0.60000000000000009"/>
    <n v="2750"/>
    <n v="1650.0000000000002"/>
    <n v="577.5"/>
    <n v="0.35"/>
  </r>
  <r>
    <x v="0"/>
    <n v="1185732"/>
    <x v="57"/>
    <x v="0"/>
    <x v="4"/>
    <x v="6"/>
    <x v="2"/>
    <n v="0.60000000000000009"/>
    <n v="2250"/>
    <n v="1350.0000000000002"/>
    <n v="540"/>
    <n v="0.39999999999999997"/>
  </r>
  <r>
    <x v="0"/>
    <n v="1185732"/>
    <x v="57"/>
    <x v="0"/>
    <x v="4"/>
    <x v="6"/>
    <x v="3"/>
    <n v="0.60000000000000009"/>
    <n v="1750"/>
    <n v="1050.0000000000002"/>
    <n v="420.00000000000006"/>
    <n v="0.39999999999999997"/>
  </r>
  <r>
    <x v="0"/>
    <n v="1185732"/>
    <x v="57"/>
    <x v="0"/>
    <x v="4"/>
    <x v="6"/>
    <x v="4"/>
    <n v="0.70000000000000007"/>
    <n v="1750"/>
    <n v="1225.0000000000002"/>
    <n v="428.75000000000006"/>
    <n v="0.35"/>
  </r>
  <r>
    <x v="0"/>
    <n v="1185732"/>
    <x v="57"/>
    <x v="0"/>
    <x v="4"/>
    <x v="6"/>
    <x v="5"/>
    <n v="0.75"/>
    <n v="2750"/>
    <n v="2062.5"/>
    <n v="618.75"/>
    <n v="0.3"/>
  </r>
  <r>
    <x v="2"/>
    <n v="1128299"/>
    <x v="36"/>
    <x v="2"/>
    <x v="5"/>
    <x v="7"/>
    <x v="0"/>
    <n v="0.35"/>
    <n v="4500"/>
    <n v="1575"/>
    <n v="630"/>
    <n v="0.4"/>
  </r>
  <r>
    <x v="2"/>
    <n v="1128299"/>
    <x v="36"/>
    <x v="2"/>
    <x v="5"/>
    <x v="7"/>
    <x v="1"/>
    <n v="0.45"/>
    <n v="4500"/>
    <n v="2025"/>
    <n v="506.25"/>
    <n v="0.25"/>
  </r>
  <r>
    <x v="2"/>
    <n v="1128299"/>
    <x v="36"/>
    <x v="2"/>
    <x v="5"/>
    <x v="7"/>
    <x v="2"/>
    <n v="0.45"/>
    <n v="4500"/>
    <n v="2025"/>
    <n v="810"/>
    <n v="0.4"/>
  </r>
  <r>
    <x v="2"/>
    <n v="1128299"/>
    <x v="36"/>
    <x v="2"/>
    <x v="5"/>
    <x v="7"/>
    <x v="3"/>
    <n v="0.45"/>
    <n v="3000"/>
    <n v="1350"/>
    <n v="472.49999999999994"/>
    <n v="0.35"/>
  </r>
  <r>
    <x v="2"/>
    <n v="1128299"/>
    <x v="36"/>
    <x v="2"/>
    <x v="5"/>
    <x v="7"/>
    <x v="4"/>
    <n v="0.5"/>
    <n v="2500"/>
    <n v="1250"/>
    <n v="687.5"/>
    <n v="0.55000000000000004"/>
  </r>
  <r>
    <x v="2"/>
    <n v="1128299"/>
    <x v="36"/>
    <x v="2"/>
    <x v="5"/>
    <x v="7"/>
    <x v="5"/>
    <n v="0.45"/>
    <n v="4750"/>
    <n v="2137.5"/>
    <n v="427.5"/>
    <n v="0.2"/>
  </r>
  <r>
    <x v="2"/>
    <n v="1128299"/>
    <x v="37"/>
    <x v="2"/>
    <x v="5"/>
    <x v="7"/>
    <x v="0"/>
    <n v="0.35"/>
    <n v="5250"/>
    <n v="1837.4999999999998"/>
    <n v="735"/>
    <n v="0.4"/>
  </r>
  <r>
    <x v="2"/>
    <n v="1128299"/>
    <x v="37"/>
    <x v="2"/>
    <x v="5"/>
    <x v="7"/>
    <x v="1"/>
    <n v="0.45"/>
    <n v="4250"/>
    <n v="1912.5"/>
    <n v="478.125"/>
    <n v="0.25"/>
  </r>
  <r>
    <x v="2"/>
    <n v="1128299"/>
    <x v="37"/>
    <x v="2"/>
    <x v="5"/>
    <x v="7"/>
    <x v="2"/>
    <n v="0.45"/>
    <n v="4250"/>
    <n v="1912.5"/>
    <n v="765"/>
    <n v="0.4"/>
  </r>
  <r>
    <x v="2"/>
    <n v="1128299"/>
    <x v="37"/>
    <x v="2"/>
    <x v="5"/>
    <x v="7"/>
    <x v="3"/>
    <n v="0.45"/>
    <n v="2750"/>
    <n v="1237.5"/>
    <n v="433.125"/>
    <n v="0.35"/>
  </r>
  <r>
    <x v="2"/>
    <n v="1128299"/>
    <x v="37"/>
    <x v="2"/>
    <x v="5"/>
    <x v="7"/>
    <x v="4"/>
    <n v="0.5"/>
    <n v="2000"/>
    <n v="1000"/>
    <n v="550"/>
    <n v="0.55000000000000004"/>
  </r>
  <r>
    <x v="2"/>
    <n v="1128299"/>
    <x v="37"/>
    <x v="2"/>
    <x v="5"/>
    <x v="7"/>
    <x v="5"/>
    <n v="0.45"/>
    <n v="4000"/>
    <n v="1800"/>
    <n v="360"/>
    <n v="0.2"/>
  </r>
  <r>
    <x v="2"/>
    <n v="1128299"/>
    <x v="38"/>
    <x v="2"/>
    <x v="5"/>
    <x v="7"/>
    <x v="0"/>
    <n v="0.45"/>
    <n v="5500"/>
    <n v="2475"/>
    <n v="990"/>
    <n v="0.4"/>
  </r>
  <r>
    <x v="2"/>
    <n v="1128299"/>
    <x v="38"/>
    <x v="2"/>
    <x v="5"/>
    <x v="7"/>
    <x v="1"/>
    <n v="0.54999999999999993"/>
    <n v="4000"/>
    <n v="2199.9999999999995"/>
    <n v="549.99999999999989"/>
    <n v="0.25"/>
  </r>
  <r>
    <x v="2"/>
    <n v="1128299"/>
    <x v="38"/>
    <x v="2"/>
    <x v="5"/>
    <x v="7"/>
    <x v="2"/>
    <n v="0.54999999999999993"/>
    <n v="4000"/>
    <n v="2199.9999999999995"/>
    <n v="879.99999999999989"/>
    <n v="0.4"/>
  </r>
  <r>
    <x v="2"/>
    <n v="1128299"/>
    <x v="38"/>
    <x v="2"/>
    <x v="5"/>
    <x v="7"/>
    <x v="3"/>
    <n v="0.54999999999999993"/>
    <n v="3000"/>
    <n v="1649.9999999999998"/>
    <n v="577.49999999999989"/>
    <n v="0.35"/>
  </r>
  <r>
    <x v="2"/>
    <n v="1128299"/>
    <x v="38"/>
    <x v="2"/>
    <x v="5"/>
    <x v="7"/>
    <x v="4"/>
    <n v="0.6"/>
    <n v="1750"/>
    <n v="1050"/>
    <n v="577.5"/>
    <n v="0.55000000000000004"/>
  </r>
  <r>
    <x v="2"/>
    <n v="1128299"/>
    <x v="38"/>
    <x v="2"/>
    <x v="5"/>
    <x v="7"/>
    <x v="5"/>
    <n v="0.54999999999999993"/>
    <n v="3750"/>
    <n v="2062.4999999999995"/>
    <n v="412.49999999999994"/>
    <n v="0.2"/>
  </r>
  <r>
    <x v="2"/>
    <n v="1128299"/>
    <x v="39"/>
    <x v="2"/>
    <x v="5"/>
    <x v="7"/>
    <x v="0"/>
    <n v="0.6"/>
    <n v="5500"/>
    <n v="3300"/>
    <n v="1320"/>
    <n v="0.4"/>
  </r>
  <r>
    <x v="2"/>
    <n v="1128299"/>
    <x v="39"/>
    <x v="2"/>
    <x v="5"/>
    <x v="7"/>
    <x v="1"/>
    <n v="0.65"/>
    <n v="3500"/>
    <n v="2275"/>
    <n v="568.75"/>
    <n v="0.25"/>
  </r>
  <r>
    <x v="2"/>
    <n v="1128299"/>
    <x v="39"/>
    <x v="2"/>
    <x v="5"/>
    <x v="7"/>
    <x v="2"/>
    <n v="0.65"/>
    <n v="4000"/>
    <n v="2600"/>
    <n v="1040"/>
    <n v="0.4"/>
  </r>
  <r>
    <x v="2"/>
    <n v="1128299"/>
    <x v="39"/>
    <x v="2"/>
    <x v="5"/>
    <x v="7"/>
    <x v="3"/>
    <n v="0.6"/>
    <n v="3000"/>
    <n v="1800"/>
    <n v="630"/>
    <n v="0.35"/>
  </r>
  <r>
    <x v="2"/>
    <n v="1128299"/>
    <x v="39"/>
    <x v="2"/>
    <x v="5"/>
    <x v="7"/>
    <x v="4"/>
    <n v="0.65"/>
    <n v="2000"/>
    <n v="1300"/>
    <n v="715.00000000000011"/>
    <n v="0.55000000000000004"/>
  </r>
  <r>
    <x v="2"/>
    <n v="1128299"/>
    <x v="39"/>
    <x v="2"/>
    <x v="5"/>
    <x v="7"/>
    <x v="5"/>
    <n v="0.8"/>
    <n v="3500"/>
    <n v="2800"/>
    <n v="560"/>
    <n v="0.2"/>
  </r>
  <r>
    <x v="2"/>
    <n v="1128299"/>
    <x v="40"/>
    <x v="2"/>
    <x v="5"/>
    <x v="7"/>
    <x v="0"/>
    <n v="0.6"/>
    <n v="5500"/>
    <n v="3300"/>
    <n v="1485"/>
    <n v="0.45"/>
  </r>
  <r>
    <x v="2"/>
    <n v="1128299"/>
    <x v="40"/>
    <x v="2"/>
    <x v="5"/>
    <x v="7"/>
    <x v="1"/>
    <n v="0.65"/>
    <n v="4000"/>
    <n v="2600"/>
    <n v="780"/>
    <n v="0.3"/>
  </r>
  <r>
    <x v="2"/>
    <n v="1128299"/>
    <x v="40"/>
    <x v="2"/>
    <x v="5"/>
    <x v="7"/>
    <x v="2"/>
    <n v="0.65"/>
    <n v="4000"/>
    <n v="2600"/>
    <n v="1170"/>
    <n v="0.45"/>
  </r>
  <r>
    <x v="2"/>
    <n v="1128299"/>
    <x v="40"/>
    <x v="2"/>
    <x v="5"/>
    <x v="7"/>
    <x v="3"/>
    <n v="0.6"/>
    <n v="3000"/>
    <n v="1800"/>
    <n v="719.99999999999989"/>
    <n v="0.39999999999999997"/>
  </r>
  <r>
    <x v="2"/>
    <n v="1128299"/>
    <x v="40"/>
    <x v="2"/>
    <x v="5"/>
    <x v="7"/>
    <x v="4"/>
    <n v="0.65"/>
    <n v="2000"/>
    <n v="1300"/>
    <n v="780.00000000000011"/>
    <n v="0.60000000000000009"/>
  </r>
  <r>
    <x v="2"/>
    <n v="1128299"/>
    <x v="40"/>
    <x v="2"/>
    <x v="5"/>
    <x v="7"/>
    <x v="5"/>
    <n v="0.8"/>
    <n v="4500"/>
    <n v="3600"/>
    <n v="900"/>
    <n v="0.25"/>
  </r>
  <r>
    <x v="2"/>
    <n v="1128299"/>
    <x v="41"/>
    <x v="2"/>
    <x v="5"/>
    <x v="7"/>
    <x v="0"/>
    <n v="0.6"/>
    <n v="7000"/>
    <n v="4200"/>
    <n v="1890"/>
    <n v="0.45"/>
  </r>
  <r>
    <x v="2"/>
    <n v="1128299"/>
    <x v="41"/>
    <x v="2"/>
    <x v="5"/>
    <x v="7"/>
    <x v="1"/>
    <n v="0.65"/>
    <n v="5500"/>
    <n v="3575"/>
    <n v="1072.5"/>
    <n v="0.3"/>
  </r>
  <r>
    <x v="2"/>
    <n v="1128299"/>
    <x v="41"/>
    <x v="2"/>
    <x v="5"/>
    <x v="7"/>
    <x v="2"/>
    <n v="0.65"/>
    <n v="5500"/>
    <n v="3575"/>
    <n v="1608.75"/>
    <n v="0.45"/>
  </r>
  <r>
    <x v="2"/>
    <n v="1128299"/>
    <x v="41"/>
    <x v="2"/>
    <x v="5"/>
    <x v="7"/>
    <x v="3"/>
    <n v="0.6"/>
    <n v="4250"/>
    <n v="2550"/>
    <n v="1019.9999999999999"/>
    <n v="0.39999999999999997"/>
  </r>
  <r>
    <x v="2"/>
    <n v="1128299"/>
    <x v="41"/>
    <x v="2"/>
    <x v="5"/>
    <x v="7"/>
    <x v="4"/>
    <n v="0.65"/>
    <n v="3000"/>
    <n v="1950"/>
    <n v="1170.0000000000002"/>
    <n v="0.60000000000000009"/>
  </r>
  <r>
    <x v="2"/>
    <n v="1128299"/>
    <x v="41"/>
    <x v="2"/>
    <x v="5"/>
    <x v="7"/>
    <x v="5"/>
    <n v="0.8"/>
    <n v="6000"/>
    <n v="4800"/>
    <n v="1200"/>
    <n v="0.25"/>
  </r>
  <r>
    <x v="2"/>
    <n v="1128299"/>
    <x v="42"/>
    <x v="2"/>
    <x v="5"/>
    <x v="7"/>
    <x v="0"/>
    <n v="0.6"/>
    <n v="7500"/>
    <n v="4500"/>
    <n v="1800"/>
    <n v="0.4"/>
  </r>
  <r>
    <x v="2"/>
    <n v="1128299"/>
    <x v="42"/>
    <x v="2"/>
    <x v="5"/>
    <x v="7"/>
    <x v="1"/>
    <n v="0.65"/>
    <n v="6000"/>
    <n v="3900"/>
    <n v="975"/>
    <n v="0.25"/>
  </r>
  <r>
    <x v="2"/>
    <n v="1128299"/>
    <x v="42"/>
    <x v="2"/>
    <x v="5"/>
    <x v="7"/>
    <x v="2"/>
    <n v="0.65"/>
    <n v="5500"/>
    <n v="3575"/>
    <n v="1430"/>
    <n v="0.4"/>
  </r>
  <r>
    <x v="2"/>
    <n v="1128299"/>
    <x v="42"/>
    <x v="2"/>
    <x v="5"/>
    <x v="7"/>
    <x v="3"/>
    <n v="0.6"/>
    <n v="4500"/>
    <n v="2700"/>
    <n v="944.99999999999989"/>
    <n v="0.35"/>
  </r>
  <r>
    <x v="2"/>
    <n v="1128299"/>
    <x v="42"/>
    <x v="2"/>
    <x v="5"/>
    <x v="7"/>
    <x v="4"/>
    <n v="0.65"/>
    <n v="5000"/>
    <n v="3250"/>
    <n v="1787.5000000000002"/>
    <n v="0.55000000000000004"/>
  </r>
  <r>
    <x v="2"/>
    <n v="1128299"/>
    <x v="42"/>
    <x v="2"/>
    <x v="5"/>
    <x v="7"/>
    <x v="5"/>
    <n v="0.8"/>
    <n v="5000"/>
    <n v="4000"/>
    <n v="800"/>
    <n v="0.2"/>
  </r>
  <r>
    <x v="2"/>
    <n v="1128299"/>
    <x v="43"/>
    <x v="2"/>
    <x v="5"/>
    <x v="7"/>
    <x v="0"/>
    <n v="0.65"/>
    <n v="7000"/>
    <n v="4550"/>
    <n v="1820"/>
    <n v="0.4"/>
  </r>
  <r>
    <x v="2"/>
    <n v="1128299"/>
    <x v="43"/>
    <x v="2"/>
    <x v="5"/>
    <x v="7"/>
    <x v="1"/>
    <n v="0.70000000000000007"/>
    <n v="6500"/>
    <n v="4550"/>
    <n v="1137.5"/>
    <n v="0.25"/>
  </r>
  <r>
    <x v="2"/>
    <n v="1128299"/>
    <x v="43"/>
    <x v="2"/>
    <x v="5"/>
    <x v="7"/>
    <x v="2"/>
    <n v="0.65"/>
    <n v="5250"/>
    <n v="3412.5"/>
    <n v="1365"/>
    <n v="0.4"/>
  </r>
  <r>
    <x v="2"/>
    <n v="1128299"/>
    <x v="43"/>
    <x v="2"/>
    <x v="5"/>
    <x v="7"/>
    <x v="3"/>
    <n v="0.65"/>
    <n v="4750"/>
    <n v="3087.5"/>
    <n v="1080.625"/>
    <n v="0.35"/>
  </r>
  <r>
    <x v="2"/>
    <n v="1128299"/>
    <x v="43"/>
    <x v="2"/>
    <x v="5"/>
    <x v="7"/>
    <x v="4"/>
    <n v="0.75"/>
    <n v="4750"/>
    <n v="3562.5"/>
    <n v="1959.3750000000002"/>
    <n v="0.55000000000000004"/>
  </r>
  <r>
    <x v="2"/>
    <n v="1128299"/>
    <x v="43"/>
    <x v="2"/>
    <x v="5"/>
    <x v="7"/>
    <x v="5"/>
    <n v="0.8"/>
    <n v="4000"/>
    <n v="3200"/>
    <n v="640"/>
    <n v="0.2"/>
  </r>
  <r>
    <x v="2"/>
    <n v="1128299"/>
    <x v="44"/>
    <x v="2"/>
    <x v="5"/>
    <x v="7"/>
    <x v="0"/>
    <n v="0.60000000000000009"/>
    <n v="6000"/>
    <n v="3600.0000000000005"/>
    <n v="1260.0000000000002"/>
    <n v="0.35000000000000003"/>
  </r>
  <r>
    <x v="2"/>
    <n v="1128299"/>
    <x v="44"/>
    <x v="2"/>
    <x v="5"/>
    <x v="7"/>
    <x v="1"/>
    <n v="0.65000000000000013"/>
    <n v="6000"/>
    <n v="3900.0000000000009"/>
    <n v="780.00000000000023"/>
    <n v="0.2"/>
  </r>
  <r>
    <x v="2"/>
    <n v="1128299"/>
    <x v="44"/>
    <x v="2"/>
    <x v="5"/>
    <x v="7"/>
    <x v="2"/>
    <n v="0.60000000000000009"/>
    <n v="4500"/>
    <n v="2700.0000000000005"/>
    <n v="945.00000000000023"/>
    <n v="0.35000000000000003"/>
  </r>
  <r>
    <x v="2"/>
    <n v="1128299"/>
    <x v="44"/>
    <x v="2"/>
    <x v="5"/>
    <x v="7"/>
    <x v="3"/>
    <n v="0.60000000000000009"/>
    <n v="4000"/>
    <n v="2400.0000000000005"/>
    <n v="720.00000000000011"/>
    <n v="0.3"/>
  </r>
  <r>
    <x v="2"/>
    <n v="1128299"/>
    <x v="44"/>
    <x v="2"/>
    <x v="5"/>
    <x v="7"/>
    <x v="4"/>
    <n v="0.70000000000000007"/>
    <n v="4000"/>
    <n v="2800.0000000000005"/>
    <n v="1400.0000000000005"/>
    <n v="0.50000000000000011"/>
  </r>
  <r>
    <x v="2"/>
    <n v="1128299"/>
    <x v="44"/>
    <x v="2"/>
    <x v="5"/>
    <x v="7"/>
    <x v="5"/>
    <n v="0.75000000000000011"/>
    <n v="4500"/>
    <n v="3375.0000000000005"/>
    <n v="506.25000000000017"/>
    <n v="0.15000000000000002"/>
  </r>
  <r>
    <x v="2"/>
    <n v="1128299"/>
    <x v="45"/>
    <x v="2"/>
    <x v="5"/>
    <x v="7"/>
    <x v="0"/>
    <n v="0.60000000000000009"/>
    <n v="5500"/>
    <n v="3300.0000000000005"/>
    <n v="1155.0000000000002"/>
    <n v="0.35000000000000003"/>
  </r>
  <r>
    <x v="2"/>
    <n v="1128299"/>
    <x v="45"/>
    <x v="2"/>
    <x v="5"/>
    <x v="7"/>
    <x v="1"/>
    <n v="0.65000000000000013"/>
    <n v="5500"/>
    <n v="3575.0000000000009"/>
    <n v="715.00000000000023"/>
    <n v="0.2"/>
  </r>
  <r>
    <x v="2"/>
    <n v="1128299"/>
    <x v="45"/>
    <x v="2"/>
    <x v="5"/>
    <x v="7"/>
    <x v="2"/>
    <n v="0.60000000000000009"/>
    <n v="3750"/>
    <n v="2250.0000000000005"/>
    <n v="787.50000000000023"/>
    <n v="0.35000000000000003"/>
  </r>
  <r>
    <x v="2"/>
    <n v="1128299"/>
    <x v="45"/>
    <x v="2"/>
    <x v="5"/>
    <x v="7"/>
    <x v="3"/>
    <n v="0.60000000000000009"/>
    <n v="3500"/>
    <n v="2100.0000000000005"/>
    <n v="630.00000000000011"/>
    <n v="0.3"/>
  </r>
  <r>
    <x v="2"/>
    <n v="1128299"/>
    <x v="45"/>
    <x v="2"/>
    <x v="5"/>
    <x v="7"/>
    <x v="4"/>
    <n v="0.70000000000000007"/>
    <n v="3250"/>
    <n v="2275"/>
    <n v="1137.5000000000002"/>
    <n v="0.50000000000000011"/>
  </r>
  <r>
    <x v="2"/>
    <n v="1128299"/>
    <x v="45"/>
    <x v="2"/>
    <x v="5"/>
    <x v="7"/>
    <x v="5"/>
    <n v="0.75000000000000011"/>
    <n v="3750"/>
    <n v="2812.5000000000005"/>
    <n v="421.87500000000011"/>
    <n v="0.15000000000000002"/>
  </r>
  <r>
    <x v="2"/>
    <n v="1128299"/>
    <x v="46"/>
    <x v="2"/>
    <x v="5"/>
    <x v="7"/>
    <x v="0"/>
    <n v="0.60000000000000009"/>
    <n v="5750"/>
    <n v="3450.0000000000005"/>
    <n v="1207.5000000000002"/>
    <n v="0.35000000000000003"/>
  </r>
  <r>
    <x v="2"/>
    <n v="1128299"/>
    <x v="46"/>
    <x v="2"/>
    <x v="5"/>
    <x v="7"/>
    <x v="1"/>
    <n v="0.65000000000000013"/>
    <n v="5750"/>
    <n v="3737.5000000000009"/>
    <n v="747.50000000000023"/>
    <n v="0.2"/>
  </r>
  <r>
    <x v="2"/>
    <n v="1128299"/>
    <x v="46"/>
    <x v="2"/>
    <x v="5"/>
    <x v="7"/>
    <x v="2"/>
    <n v="0.60000000000000009"/>
    <n v="4250"/>
    <n v="2550.0000000000005"/>
    <n v="892.50000000000023"/>
    <n v="0.35000000000000003"/>
  </r>
  <r>
    <x v="2"/>
    <n v="1128299"/>
    <x v="46"/>
    <x v="2"/>
    <x v="5"/>
    <x v="7"/>
    <x v="3"/>
    <n v="0.60000000000000009"/>
    <n v="4000"/>
    <n v="2400.0000000000005"/>
    <n v="720.00000000000011"/>
    <n v="0.3"/>
  </r>
  <r>
    <x v="2"/>
    <n v="1128299"/>
    <x v="46"/>
    <x v="2"/>
    <x v="5"/>
    <x v="7"/>
    <x v="4"/>
    <n v="0.70000000000000007"/>
    <n v="3500"/>
    <n v="2450.0000000000005"/>
    <n v="1225.0000000000005"/>
    <n v="0.50000000000000011"/>
  </r>
  <r>
    <x v="2"/>
    <n v="1128299"/>
    <x v="46"/>
    <x v="2"/>
    <x v="5"/>
    <x v="7"/>
    <x v="5"/>
    <n v="0.75000000000000011"/>
    <n v="4750"/>
    <n v="3562.5000000000005"/>
    <n v="534.37500000000011"/>
    <n v="0.15000000000000002"/>
  </r>
  <r>
    <x v="2"/>
    <n v="1128299"/>
    <x v="47"/>
    <x v="2"/>
    <x v="5"/>
    <x v="7"/>
    <x v="0"/>
    <n v="0.60000000000000009"/>
    <n v="6750"/>
    <n v="4050.0000000000005"/>
    <n v="1417.5000000000002"/>
    <n v="0.35000000000000003"/>
  </r>
  <r>
    <x v="2"/>
    <n v="1128299"/>
    <x v="47"/>
    <x v="2"/>
    <x v="5"/>
    <x v="7"/>
    <x v="1"/>
    <n v="0.65000000000000013"/>
    <n v="6750"/>
    <n v="4387.5000000000009"/>
    <n v="877.50000000000023"/>
    <n v="0.2"/>
  </r>
  <r>
    <x v="2"/>
    <n v="1128299"/>
    <x v="47"/>
    <x v="2"/>
    <x v="5"/>
    <x v="7"/>
    <x v="2"/>
    <n v="0.60000000000000009"/>
    <n v="4750"/>
    <n v="2850.0000000000005"/>
    <n v="997.50000000000023"/>
    <n v="0.35000000000000003"/>
  </r>
  <r>
    <x v="2"/>
    <n v="1128299"/>
    <x v="47"/>
    <x v="2"/>
    <x v="5"/>
    <x v="7"/>
    <x v="3"/>
    <n v="0.60000000000000009"/>
    <n v="4750"/>
    <n v="2850.0000000000005"/>
    <n v="855.00000000000011"/>
    <n v="0.3"/>
  </r>
  <r>
    <x v="2"/>
    <n v="1128299"/>
    <x v="47"/>
    <x v="2"/>
    <x v="5"/>
    <x v="7"/>
    <x v="4"/>
    <n v="0.70000000000000007"/>
    <n v="4000"/>
    <n v="2800.0000000000005"/>
    <n v="1400.0000000000005"/>
    <n v="0.50000000000000011"/>
  </r>
  <r>
    <x v="2"/>
    <n v="1128299"/>
    <x v="47"/>
    <x v="2"/>
    <x v="5"/>
    <x v="7"/>
    <x v="5"/>
    <n v="0.75000000000000011"/>
    <n v="5000"/>
    <n v="3750.0000000000005"/>
    <n v="562.50000000000011"/>
    <n v="0.15000000000000002"/>
  </r>
  <r>
    <x v="2"/>
    <n v="1128299"/>
    <x v="58"/>
    <x v="2"/>
    <x v="6"/>
    <x v="8"/>
    <x v="0"/>
    <n v="0.3"/>
    <n v="4250"/>
    <n v="1275"/>
    <n v="446.25000000000006"/>
    <n v="0.35000000000000003"/>
  </r>
  <r>
    <x v="2"/>
    <n v="1128299"/>
    <x v="58"/>
    <x v="2"/>
    <x v="6"/>
    <x v="8"/>
    <x v="1"/>
    <n v="0.4"/>
    <n v="4250"/>
    <n v="1700"/>
    <n v="340"/>
    <n v="0.2"/>
  </r>
  <r>
    <x v="2"/>
    <n v="1128299"/>
    <x v="58"/>
    <x v="2"/>
    <x v="6"/>
    <x v="8"/>
    <x v="2"/>
    <n v="0.4"/>
    <n v="4250"/>
    <n v="1700"/>
    <n v="595"/>
    <n v="0.35000000000000003"/>
  </r>
  <r>
    <x v="2"/>
    <n v="1128299"/>
    <x v="58"/>
    <x v="2"/>
    <x v="6"/>
    <x v="8"/>
    <x v="3"/>
    <n v="0.4"/>
    <n v="2750"/>
    <n v="1100"/>
    <n v="330"/>
    <n v="0.3"/>
  </r>
  <r>
    <x v="2"/>
    <n v="1128299"/>
    <x v="58"/>
    <x v="2"/>
    <x v="6"/>
    <x v="8"/>
    <x v="4"/>
    <n v="0.45"/>
    <n v="2250"/>
    <n v="1012.5"/>
    <n v="506.25"/>
    <n v="0.5"/>
  </r>
  <r>
    <x v="2"/>
    <n v="1128299"/>
    <x v="58"/>
    <x v="2"/>
    <x v="6"/>
    <x v="8"/>
    <x v="5"/>
    <n v="0.4"/>
    <n v="4750"/>
    <n v="1900"/>
    <n v="285.00000000000006"/>
    <n v="0.15000000000000002"/>
  </r>
  <r>
    <x v="2"/>
    <n v="1128299"/>
    <x v="49"/>
    <x v="2"/>
    <x v="6"/>
    <x v="8"/>
    <x v="0"/>
    <n v="0.3"/>
    <n v="5250"/>
    <n v="1575"/>
    <n v="551.25"/>
    <n v="0.35000000000000003"/>
  </r>
  <r>
    <x v="2"/>
    <n v="1128299"/>
    <x v="49"/>
    <x v="2"/>
    <x v="6"/>
    <x v="8"/>
    <x v="1"/>
    <n v="0.4"/>
    <n v="4250"/>
    <n v="1700"/>
    <n v="340"/>
    <n v="0.2"/>
  </r>
  <r>
    <x v="2"/>
    <n v="1128299"/>
    <x v="49"/>
    <x v="2"/>
    <x v="6"/>
    <x v="8"/>
    <x v="2"/>
    <n v="0.4"/>
    <n v="4250"/>
    <n v="1700"/>
    <n v="595"/>
    <n v="0.35000000000000003"/>
  </r>
  <r>
    <x v="2"/>
    <n v="1128299"/>
    <x v="49"/>
    <x v="2"/>
    <x v="6"/>
    <x v="8"/>
    <x v="3"/>
    <n v="0.4"/>
    <n v="2750"/>
    <n v="1100"/>
    <n v="330"/>
    <n v="0.3"/>
  </r>
  <r>
    <x v="2"/>
    <n v="1128299"/>
    <x v="49"/>
    <x v="2"/>
    <x v="6"/>
    <x v="8"/>
    <x v="4"/>
    <n v="0.45"/>
    <n v="2000"/>
    <n v="900"/>
    <n v="450"/>
    <n v="0.5"/>
  </r>
  <r>
    <x v="2"/>
    <n v="1128299"/>
    <x v="49"/>
    <x v="2"/>
    <x v="6"/>
    <x v="8"/>
    <x v="5"/>
    <n v="0.4"/>
    <n v="4000"/>
    <n v="1600"/>
    <n v="240.00000000000003"/>
    <n v="0.15000000000000002"/>
  </r>
  <r>
    <x v="2"/>
    <n v="1128299"/>
    <x v="59"/>
    <x v="2"/>
    <x v="6"/>
    <x v="8"/>
    <x v="0"/>
    <n v="0.4"/>
    <n v="5500"/>
    <n v="2200"/>
    <n v="770.00000000000011"/>
    <n v="0.35000000000000003"/>
  </r>
  <r>
    <x v="2"/>
    <n v="1128299"/>
    <x v="59"/>
    <x v="2"/>
    <x v="6"/>
    <x v="8"/>
    <x v="1"/>
    <n v="0.49999999999999994"/>
    <n v="4000"/>
    <n v="1999.9999999999998"/>
    <n v="400"/>
    <n v="0.2"/>
  </r>
  <r>
    <x v="2"/>
    <n v="1128299"/>
    <x v="59"/>
    <x v="2"/>
    <x v="6"/>
    <x v="8"/>
    <x v="2"/>
    <n v="0.54999999999999993"/>
    <n v="4000"/>
    <n v="2199.9999999999995"/>
    <n v="769.99999999999989"/>
    <n v="0.35000000000000003"/>
  </r>
  <r>
    <x v="2"/>
    <n v="1128299"/>
    <x v="59"/>
    <x v="2"/>
    <x v="6"/>
    <x v="8"/>
    <x v="3"/>
    <n v="0.54999999999999993"/>
    <n v="3000"/>
    <n v="1649.9999999999998"/>
    <n v="494.99999999999989"/>
    <n v="0.3"/>
  </r>
  <r>
    <x v="2"/>
    <n v="1128299"/>
    <x v="59"/>
    <x v="2"/>
    <x v="6"/>
    <x v="8"/>
    <x v="4"/>
    <n v="0.6"/>
    <n v="1500"/>
    <n v="900"/>
    <n v="450"/>
    <n v="0.5"/>
  </r>
  <r>
    <x v="2"/>
    <n v="1128299"/>
    <x v="59"/>
    <x v="2"/>
    <x v="6"/>
    <x v="8"/>
    <x v="5"/>
    <n v="0.54999999999999993"/>
    <n v="3500"/>
    <n v="1924.9999999999998"/>
    <n v="288.75"/>
    <n v="0.15000000000000002"/>
  </r>
  <r>
    <x v="2"/>
    <n v="1128299"/>
    <x v="60"/>
    <x v="2"/>
    <x v="6"/>
    <x v="8"/>
    <x v="0"/>
    <n v="0.6"/>
    <n v="5250"/>
    <n v="3150"/>
    <n v="1102.5"/>
    <n v="0.35000000000000003"/>
  </r>
  <r>
    <x v="2"/>
    <n v="1128299"/>
    <x v="60"/>
    <x v="2"/>
    <x v="6"/>
    <x v="8"/>
    <x v="1"/>
    <n v="0.65"/>
    <n v="3250"/>
    <n v="2112.5"/>
    <n v="422.5"/>
    <n v="0.2"/>
  </r>
  <r>
    <x v="2"/>
    <n v="1128299"/>
    <x v="60"/>
    <x v="2"/>
    <x v="6"/>
    <x v="8"/>
    <x v="2"/>
    <n v="0.65"/>
    <n v="3750"/>
    <n v="2437.5"/>
    <n v="853.12500000000011"/>
    <n v="0.35000000000000003"/>
  </r>
  <r>
    <x v="2"/>
    <n v="1128299"/>
    <x v="60"/>
    <x v="2"/>
    <x v="6"/>
    <x v="8"/>
    <x v="3"/>
    <n v="0.6"/>
    <n v="2750"/>
    <n v="1650"/>
    <n v="495"/>
    <n v="0.3"/>
  </r>
  <r>
    <x v="2"/>
    <n v="1128299"/>
    <x v="60"/>
    <x v="2"/>
    <x v="6"/>
    <x v="8"/>
    <x v="4"/>
    <n v="0.65"/>
    <n v="1750"/>
    <n v="1137.5"/>
    <n v="568.75"/>
    <n v="0.5"/>
  </r>
  <r>
    <x v="2"/>
    <n v="1128299"/>
    <x v="60"/>
    <x v="2"/>
    <x v="6"/>
    <x v="8"/>
    <x v="5"/>
    <n v="0.8"/>
    <n v="3250"/>
    <n v="2600"/>
    <n v="390.00000000000006"/>
    <n v="0.15000000000000002"/>
  </r>
  <r>
    <x v="2"/>
    <n v="1128299"/>
    <x v="61"/>
    <x v="2"/>
    <x v="6"/>
    <x v="8"/>
    <x v="0"/>
    <n v="0.6"/>
    <n v="5250"/>
    <n v="3150"/>
    <n v="1575"/>
    <n v="0.5"/>
  </r>
  <r>
    <x v="2"/>
    <n v="1128299"/>
    <x v="61"/>
    <x v="2"/>
    <x v="6"/>
    <x v="8"/>
    <x v="1"/>
    <n v="0.65"/>
    <n v="3750"/>
    <n v="2437.5"/>
    <n v="853.125"/>
    <n v="0.35"/>
  </r>
  <r>
    <x v="2"/>
    <n v="1128299"/>
    <x v="61"/>
    <x v="2"/>
    <x v="6"/>
    <x v="8"/>
    <x v="2"/>
    <n v="0.65"/>
    <n v="3750"/>
    <n v="2437.5"/>
    <n v="1218.75"/>
    <n v="0.5"/>
  </r>
  <r>
    <x v="2"/>
    <n v="1128299"/>
    <x v="61"/>
    <x v="2"/>
    <x v="6"/>
    <x v="8"/>
    <x v="3"/>
    <n v="0.6"/>
    <n v="2750"/>
    <n v="1650"/>
    <n v="742.49999999999989"/>
    <n v="0.44999999999999996"/>
  </r>
  <r>
    <x v="2"/>
    <n v="1128299"/>
    <x v="61"/>
    <x v="2"/>
    <x v="6"/>
    <x v="8"/>
    <x v="4"/>
    <n v="0.65"/>
    <n v="1750"/>
    <n v="1137.5"/>
    <n v="739.37500000000011"/>
    <n v="0.65000000000000013"/>
  </r>
  <r>
    <x v="2"/>
    <n v="1128299"/>
    <x v="61"/>
    <x v="2"/>
    <x v="6"/>
    <x v="8"/>
    <x v="5"/>
    <n v="0.8"/>
    <n v="4750"/>
    <n v="3800"/>
    <n v="1140"/>
    <n v="0.3"/>
  </r>
  <r>
    <x v="2"/>
    <n v="1128299"/>
    <x v="52"/>
    <x v="2"/>
    <x v="6"/>
    <x v="8"/>
    <x v="0"/>
    <n v="0.6"/>
    <n v="7250"/>
    <n v="4350"/>
    <n v="2175"/>
    <n v="0.5"/>
  </r>
  <r>
    <x v="2"/>
    <n v="1128299"/>
    <x v="52"/>
    <x v="2"/>
    <x v="6"/>
    <x v="8"/>
    <x v="1"/>
    <n v="0.65"/>
    <n v="5750"/>
    <n v="3737.5"/>
    <n v="1308.125"/>
    <n v="0.35"/>
  </r>
  <r>
    <x v="2"/>
    <n v="1128299"/>
    <x v="52"/>
    <x v="2"/>
    <x v="6"/>
    <x v="8"/>
    <x v="2"/>
    <n v="0.65"/>
    <n v="5750"/>
    <n v="3737.5"/>
    <n v="1868.75"/>
    <n v="0.5"/>
  </r>
  <r>
    <x v="2"/>
    <n v="1128299"/>
    <x v="52"/>
    <x v="2"/>
    <x v="6"/>
    <x v="8"/>
    <x v="3"/>
    <n v="0.65"/>
    <n v="4500"/>
    <n v="2925"/>
    <n v="1316.2499999999998"/>
    <n v="0.44999999999999996"/>
  </r>
  <r>
    <x v="2"/>
    <n v="1128299"/>
    <x v="52"/>
    <x v="2"/>
    <x v="6"/>
    <x v="8"/>
    <x v="4"/>
    <n v="0.70000000000000007"/>
    <n v="3250"/>
    <n v="2275"/>
    <n v="1478.7500000000002"/>
    <n v="0.65000000000000013"/>
  </r>
  <r>
    <x v="2"/>
    <n v="1128299"/>
    <x v="52"/>
    <x v="2"/>
    <x v="6"/>
    <x v="8"/>
    <x v="5"/>
    <n v="0.85000000000000009"/>
    <n v="6250"/>
    <n v="5312.5000000000009"/>
    <n v="1593.7500000000002"/>
    <n v="0.3"/>
  </r>
  <r>
    <x v="2"/>
    <n v="1128299"/>
    <x v="62"/>
    <x v="2"/>
    <x v="6"/>
    <x v="8"/>
    <x v="0"/>
    <n v="0.65"/>
    <n v="7750"/>
    <n v="5037.5"/>
    <n v="2266.875"/>
    <n v="0.45"/>
  </r>
  <r>
    <x v="2"/>
    <n v="1128299"/>
    <x v="62"/>
    <x v="2"/>
    <x v="6"/>
    <x v="8"/>
    <x v="1"/>
    <n v="0.70000000000000007"/>
    <n v="6250"/>
    <n v="4375"/>
    <n v="1312.5"/>
    <n v="0.3"/>
  </r>
  <r>
    <x v="2"/>
    <n v="1128299"/>
    <x v="62"/>
    <x v="2"/>
    <x v="6"/>
    <x v="8"/>
    <x v="2"/>
    <n v="0.70000000000000007"/>
    <n v="5750"/>
    <n v="4025.0000000000005"/>
    <n v="1811.2500000000002"/>
    <n v="0.45"/>
  </r>
  <r>
    <x v="2"/>
    <n v="1128299"/>
    <x v="62"/>
    <x v="2"/>
    <x v="6"/>
    <x v="8"/>
    <x v="3"/>
    <n v="0.65"/>
    <n v="4750"/>
    <n v="3087.5"/>
    <n v="1235"/>
    <n v="0.39999999999999997"/>
  </r>
  <r>
    <x v="2"/>
    <n v="1128299"/>
    <x v="62"/>
    <x v="2"/>
    <x v="6"/>
    <x v="8"/>
    <x v="4"/>
    <n v="0.70000000000000007"/>
    <n v="5250"/>
    <n v="3675.0000000000005"/>
    <n v="2205.0000000000005"/>
    <n v="0.60000000000000009"/>
  </r>
  <r>
    <x v="2"/>
    <n v="1128299"/>
    <x v="62"/>
    <x v="2"/>
    <x v="6"/>
    <x v="8"/>
    <x v="5"/>
    <n v="0.85000000000000009"/>
    <n v="5250"/>
    <n v="4462.5000000000009"/>
    <n v="1115.6250000000002"/>
    <n v="0.25"/>
  </r>
  <r>
    <x v="2"/>
    <n v="1128299"/>
    <x v="19"/>
    <x v="2"/>
    <x v="6"/>
    <x v="8"/>
    <x v="0"/>
    <n v="0.70000000000000007"/>
    <n v="7250"/>
    <n v="5075.0000000000009"/>
    <n v="2283.7500000000005"/>
    <n v="0.45"/>
  </r>
  <r>
    <x v="2"/>
    <n v="1128299"/>
    <x v="19"/>
    <x v="2"/>
    <x v="6"/>
    <x v="8"/>
    <x v="1"/>
    <n v="0.75000000000000011"/>
    <n v="6750"/>
    <n v="5062.5000000000009"/>
    <n v="1518.7500000000002"/>
    <n v="0.3"/>
  </r>
  <r>
    <x v="2"/>
    <n v="1128299"/>
    <x v="19"/>
    <x v="2"/>
    <x v="6"/>
    <x v="8"/>
    <x v="2"/>
    <n v="0.70000000000000007"/>
    <n v="5500"/>
    <n v="3850.0000000000005"/>
    <n v="1732.5000000000002"/>
    <n v="0.45"/>
  </r>
  <r>
    <x v="2"/>
    <n v="1128299"/>
    <x v="19"/>
    <x v="2"/>
    <x v="6"/>
    <x v="8"/>
    <x v="3"/>
    <n v="0.70000000000000007"/>
    <n v="5000"/>
    <n v="3500.0000000000005"/>
    <n v="1400"/>
    <n v="0.39999999999999997"/>
  </r>
  <r>
    <x v="2"/>
    <n v="1128299"/>
    <x v="19"/>
    <x v="2"/>
    <x v="6"/>
    <x v="8"/>
    <x v="4"/>
    <n v="0.75"/>
    <n v="5000"/>
    <n v="3750"/>
    <n v="2250.0000000000005"/>
    <n v="0.60000000000000009"/>
  </r>
  <r>
    <x v="2"/>
    <n v="1128299"/>
    <x v="19"/>
    <x v="2"/>
    <x v="6"/>
    <x v="8"/>
    <x v="5"/>
    <n v="0.8"/>
    <n v="4000"/>
    <n v="3200"/>
    <n v="800"/>
    <n v="0.25"/>
  </r>
  <r>
    <x v="2"/>
    <n v="1128299"/>
    <x v="63"/>
    <x v="2"/>
    <x v="6"/>
    <x v="8"/>
    <x v="0"/>
    <n v="0.65000000000000013"/>
    <n v="6000"/>
    <n v="3900.0000000000009"/>
    <n v="1560.0000000000005"/>
    <n v="0.4"/>
  </r>
  <r>
    <x v="2"/>
    <n v="1128299"/>
    <x v="63"/>
    <x v="2"/>
    <x v="6"/>
    <x v="8"/>
    <x v="1"/>
    <n v="0.70000000000000018"/>
    <n v="6000"/>
    <n v="4200.0000000000009"/>
    <n v="1050.0000000000002"/>
    <n v="0.25"/>
  </r>
  <r>
    <x v="2"/>
    <n v="1128299"/>
    <x v="63"/>
    <x v="2"/>
    <x v="6"/>
    <x v="8"/>
    <x v="2"/>
    <n v="0.65000000000000013"/>
    <n v="4500"/>
    <n v="2925.0000000000005"/>
    <n v="1170.0000000000002"/>
    <n v="0.4"/>
  </r>
  <r>
    <x v="2"/>
    <n v="1128299"/>
    <x v="63"/>
    <x v="2"/>
    <x v="6"/>
    <x v="8"/>
    <x v="3"/>
    <n v="0.65000000000000013"/>
    <n v="4000"/>
    <n v="2600.0000000000005"/>
    <n v="910.00000000000011"/>
    <n v="0.35"/>
  </r>
  <r>
    <x v="2"/>
    <n v="1128299"/>
    <x v="63"/>
    <x v="2"/>
    <x v="6"/>
    <x v="8"/>
    <x v="4"/>
    <n v="0.75000000000000011"/>
    <n v="4000"/>
    <n v="3000.0000000000005"/>
    <n v="1650.0000000000007"/>
    <n v="0.55000000000000016"/>
  </r>
  <r>
    <x v="2"/>
    <n v="1128299"/>
    <x v="63"/>
    <x v="2"/>
    <x v="6"/>
    <x v="8"/>
    <x v="5"/>
    <n v="0.70000000000000007"/>
    <n v="4250"/>
    <n v="2975.0000000000005"/>
    <n v="595.00000000000011"/>
    <n v="0.2"/>
  </r>
  <r>
    <x v="2"/>
    <n v="1128299"/>
    <x v="55"/>
    <x v="2"/>
    <x v="6"/>
    <x v="8"/>
    <x v="0"/>
    <n v="0.55000000000000004"/>
    <n v="5250"/>
    <n v="2887.5000000000005"/>
    <n v="1155.0000000000002"/>
    <n v="0.4"/>
  </r>
  <r>
    <x v="2"/>
    <n v="1128299"/>
    <x v="55"/>
    <x v="2"/>
    <x v="6"/>
    <x v="8"/>
    <x v="1"/>
    <n v="0.60000000000000009"/>
    <n v="5250"/>
    <n v="3150.0000000000005"/>
    <n v="787.50000000000011"/>
    <n v="0.25"/>
  </r>
  <r>
    <x v="2"/>
    <n v="1128299"/>
    <x v="55"/>
    <x v="2"/>
    <x v="6"/>
    <x v="8"/>
    <x v="2"/>
    <n v="0.55000000000000004"/>
    <n v="3500"/>
    <n v="1925.0000000000002"/>
    <n v="770.00000000000011"/>
    <n v="0.4"/>
  </r>
  <r>
    <x v="2"/>
    <n v="1128299"/>
    <x v="55"/>
    <x v="2"/>
    <x v="6"/>
    <x v="8"/>
    <x v="3"/>
    <n v="0.55000000000000004"/>
    <n v="3250"/>
    <n v="1787.5000000000002"/>
    <n v="625.625"/>
    <n v="0.35"/>
  </r>
  <r>
    <x v="2"/>
    <n v="1128299"/>
    <x v="55"/>
    <x v="2"/>
    <x v="6"/>
    <x v="8"/>
    <x v="4"/>
    <n v="0.65"/>
    <n v="3000"/>
    <n v="1950"/>
    <n v="1072.5000000000002"/>
    <n v="0.55000000000000016"/>
  </r>
  <r>
    <x v="2"/>
    <n v="1128299"/>
    <x v="55"/>
    <x v="2"/>
    <x v="6"/>
    <x v="8"/>
    <x v="5"/>
    <n v="0.70000000000000007"/>
    <n v="3500"/>
    <n v="2450.0000000000005"/>
    <n v="490.00000000000011"/>
    <n v="0.2"/>
  </r>
  <r>
    <x v="2"/>
    <n v="1128299"/>
    <x v="64"/>
    <x v="2"/>
    <x v="6"/>
    <x v="8"/>
    <x v="0"/>
    <n v="0.55000000000000004"/>
    <n v="5750"/>
    <n v="3162.5000000000005"/>
    <n v="1265.0000000000002"/>
    <n v="0.4"/>
  </r>
  <r>
    <x v="2"/>
    <n v="1128299"/>
    <x v="64"/>
    <x v="2"/>
    <x v="6"/>
    <x v="8"/>
    <x v="1"/>
    <n v="0.60000000000000009"/>
    <n v="5750"/>
    <n v="3450.0000000000005"/>
    <n v="862.50000000000011"/>
    <n v="0.25"/>
  </r>
  <r>
    <x v="2"/>
    <n v="1128299"/>
    <x v="64"/>
    <x v="2"/>
    <x v="6"/>
    <x v="8"/>
    <x v="2"/>
    <n v="0.55000000000000004"/>
    <n v="4250"/>
    <n v="2337.5"/>
    <n v="935"/>
    <n v="0.4"/>
  </r>
  <r>
    <x v="2"/>
    <n v="1128299"/>
    <x v="64"/>
    <x v="2"/>
    <x v="6"/>
    <x v="8"/>
    <x v="3"/>
    <n v="0.65000000000000013"/>
    <n v="4000"/>
    <n v="2600.0000000000005"/>
    <n v="910.00000000000011"/>
    <n v="0.35"/>
  </r>
  <r>
    <x v="2"/>
    <n v="1128299"/>
    <x v="64"/>
    <x v="2"/>
    <x v="6"/>
    <x v="8"/>
    <x v="4"/>
    <n v="0.75000000000000011"/>
    <n v="3750"/>
    <n v="2812.5000000000005"/>
    <n v="1546.8750000000007"/>
    <n v="0.55000000000000016"/>
  </r>
  <r>
    <x v="2"/>
    <n v="1128299"/>
    <x v="64"/>
    <x v="2"/>
    <x v="6"/>
    <x v="8"/>
    <x v="5"/>
    <n v="0.80000000000000016"/>
    <n v="5000"/>
    <n v="4000.0000000000009"/>
    <n v="800.00000000000023"/>
    <n v="0.2"/>
  </r>
  <r>
    <x v="2"/>
    <n v="1128299"/>
    <x v="65"/>
    <x v="2"/>
    <x v="6"/>
    <x v="8"/>
    <x v="0"/>
    <n v="0.65000000000000013"/>
    <n v="7000"/>
    <n v="4550.0000000000009"/>
    <n v="1820.0000000000005"/>
    <n v="0.4"/>
  </r>
  <r>
    <x v="2"/>
    <n v="1128299"/>
    <x v="65"/>
    <x v="2"/>
    <x v="6"/>
    <x v="8"/>
    <x v="1"/>
    <n v="0.70000000000000018"/>
    <n v="7000"/>
    <n v="4900.0000000000009"/>
    <n v="1225.0000000000002"/>
    <n v="0.25"/>
  </r>
  <r>
    <x v="2"/>
    <n v="1128299"/>
    <x v="65"/>
    <x v="2"/>
    <x v="6"/>
    <x v="8"/>
    <x v="2"/>
    <n v="0.65000000000000013"/>
    <n v="5000"/>
    <n v="3250.0000000000005"/>
    <n v="1300.0000000000002"/>
    <n v="0.4"/>
  </r>
  <r>
    <x v="2"/>
    <n v="1128299"/>
    <x v="65"/>
    <x v="2"/>
    <x v="6"/>
    <x v="8"/>
    <x v="3"/>
    <n v="0.65000000000000013"/>
    <n v="5000"/>
    <n v="3250.0000000000005"/>
    <n v="1137.5"/>
    <n v="0.35"/>
  </r>
  <r>
    <x v="2"/>
    <n v="1128299"/>
    <x v="65"/>
    <x v="2"/>
    <x v="6"/>
    <x v="8"/>
    <x v="4"/>
    <n v="0.75000000000000011"/>
    <n v="4250"/>
    <n v="3187.5000000000005"/>
    <n v="1753.1250000000007"/>
    <n v="0.55000000000000016"/>
  </r>
  <r>
    <x v="2"/>
    <n v="1128299"/>
    <x v="65"/>
    <x v="2"/>
    <x v="6"/>
    <x v="8"/>
    <x v="5"/>
    <n v="0.80000000000000016"/>
    <n v="5250"/>
    <n v="4200.0000000000009"/>
    <n v="840.00000000000023"/>
    <n v="0.2"/>
  </r>
  <r>
    <x v="2"/>
    <n v="1128299"/>
    <x v="66"/>
    <x v="2"/>
    <x v="7"/>
    <x v="9"/>
    <x v="0"/>
    <n v="0.4"/>
    <n v="4500"/>
    <n v="1800"/>
    <n v="540"/>
    <n v="0.3"/>
  </r>
  <r>
    <x v="2"/>
    <n v="1128299"/>
    <x v="66"/>
    <x v="2"/>
    <x v="7"/>
    <x v="9"/>
    <x v="1"/>
    <n v="0.5"/>
    <n v="4500"/>
    <n v="2250"/>
    <n v="562.5"/>
    <n v="0.25"/>
  </r>
  <r>
    <x v="2"/>
    <n v="1128299"/>
    <x v="66"/>
    <x v="2"/>
    <x v="7"/>
    <x v="9"/>
    <x v="2"/>
    <n v="0.5"/>
    <n v="4500"/>
    <n v="2250"/>
    <n v="562.5"/>
    <n v="0.25"/>
  </r>
  <r>
    <x v="2"/>
    <n v="1128299"/>
    <x v="66"/>
    <x v="2"/>
    <x v="7"/>
    <x v="9"/>
    <x v="3"/>
    <n v="0.5"/>
    <n v="3000"/>
    <n v="1500"/>
    <n v="450"/>
    <n v="0.3"/>
  </r>
  <r>
    <x v="2"/>
    <n v="1128299"/>
    <x v="66"/>
    <x v="2"/>
    <x v="7"/>
    <x v="9"/>
    <x v="4"/>
    <n v="0.55000000000000004"/>
    <n v="2500"/>
    <n v="1375"/>
    <n v="343.75"/>
    <n v="0.25"/>
  </r>
  <r>
    <x v="2"/>
    <n v="1128299"/>
    <x v="66"/>
    <x v="2"/>
    <x v="7"/>
    <x v="9"/>
    <x v="5"/>
    <n v="0.5"/>
    <n v="5000"/>
    <n v="2500"/>
    <n v="500"/>
    <n v="0.2"/>
  </r>
  <r>
    <x v="2"/>
    <n v="1128299"/>
    <x v="67"/>
    <x v="2"/>
    <x v="7"/>
    <x v="9"/>
    <x v="0"/>
    <n v="0.4"/>
    <n v="5500"/>
    <n v="2200"/>
    <n v="660"/>
    <n v="0.3"/>
  </r>
  <r>
    <x v="2"/>
    <n v="1128299"/>
    <x v="67"/>
    <x v="2"/>
    <x v="7"/>
    <x v="9"/>
    <x v="1"/>
    <n v="0.5"/>
    <n v="4500"/>
    <n v="2250"/>
    <n v="562.5"/>
    <n v="0.25"/>
  </r>
  <r>
    <x v="2"/>
    <n v="1128299"/>
    <x v="67"/>
    <x v="2"/>
    <x v="7"/>
    <x v="9"/>
    <x v="2"/>
    <n v="0.5"/>
    <n v="4500"/>
    <n v="2250"/>
    <n v="562.5"/>
    <n v="0.25"/>
  </r>
  <r>
    <x v="2"/>
    <n v="1128299"/>
    <x v="67"/>
    <x v="2"/>
    <x v="7"/>
    <x v="9"/>
    <x v="3"/>
    <n v="0.5"/>
    <n v="3000"/>
    <n v="1500"/>
    <n v="450"/>
    <n v="0.3"/>
  </r>
  <r>
    <x v="2"/>
    <n v="1128299"/>
    <x v="67"/>
    <x v="2"/>
    <x v="7"/>
    <x v="9"/>
    <x v="4"/>
    <n v="0.55000000000000004"/>
    <n v="2250"/>
    <n v="1237.5"/>
    <n v="309.375"/>
    <n v="0.25"/>
  </r>
  <r>
    <x v="2"/>
    <n v="1128299"/>
    <x v="67"/>
    <x v="2"/>
    <x v="7"/>
    <x v="9"/>
    <x v="5"/>
    <n v="0.5"/>
    <n v="4250"/>
    <n v="2125"/>
    <n v="425"/>
    <n v="0.2"/>
  </r>
  <r>
    <x v="2"/>
    <n v="1128299"/>
    <x v="68"/>
    <x v="2"/>
    <x v="7"/>
    <x v="9"/>
    <x v="0"/>
    <n v="0.5"/>
    <n v="5750"/>
    <n v="2875"/>
    <n v="862.5"/>
    <n v="0.3"/>
  </r>
  <r>
    <x v="2"/>
    <n v="1128299"/>
    <x v="68"/>
    <x v="2"/>
    <x v="7"/>
    <x v="9"/>
    <x v="1"/>
    <n v="0.6"/>
    <n v="4250"/>
    <n v="2550"/>
    <n v="637.5"/>
    <n v="0.25"/>
  </r>
  <r>
    <x v="2"/>
    <n v="1128299"/>
    <x v="68"/>
    <x v="2"/>
    <x v="7"/>
    <x v="9"/>
    <x v="2"/>
    <n v="0.64999999999999991"/>
    <n v="4250"/>
    <n v="2762.4999999999995"/>
    <n v="690.62499999999989"/>
    <n v="0.25"/>
  </r>
  <r>
    <x v="2"/>
    <n v="1128299"/>
    <x v="68"/>
    <x v="2"/>
    <x v="7"/>
    <x v="9"/>
    <x v="3"/>
    <n v="0.64999999999999991"/>
    <n v="3250"/>
    <n v="2112.4999999999995"/>
    <n v="633.74999999999989"/>
    <n v="0.3"/>
  </r>
  <r>
    <x v="2"/>
    <n v="1128299"/>
    <x v="68"/>
    <x v="2"/>
    <x v="7"/>
    <x v="9"/>
    <x v="4"/>
    <n v="0.7"/>
    <n v="1750"/>
    <n v="1225"/>
    <n v="306.25"/>
    <n v="0.25"/>
  </r>
  <r>
    <x v="2"/>
    <n v="1128299"/>
    <x v="68"/>
    <x v="2"/>
    <x v="7"/>
    <x v="9"/>
    <x v="5"/>
    <n v="0.64999999999999991"/>
    <n v="3750"/>
    <n v="2437.4999999999995"/>
    <n v="487.49999999999994"/>
    <n v="0.2"/>
  </r>
  <r>
    <x v="2"/>
    <n v="1128299"/>
    <x v="69"/>
    <x v="2"/>
    <x v="7"/>
    <x v="9"/>
    <x v="0"/>
    <n v="0.7"/>
    <n v="5500"/>
    <n v="3849.9999999999995"/>
    <n v="1154.9999999999998"/>
    <n v="0.3"/>
  </r>
  <r>
    <x v="2"/>
    <n v="1128299"/>
    <x v="69"/>
    <x v="2"/>
    <x v="7"/>
    <x v="9"/>
    <x v="1"/>
    <n v="0.75"/>
    <n v="3500"/>
    <n v="2625"/>
    <n v="656.25"/>
    <n v="0.25"/>
  </r>
  <r>
    <x v="2"/>
    <n v="1128299"/>
    <x v="69"/>
    <x v="2"/>
    <x v="7"/>
    <x v="9"/>
    <x v="2"/>
    <n v="0.75"/>
    <n v="4000"/>
    <n v="3000"/>
    <n v="750"/>
    <n v="0.25"/>
  </r>
  <r>
    <x v="2"/>
    <n v="1128299"/>
    <x v="69"/>
    <x v="2"/>
    <x v="7"/>
    <x v="9"/>
    <x v="3"/>
    <n v="0.6"/>
    <n v="3000"/>
    <n v="1800"/>
    <n v="540"/>
    <n v="0.3"/>
  </r>
  <r>
    <x v="2"/>
    <n v="1128299"/>
    <x v="69"/>
    <x v="2"/>
    <x v="7"/>
    <x v="9"/>
    <x v="4"/>
    <n v="0.65"/>
    <n v="2000"/>
    <n v="1300"/>
    <n v="325"/>
    <n v="0.25"/>
  </r>
  <r>
    <x v="2"/>
    <n v="1128299"/>
    <x v="69"/>
    <x v="2"/>
    <x v="7"/>
    <x v="9"/>
    <x v="5"/>
    <n v="0.8"/>
    <n v="3500"/>
    <n v="2800"/>
    <n v="560"/>
    <n v="0.2"/>
  </r>
  <r>
    <x v="2"/>
    <n v="1128299"/>
    <x v="70"/>
    <x v="2"/>
    <x v="7"/>
    <x v="9"/>
    <x v="0"/>
    <n v="0.6"/>
    <n v="5500"/>
    <n v="3300"/>
    <n v="990"/>
    <n v="0.3"/>
  </r>
  <r>
    <x v="2"/>
    <n v="1128299"/>
    <x v="70"/>
    <x v="2"/>
    <x v="7"/>
    <x v="9"/>
    <x v="1"/>
    <n v="0.65"/>
    <n v="4000"/>
    <n v="2600"/>
    <n v="650"/>
    <n v="0.25"/>
  </r>
  <r>
    <x v="2"/>
    <n v="1128299"/>
    <x v="70"/>
    <x v="2"/>
    <x v="7"/>
    <x v="9"/>
    <x v="2"/>
    <n v="0.65"/>
    <n v="4000"/>
    <n v="2600"/>
    <n v="650"/>
    <n v="0.25"/>
  </r>
  <r>
    <x v="2"/>
    <n v="1128299"/>
    <x v="70"/>
    <x v="2"/>
    <x v="7"/>
    <x v="9"/>
    <x v="3"/>
    <n v="0.6"/>
    <n v="3000"/>
    <n v="1800"/>
    <n v="540"/>
    <n v="0.3"/>
  </r>
  <r>
    <x v="2"/>
    <n v="1128299"/>
    <x v="70"/>
    <x v="2"/>
    <x v="7"/>
    <x v="9"/>
    <x v="4"/>
    <n v="0.65"/>
    <n v="2000"/>
    <n v="1300"/>
    <n v="325"/>
    <n v="0.25"/>
  </r>
  <r>
    <x v="2"/>
    <n v="1128299"/>
    <x v="70"/>
    <x v="2"/>
    <x v="7"/>
    <x v="9"/>
    <x v="5"/>
    <n v="0.8"/>
    <n v="5000"/>
    <n v="4000"/>
    <n v="800"/>
    <n v="0.2"/>
  </r>
  <r>
    <x v="2"/>
    <n v="1128299"/>
    <x v="71"/>
    <x v="2"/>
    <x v="7"/>
    <x v="9"/>
    <x v="0"/>
    <n v="0.75"/>
    <n v="7500"/>
    <n v="5625"/>
    <n v="1687.5"/>
    <n v="0.3"/>
  </r>
  <r>
    <x v="2"/>
    <n v="1128299"/>
    <x v="71"/>
    <x v="2"/>
    <x v="7"/>
    <x v="9"/>
    <x v="1"/>
    <n v="0.8"/>
    <n v="6250"/>
    <n v="5000"/>
    <n v="1250"/>
    <n v="0.25"/>
  </r>
  <r>
    <x v="2"/>
    <n v="1128299"/>
    <x v="71"/>
    <x v="2"/>
    <x v="7"/>
    <x v="9"/>
    <x v="2"/>
    <n v="0.8"/>
    <n v="6250"/>
    <n v="5000"/>
    <n v="1250"/>
    <n v="0.25"/>
  </r>
  <r>
    <x v="2"/>
    <n v="1128299"/>
    <x v="71"/>
    <x v="2"/>
    <x v="7"/>
    <x v="9"/>
    <x v="3"/>
    <n v="0.8"/>
    <n v="5000"/>
    <n v="4000"/>
    <n v="1200"/>
    <n v="0.3"/>
  </r>
  <r>
    <x v="2"/>
    <n v="1128299"/>
    <x v="71"/>
    <x v="2"/>
    <x v="7"/>
    <x v="9"/>
    <x v="4"/>
    <n v="0.85000000000000009"/>
    <n v="3750"/>
    <n v="3187.5000000000005"/>
    <n v="796.87500000000011"/>
    <n v="0.25"/>
  </r>
  <r>
    <x v="2"/>
    <n v="1128299"/>
    <x v="71"/>
    <x v="2"/>
    <x v="7"/>
    <x v="9"/>
    <x v="5"/>
    <n v="1"/>
    <n v="6750"/>
    <n v="6750"/>
    <n v="1350"/>
    <n v="0.2"/>
  </r>
  <r>
    <x v="2"/>
    <n v="1128299"/>
    <x v="72"/>
    <x v="2"/>
    <x v="7"/>
    <x v="9"/>
    <x v="0"/>
    <n v="0.8"/>
    <n v="8250"/>
    <n v="6600"/>
    <n v="1980"/>
    <n v="0.3"/>
  </r>
  <r>
    <x v="2"/>
    <n v="1128299"/>
    <x v="72"/>
    <x v="2"/>
    <x v="7"/>
    <x v="9"/>
    <x v="1"/>
    <n v="0.85000000000000009"/>
    <n v="6750"/>
    <n v="5737.5000000000009"/>
    <n v="1434.3750000000002"/>
    <n v="0.25"/>
  </r>
  <r>
    <x v="2"/>
    <n v="1128299"/>
    <x v="72"/>
    <x v="2"/>
    <x v="7"/>
    <x v="9"/>
    <x v="2"/>
    <n v="0.85000000000000009"/>
    <n v="6250"/>
    <n v="5312.5000000000009"/>
    <n v="1328.1250000000002"/>
    <n v="0.25"/>
  </r>
  <r>
    <x v="2"/>
    <n v="1128299"/>
    <x v="72"/>
    <x v="2"/>
    <x v="7"/>
    <x v="9"/>
    <x v="3"/>
    <n v="0.8"/>
    <n v="5250"/>
    <n v="4200"/>
    <n v="1260"/>
    <n v="0.3"/>
  </r>
  <r>
    <x v="2"/>
    <n v="1128299"/>
    <x v="72"/>
    <x v="2"/>
    <x v="7"/>
    <x v="9"/>
    <x v="4"/>
    <n v="0.85000000000000009"/>
    <n v="5750"/>
    <n v="4887.5000000000009"/>
    <n v="1221.8750000000002"/>
    <n v="0.25"/>
  </r>
  <r>
    <x v="2"/>
    <n v="1128299"/>
    <x v="72"/>
    <x v="2"/>
    <x v="7"/>
    <x v="9"/>
    <x v="5"/>
    <n v="1"/>
    <n v="5750"/>
    <n v="5750"/>
    <n v="1150"/>
    <n v="0.2"/>
  </r>
  <r>
    <x v="2"/>
    <n v="1128299"/>
    <x v="73"/>
    <x v="2"/>
    <x v="7"/>
    <x v="9"/>
    <x v="0"/>
    <n v="0.85000000000000009"/>
    <n v="7750"/>
    <n v="6587.5000000000009"/>
    <n v="1976.2500000000002"/>
    <n v="0.3"/>
  </r>
  <r>
    <x v="2"/>
    <n v="1128299"/>
    <x v="73"/>
    <x v="2"/>
    <x v="7"/>
    <x v="9"/>
    <x v="1"/>
    <n v="0.80000000000000016"/>
    <n v="7500"/>
    <n v="6000.0000000000009"/>
    <n v="1500.0000000000002"/>
    <n v="0.25"/>
  </r>
  <r>
    <x v="2"/>
    <n v="1128299"/>
    <x v="73"/>
    <x v="2"/>
    <x v="7"/>
    <x v="9"/>
    <x v="2"/>
    <n v="0.75000000000000011"/>
    <n v="6250"/>
    <n v="4687.5000000000009"/>
    <n v="1171.8750000000002"/>
    <n v="0.25"/>
  </r>
  <r>
    <x v="2"/>
    <n v="1128299"/>
    <x v="73"/>
    <x v="2"/>
    <x v="7"/>
    <x v="9"/>
    <x v="3"/>
    <n v="0.75000000000000011"/>
    <n v="5750"/>
    <n v="4312.5000000000009"/>
    <n v="1293.7500000000002"/>
    <n v="0.3"/>
  </r>
  <r>
    <x v="2"/>
    <n v="1128299"/>
    <x v="73"/>
    <x v="2"/>
    <x v="7"/>
    <x v="9"/>
    <x v="4"/>
    <n v="0.75"/>
    <n v="5750"/>
    <n v="4312.5"/>
    <n v="1078.125"/>
    <n v="0.25"/>
  </r>
  <r>
    <x v="2"/>
    <n v="1128299"/>
    <x v="73"/>
    <x v="2"/>
    <x v="7"/>
    <x v="9"/>
    <x v="5"/>
    <n v="0.8"/>
    <n v="4000"/>
    <n v="3200"/>
    <n v="640"/>
    <n v="0.2"/>
  </r>
  <r>
    <x v="2"/>
    <n v="1128299"/>
    <x v="74"/>
    <x v="2"/>
    <x v="7"/>
    <x v="9"/>
    <x v="0"/>
    <n v="0.70000000000000018"/>
    <n v="6000"/>
    <n v="4200.0000000000009"/>
    <n v="1260.0000000000002"/>
    <n v="0.3"/>
  </r>
  <r>
    <x v="2"/>
    <n v="1128299"/>
    <x v="74"/>
    <x v="2"/>
    <x v="7"/>
    <x v="9"/>
    <x v="1"/>
    <n v="0.75000000000000022"/>
    <n v="6000"/>
    <n v="4500.0000000000009"/>
    <n v="1125.0000000000002"/>
    <n v="0.25"/>
  </r>
  <r>
    <x v="2"/>
    <n v="1128299"/>
    <x v="74"/>
    <x v="2"/>
    <x v="7"/>
    <x v="9"/>
    <x v="2"/>
    <n v="0.70000000000000018"/>
    <n v="4500"/>
    <n v="3150.0000000000009"/>
    <n v="787.50000000000023"/>
    <n v="0.25"/>
  </r>
  <r>
    <x v="2"/>
    <n v="1128299"/>
    <x v="74"/>
    <x v="2"/>
    <x v="7"/>
    <x v="9"/>
    <x v="3"/>
    <n v="0.70000000000000018"/>
    <n v="4000"/>
    <n v="2800.0000000000009"/>
    <n v="840.00000000000023"/>
    <n v="0.3"/>
  </r>
  <r>
    <x v="2"/>
    <n v="1128299"/>
    <x v="74"/>
    <x v="2"/>
    <x v="7"/>
    <x v="9"/>
    <x v="4"/>
    <n v="0.80000000000000016"/>
    <n v="4250"/>
    <n v="3400.0000000000005"/>
    <n v="850.00000000000011"/>
    <n v="0.25"/>
  </r>
  <r>
    <x v="2"/>
    <n v="1128299"/>
    <x v="74"/>
    <x v="2"/>
    <x v="7"/>
    <x v="9"/>
    <x v="5"/>
    <n v="0.65"/>
    <n v="4500"/>
    <n v="2925"/>
    <n v="585"/>
    <n v="0.2"/>
  </r>
  <r>
    <x v="2"/>
    <n v="1128299"/>
    <x v="75"/>
    <x v="2"/>
    <x v="7"/>
    <x v="9"/>
    <x v="0"/>
    <n v="0.60000000000000009"/>
    <n v="5500"/>
    <n v="3300.0000000000005"/>
    <n v="990.00000000000011"/>
    <n v="0.3"/>
  </r>
  <r>
    <x v="2"/>
    <n v="1128299"/>
    <x v="75"/>
    <x v="2"/>
    <x v="7"/>
    <x v="9"/>
    <x v="1"/>
    <n v="0.65000000000000013"/>
    <n v="5500"/>
    <n v="3575.0000000000009"/>
    <n v="893.75000000000023"/>
    <n v="0.25"/>
  </r>
  <r>
    <x v="2"/>
    <n v="1128299"/>
    <x v="75"/>
    <x v="2"/>
    <x v="7"/>
    <x v="9"/>
    <x v="2"/>
    <n v="0.60000000000000009"/>
    <n v="3750"/>
    <n v="2250.0000000000005"/>
    <n v="562.50000000000011"/>
    <n v="0.25"/>
  </r>
  <r>
    <x v="2"/>
    <n v="1128299"/>
    <x v="75"/>
    <x v="2"/>
    <x v="7"/>
    <x v="9"/>
    <x v="3"/>
    <n v="0.60000000000000009"/>
    <n v="3500"/>
    <n v="2100.0000000000005"/>
    <n v="630.00000000000011"/>
    <n v="0.3"/>
  </r>
  <r>
    <x v="2"/>
    <n v="1128299"/>
    <x v="75"/>
    <x v="2"/>
    <x v="7"/>
    <x v="9"/>
    <x v="4"/>
    <n v="0.70000000000000007"/>
    <n v="3250"/>
    <n v="2275"/>
    <n v="568.75"/>
    <n v="0.25"/>
  </r>
  <r>
    <x v="2"/>
    <n v="1128299"/>
    <x v="75"/>
    <x v="2"/>
    <x v="7"/>
    <x v="9"/>
    <x v="5"/>
    <n v="0.75000000000000011"/>
    <n v="3750"/>
    <n v="2812.5000000000005"/>
    <n v="562.50000000000011"/>
    <n v="0.2"/>
  </r>
  <r>
    <x v="2"/>
    <n v="1128299"/>
    <x v="76"/>
    <x v="2"/>
    <x v="7"/>
    <x v="9"/>
    <x v="0"/>
    <n v="0.60000000000000009"/>
    <n v="6000"/>
    <n v="3600.0000000000005"/>
    <n v="1080"/>
    <n v="0.3"/>
  </r>
  <r>
    <x v="2"/>
    <n v="1128299"/>
    <x v="76"/>
    <x v="2"/>
    <x v="7"/>
    <x v="9"/>
    <x v="1"/>
    <n v="0.65000000000000013"/>
    <n v="6250"/>
    <n v="4062.5000000000009"/>
    <n v="1015.6250000000002"/>
    <n v="0.25"/>
  </r>
  <r>
    <x v="2"/>
    <n v="1128299"/>
    <x v="76"/>
    <x v="2"/>
    <x v="7"/>
    <x v="9"/>
    <x v="2"/>
    <n v="0.60000000000000009"/>
    <n v="4750"/>
    <n v="2850.0000000000005"/>
    <n v="712.50000000000011"/>
    <n v="0.25"/>
  </r>
  <r>
    <x v="2"/>
    <n v="1128299"/>
    <x v="76"/>
    <x v="2"/>
    <x v="7"/>
    <x v="9"/>
    <x v="3"/>
    <n v="0.70000000000000018"/>
    <n v="4500"/>
    <n v="3150.0000000000009"/>
    <n v="945.00000000000023"/>
    <n v="0.3"/>
  </r>
  <r>
    <x v="2"/>
    <n v="1128299"/>
    <x v="76"/>
    <x v="2"/>
    <x v="7"/>
    <x v="9"/>
    <x v="4"/>
    <n v="0.90000000000000013"/>
    <n v="4250"/>
    <n v="3825.0000000000005"/>
    <n v="956.25000000000011"/>
    <n v="0.25"/>
  </r>
  <r>
    <x v="2"/>
    <n v="1128299"/>
    <x v="76"/>
    <x v="2"/>
    <x v="7"/>
    <x v="9"/>
    <x v="5"/>
    <n v="0.95000000000000018"/>
    <n v="5500"/>
    <n v="5225.0000000000009"/>
    <n v="1045.0000000000002"/>
    <n v="0.2"/>
  </r>
  <r>
    <x v="2"/>
    <n v="1128299"/>
    <x v="77"/>
    <x v="2"/>
    <x v="7"/>
    <x v="9"/>
    <x v="0"/>
    <n v="0.80000000000000016"/>
    <n v="7500"/>
    <n v="6000.0000000000009"/>
    <n v="1800.0000000000002"/>
    <n v="0.3"/>
  </r>
  <r>
    <x v="2"/>
    <n v="1128299"/>
    <x v="77"/>
    <x v="2"/>
    <x v="7"/>
    <x v="9"/>
    <x v="1"/>
    <n v="0.8500000000000002"/>
    <n v="7500"/>
    <n v="6375.0000000000018"/>
    <n v="1593.7500000000005"/>
    <n v="0.25"/>
  </r>
  <r>
    <x v="2"/>
    <n v="1128299"/>
    <x v="77"/>
    <x v="2"/>
    <x v="7"/>
    <x v="9"/>
    <x v="2"/>
    <n v="0.80000000000000016"/>
    <n v="5500"/>
    <n v="4400.0000000000009"/>
    <n v="1100.0000000000002"/>
    <n v="0.25"/>
  </r>
  <r>
    <x v="2"/>
    <n v="1128299"/>
    <x v="77"/>
    <x v="2"/>
    <x v="7"/>
    <x v="9"/>
    <x v="3"/>
    <n v="0.80000000000000016"/>
    <n v="5500"/>
    <n v="4400.0000000000009"/>
    <n v="1320.0000000000002"/>
    <n v="0.3"/>
  </r>
  <r>
    <x v="2"/>
    <n v="1128299"/>
    <x v="77"/>
    <x v="2"/>
    <x v="7"/>
    <x v="9"/>
    <x v="4"/>
    <n v="0.90000000000000013"/>
    <n v="4750"/>
    <n v="4275.0000000000009"/>
    <n v="1068.7500000000002"/>
    <n v="0.25"/>
  </r>
  <r>
    <x v="2"/>
    <n v="1128299"/>
    <x v="77"/>
    <x v="2"/>
    <x v="7"/>
    <x v="9"/>
    <x v="5"/>
    <n v="0.95000000000000018"/>
    <n v="5750"/>
    <n v="5462.5000000000009"/>
    <n v="1092.5000000000002"/>
    <n v="0.2"/>
  </r>
  <r>
    <x v="0"/>
    <n v="1185732"/>
    <x v="78"/>
    <x v="4"/>
    <x v="8"/>
    <x v="10"/>
    <x v="0"/>
    <n v="0.45"/>
    <n v="10500"/>
    <n v="4725"/>
    <n v="2126.25"/>
    <n v="0.45"/>
  </r>
  <r>
    <x v="0"/>
    <n v="1185732"/>
    <x v="78"/>
    <x v="4"/>
    <x v="8"/>
    <x v="10"/>
    <x v="1"/>
    <n v="0.45"/>
    <n v="8500"/>
    <n v="3825"/>
    <n v="1338.75"/>
    <n v="0.35"/>
  </r>
  <r>
    <x v="0"/>
    <n v="1185732"/>
    <x v="78"/>
    <x v="4"/>
    <x v="8"/>
    <x v="10"/>
    <x v="2"/>
    <n v="0.35000000000000003"/>
    <n v="8500"/>
    <n v="2975.0000000000005"/>
    <n v="743.75000000000011"/>
    <n v="0.25"/>
  </r>
  <r>
    <x v="0"/>
    <n v="1185732"/>
    <x v="78"/>
    <x v="4"/>
    <x v="8"/>
    <x v="10"/>
    <x v="3"/>
    <n v="0.39999999999999997"/>
    <n v="7000"/>
    <n v="2799.9999999999995"/>
    <n v="839.99999999999989"/>
    <n v="0.3"/>
  </r>
  <r>
    <x v="0"/>
    <n v="1185732"/>
    <x v="78"/>
    <x v="4"/>
    <x v="8"/>
    <x v="10"/>
    <x v="4"/>
    <n v="0.55000000000000004"/>
    <n v="7500"/>
    <n v="4125"/>
    <n v="1443.75"/>
    <n v="0.35"/>
  </r>
  <r>
    <x v="0"/>
    <n v="1185732"/>
    <x v="78"/>
    <x v="4"/>
    <x v="8"/>
    <x v="10"/>
    <x v="5"/>
    <n v="0.45"/>
    <n v="8500"/>
    <n v="3825"/>
    <n v="1912.5"/>
    <n v="0.5"/>
  </r>
  <r>
    <x v="0"/>
    <n v="1185732"/>
    <x v="79"/>
    <x v="4"/>
    <x v="8"/>
    <x v="10"/>
    <x v="0"/>
    <n v="0.45"/>
    <n v="11000"/>
    <n v="4950"/>
    <n v="2227.5"/>
    <n v="0.45"/>
  </r>
  <r>
    <x v="0"/>
    <n v="1185732"/>
    <x v="79"/>
    <x v="4"/>
    <x v="8"/>
    <x v="10"/>
    <x v="1"/>
    <n v="0.45"/>
    <n v="7500"/>
    <n v="3375"/>
    <n v="1181.25"/>
    <n v="0.35"/>
  </r>
  <r>
    <x v="0"/>
    <n v="1185732"/>
    <x v="79"/>
    <x v="4"/>
    <x v="8"/>
    <x v="10"/>
    <x v="2"/>
    <n v="0.35000000000000003"/>
    <n v="8000"/>
    <n v="2800.0000000000005"/>
    <n v="700.00000000000011"/>
    <n v="0.25"/>
  </r>
  <r>
    <x v="0"/>
    <n v="1185732"/>
    <x v="79"/>
    <x v="4"/>
    <x v="8"/>
    <x v="10"/>
    <x v="3"/>
    <n v="0.39999999999999997"/>
    <n v="6750"/>
    <n v="2700"/>
    <n v="810"/>
    <n v="0.3"/>
  </r>
  <r>
    <x v="0"/>
    <n v="1185732"/>
    <x v="79"/>
    <x v="4"/>
    <x v="8"/>
    <x v="10"/>
    <x v="4"/>
    <n v="0.55000000000000004"/>
    <n v="7500"/>
    <n v="4125"/>
    <n v="1443.75"/>
    <n v="0.35"/>
  </r>
  <r>
    <x v="0"/>
    <n v="1185732"/>
    <x v="79"/>
    <x v="4"/>
    <x v="8"/>
    <x v="10"/>
    <x v="5"/>
    <n v="0.45"/>
    <n v="8500"/>
    <n v="3825"/>
    <n v="1912.5"/>
    <n v="0.5"/>
  </r>
  <r>
    <x v="0"/>
    <n v="1185732"/>
    <x v="80"/>
    <x v="4"/>
    <x v="8"/>
    <x v="10"/>
    <x v="0"/>
    <n v="0.45"/>
    <n v="10700"/>
    <n v="4815"/>
    <n v="2166.75"/>
    <n v="0.45"/>
  </r>
  <r>
    <x v="0"/>
    <n v="1185732"/>
    <x v="80"/>
    <x v="4"/>
    <x v="8"/>
    <x v="10"/>
    <x v="1"/>
    <n v="0.45"/>
    <n v="7500"/>
    <n v="3375"/>
    <n v="1181.25"/>
    <n v="0.35"/>
  </r>
  <r>
    <x v="0"/>
    <n v="1185732"/>
    <x v="80"/>
    <x v="4"/>
    <x v="8"/>
    <x v="10"/>
    <x v="2"/>
    <n v="0.35000000000000003"/>
    <n v="7750"/>
    <n v="2712.5000000000005"/>
    <n v="678.12500000000011"/>
    <n v="0.25"/>
  </r>
  <r>
    <x v="0"/>
    <n v="1185732"/>
    <x v="80"/>
    <x v="4"/>
    <x v="8"/>
    <x v="10"/>
    <x v="3"/>
    <n v="0.39999999999999997"/>
    <n v="6250"/>
    <n v="2500"/>
    <n v="750"/>
    <n v="0.3"/>
  </r>
  <r>
    <x v="0"/>
    <n v="1185732"/>
    <x v="80"/>
    <x v="4"/>
    <x v="8"/>
    <x v="10"/>
    <x v="4"/>
    <n v="0.55000000000000004"/>
    <n v="6750"/>
    <n v="3712.5000000000005"/>
    <n v="1299.375"/>
    <n v="0.35"/>
  </r>
  <r>
    <x v="0"/>
    <n v="1185732"/>
    <x v="80"/>
    <x v="4"/>
    <x v="8"/>
    <x v="10"/>
    <x v="5"/>
    <n v="0.45"/>
    <n v="7750"/>
    <n v="3487.5"/>
    <n v="1743.75"/>
    <n v="0.5"/>
  </r>
  <r>
    <x v="0"/>
    <n v="1185732"/>
    <x v="81"/>
    <x v="4"/>
    <x v="8"/>
    <x v="10"/>
    <x v="0"/>
    <n v="0.45"/>
    <n v="10250"/>
    <n v="4612.5"/>
    <n v="2075.625"/>
    <n v="0.45"/>
  </r>
  <r>
    <x v="0"/>
    <n v="1185732"/>
    <x v="81"/>
    <x v="4"/>
    <x v="8"/>
    <x v="10"/>
    <x v="1"/>
    <n v="0.45"/>
    <n v="7250"/>
    <n v="3262.5"/>
    <n v="1141.875"/>
    <n v="0.35"/>
  </r>
  <r>
    <x v="0"/>
    <n v="1185732"/>
    <x v="81"/>
    <x v="4"/>
    <x v="8"/>
    <x v="10"/>
    <x v="2"/>
    <n v="0.35000000000000003"/>
    <n v="7250"/>
    <n v="2537.5000000000005"/>
    <n v="634.37500000000011"/>
    <n v="0.25"/>
  </r>
  <r>
    <x v="0"/>
    <n v="1185732"/>
    <x v="81"/>
    <x v="4"/>
    <x v="8"/>
    <x v="10"/>
    <x v="3"/>
    <n v="0.39999999999999997"/>
    <n v="6500"/>
    <n v="2600"/>
    <n v="780"/>
    <n v="0.3"/>
  </r>
  <r>
    <x v="0"/>
    <n v="1185732"/>
    <x v="81"/>
    <x v="4"/>
    <x v="8"/>
    <x v="10"/>
    <x v="4"/>
    <n v="0.55000000000000004"/>
    <n v="6750"/>
    <n v="3712.5000000000005"/>
    <n v="1299.375"/>
    <n v="0.35"/>
  </r>
  <r>
    <x v="0"/>
    <n v="1185732"/>
    <x v="81"/>
    <x v="4"/>
    <x v="8"/>
    <x v="10"/>
    <x v="5"/>
    <n v="0.45"/>
    <n v="8000"/>
    <n v="3600"/>
    <n v="1800"/>
    <n v="0.5"/>
  </r>
  <r>
    <x v="0"/>
    <n v="1185732"/>
    <x v="82"/>
    <x v="4"/>
    <x v="8"/>
    <x v="10"/>
    <x v="0"/>
    <n v="0.55000000000000004"/>
    <n v="10700"/>
    <n v="5885.0000000000009"/>
    <n v="2648.2500000000005"/>
    <n v="0.45"/>
  </r>
  <r>
    <x v="0"/>
    <n v="1185732"/>
    <x v="82"/>
    <x v="4"/>
    <x v="8"/>
    <x v="10"/>
    <x v="1"/>
    <n v="0.55000000000000004"/>
    <n v="7750"/>
    <n v="4262.5"/>
    <n v="1491.875"/>
    <n v="0.35"/>
  </r>
  <r>
    <x v="0"/>
    <n v="1185732"/>
    <x v="82"/>
    <x v="4"/>
    <x v="8"/>
    <x v="10"/>
    <x v="2"/>
    <n v="0.5"/>
    <n v="7500"/>
    <n v="3750"/>
    <n v="937.5"/>
    <n v="0.25"/>
  </r>
  <r>
    <x v="0"/>
    <n v="1185732"/>
    <x v="82"/>
    <x v="4"/>
    <x v="8"/>
    <x v="10"/>
    <x v="3"/>
    <n v="0.5"/>
    <n v="7000"/>
    <n v="3500"/>
    <n v="1050"/>
    <n v="0.3"/>
  </r>
  <r>
    <x v="0"/>
    <n v="1185732"/>
    <x v="82"/>
    <x v="4"/>
    <x v="8"/>
    <x v="10"/>
    <x v="4"/>
    <n v="0.6"/>
    <n v="7250"/>
    <n v="4350"/>
    <n v="1522.5"/>
    <n v="0.35"/>
  </r>
  <r>
    <x v="0"/>
    <n v="1185732"/>
    <x v="82"/>
    <x v="4"/>
    <x v="8"/>
    <x v="10"/>
    <x v="5"/>
    <n v="0.65"/>
    <n v="8250"/>
    <n v="5362.5"/>
    <n v="2681.25"/>
    <n v="0.5"/>
  </r>
  <r>
    <x v="0"/>
    <n v="1185732"/>
    <x v="83"/>
    <x v="4"/>
    <x v="8"/>
    <x v="10"/>
    <x v="0"/>
    <n v="0.6"/>
    <n v="10750"/>
    <n v="6450"/>
    <n v="2902.5"/>
    <n v="0.45"/>
  </r>
  <r>
    <x v="0"/>
    <n v="1185732"/>
    <x v="83"/>
    <x v="4"/>
    <x v="8"/>
    <x v="10"/>
    <x v="1"/>
    <n v="0.55000000000000004"/>
    <n v="8250"/>
    <n v="4537.5"/>
    <n v="1588.125"/>
    <n v="0.35"/>
  </r>
  <r>
    <x v="0"/>
    <n v="1185732"/>
    <x v="83"/>
    <x v="4"/>
    <x v="8"/>
    <x v="10"/>
    <x v="2"/>
    <n v="0.5"/>
    <n v="8000"/>
    <n v="4000"/>
    <n v="1000"/>
    <n v="0.25"/>
  </r>
  <r>
    <x v="0"/>
    <n v="1185732"/>
    <x v="83"/>
    <x v="4"/>
    <x v="8"/>
    <x v="10"/>
    <x v="3"/>
    <n v="0.5"/>
    <n v="7750"/>
    <n v="3875"/>
    <n v="1162.5"/>
    <n v="0.3"/>
  </r>
  <r>
    <x v="0"/>
    <n v="1185732"/>
    <x v="83"/>
    <x v="4"/>
    <x v="8"/>
    <x v="10"/>
    <x v="4"/>
    <n v="0.65"/>
    <n v="7750"/>
    <n v="5037.5"/>
    <n v="1763.125"/>
    <n v="0.35"/>
  </r>
  <r>
    <x v="0"/>
    <n v="1185732"/>
    <x v="83"/>
    <x v="4"/>
    <x v="8"/>
    <x v="10"/>
    <x v="5"/>
    <n v="0.70000000000000007"/>
    <n v="9250"/>
    <n v="6475.0000000000009"/>
    <n v="3237.5000000000005"/>
    <n v="0.5"/>
  </r>
  <r>
    <x v="0"/>
    <n v="1185732"/>
    <x v="84"/>
    <x v="4"/>
    <x v="8"/>
    <x v="10"/>
    <x v="0"/>
    <n v="0.65"/>
    <n v="11500"/>
    <n v="7475"/>
    <n v="3363.75"/>
    <n v="0.45"/>
  </r>
  <r>
    <x v="0"/>
    <n v="1185732"/>
    <x v="84"/>
    <x v="4"/>
    <x v="8"/>
    <x v="10"/>
    <x v="1"/>
    <n v="0.60000000000000009"/>
    <n v="9000"/>
    <n v="5400.0000000000009"/>
    <n v="1890.0000000000002"/>
    <n v="0.35"/>
  </r>
  <r>
    <x v="0"/>
    <n v="1185732"/>
    <x v="84"/>
    <x v="4"/>
    <x v="8"/>
    <x v="10"/>
    <x v="2"/>
    <n v="0.55000000000000004"/>
    <n v="8250"/>
    <n v="4537.5"/>
    <n v="1134.375"/>
    <n v="0.25"/>
  </r>
  <r>
    <x v="0"/>
    <n v="1185732"/>
    <x v="84"/>
    <x v="4"/>
    <x v="8"/>
    <x v="10"/>
    <x v="3"/>
    <n v="0.55000000000000004"/>
    <n v="7750"/>
    <n v="4262.5"/>
    <n v="1278.75"/>
    <n v="0.3"/>
  </r>
  <r>
    <x v="0"/>
    <n v="1185732"/>
    <x v="84"/>
    <x v="4"/>
    <x v="8"/>
    <x v="10"/>
    <x v="4"/>
    <n v="0.65"/>
    <n v="8000"/>
    <n v="5200"/>
    <n v="1819.9999999999998"/>
    <n v="0.35"/>
  </r>
  <r>
    <x v="0"/>
    <n v="1185732"/>
    <x v="84"/>
    <x v="4"/>
    <x v="8"/>
    <x v="10"/>
    <x v="5"/>
    <n v="0.70000000000000007"/>
    <n v="9750"/>
    <n v="6825.0000000000009"/>
    <n v="3412.5000000000005"/>
    <n v="0.5"/>
  </r>
  <r>
    <x v="0"/>
    <n v="1185732"/>
    <x v="85"/>
    <x v="4"/>
    <x v="8"/>
    <x v="10"/>
    <x v="0"/>
    <n v="0.65"/>
    <n v="11250"/>
    <n v="7312.5"/>
    <n v="3290.625"/>
    <n v="0.45"/>
  </r>
  <r>
    <x v="0"/>
    <n v="1185732"/>
    <x v="85"/>
    <x v="4"/>
    <x v="8"/>
    <x v="10"/>
    <x v="1"/>
    <n v="0.60000000000000009"/>
    <n v="9000"/>
    <n v="5400.0000000000009"/>
    <n v="1890.0000000000002"/>
    <n v="0.35"/>
  </r>
  <r>
    <x v="0"/>
    <n v="1185732"/>
    <x v="85"/>
    <x v="4"/>
    <x v="8"/>
    <x v="10"/>
    <x v="2"/>
    <n v="0.55000000000000004"/>
    <n v="8250"/>
    <n v="4537.5"/>
    <n v="1134.375"/>
    <n v="0.25"/>
  </r>
  <r>
    <x v="0"/>
    <n v="1185732"/>
    <x v="85"/>
    <x v="4"/>
    <x v="8"/>
    <x v="10"/>
    <x v="3"/>
    <n v="0.45"/>
    <n v="7750"/>
    <n v="3487.5"/>
    <n v="1046.25"/>
    <n v="0.3"/>
  </r>
  <r>
    <x v="0"/>
    <n v="1185732"/>
    <x v="85"/>
    <x v="4"/>
    <x v="8"/>
    <x v="10"/>
    <x v="4"/>
    <n v="0.55000000000000004"/>
    <n v="7500"/>
    <n v="4125"/>
    <n v="1443.75"/>
    <n v="0.35"/>
  </r>
  <r>
    <x v="0"/>
    <n v="1185732"/>
    <x v="85"/>
    <x v="4"/>
    <x v="8"/>
    <x v="10"/>
    <x v="5"/>
    <n v="0.60000000000000009"/>
    <n v="9250"/>
    <n v="5550.0000000000009"/>
    <n v="2775.0000000000005"/>
    <n v="0.5"/>
  </r>
  <r>
    <x v="0"/>
    <n v="1185732"/>
    <x v="86"/>
    <x v="4"/>
    <x v="8"/>
    <x v="10"/>
    <x v="0"/>
    <n v="0.55000000000000004"/>
    <n v="10500"/>
    <n v="5775.0000000000009"/>
    <n v="2598.7500000000005"/>
    <n v="0.45"/>
  </r>
  <r>
    <x v="0"/>
    <n v="1185732"/>
    <x v="86"/>
    <x v="4"/>
    <x v="8"/>
    <x v="10"/>
    <x v="1"/>
    <n v="0.50000000000000011"/>
    <n v="8500"/>
    <n v="4250.0000000000009"/>
    <n v="1487.5000000000002"/>
    <n v="0.35"/>
  </r>
  <r>
    <x v="0"/>
    <n v="1185732"/>
    <x v="86"/>
    <x v="4"/>
    <x v="8"/>
    <x v="10"/>
    <x v="2"/>
    <n v="0.45"/>
    <n v="7500"/>
    <n v="3375"/>
    <n v="843.75"/>
    <n v="0.25"/>
  </r>
  <r>
    <x v="0"/>
    <n v="1185732"/>
    <x v="86"/>
    <x v="4"/>
    <x v="8"/>
    <x v="10"/>
    <x v="3"/>
    <n v="0.45"/>
    <n v="7250"/>
    <n v="3262.5"/>
    <n v="978.75"/>
    <n v="0.3"/>
  </r>
  <r>
    <x v="0"/>
    <n v="1185732"/>
    <x v="86"/>
    <x v="4"/>
    <x v="8"/>
    <x v="10"/>
    <x v="4"/>
    <n v="0.55000000000000004"/>
    <n v="7250"/>
    <n v="3987.5000000000005"/>
    <n v="1395.625"/>
    <n v="0.35"/>
  </r>
  <r>
    <x v="0"/>
    <n v="1185732"/>
    <x v="86"/>
    <x v="4"/>
    <x v="8"/>
    <x v="10"/>
    <x v="5"/>
    <n v="0.60000000000000009"/>
    <n v="8250"/>
    <n v="4950.0000000000009"/>
    <n v="2475.0000000000005"/>
    <n v="0.5"/>
  </r>
  <r>
    <x v="0"/>
    <n v="1185732"/>
    <x v="87"/>
    <x v="4"/>
    <x v="8"/>
    <x v="10"/>
    <x v="0"/>
    <n v="0.60000000000000009"/>
    <n v="10000"/>
    <n v="6000.0000000000009"/>
    <n v="2700.0000000000005"/>
    <n v="0.45"/>
  </r>
  <r>
    <x v="0"/>
    <n v="1185732"/>
    <x v="87"/>
    <x v="4"/>
    <x v="8"/>
    <x v="10"/>
    <x v="1"/>
    <n v="0.50000000000000011"/>
    <n v="8250"/>
    <n v="4125.0000000000009"/>
    <n v="1443.7500000000002"/>
    <n v="0.35"/>
  </r>
  <r>
    <x v="0"/>
    <n v="1185732"/>
    <x v="87"/>
    <x v="4"/>
    <x v="8"/>
    <x v="10"/>
    <x v="2"/>
    <n v="0.50000000000000011"/>
    <n v="7250"/>
    <n v="3625.0000000000009"/>
    <n v="906.25000000000023"/>
    <n v="0.25"/>
  </r>
  <r>
    <x v="0"/>
    <n v="1185732"/>
    <x v="87"/>
    <x v="4"/>
    <x v="8"/>
    <x v="10"/>
    <x v="3"/>
    <n v="0.50000000000000011"/>
    <n v="7000"/>
    <n v="3500.0000000000009"/>
    <n v="1050.0000000000002"/>
    <n v="0.3"/>
  </r>
  <r>
    <x v="0"/>
    <n v="1185732"/>
    <x v="87"/>
    <x v="4"/>
    <x v="8"/>
    <x v="10"/>
    <x v="4"/>
    <n v="0.60000000000000009"/>
    <n v="7000"/>
    <n v="4200.0000000000009"/>
    <n v="1470.0000000000002"/>
    <n v="0.35"/>
  </r>
  <r>
    <x v="0"/>
    <n v="1185732"/>
    <x v="87"/>
    <x v="4"/>
    <x v="8"/>
    <x v="10"/>
    <x v="5"/>
    <n v="0.65"/>
    <n v="8250"/>
    <n v="5362.5"/>
    <n v="2681.25"/>
    <n v="0.5"/>
  </r>
  <r>
    <x v="0"/>
    <n v="1185732"/>
    <x v="88"/>
    <x v="4"/>
    <x v="8"/>
    <x v="10"/>
    <x v="0"/>
    <n v="0.60000000000000009"/>
    <n v="9750"/>
    <n v="5850.0000000000009"/>
    <n v="2632.5000000000005"/>
    <n v="0.45"/>
  </r>
  <r>
    <x v="0"/>
    <n v="1185732"/>
    <x v="88"/>
    <x v="4"/>
    <x v="8"/>
    <x v="10"/>
    <x v="1"/>
    <n v="0.50000000000000011"/>
    <n v="8000"/>
    <n v="4000.0000000000009"/>
    <n v="1400.0000000000002"/>
    <n v="0.35"/>
  </r>
  <r>
    <x v="0"/>
    <n v="1185732"/>
    <x v="88"/>
    <x v="4"/>
    <x v="8"/>
    <x v="10"/>
    <x v="2"/>
    <n v="0.50000000000000011"/>
    <n v="7450"/>
    <n v="3725.0000000000009"/>
    <n v="931.25000000000023"/>
    <n v="0.25"/>
  </r>
  <r>
    <x v="0"/>
    <n v="1185732"/>
    <x v="88"/>
    <x v="4"/>
    <x v="8"/>
    <x v="10"/>
    <x v="3"/>
    <n v="0.50000000000000011"/>
    <n v="7750"/>
    <n v="3875.0000000000009"/>
    <n v="1162.5000000000002"/>
    <n v="0.3"/>
  </r>
  <r>
    <x v="0"/>
    <n v="1185732"/>
    <x v="88"/>
    <x v="4"/>
    <x v="8"/>
    <x v="10"/>
    <x v="4"/>
    <n v="0.65"/>
    <n v="7500"/>
    <n v="4875"/>
    <n v="1706.25"/>
    <n v="0.35"/>
  </r>
  <r>
    <x v="0"/>
    <n v="1185732"/>
    <x v="88"/>
    <x v="4"/>
    <x v="8"/>
    <x v="10"/>
    <x v="5"/>
    <n v="0.7"/>
    <n v="8500"/>
    <n v="5950"/>
    <n v="2975"/>
    <n v="0.5"/>
  </r>
  <r>
    <x v="0"/>
    <n v="1185732"/>
    <x v="89"/>
    <x v="4"/>
    <x v="8"/>
    <x v="10"/>
    <x v="0"/>
    <n v="0.65"/>
    <n v="10750"/>
    <n v="6987.5"/>
    <n v="3144.375"/>
    <n v="0.45"/>
  </r>
  <r>
    <x v="0"/>
    <n v="1185732"/>
    <x v="89"/>
    <x v="4"/>
    <x v="8"/>
    <x v="10"/>
    <x v="1"/>
    <n v="0.55000000000000004"/>
    <n v="8750"/>
    <n v="4812.5"/>
    <n v="1684.375"/>
    <n v="0.35"/>
  </r>
  <r>
    <x v="0"/>
    <n v="1185732"/>
    <x v="89"/>
    <x v="4"/>
    <x v="8"/>
    <x v="10"/>
    <x v="2"/>
    <n v="0.55000000000000004"/>
    <n v="8250"/>
    <n v="4537.5"/>
    <n v="1134.375"/>
    <n v="0.25"/>
  </r>
  <r>
    <x v="0"/>
    <n v="1185732"/>
    <x v="89"/>
    <x v="4"/>
    <x v="8"/>
    <x v="10"/>
    <x v="3"/>
    <n v="0.55000000000000004"/>
    <n v="7750"/>
    <n v="4262.5"/>
    <n v="1278.75"/>
    <n v="0.3"/>
  </r>
  <r>
    <x v="0"/>
    <n v="1185732"/>
    <x v="89"/>
    <x v="4"/>
    <x v="8"/>
    <x v="10"/>
    <x v="4"/>
    <n v="0.65"/>
    <n v="7750"/>
    <n v="5037.5"/>
    <n v="1763.125"/>
    <n v="0.35"/>
  </r>
  <r>
    <x v="0"/>
    <n v="1185732"/>
    <x v="89"/>
    <x v="4"/>
    <x v="8"/>
    <x v="10"/>
    <x v="5"/>
    <n v="0.7"/>
    <n v="8750"/>
    <n v="6125"/>
    <n v="3062.5"/>
    <n v="0.5"/>
  </r>
  <r>
    <x v="0"/>
    <n v="1185732"/>
    <x v="90"/>
    <x v="3"/>
    <x v="9"/>
    <x v="11"/>
    <x v="0"/>
    <n v="0.35"/>
    <n v="4500"/>
    <n v="1575"/>
    <n v="551.25"/>
    <n v="0.35000000000000003"/>
  </r>
  <r>
    <x v="0"/>
    <n v="1185732"/>
    <x v="90"/>
    <x v="3"/>
    <x v="9"/>
    <x v="11"/>
    <x v="1"/>
    <n v="0.35"/>
    <n v="2500"/>
    <n v="875"/>
    <n v="262.5"/>
    <n v="0.3"/>
  </r>
  <r>
    <x v="0"/>
    <n v="1185732"/>
    <x v="90"/>
    <x v="3"/>
    <x v="9"/>
    <x v="11"/>
    <x v="2"/>
    <n v="0.25"/>
    <n v="2500"/>
    <n v="625"/>
    <n v="187.5"/>
    <n v="0.3"/>
  </r>
  <r>
    <x v="0"/>
    <n v="1185732"/>
    <x v="90"/>
    <x v="3"/>
    <x v="9"/>
    <x v="11"/>
    <x v="3"/>
    <n v="0.30000000000000004"/>
    <n v="1000"/>
    <n v="300.00000000000006"/>
    <n v="105.00000000000003"/>
    <n v="0.35000000000000003"/>
  </r>
  <r>
    <x v="0"/>
    <n v="1185732"/>
    <x v="90"/>
    <x v="3"/>
    <x v="9"/>
    <x v="11"/>
    <x v="4"/>
    <n v="0.44999999999999996"/>
    <n v="1500"/>
    <n v="674.99999999999989"/>
    <n v="202.49999999999997"/>
    <n v="0.3"/>
  </r>
  <r>
    <x v="0"/>
    <n v="1185732"/>
    <x v="90"/>
    <x v="3"/>
    <x v="9"/>
    <x v="11"/>
    <x v="5"/>
    <n v="0.35"/>
    <n v="2500"/>
    <n v="875"/>
    <n v="393.75"/>
    <n v="0.45"/>
  </r>
  <r>
    <x v="0"/>
    <n v="1185732"/>
    <x v="91"/>
    <x v="3"/>
    <x v="9"/>
    <x v="11"/>
    <x v="0"/>
    <n v="0.35"/>
    <n v="5000"/>
    <n v="1750"/>
    <n v="612.50000000000011"/>
    <n v="0.35000000000000003"/>
  </r>
  <r>
    <x v="0"/>
    <n v="1185732"/>
    <x v="91"/>
    <x v="3"/>
    <x v="9"/>
    <x v="11"/>
    <x v="1"/>
    <n v="0.35"/>
    <n v="1500"/>
    <n v="525"/>
    <n v="157.5"/>
    <n v="0.3"/>
  </r>
  <r>
    <x v="0"/>
    <n v="1185732"/>
    <x v="91"/>
    <x v="3"/>
    <x v="9"/>
    <x v="11"/>
    <x v="2"/>
    <n v="0.25"/>
    <n v="2000"/>
    <n v="500"/>
    <n v="150"/>
    <n v="0.3"/>
  </r>
  <r>
    <x v="0"/>
    <n v="1185732"/>
    <x v="91"/>
    <x v="3"/>
    <x v="9"/>
    <x v="11"/>
    <x v="3"/>
    <n v="0.30000000000000004"/>
    <n v="750"/>
    <n v="225.00000000000003"/>
    <n v="78.750000000000014"/>
    <n v="0.35000000000000003"/>
  </r>
  <r>
    <x v="0"/>
    <n v="1185732"/>
    <x v="91"/>
    <x v="3"/>
    <x v="9"/>
    <x v="11"/>
    <x v="4"/>
    <n v="0.44999999999999996"/>
    <n v="1500"/>
    <n v="674.99999999999989"/>
    <n v="202.49999999999997"/>
    <n v="0.3"/>
  </r>
  <r>
    <x v="0"/>
    <n v="1185732"/>
    <x v="91"/>
    <x v="3"/>
    <x v="9"/>
    <x v="11"/>
    <x v="5"/>
    <n v="0.35"/>
    <n v="2250"/>
    <n v="787.5"/>
    <n v="354.375"/>
    <n v="0.45"/>
  </r>
  <r>
    <x v="0"/>
    <n v="1185732"/>
    <x v="92"/>
    <x v="3"/>
    <x v="9"/>
    <x v="11"/>
    <x v="0"/>
    <n v="0.4"/>
    <n v="4450"/>
    <n v="1780"/>
    <n v="623.00000000000011"/>
    <n v="0.35000000000000003"/>
  </r>
  <r>
    <x v="0"/>
    <n v="1185732"/>
    <x v="92"/>
    <x v="3"/>
    <x v="9"/>
    <x v="11"/>
    <x v="1"/>
    <n v="0.4"/>
    <n v="1250"/>
    <n v="500"/>
    <n v="150"/>
    <n v="0.3"/>
  </r>
  <r>
    <x v="0"/>
    <n v="1185732"/>
    <x v="92"/>
    <x v="3"/>
    <x v="9"/>
    <x v="11"/>
    <x v="2"/>
    <n v="0.30000000000000004"/>
    <n v="1750"/>
    <n v="525.00000000000011"/>
    <n v="157.50000000000003"/>
    <n v="0.3"/>
  </r>
  <r>
    <x v="0"/>
    <n v="1185732"/>
    <x v="92"/>
    <x v="3"/>
    <x v="9"/>
    <x v="11"/>
    <x v="3"/>
    <n v="0.35"/>
    <n v="250"/>
    <n v="87.5"/>
    <n v="30.625000000000004"/>
    <n v="0.35000000000000003"/>
  </r>
  <r>
    <x v="0"/>
    <n v="1185732"/>
    <x v="92"/>
    <x v="3"/>
    <x v="9"/>
    <x v="11"/>
    <x v="4"/>
    <n v="0.5"/>
    <n v="750"/>
    <n v="375"/>
    <n v="112.5"/>
    <n v="0.3"/>
  </r>
  <r>
    <x v="0"/>
    <n v="1185732"/>
    <x v="92"/>
    <x v="3"/>
    <x v="9"/>
    <x v="11"/>
    <x v="5"/>
    <n v="0.4"/>
    <n v="1750"/>
    <n v="700"/>
    <n v="315"/>
    <n v="0.45"/>
  </r>
  <r>
    <x v="0"/>
    <n v="1185732"/>
    <x v="93"/>
    <x v="3"/>
    <x v="9"/>
    <x v="11"/>
    <x v="0"/>
    <n v="0.4"/>
    <n v="4000"/>
    <n v="1600"/>
    <n v="560"/>
    <n v="0.35000000000000003"/>
  </r>
  <r>
    <x v="0"/>
    <n v="1185732"/>
    <x v="93"/>
    <x v="3"/>
    <x v="9"/>
    <x v="11"/>
    <x v="1"/>
    <n v="0.4"/>
    <n v="1000"/>
    <n v="400"/>
    <n v="120"/>
    <n v="0.3"/>
  </r>
  <r>
    <x v="0"/>
    <n v="1185732"/>
    <x v="93"/>
    <x v="3"/>
    <x v="9"/>
    <x v="11"/>
    <x v="2"/>
    <n v="0.30000000000000004"/>
    <n v="1000"/>
    <n v="300.00000000000006"/>
    <n v="90.000000000000014"/>
    <n v="0.3"/>
  </r>
  <r>
    <x v="0"/>
    <n v="1185732"/>
    <x v="93"/>
    <x v="3"/>
    <x v="9"/>
    <x v="11"/>
    <x v="3"/>
    <n v="0.35"/>
    <n v="250"/>
    <n v="87.5"/>
    <n v="30.625000000000004"/>
    <n v="0.35000000000000003"/>
  </r>
  <r>
    <x v="0"/>
    <n v="1185732"/>
    <x v="93"/>
    <x v="3"/>
    <x v="9"/>
    <x v="11"/>
    <x v="4"/>
    <n v="0.5"/>
    <n v="500"/>
    <n v="250"/>
    <n v="75"/>
    <n v="0.3"/>
  </r>
  <r>
    <x v="0"/>
    <n v="1185732"/>
    <x v="93"/>
    <x v="3"/>
    <x v="9"/>
    <x v="11"/>
    <x v="5"/>
    <n v="0.4"/>
    <n v="1750"/>
    <n v="700"/>
    <n v="315"/>
    <n v="0.45"/>
  </r>
  <r>
    <x v="0"/>
    <n v="1185732"/>
    <x v="94"/>
    <x v="3"/>
    <x v="9"/>
    <x v="11"/>
    <x v="0"/>
    <n v="0.5"/>
    <n v="4450"/>
    <n v="2225"/>
    <n v="778.75000000000011"/>
    <n v="0.35000000000000003"/>
  </r>
  <r>
    <x v="0"/>
    <n v="1185732"/>
    <x v="94"/>
    <x v="3"/>
    <x v="9"/>
    <x v="11"/>
    <x v="1"/>
    <n v="0.45000000000000007"/>
    <n v="1500"/>
    <n v="675.00000000000011"/>
    <n v="202.50000000000003"/>
    <n v="0.3"/>
  </r>
  <r>
    <x v="0"/>
    <n v="1185732"/>
    <x v="94"/>
    <x v="3"/>
    <x v="9"/>
    <x v="11"/>
    <x v="2"/>
    <n v="0.4"/>
    <n v="1250"/>
    <n v="500"/>
    <n v="150"/>
    <n v="0.3"/>
  </r>
  <r>
    <x v="0"/>
    <n v="1185732"/>
    <x v="94"/>
    <x v="3"/>
    <x v="9"/>
    <x v="11"/>
    <x v="3"/>
    <n v="0.4"/>
    <n v="500"/>
    <n v="200"/>
    <n v="70"/>
    <n v="0.35000000000000003"/>
  </r>
  <r>
    <x v="0"/>
    <n v="1185732"/>
    <x v="94"/>
    <x v="3"/>
    <x v="9"/>
    <x v="11"/>
    <x v="4"/>
    <n v="0.54999999999999993"/>
    <n v="750"/>
    <n v="412.49999999999994"/>
    <n v="123.74999999999997"/>
    <n v="0.3"/>
  </r>
  <r>
    <x v="0"/>
    <n v="1185732"/>
    <x v="94"/>
    <x v="3"/>
    <x v="9"/>
    <x v="11"/>
    <x v="5"/>
    <n v="0.6"/>
    <n v="1750"/>
    <n v="1050"/>
    <n v="472.5"/>
    <n v="0.45"/>
  </r>
  <r>
    <x v="0"/>
    <n v="1185732"/>
    <x v="95"/>
    <x v="3"/>
    <x v="9"/>
    <x v="11"/>
    <x v="0"/>
    <n v="0.45"/>
    <n v="4250"/>
    <n v="1912.5"/>
    <n v="669.37500000000011"/>
    <n v="0.35000000000000003"/>
  </r>
  <r>
    <x v="0"/>
    <n v="1185732"/>
    <x v="95"/>
    <x v="3"/>
    <x v="9"/>
    <x v="11"/>
    <x v="1"/>
    <n v="0.40000000000000008"/>
    <n v="1750"/>
    <n v="700.00000000000011"/>
    <n v="210.00000000000003"/>
    <n v="0.3"/>
  </r>
  <r>
    <x v="0"/>
    <n v="1185732"/>
    <x v="95"/>
    <x v="3"/>
    <x v="9"/>
    <x v="11"/>
    <x v="2"/>
    <n v="0.35000000000000003"/>
    <n v="1750"/>
    <n v="612.50000000000011"/>
    <n v="183.75000000000003"/>
    <n v="0.3"/>
  </r>
  <r>
    <x v="0"/>
    <n v="1185732"/>
    <x v="95"/>
    <x v="3"/>
    <x v="9"/>
    <x v="11"/>
    <x v="3"/>
    <n v="0.35000000000000003"/>
    <n v="1500"/>
    <n v="525"/>
    <n v="183.75000000000003"/>
    <n v="0.35000000000000003"/>
  </r>
  <r>
    <x v="0"/>
    <n v="1185732"/>
    <x v="95"/>
    <x v="3"/>
    <x v="9"/>
    <x v="11"/>
    <x v="4"/>
    <n v="0.5"/>
    <n v="1500"/>
    <n v="750"/>
    <n v="225"/>
    <n v="0.3"/>
  </r>
  <r>
    <x v="0"/>
    <n v="1185732"/>
    <x v="95"/>
    <x v="3"/>
    <x v="9"/>
    <x v="11"/>
    <x v="5"/>
    <n v="0.55000000000000004"/>
    <n v="3250"/>
    <n v="1787.5000000000002"/>
    <n v="804.37500000000011"/>
    <n v="0.45"/>
  </r>
  <r>
    <x v="0"/>
    <n v="1185732"/>
    <x v="96"/>
    <x v="3"/>
    <x v="9"/>
    <x v="11"/>
    <x v="0"/>
    <n v="0.5"/>
    <n v="5500"/>
    <n v="2750"/>
    <n v="962.50000000000011"/>
    <n v="0.35000000000000003"/>
  </r>
  <r>
    <x v="0"/>
    <n v="1185732"/>
    <x v="96"/>
    <x v="3"/>
    <x v="9"/>
    <x v="11"/>
    <x v="1"/>
    <n v="0.45000000000000007"/>
    <n v="3000"/>
    <n v="1350.0000000000002"/>
    <n v="405.00000000000006"/>
    <n v="0.3"/>
  </r>
  <r>
    <x v="0"/>
    <n v="1185732"/>
    <x v="96"/>
    <x v="3"/>
    <x v="9"/>
    <x v="11"/>
    <x v="2"/>
    <n v="0.4"/>
    <n v="2250"/>
    <n v="900"/>
    <n v="270"/>
    <n v="0.3"/>
  </r>
  <r>
    <x v="0"/>
    <n v="1185732"/>
    <x v="96"/>
    <x v="3"/>
    <x v="9"/>
    <x v="11"/>
    <x v="3"/>
    <n v="0.4"/>
    <n v="1750"/>
    <n v="700"/>
    <n v="245.00000000000003"/>
    <n v="0.35000000000000003"/>
  </r>
  <r>
    <x v="0"/>
    <n v="1185732"/>
    <x v="96"/>
    <x v="3"/>
    <x v="9"/>
    <x v="11"/>
    <x v="4"/>
    <n v="0.5"/>
    <n v="2000"/>
    <n v="1000"/>
    <n v="300"/>
    <n v="0.3"/>
  </r>
  <r>
    <x v="0"/>
    <n v="1185732"/>
    <x v="96"/>
    <x v="3"/>
    <x v="9"/>
    <x v="11"/>
    <x v="5"/>
    <n v="0.55000000000000004"/>
    <n v="3750"/>
    <n v="2062.5"/>
    <n v="928.125"/>
    <n v="0.45"/>
  </r>
  <r>
    <x v="0"/>
    <n v="1185732"/>
    <x v="97"/>
    <x v="3"/>
    <x v="9"/>
    <x v="11"/>
    <x v="0"/>
    <n v="0.5"/>
    <n v="5250"/>
    <n v="2625"/>
    <n v="918.75000000000011"/>
    <n v="0.35000000000000003"/>
  </r>
  <r>
    <x v="0"/>
    <n v="1185732"/>
    <x v="97"/>
    <x v="3"/>
    <x v="9"/>
    <x v="11"/>
    <x v="1"/>
    <n v="0.45000000000000007"/>
    <n v="3000"/>
    <n v="1350.0000000000002"/>
    <n v="405.00000000000006"/>
    <n v="0.3"/>
  </r>
  <r>
    <x v="0"/>
    <n v="1185732"/>
    <x v="97"/>
    <x v="3"/>
    <x v="9"/>
    <x v="11"/>
    <x v="2"/>
    <n v="0.4"/>
    <n v="2250"/>
    <n v="900"/>
    <n v="270"/>
    <n v="0.3"/>
  </r>
  <r>
    <x v="0"/>
    <n v="1185732"/>
    <x v="97"/>
    <x v="3"/>
    <x v="9"/>
    <x v="11"/>
    <x v="3"/>
    <n v="0.35000000000000003"/>
    <n v="1750"/>
    <n v="612.50000000000011"/>
    <n v="214.37500000000006"/>
    <n v="0.35000000000000003"/>
  </r>
  <r>
    <x v="0"/>
    <n v="1185732"/>
    <x v="97"/>
    <x v="3"/>
    <x v="9"/>
    <x v="11"/>
    <x v="4"/>
    <n v="0.45"/>
    <n v="1500"/>
    <n v="675"/>
    <n v="202.5"/>
    <n v="0.3"/>
  </r>
  <r>
    <x v="0"/>
    <n v="1185732"/>
    <x v="97"/>
    <x v="3"/>
    <x v="9"/>
    <x v="11"/>
    <x v="5"/>
    <n v="0.5"/>
    <n v="3250"/>
    <n v="1625"/>
    <n v="731.25"/>
    <n v="0.45"/>
  </r>
  <r>
    <x v="0"/>
    <n v="1185732"/>
    <x v="98"/>
    <x v="3"/>
    <x v="9"/>
    <x v="11"/>
    <x v="0"/>
    <n v="0.45"/>
    <n v="4500"/>
    <n v="2025"/>
    <n v="708.75000000000011"/>
    <n v="0.35000000000000003"/>
  </r>
  <r>
    <x v="0"/>
    <n v="1185732"/>
    <x v="98"/>
    <x v="3"/>
    <x v="9"/>
    <x v="11"/>
    <x v="1"/>
    <n v="0.40000000000000008"/>
    <n v="2500"/>
    <n v="1000.0000000000002"/>
    <n v="300.00000000000006"/>
    <n v="0.3"/>
  </r>
  <r>
    <x v="0"/>
    <n v="1185732"/>
    <x v="98"/>
    <x v="3"/>
    <x v="9"/>
    <x v="11"/>
    <x v="2"/>
    <n v="0.25"/>
    <n v="1500"/>
    <n v="375"/>
    <n v="112.5"/>
    <n v="0.3"/>
  </r>
  <r>
    <x v="0"/>
    <n v="1185732"/>
    <x v="98"/>
    <x v="3"/>
    <x v="9"/>
    <x v="11"/>
    <x v="3"/>
    <n v="0.25"/>
    <n v="1250"/>
    <n v="312.5"/>
    <n v="109.37500000000001"/>
    <n v="0.35000000000000003"/>
  </r>
  <r>
    <x v="0"/>
    <n v="1185732"/>
    <x v="98"/>
    <x v="3"/>
    <x v="9"/>
    <x v="11"/>
    <x v="4"/>
    <n v="0.35"/>
    <n v="1250"/>
    <n v="437.5"/>
    <n v="131.25"/>
    <n v="0.3"/>
  </r>
  <r>
    <x v="0"/>
    <n v="1185732"/>
    <x v="98"/>
    <x v="3"/>
    <x v="9"/>
    <x v="11"/>
    <x v="5"/>
    <n v="0.4"/>
    <n v="2000"/>
    <n v="800"/>
    <n v="360"/>
    <n v="0.45"/>
  </r>
  <r>
    <x v="0"/>
    <n v="1185732"/>
    <x v="99"/>
    <x v="3"/>
    <x v="9"/>
    <x v="11"/>
    <x v="0"/>
    <n v="0.44999999999999996"/>
    <n v="3750"/>
    <n v="1687.4999999999998"/>
    <n v="590.625"/>
    <n v="0.35000000000000003"/>
  </r>
  <r>
    <x v="0"/>
    <n v="1185732"/>
    <x v="99"/>
    <x v="3"/>
    <x v="9"/>
    <x v="11"/>
    <x v="1"/>
    <n v="0.35"/>
    <n v="2000"/>
    <n v="700"/>
    <n v="210"/>
    <n v="0.3"/>
  </r>
  <r>
    <x v="0"/>
    <n v="1185732"/>
    <x v="99"/>
    <x v="3"/>
    <x v="9"/>
    <x v="11"/>
    <x v="2"/>
    <n v="0.35"/>
    <n v="1000"/>
    <n v="350"/>
    <n v="105"/>
    <n v="0.3"/>
  </r>
  <r>
    <x v="0"/>
    <n v="1185732"/>
    <x v="99"/>
    <x v="3"/>
    <x v="9"/>
    <x v="11"/>
    <x v="3"/>
    <n v="0.35"/>
    <n v="750"/>
    <n v="262.5"/>
    <n v="91.875000000000014"/>
    <n v="0.35000000000000003"/>
  </r>
  <r>
    <x v="0"/>
    <n v="1185732"/>
    <x v="99"/>
    <x v="3"/>
    <x v="9"/>
    <x v="11"/>
    <x v="4"/>
    <n v="0.44999999999999996"/>
    <n v="750"/>
    <n v="337.49999999999994"/>
    <n v="101.24999999999999"/>
    <n v="0.3"/>
  </r>
  <r>
    <x v="0"/>
    <n v="1185732"/>
    <x v="99"/>
    <x v="3"/>
    <x v="9"/>
    <x v="11"/>
    <x v="5"/>
    <n v="0.49999999999999989"/>
    <n v="2000"/>
    <n v="999.99999999999977"/>
    <n v="449.99999999999989"/>
    <n v="0.45"/>
  </r>
  <r>
    <x v="0"/>
    <n v="1185732"/>
    <x v="100"/>
    <x v="3"/>
    <x v="9"/>
    <x v="11"/>
    <x v="0"/>
    <n v="0.5"/>
    <n v="3500"/>
    <n v="1750"/>
    <n v="612.50000000000011"/>
    <n v="0.35000000000000003"/>
  </r>
  <r>
    <x v="0"/>
    <n v="1185732"/>
    <x v="100"/>
    <x v="3"/>
    <x v="9"/>
    <x v="11"/>
    <x v="1"/>
    <n v="0.4"/>
    <n v="2000"/>
    <n v="800"/>
    <n v="240"/>
    <n v="0.3"/>
  </r>
  <r>
    <x v="0"/>
    <n v="1185732"/>
    <x v="100"/>
    <x v="3"/>
    <x v="9"/>
    <x v="11"/>
    <x v="2"/>
    <n v="0.4"/>
    <n v="1450"/>
    <n v="580"/>
    <n v="174"/>
    <n v="0.3"/>
  </r>
  <r>
    <x v="0"/>
    <n v="1185732"/>
    <x v="100"/>
    <x v="3"/>
    <x v="9"/>
    <x v="11"/>
    <x v="3"/>
    <n v="0.4"/>
    <n v="1500"/>
    <n v="600"/>
    <n v="210.00000000000003"/>
    <n v="0.35000000000000003"/>
  </r>
  <r>
    <x v="0"/>
    <n v="1185732"/>
    <x v="100"/>
    <x v="3"/>
    <x v="9"/>
    <x v="11"/>
    <x v="4"/>
    <n v="0.54999999999999993"/>
    <n v="1250"/>
    <n v="687.49999999999989"/>
    <n v="206.24999999999997"/>
    <n v="0.3"/>
  </r>
  <r>
    <x v="0"/>
    <n v="1185732"/>
    <x v="100"/>
    <x v="3"/>
    <x v="9"/>
    <x v="11"/>
    <x v="5"/>
    <n v="0.59999999999999987"/>
    <n v="2250"/>
    <n v="1349.9999999999998"/>
    <n v="607.49999999999989"/>
    <n v="0.45"/>
  </r>
  <r>
    <x v="0"/>
    <n v="1185732"/>
    <x v="101"/>
    <x v="3"/>
    <x v="9"/>
    <x v="11"/>
    <x v="0"/>
    <n v="0.54999999999999993"/>
    <n v="4750"/>
    <n v="2612.4999999999995"/>
    <n v="914.37499999999989"/>
    <n v="0.35000000000000003"/>
  </r>
  <r>
    <x v="0"/>
    <n v="1185732"/>
    <x v="101"/>
    <x v="3"/>
    <x v="9"/>
    <x v="11"/>
    <x v="1"/>
    <n v="0.45"/>
    <n v="2750"/>
    <n v="1237.5"/>
    <n v="371.25"/>
    <n v="0.3"/>
  </r>
  <r>
    <x v="0"/>
    <n v="1185732"/>
    <x v="101"/>
    <x v="3"/>
    <x v="9"/>
    <x v="11"/>
    <x v="2"/>
    <n v="0.45"/>
    <n v="2250"/>
    <n v="1012.5"/>
    <n v="303.75"/>
    <n v="0.3"/>
  </r>
  <r>
    <x v="0"/>
    <n v="1185732"/>
    <x v="101"/>
    <x v="3"/>
    <x v="9"/>
    <x v="11"/>
    <x v="3"/>
    <n v="0.45"/>
    <n v="1750"/>
    <n v="787.5"/>
    <n v="275.625"/>
    <n v="0.35000000000000003"/>
  </r>
  <r>
    <x v="0"/>
    <n v="1185732"/>
    <x v="101"/>
    <x v="3"/>
    <x v="9"/>
    <x v="11"/>
    <x v="4"/>
    <n v="0.54999999999999993"/>
    <n v="1750"/>
    <n v="962.49999999999989"/>
    <n v="288.74999999999994"/>
    <n v="0.3"/>
  </r>
  <r>
    <x v="0"/>
    <n v="1185732"/>
    <x v="101"/>
    <x v="3"/>
    <x v="9"/>
    <x v="11"/>
    <x v="5"/>
    <n v="0.59999999999999987"/>
    <n v="2750"/>
    <n v="1649.9999999999995"/>
    <n v="742.49999999999977"/>
    <n v="0.45"/>
  </r>
  <r>
    <x v="3"/>
    <n v="1189833"/>
    <x v="102"/>
    <x v="3"/>
    <x v="10"/>
    <x v="12"/>
    <x v="0"/>
    <n v="0.35"/>
    <n v="4750"/>
    <n v="1662.5"/>
    <n v="748.125"/>
    <n v="0.45"/>
  </r>
  <r>
    <x v="3"/>
    <n v="1189833"/>
    <x v="102"/>
    <x v="3"/>
    <x v="10"/>
    <x v="12"/>
    <x v="1"/>
    <n v="0.45"/>
    <n v="4750"/>
    <n v="2137.5"/>
    <n v="641.25"/>
    <n v="0.3"/>
  </r>
  <r>
    <x v="3"/>
    <n v="1189833"/>
    <x v="102"/>
    <x v="3"/>
    <x v="10"/>
    <x v="12"/>
    <x v="2"/>
    <n v="0.45"/>
    <n v="4750"/>
    <n v="2137.5"/>
    <n v="961.875"/>
    <n v="0.45"/>
  </r>
  <r>
    <x v="3"/>
    <n v="1189833"/>
    <x v="102"/>
    <x v="3"/>
    <x v="10"/>
    <x v="12"/>
    <x v="3"/>
    <n v="0.45"/>
    <n v="3250"/>
    <n v="1462.5"/>
    <n v="585"/>
    <n v="0.39999999999999997"/>
  </r>
  <r>
    <x v="3"/>
    <n v="1189833"/>
    <x v="102"/>
    <x v="3"/>
    <x v="10"/>
    <x v="12"/>
    <x v="4"/>
    <n v="0.5"/>
    <n v="2750"/>
    <n v="1375"/>
    <n v="825.00000000000011"/>
    <n v="0.60000000000000009"/>
  </r>
  <r>
    <x v="3"/>
    <n v="1189833"/>
    <x v="102"/>
    <x v="3"/>
    <x v="10"/>
    <x v="12"/>
    <x v="5"/>
    <n v="0.45"/>
    <n v="4750"/>
    <n v="2137.5"/>
    <n v="534.375"/>
    <n v="0.25"/>
  </r>
  <r>
    <x v="3"/>
    <n v="1189833"/>
    <x v="103"/>
    <x v="3"/>
    <x v="10"/>
    <x v="12"/>
    <x v="0"/>
    <n v="0.35"/>
    <n v="5250"/>
    <n v="1837.4999999999998"/>
    <n v="826.87499999999989"/>
    <n v="0.45"/>
  </r>
  <r>
    <x v="3"/>
    <n v="1189833"/>
    <x v="103"/>
    <x v="3"/>
    <x v="10"/>
    <x v="12"/>
    <x v="1"/>
    <n v="0.45"/>
    <n v="4250"/>
    <n v="1912.5"/>
    <n v="573.75"/>
    <n v="0.3"/>
  </r>
  <r>
    <x v="3"/>
    <n v="1189833"/>
    <x v="103"/>
    <x v="3"/>
    <x v="10"/>
    <x v="12"/>
    <x v="2"/>
    <n v="0.45"/>
    <n v="4500"/>
    <n v="2025"/>
    <n v="911.25"/>
    <n v="0.45"/>
  </r>
  <r>
    <x v="3"/>
    <n v="1189833"/>
    <x v="103"/>
    <x v="3"/>
    <x v="10"/>
    <x v="12"/>
    <x v="3"/>
    <n v="0.45"/>
    <n v="3000"/>
    <n v="1350"/>
    <n v="540"/>
    <n v="0.39999999999999997"/>
  </r>
  <r>
    <x v="3"/>
    <n v="1189833"/>
    <x v="103"/>
    <x v="3"/>
    <x v="10"/>
    <x v="12"/>
    <x v="4"/>
    <n v="0.5"/>
    <n v="2250"/>
    <n v="1125"/>
    <n v="675.00000000000011"/>
    <n v="0.60000000000000009"/>
  </r>
  <r>
    <x v="3"/>
    <n v="1189833"/>
    <x v="103"/>
    <x v="3"/>
    <x v="10"/>
    <x v="12"/>
    <x v="5"/>
    <n v="0.45"/>
    <n v="4250"/>
    <n v="1912.5"/>
    <n v="478.125"/>
    <n v="0.25"/>
  </r>
  <r>
    <x v="3"/>
    <n v="1189833"/>
    <x v="104"/>
    <x v="3"/>
    <x v="10"/>
    <x v="12"/>
    <x v="0"/>
    <n v="0.35"/>
    <n v="5750"/>
    <n v="2012.4999999999998"/>
    <n v="905.62499999999989"/>
    <n v="0.45"/>
  </r>
  <r>
    <x v="3"/>
    <n v="1189833"/>
    <x v="104"/>
    <x v="3"/>
    <x v="10"/>
    <x v="12"/>
    <x v="1"/>
    <n v="0.45"/>
    <n v="4250"/>
    <n v="1912.5"/>
    <n v="573.75"/>
    <n v="0.3"/>
  </r>
  <r>
    <x v="3"/>
    <n v="1189833"/>
    <x v="104"/>
    <x v="3"/>
    <x v="10"/>
    <x v="12"/>
    <x v="2"/>
    <n v="0.45"/>
    <n v="4250"/>
    <n v="1912.5"/>
    <n v="860.625"/>
    <n v="0.45"/>
  </r>
  <r>
    <x v="3"/>
    <n v="1189833"/>
    <x v="104"/>
    <x v="3"/>
    <x v="10"/>
    <x v="12"/>
    <x v="3"/>
    <n v="0.45"/>
    <n v="3250"/>
    <n v="1462.5"/>
    <n v="585"/>
    <n v="0.39999999999999997"/>
  </r>
  <r>
    <x v="3"/>
    <n v="1189833"/>
    <x v="104"/>
    <x v="3"/>
    <x v="10"/>
    <x v="12"/>
    <x v="4"/>
    <n v="0.5"/>
    <n v="2000"/>
    <n v="1000"/>
    <n v="600.00000000000011"/>
    <n v="0.60000000000000009"/>
  </r>
  <r>
    <x v="3"/>
    <n v="1189833"/>
    <x v="104"/>
    <x v="3"/>
    <x v="10"/>
    <x v="12"/>
    <x v="5"/>
    <n v="0.45"/>
    <n v="4000"/>
    <n v="1800"/>
    <n v="450"/>
    <n v="0.25"/>
  </r>
  <r>
    <x v="3"/>
    <n v="1189833"/>
    <x v="105"/>
    <x v="3"/>
    <x v="10"/>
    <x v="12"/>
    <x v="0"/>
    <n v="0.45"/>
    <n v="5750"/>
    <n v="2587.5"/>
    <n v="1164.375"/>
    <n v="0.45"/>
  </r>
  <r>
    <x v="3"/>
    <n v="1189833"/>
    <x v="105"/>
    <x v="3"/>
    <x v="10"/>
    <x v="12"/>
    <x v="1"/>
    <n v="0.45"/>
    <n v="3750"/>
    <n v="1687.5"/>
    <n v="506.25"/>
    <n v="0.3"/>
  </r>
  <r>
    <x v="3"/>
    <n v="1189833"/>
    <x v="105"/>
    <x v="3"/>
    <x v="10"/>
    <x v="12"/>
    <x v="2"/>
    <n v="0.45"/>
    <n v="4000"/>
    <n v="1800"/>
    <n v="810"/>
    <n v="0.45"/>
  </r>
  <r>
    <x v="3"/>
    <n v="1189833"/>
    <x v="105"/>
    <x v="3"/>
    <x v="10"/>
    <x v="12"/>
    <x v="3"/>
    <n v="0.4"/>
    <n v="3000"/>
    <n v="1200"/>
    <n v="479.99999999999994"/>
    <n v="0.39999999999999997"/>
  </r>
  <r>
    <x v="3"/>
    <n v="1189833"/>
    <x v="105"/>
    <x v="3"/>
    <x v="10"/>
    <x v="12"/>
    <x v="4"/>
    <n v="0.45"/>
    <n v="2000"/>
    <n v="900"/>
    <n v="540.00000000000011"/>
    <n v="0.60000000000000009"/>
  </r>
  <r>
    <x v="3"/>
    <n v="1189833"/>
    <x v="105"/>
    <x v="3"/>
    <x v="10"/>
    <x v="12"/>
    <x v="5"/>
    <n v="0.6"/>
    <n v="3750"/>
    <n v="2250"/>
    <n v="562.5"/>
    <n v="0.25"/>
  </r>
  <r>
    <x v="3"/>
    <n v="1189833"/>
    <x v="106"/>
    <x v="3"/>
    <x v="10"/>
    <x v="12"/>
    <x v="0"/>
    <n v="0.4"/>
    <n v="5750"/>
    <n v="2300"/>
    <n v="1035"/>
    <n v="0.45"/>
  </r>
  <r>
    <x v="3"/>
    <n v="1189833"/>
    <x v="106"/>
    <x v="3"/>
    <x v="10"/>
    <x v="12"/>
    <x v="1"/>
    <n v="0.45"/>
    <n v="4250"/>
    <n v="1912.5"/>
    <n v="573.75"/>
    <n v="0.3"/>
  </r>
  <r>
    <x v="3"/>
    <n v="1189833"/>
    <x v="106"/>
    <x v="3"/>
    <x v="10"/>
    <x v="12"/>
    <x v="2"/>
    <n v="0.45"/>
    <n v="4250"/>
    <n v="1912.5"/>
    <n v="860.625"/>
    <n v="0.45"/>
  </r>
  <r>
    <x v="3"/>
    <n v="1189833"/>
    <x v="106"/>
    <x v="3"/>
    <x v="10"/>
    <x v="12"/>
    <x v="3"/>
    <n v="0.4"/>
    <n v="3250"/>
    <n v="1300"/>
    <n v="520"/>
    <n v="0.39999999999999997"/>
  </r>
  <r>
    <x v="3"/>
    <n v="1189833"/>
    <x v="106"/>
    <x v="3"/>
    <x v="10"/>
    <x v="12"/>
    <x v="4"/>
    <n v="0.45"/>
    <n v="2250"/>
    <n v="1012.5"/>
    <n v="607.50000000000011"/>
    <n v="0.60000000000000009"/>
  </r>
  <r>
    <x v="3"/>
    <n v="1189833"/>
    <x v="106"/>
    <x v="3"/>
    <x v="10"/>
    <x v="12"/>
    <x v="5"/>
    <n v="0.6"/>
    <n v="4000"/>
    <n v="2400"/>
    <n v="600"/>
    <n v="0.25"/>
  </r>
  <r>
    <x v="3"/>
    <n v="1189833"/>
    <x v="107"/>
    <x v="3"/>
    <x v="10"/>
    <x v="12"/>
    <x v="0"/>
    <n v="0.4"/>
    <n v="6750"/>
    <n v="2700"/>
    <n v="1215"/>
    <n v="0.45"/>
  </r>
  <r>
    <x v="3"/>
    <n v="1189833"/>
    <x v="107"/>
    <x v="3"/>
    <x v="10"/>
    <x v="12"/>
    <x v="1"/>
    <n v="0.45"/>
    <n v="5250"/>
    <n v="2362.5"/>
    <n v="708.75"/>
    <n v="0.3"/>
  </r>
  <r>
    <x v="3"/>
    <n v="1189833"/>
    <x v="107"/>
    <x v="3"/>
    <x v="10"/>
    <x v="12"/>
    <x v="2"/>
    <n v="0.45"/>
    <n v="5500"/>
    <n v="2475"/>
    <n v="1113.75"/>
    <n v="0.45"/>
  </r>
  <r>
    <x v="3"/>
    <n v="1189833"/>
    <x v="107"/>
    <x v="3"/>
    <x v="10"/>
    <x v="12"/>
    <x v="3"/>
    <n v="0.4"/>
    <n v="4250"/>
    <n v="1700"/>
    <n v="680"/>
    <n v="0.39999999999999997"/>
  </r>
  <r>
    <x v="3"/>
    <n v="1189833"/>
    <x v="107"/>
    <x v="3"/>
    <x v="10"/>
    <x v="12"/>
    <x v="4"/>
    <n v="0.45"/>
    <n v="3000"/>
    <n v="1350"/>
    <n v="810.00000000000011"/>
    <n v="0.60000000000000009"/>
  </r>
  <r>
    <x v="3"/>
    <n v="1189833"/>
    <x v="107"/>
    <x v="3"/>
    <x v="10"/>
    <x v="12"/>
    <x v="5"/>
    <n v="0.6"/>
    <n v="6000"/>
    <n v="3600"/>
    <n v="900"/>
    <n v="0.25"/>
  </r>
  <r>
    <x v="3"/>
    <n v="1189833"/>
    <x v="108"/>
    <x v="3"/>
    <x v="10"/>
    <x v="12"/>
    <x v="0"/>
    <n v="0.4"/>
    <n v="7500"/>
    <n v="3000"/>
    <n v="1350"/>
    <n v="0.45"/>
  </r>
  <r>
    <x v="3"/>
    <n v="1189833"/>
    <x v="108"/>
    <x v="3"/>
    <x v="10"/>
    <x v="12"/>
    <x v="1"/>
    <n v="0.45"/>
    <n v="6000"/>
    <n v="2700"/>
    <n v="810"/>
    <n v="0.3"/>
  </r>
  <r>
    <x v="3"/>
    <n v="1189833"/>
    <x v="108"/>
    <x v="3"/>
    <x v="10"/>
    <x v="12"/>
    <x v="2"/>
    <n v="0.45"/>
    <n v="5500"/>
    <n v="2475"/>
    <n v="1113.75"/>
    <n v="0.45"/>
  </r>
  <r>
    <x v="3"/>
    <n v="1189833"/>
    <x v="108"/>
    <x v="3"/>
    <x v="10"/>
    <x v="12"/>
    <x v="3"/>
    <n v="0.4"/>
    <n v="4500"/>
    <n v="1800"/>
    <n v="719.99999999999989"/>
    <n v="0.39999999999999997"/>
  </r>
  <r>
    <x v="3"/>
    <n v="1189833"/>
    <x v="108"/>
    <x v="3"/>
    <x v="10"/>
    <x v="12"/>
    <x v="4"/>
    <n v="0.45"/>
    <n v="4750"/>
    <n v="2137.5"/>
    <n v="1282.5000000000002"/>
    <n v="0.60000000000000009"/>
  </r>
  <r>
    <x v="3"/>
    <n v="1189833"/>
    <x v="108"/>
    <x v="3"/>
    <x v="10"/>
    <x v="12"/>
    <x v="5"/>
    <n v="0.6"/>
    <n v="4750"/>
    <n v="2850"/>
    <n v="712.5"/>
    <n v="0.25"/>
  </r>
  <r>
    <x v="3"/>
    <n v="1189833"/>
    <x v="109"/>
    <x v="3"/>
    <x v="10"/>
    <x v="12"/>
    <x v="0"/>
    <n v="0.45"/>
    <n v="6750"/>
    <n v="3037.5"/>
    <n v="1366.875"/>
    <n v="0.45"/>
  </r>
  <r>
    <x v="3"/>
    <n v="1189833"/>
    <x v="109"/>
    <x v="3"/>
    <x v="10"/>
    <x v="12"/>
    <x v="1"/>
    <n v="0.55000000000000004"/>
    <n v="6250"/>
    <n v="3437.5000000000005"/>
    <n v="1031.25"/>
    <n v="0.3"/>
  </r>
  <r>
    <x v="3"/>
    <n v="1189833"/>
    <x v="109"/>
    <x v="3"/>
    <x v="10"/>
    <x v="12"/>
    <x v="2"/>
    <n v="0.5"/>
    <n v="5000"/>
    <n v="2500"/>
    <n v="1125"/>
    <n v="0.45"/>
  </r>
  <r>
    <x v="3"/>
    <n v="1189833"/>
    <x v="109"/>
    <x v="3"/>
    <x v="10"/>
    <x v="12"/>
    <x v="3"/>
    <n v="0.45"/>
    <n v="4250"/>
    <n v="1912.5"/>
    <n v="764.99999999999989"/>
    <n v="0.39999999999999997"/>
  </r>
  <r>
    <x v="3"/>
    <n v="1189833"/>
    <x v="109"/>
    <x v="3"/>
    <x v="10"/>
    <x v="12"/>
    <x v="4"/>
    <n v="0.54999999999999993"/>
    <n v="4250"/>
    <n v="2337.4999999999995"/>
    <n v="1402.5"/>
    <n v="0.60000000000000009"/>
  </r>
  <r>
    <x v="3"/>
    <n v="1189833"/>
    <x v="109"/>
    <x v="3"/>
    <x v="10"/>
    <x v="12"/>
    <x v="5"/>
    <n v="0.6"/>
    <n v="4000"/>
    <n v="2400"/>
    <n v="600"/>
    <n v="0.25"/>
  </r>
  <r>
    <x v="3"/>
    <n v="1189833"/>
    <x v="110"/>
    <x v="3"/>
    <x v="10"/>
    <x v="12"/>
    <x v="0"/>
    <n v="0.45"/>
    <n v="6000"/>
    <n v="2700"/>
    <n v="1215"/>
    <n v="0.45"/>
  </r>
  <r>
    <x v="3"/>
    <n v="1189833"/>
    <x v="110"/>
    <x v="3"/>
    <x v="10"/>
    <x v="12"/>
    <x v="1"/>
    <n v="0.5"/>
    <n v="6000"/>
    <n v="3000"/>
    <n v="900"/>
    <n v="0.3"/>
  </r>
  <r>
    <x v="3"/>
    <n v="1189833"/>
    <x v="110"/>
    <x v="3"/>
    <x v="10"/>
    <x v="12"/>
    <x v="2"/>
    <n v="0.45"/>
    <n v="4500"/>
    <n v="2025"/>
    <n v="911.25"/>
    <n v="0.45"/>
  </r>
  <r>
    <x v="3"/>
    <n v="1189833"/>
    <x v="110"/>
    <x v="3"/>
    <x v="10"/>
    <x v="12"/>
    <x v="3"/>
    <n v="0.45"/>
    <n v="4000"/>
    <n v="1800"/>
    <n v="719.99999999999989"/>
    <n v="0.39999999999999997"/>
  </r>
  <r>
    <x v="3"/>
    <n v="1189833"/>
    <x v="110"/>
    <x v="3"/>
    <x v="10"/>
    <x v="12"/>
    <x v="4"/>
    <n v="0.54999999999999993"/>
    <n v="4000"/>
    <n v="2199.9999999999995"/>
    <n v="1320"/>
    <n v="0.60000000000000009"/>
  </r>
  <r>
    <x v="3"/>
    <n v="1189833"/>
    <x v="110"/>
    <x v="3"/>
    <x v="10"/>
    <x v="12"/>
    <x v="5"/>
    <n v="0.6"/>
    <n v="4500"/>
    <n v="2700"/>
    <n v="675"/>
    <n v="0.25"/>
  </r>
  <r>
    <x v="3"/>
    <n v="1189833"/>
    <x v="111"/>
    <x v="3"/>
    <x v="10"/>
    <x v="12"/>
    <x v="0"/>
    <n v="0.45"/>
    <n v="5500"/>
    <n v="2475"/>
    <n v="1113.75"/>
    <n v="0.45"/>
  </r>
  <r>
    <x v="3"/>
    <n v="1189833"/>
    <x v="111"/>
    <x v="3"/>
    <x v="10"/>
    <x v="12"/>
    <x v="1"/>
    <n v="0.5"/>
    <n v="5500"/>
    <n v="2750"/>
    <n v="825"/>
    <n v="0.3"/>
  </r>
  <r>
    <x v="3"/>
    <n v="1189833"/>
    <x v="111"/>
    <x v="3"/>
    <x v="10"/>
    <x v="12"/>
    <x v="2"/>
    <n v="0.45"/>
    <n v="4000"/>
    <n v="1800"/>
    <n v="810"/>
    <n v="0.45"/>
  </r>
  <r>
    <x v="3"/>
    <n v="1189833"/>
    <x v="111"/>
    <x v="3"/>
    <x v="10"/>
    <x v="12"/>
    <x v="3"/>
    <n v="0.45"/>
    <n v="3750"/>
    <n v="1687.5"/>
    <n v="675"/>
    <n v="0.39999999999999997"/>
  </r>
  <r>
    <x v="3"/>
    <n v="1189833"/>
    <x v="111"/>
    <x v="3"/>
    <x v="10"/>
    <x v="12"/>
    <x v="4"/>
    <n v="0.54999999999999993"/>
    <n v="3500"/>
    <n v="1924.9999999999998"/>
    <n v="1155"/>
    <n v="0.60000000000000009"/>
  </r>
  <r>
    <x v="3"/>
    <n v="1189833"/>
    <x v="111"/>
    <x v="3"/>
    <x v="10"/>
    <x v="12"/>
    <x v="5"/>
    <n v="0.6"/>
    <n v="4000"/>
    <n v="2400"/>
    <n v="600"/>
    <n v="0.25"/>
  </r>
  <r>
    <x v="3"/>
    <n v="1189833"/>
    <x v="112"/>
    <x v="3"/>
    <x v="10"/>
    <x v="12"/>
    <x v="0"/>
    <n v="0.4"/>
    <n v="5750"/>
    <n v="2300"/>
    <n v="1035"/>
    <n v="0.45"/>
  </r>
  <r>
    <x v="3"/>
    <n v="1189833"/>
    <x v="112"/>
    <x v="3"/>
    <x v="10"/>
    <x v="12"/>
    <x v="1"/>
    <n v="0.45000000000000007"/>
    <n v="5750"/>
    <n v="2587.5000000000005"/>
    <n v="776.25000000000011"/>
    <n v="0.3"/>
  </r>
  <r>
    <x v="3"/>
    <n v="1189833"/>
    <x v="112"/>
    <x v="3"/>
    <x v="10"/>
    <x v="12"/>
    <x v="2"/>
    <n v="0.4"/>
    <n v="4250"/>
    <n v="1700"/>
    <n v="765"/>
    <n v="0.45"/>
  </r>
  <r>
    <x v="3"/>
    <n v="1189833"/>
    <x v="112"/>
    <x v="3"/>
    <x v="10"/>
    <x v="12"/>
    <x v="3"/>
    <n v="0.4"/>
    <n v="4250"/>
    <n v="1700"/>
    <n v="680"/>
    <n v="0.39999999999999997"/>
  </r>
  <r>
    <x v="3"/>
    <n v="1189833"/>
    <x v="112"/>
    <x v="3"/>
    <x v="10"/>
    <x v="12"/>
    <x v="4"/>
    <n v="0.54999999999999993"/>
    <n v="3750"/>
    <n v="2062.4999999999995"/>
    <n v="1237.5"/>
    <n v="0.60000000000000009"/>
  </r>
  <r>
    <x v="3"/>
    <n v="1189833"/>
    <x v="112"/>
    <x v="3"/>
    <x v="10"/>
    <x v="12"/>
    <x v="5"/>
    <n v="0.6"/>
    <n v="4750"/>
    <n v="2850"/>
    <n v="712.5"/>
    <n v="0.25"/>
  </r>
  <r>
    <x v="3"/>
    <n v="1189833"/>
    <x v="113"/>
    <x v="3"/>
    <x v="10"/>
    <x v="12"/>
    <x v="0"/>
    <n v="0.45"/>
    <n v="6750"/>
    <n v="3037.5"/>
    <n v="1366.875"/>
    <n v="0.45"/>
  </r>
  <r>
    <x v="3"/>
    <n v="1189833"/>
    <x v="113"/>
    <x v="3"/>
    <x v="10"/>
    <x v="12"/>
    <x v="1"/>
    <n v="0.5"/>
    <n v="6750"/>
    <n v="3375"/>
    <n v="1012.5"/>
    <n v="0.3"/>
  </r>
  <r>
    <x v="3"/>
    <n v="1189833"/>
    <x v="113"/>
    <x v="3"/>
    <x v="10"/>
    <x v="12"/>
    <x v="2"/>
    <n v="0.45"/>
    <n v="4750"/>
    <n v="2137.5"/>
    <n v="961.875"/>
    <n v="0.45"/>
  </r>
  <r>
    <x v="3"/>
    <n v="1189833"/>
    <x v="113"/>
    <x v="3"/>
    <x v="10"/>
    <x v="12"/>
    <x v="3"/>
    <n v="0.45"/>
    <n v="4750"/>
    <n v="2137.5"/>
    <n v="854.99999999999989"/>
    <n v="0.39999999999999997"/>
  </r>
  <r>
    <x v="3"/>
    <n v="1189833"/>
    <x v="113"/>
    <x v="3"/>
    <x v="10"/>
    <x v="12"/>
    <x v="4"/>
    <n v="0.54999999999999993"/>
    <n v="4000"/>
    <n v="2199.9999999999995"/>
    <n v="1320"/>
    <n v="0.60000000000000009"/>
  </r>
  <r>
    <x v="3"/>
    <n v="1189833"/>
    <x v="113"/>
    <x v="3"/>
    <x v="10"/>
    <x v="12"/>
    <x v="5"/>
    <n v="0.6"/>
    <n v="5000"/>
    <n v="3000"/>
    <n v="750"/>
    <n v="0.25"/>
  </r>
  <r>
    <x v="1"/>
    <n v="1197831"/>
    <x v="114"/>
    <x v="1"/>
    <x v="11"/>
    <x v="13"/>
    <x v="0"/>
    <n v="0.2"/>
    <n v="7000"/>
    <n v="1400"/>
    <n v="489.99999999999994"/>
    <n v="0.35"/>
  </r>
  <r>
    <x v="1"/>
    <n v="1197831"/>
    <x v="114"/>
    <x v="1"/>
    <x v="11"/>
    <x v="13"/>
    <x v="1"/>
    <n v="0.3"/>
    <n v="7000"/>
    <n v="2100"/>
    <n v="735"/>
    <n v="0.35"/>
  </r>
  <r>
    <x v="1"/>
    <n v="1197831"/>
    <x v="114"/>
    <x v="1"/>
    <x v="11"/>
    <x v="13"/>
    <x v="2"/>
    <n v="0.3"/>
    <n v="5000"/>
    <n v="1500"/>
    <n v="525"/>
    <n v="0.35"/>
  </r>
  <r>
    <x v="1"/>
    <n v="1197831"/>
    <x v="114"/>
    <x v="1"/>
    <x v="11"/>
    <x v="13"/>
    <x v="3"/>
    <n v="0.35"/>
    <n v="5000"/>
    <n v="1750"/>
    <n v="787.5"/>
    <n v="0.45"/>
  </r>
  <r>
    <x v="1"/>
    <n v="1197831"/>
    <x v="114"/>
    <x v="1"/>
    <x v="11"/>
    <x v="13"/>
    <x v="4"/>
    <n v="0.4"/>
    <n v="3500"/>
    <n v="1400"/>
    <n v="420"/>
    <n v="0.3"/>
  </r>
  <r>
    <x v="1"/>
    <n v="1197831"/>
    <x v="114"/>
    <x v="1"/>
    <x v="11"/>
    <x v="13"/>
    <x v="5"/>
    <n v="0.35"/>
    <n v="5000"/>
    <n v="1750"/>
    <n v="875"/>
    <n v="0.5"/>
  </r>
  <r>
    <x v="1"/>
    <n v="1197831"/>
    <x v="67"/>
    <x v="1"/>
    <x v="11"/>
    <x v="13"/>
    <x v="0"/>
    <n v="0.25"/>
    <n v="6500"/>
    <n v="1625"/>
    <n v="568.75"/>
    <n v="0.35"/>
  </r>
  <r>
    <x v="1"/>
    <n v="1197831"/>
    <x v="67"/>
    <x v="1"/>
    <x v="11"/>
    <x v="13"/>
    <x v="1"/>
    <n v="0.35"/>
    <n v="6250"/>
    <n v="2187.5"/>
    <n v="765.625"/>
    <n v="0.35"/>
  </r>
  <r>
    <x v="1"/>
    <n v="1197831"/>
    <x v="67"/>
    <x v="1"/>
    <x v="11"/>
    <x v="13"/>
    <x v="2"/>
    <n v="0.35"/>
    <n v="4500"/>
    <n v="1575"/>
    <n v="551.25"/>
    <n v="0.35"/>
  </r>
  <r>
    <x v="1"/>
    <n v="1197831"/>
    <x v="67"/>
    <x v="1"/>
    <x v="11"/>
    <x v="13"/>
    <x v="3"/>
    <n v="0.35"/>
    <n v="4000"/>
    <n v="1400"/>
    <n v="630"/>
    <n v="0.45"/>
  </r>
  <r>
    <x v="1"/>
    <n v="1197831"/>
    <x v="67"/>
    <x v="1"/>
    <x v="11"/>
    <x v="13"/>
    <x v="4"/>
    <n v="0.4"/>
    <n v="2750"/>
    <n v="1100"/>
    <n v="330"/>
    <n v="0.3"/>
  </r>
  <r>
    <x v="1"/>
    <n v="1197831"/>
    <x v="67"/>
    <x v="1"/>
    <x v="11"/>
    <x v="13"/>
    <x v="5"/>
    <n v="0.35"/>
    <n v="4750"/>
    <n v="1662.5"/>
    <n v="831.25"/>
    <n v="0.5"/>
  </r>
  <r>
    <x v="1"/>
    <n v="1197831"/>
    <x v="115"/>
    <x v="1"/>
    <x v="11"/>
    <x v="13"/>
    <x v="0"/>
    <n v="0.3"/>
    <n v="6500"/>
    <n v="1950"/>
    <n v="779.99999999999989"/>
    <n v="0.39999999999999997"/>
  </r>
  <r>
    <x v="1"/>
    <n v="1197831"/>
    <x v="115"/>
    <x v="1"/>
    <x v="11"/>
    <x v="13"/>
    <x v="1"/>
    <n v="0.4"/>
    <n v="6500"/>
    <n v="2600"/>
    <n v="1040"/>
    <n v="0.39999999999999997"/>
  </r>
  <r>
    <x v="1"/>
    <n v="1197831"/>
    <x v="115"/>
    <x v="1"/>
    <x v="11"/>
    <x v="13"/>
    <x v="2"/>
    <n v="0.3"/>
    <n v="4750"/>
    <n v="1425"/>
    <n v="570"/>
    <n v="0.39999999999999997"/>
  </r>
  <r>
    <x v="1"/>
    <n v="1197831"/>
    <x v="115"/>
    <x v="1"/>
    <x v="11"/>
    <x v="13"/>
    <x v="3"/>
    <n v="0.35000000000000003"/>
    <n v="3750"/>
    <n v="1312.5000000000002"/>
    <n v="656.25000000000011"/>
    <n v="0.5"/>
  </r>
  <r>
    <x v="1"/>
    <n v="1197831"/>
    <x v="115"/>
    <x v="1"/>
    <x v="11"/>
    <x v="13"/>
    <x v="4"/>
    <n v="0.4"/>
    <n v="2750"/>
    <n v="1100"/>
    <n v="385"/>
    <n v="0.35"/>
  </r>
  <r>
    <x v="1"/>
    <n v="1197831"/>
    <x v="115"/>
    <x v="1"/>
    <x v="11"/>
    <x v="13"/>
    <x v="5"/>
    <n v="0.35000000000000003"/>
    <n v="4250"/>
    <n v="1487.5000000000002"/>
    <n v="818.12500000000023"/>
    <n v="0.55000000000000004"/>
  </r>
  <r>
    <x v="1"/>
    <n v="1197831"/>
    <x v="50"/>
    <x v="1"/>
    <x v="11"/>
    <x v="13"/>
    <x v="0"/>
    <n v="0.19999999999999998"/>
    <n v="6750"/>
    <n v="1350"/>
    <n v="540"/>
    <n v="0.39999999999999997"/>
  </r>
  <r>
    <x v="1"/>
    <n v="1197831"/>
    <x v="50"/>
    <x v="1"/>
    <x v="11"/>
    <x v="13"/>
    <x v="1"/>
    <n v="0.25000000000000006"/>
    <n v="6750"/>
    <n v="1687.5000000000005"/>
    <n v="675.00000000000011"/>
    <n v="0.39999999999999997"/>
  </r>
  <r>
    <x v="1"/>
    <n v="1197831"/>
    <x v="50"/>
    <x v="1"/>
    <x v="11"/>
    <x v="13"/>
    <x v="2"/>
    <n v="0.19999999999999996"/>
    <n v="5000"/>
    <n v="999.99999999999977"/>
    <n v="399.99999999999989"/>
    <n v="0.39999999999999997"/>
  </r>
  <r>
    <x v="1"/>
    <n v="1197831"/>
    <x v="50"/>
    <x v="1"/>
    <x v="11"/>
    <x v="13"/>
    <x v="3"/>
    <n v="0.25000000000000006"/>
    <n v="4000"/>
    <n v="1000.0000000000002"/>
    <n v="500.00000000000011"/>
    <n v="0.5"/>
  </r>
  <r>
    <x v="1"/>
    <n v="1197831"/>
    <x v="50"/>
    <x v="1"/>
    <x v="11"/>
    <x v="13"/>
    <x v="4"/>
    <n v="0.3"/>
    <n v="3000"/>
    <n v="900"/>
    <n v="315"/>
    <n v="0.35"/>
  </r>
  <r>
    <x v="1"/>
    <n v="1197831"/>
    <x v="50"/>
    <x v="1"/>
    <x v="11"/>
    <x v="13"/>
    <x v="5"/>
    <n v="0.25000000000000006"/>
    <n v="5750"/>
    <n v="1437.5000000000002"/>
    <n v="790.62500000000023"/>
    <n v="0.55000000000000004"/>
  </r>
  <r>
    <x v="1"/>
    <n v="1197831"/>
    <x v="70"/>
    <x v="1"/>
    <x v="11"/>
    <x v="13"/>
    <x v="0"/>
    <n v="0.14999999999999997"/>
    <n v="7250"/>
    <n v="1087.4999999999998"/>
    <n v="434.99999999999989"/>
    <n v="0.39999999999999997"/>
  </r>
  <r>
    <x v="1"/>
    <n v="1197831"/>
    <x v="70"/>
    <x v="1"/>
    <x v="11"/>
    <x v="13"/>
    <x v="1"/>
    <n v="0.25000000000000006"/>
    <n v="7500"/>
    <n v="1875.0000000000005"/>
    <n v="750.00000000000011"/>
    <n v="0.39999999999999997"/>
  </r>
  <r>
    <x v="1"/>
    <n v="1197831"/>
    <x v="70"/>
    <x v="1"/>
    <x v="11"/>
    <x v="13"/>
    <x v="2"/>
    <n v="0.19999999999999996"/>
    <n v="6000"/>
    <n v="1199.9999999999998"/>
    <n v="479.99999999999989"/>
    <n v="0.39999999999999997"/>
  </r>
  <r>
    <x v="1"/>
    <n v="1197831"/>
    <x v="70"/>
    <x v="1"/>
    <x v="11"/>
    <x v="13"/>
    <x v="3"/>
    <n v="0.30000000000000004"/>
    <n v="5250"/>
    <n v="1575.0000000000002"/>
    <n v="787.50000000000011"/>
    <n v="0.5"/>
  </r>
  <r>
    <x v="1"/>
    <n v="1197831"/>
    <x v="70"/>
    <x v="1"/>
    <x v="11"/>
    <x v="13"/>
    <x v="4"/>
    <n v="0.45"/>
    <n v="4250"/>
    <n v="1912.5"/>
    <n v="669.375"/>
    <n v="0.35"/>
  </r>
  <r>
    <x v="1"/>
    <n v="1197831"/>
    <x v="70"/>
    <x v="1"/>
    <x v="11"/>
    <x v="13"/>
    <x v="5"/>
    <n v="0.4"/>
    <n v="7750"/>
    <n v="3100"/>
    <n v="1705.0000000000002"/>
    <n v="0.55000000000000004"/>
  </r>
  <r>
    <x v="1"/>
    <n v="1197831"/>
    <x v="71"/>
    <x v="1"/>
    <x v="11"/>
    <x v="13"/>
    <x v="0"/>
    <n v="0.4"/>
    <n v="7750"/>
    <n v="3100"/>
    <n v="1240"/>
    <n v="0.39999999999999997"/>
  </r>
  <r>
    <x v="1"/>
    <n v="1197831"/>
    <x v="71"/>
    <x v="1"/>
    <x v="11"/>
    <x v="13"/>
    <x v="1"/>
    <n v="0.45"/>
    <n v="7750"/>
    <n v="3487.5"/>
    <n v="1394.9999999999998"/>
    <n v="0.39999999999999997"/>
  </r>
  <r>
    <x v="1"/>
    <n v="1197831"/>
    <x v="71"/>
    <x v="1"/>
    <x v="11"/>
    <x v="13"/>
    <x v="2"/>
    <n v="0.4"/>
    <n v="6500"/>
    <n v="2600"/>
    <n v="1040"/>
    <n v="0.39999999999999997"/>
  </r>
  <r>
    <x v="1"/>
    <n v="1197831"/>
    <x v="71"/>
    <x v="1"/>
    <x v="11"/>
    <x v="13"/>
    <x v="3"/>
    <n v="0.4"/>
    <n v="6000"/>
    <n v="2400"/>
    <n v="1200"/>
    <n v="0.5"/>
  </r>
  <r>
    <x v="1"/>
    <n v="1197831"/>
    <x v="71"/>
    <x v="1"/>
    <x v="11"/>
    <x v="13"/>
    <x v="4"/>
    <n v="0.45"/>
    <n v="5000"/>
    <n v="2250"/>
    <n v="787.5"/>
    <n v="0.35"/>
  </r>
  <r>
    <x v="1"/>
    <n v="1197831"/>
    <x v="71"/>
    <x v="1"/>
    <x v="11"/>
    <x v="13"/>
    <x v="5"/>
    <n v="0.5"/>
    <n v="8750"/>
    <n v="4375"/>
    <n v="2406.25"/>
    <n v="0.55000000000000004"/>
  </r>
  <r>
    <x v="1"/>
    <n v="1197831"/>
    <x v="116"/>
    <x v="1"/>
    <x v="11"/>
    <x v="13"/>
    <x v="0"/>
    <n v="0.4"/>
    <n v="8250"/>
    <n v="3300"/>
    <n v="1484.9999999999998"/>
    <n v="0.44999999999999996"/>
  </r>
  <r>
    <x v="1"/>
    <n v="1197831"/>
    <x v="116"/>
    <x v="1"/>
    <x v="11"/>
    <x v="13"/>
    <x v="1"/>
    <n v="0.45"/>
    <n v="8250"/>
    <n v="3712.5"/>
    <n v="1670.6249999999998"/>
    <n v="0.44999999999999996"/>
  </r>
  <r>
    <x v="1"/>
    <n v="1197831"/>
    <x v="116"/>
    <x v="1"/>
    <x v="11"/>
    <x v="13"/>
    <x v="2"/>
    <n v="0.4"/>
    <n v="9750"/>
    <n v="3900"/>
    <n v="1754.9999999999998"/>
    <n v="0.44999999999999996"/>
  </r>
  <r>
    <x v="1"/>
    <n v="1197831"/>
    <x v="116"/>
    <x v="1"/>
    <x v="11"/>
    <x v="13"/>
    <x v="3"/>
    <n v="0.4"/>
    <n v="5750"/>
    <n v="2300"/>
    <n v="1265"/>
    <n v="0.55000000000000004"/>
  </r>
  <r>
    <x v="1"/>
    <n v="1197831"/>
    <x v="116"/>
    <x v="1"/>
    <x v="11"/>
    <x v="13"/>
    <x v="4"/>
    <n v="0.45"/>
    <n v="5500"/>
    <n v="2475"/>
    <n v="989.99999999999989"/>
    <n v="0.39999999999999997"/>
  </r>
  <r>
    <x v="1"/>
    <n v="1197831"/>
    <x v="116"/>
    <x v="1"/>
    <x v="11"/>
    <x v="13"/>
    <x v="5"/>
    <n v="0.54999999999999993"/>
    <n v="8250"/>
    <n v="4537.4999999999991"/>
    <n v="2722.5"/>
    <n v="0.60000000000000009"/>
  </r>
  <r>
    <x v="1"/>
    <n v="1197831"/>
    <x v="117"/>
    <x v="1"/>
    <x v="11"/>
    <x v="13"/>
    <x v="0"/>
    <n v="0.45"/>
    <n v="7750"/>
    <n v="3487.5"/>
    <n v="1569.3749999999998"/>
    <n v="0.44999999999999996"/>
  </r>
  <r>
    <x v="1"/>
    <n v="1197831"/>
    <x v="117"/>
    <x v="1"/>
    <x v="11"/>
    <x v="13"/>
    <x v="1"/>
    <n v="0.55000000000000004"/>
    <n v="7750"/>
    <n v="4262.5"/>
    <n v="1918.1249999999998"/>
    <n v="0.44999999999999996"/>
  </r>
  <r>
    <x v="1"/>
    <n v="1197831"/>
    <x v="117"/>
    <x v="1"/>
    <x v="11"/>
    <x v="13"/>
    <x v="2"/>
    <n v="0.5"/>
    <n v="9500"/>
    <n v="4750"/>
    <n v="2137.5"/>
    <n v="0.44999999999999996"/>
  </r>
  <r>
    <x v="1"/>
    <n v="1197831"/>
    <x v="117"/>
    <x v="1"/>
    <x v="11"/>
    <x v="13"/>
    <x v="3"/>
    <n v="0.45"/>
    <n v="4750"/>
    <n v="2137.5"/>
    <n v="1175.625"/>
    <n v="0.55000000000000004"/>
  </r>
  <r>
    <x v="1"/>
    <n v="1197831"/>
    <x v="117"/>
    <x v="1"/>
    <x v="11"/>
    <x v="13"/>
    <x v="4"/>
    <n v="0.5"/>
    <n v="4750"/>
    <n v="2375"/>
    <n v="949.99999999999989"/>
    <n v="0.39999999999999997"/>
  </r>
  <r>
    <x v="1"/>
    <n v="1197831"/>
    <x v="117"/>
    <x v="1"/>
    <x v="11"/>
    <x v="13"/>
    <x v="5"/>
    <n v="0.54999999999999993"/>
    <n v="7250"/>
    <n v="3987.4999999999995"/>
    <n v="2392.5"/>
    <n v="0.60000000000000009"/>
  </r>
  <r>
    <x v="1"/>
    <n v="1197831"/>
    <x v="74"/>
    <x v="1"/>
    <x v="11"/>
    <x v="13"/>
    <x v="0"/>
    <n v="0.5"/>
    <n v="6750"/>
    <n v="3375"/>
    <n v="1518.7499999999998"/>
    <n v="0.44999999999999996"/>
  </r>
  <r>
    <x v="1"/>
    <n v="1197831"/>
    <x v="74"/>
    <x v="1"/>
    <x v="11"/>
    <x v="13"/>
    <x v="1"/>
    <n v="0.5"/>
    <n v="6250"/>
    <n v="3125"/>
    <n v="1406.2499999999998"/>
    <n v="0.44999999999999996"/>
  </r>
  <r>
    <x v="1"/>
    <n v="1197831"/>
    <x v="74"/>
    <x v="1"/>
    <x v="11"/>
    <x v="13"/>
    <x v="2"/>
    <n v="0.54999999999999993"/>
    <n v="6750"/>
    <n v="3712.4999999999995"/>
    <n v="1670.6249999999995"/>
    <n v="0.44999999999999996"/>
  </r>
  <r>
    <x v="1"/>
    <n v="1197831"/>
    <x v="74"/>
    <x v="1"/>
    <x v="11"/>
    <x v="13"/>
    <x v="3"/>
    <n v="0.54999999999999993"/>
    <n v="4000"/>
    <n v="2199.9999999999995"/>
    <n v="1209.9999999999998"/>
    <n v="0.55000000000000004"/>
  </r>
  <r>
    <x v="1"/>
    <n v="1197831"/>
    <x v="74"/>
    <x v="1"/>
    <x v="11"/>
    <x v="13"/>
    <x v="4"/>
    <n v="0.5"/>
    <n v="4000"/>
    <n v="2000"/>
    <n v="799.99999999999989"/>
    <n v="0.39999999999999997"/>
  </r>
  <r>
    <x v="1"/>
    <n v="1197831"/>
    <x v="74"/>
    <x v="1"/>
    <x v="11"/>
    <x v="13"/>
    <x v="5"/>
    <n v="0.45"/>
    <n v="6250"/>
    <n v="2812.5"/>
    <n v="1687.5000000000002"/>
    <n v="0.60000000000000009"/>
  </r>
  <r>
    <x v="1"/>
    <n v="1197831"/>
    <x v="75"/>
    <x v="1"/>
    <x v="11"/>
    <x v="13"/>
    <x v="0"/>
    <n v="0.35000000000000003"/>
    <n v="5750"/>
    <n v="2012.5000000000002"/>
    <n v="905.625"/>
    <n v="0.44999999999999996"/>
  </r>
  <r>
    <x v="1"/>
    <n v="1197831"/>
    <x v="75"/>
    <x v="1"/>
    <x v="11"/>
    <x v="13"/>
    <x v="1"/>
    <n v="0.35000000000000003"/>
    <n v="5750"/>
    <n v="2012.5000000000002"/>
    <n v="905.625"/>
    <n v="0.44999999999999996"/>
  </r>
  <r>
    <x v="1"/>
    <n v="1197831"/>
    <x v="75"/>
    <x v="1"/>
    <x v="11"/>
    <x v="13"/>
    <x v="2"/>
    <n v="0.4"/>
    <n v="5250"/>
    <n v="2100"/>
    <n v="944.99999999999989"/>
    <n v="0.44999999999999996"/>
  </r>
  <r>
    <x v="1"/>
    <n v="1197831"/>
    <x v="75"/>
    <x v="1"/>
    <x v="11"/>
    <x v="13"/>
    <x v="3"/>
    <n v="0.4"/>
    <n v="3750"/>
    <n v="1500"/>
    <n v="825.00000000000011"/>
    <n v="0.55000000000000004"/>
  </r>
  <r>
    <x v="1"/>
    <n v="1197831"/>
    <x v="75"/>
    <x v="1"/>
    <x v="11"/>
    <x v="13"/>
    <x v="4"/>
    <n v="0.35000000000000003"/>
    <n v="3500"/>
    <n v="1225.0000000000002"/>
    <n v="490.00000000000006"/>
    <n v="0.39999999999999997"/>
  </r>
  <r>
    <x v="1"/>
    <n v="1197831"/>
    <x v="75"/>
    <x v="1"/>
    <x v="11"/>
    <x v="13"/>
    <x v="5"/>
    <n v="0.45"/>
    <n v="5250"/>
    <n v="2362.5"/>
    <n v="1417.5000000000002"/>
    <n v="0.60000000000000009"/>
  </r>
  <r>
    <x v="1"/>
    <n v="1197831"/>
    <x v="56"/>
    <x v="1"/>
    <x v="11"/>
    <x v="13"/>
    <x v="0"/>
    <n v="0.30000000000000004"/>
    <n v="6750"/>
    <n v="2025.0000000000002"/>
    <n v="911.25"/>
    <n v="0.44999999999999996"/>
  </r>
  <r>
    <x v="1"/>
    <n v="1197831"/>
    <x v="56"/>
    <x v="1"/>
    <x v="11"/>
    <x v="13"/>
    <x v="1"/>
    <n v="0.30000000000000004"/>
    <n v="6750"/>
    <n v="2025.0000000000002"/>
    <n v="911.25"/>
    <n v="0.44999999999999996"/>
  </r>
  <r>
    <x v="1"/>
    <n v="1197831"/>
    <x v="56"/>
    <x v="1"/>
    <x v="11"/>
    <x v="13"/>
    <x v="2"/>
    <n v="0.55000000000000004"/>
    <n v="6000"/>
    <n v="3300.0000000000005"/>
    <n v="1485"/>
    <n v="0.44999999999999996"/>
  </r>
  <r>
    <x v="1"/>
    <n v="1197831"/>
    <x v="56"/>
    <x v="1"/>
    <x v="11"/>
    <x v="13"/>
    <x v="3"/>
    <n v="0.55000000000000004"/>
    <n v="4750"/>
    <n v="2612.5"/>
    <n v="1436.8750000000002"/>
    <n v="0.55000000000000004"/>
  </r>
  <r>
    <x v="1"/>
    <n v="1197831"/>
    <x v="56"/>
    <x v="1"/>
    <x v="11"/>
    <x v="13"/>
    <x v="4"/>
    <n v="0.54999999999999993"/>
    <n v="4500"/>
    <n v="2474.9999999999995"/>
    <n v="989.99999999999977"/>
    <n v="0.39999999999999997"/>
  </r>
  <r>
    <x v="1"/>
    <n v="1197831"/>
    <x v="56"/>
    <x v="1"/>
    <x v="11"/>
    <x v="13"/>
    <x v="5"/>
    <n v="0.65"/>
    <n v="6500"/>
    <n v="4225"/>
    <n v="2535.0000000000005"/>
    <n v="0.60000000000000009"/>
  </r>
  <r>
    <x v="1"/>
    <n v="1197831"/>
    <x v="57"/>
    <x v="1"/>
    <x v="11"/>
    <x v="13"/>
    <x v="0"/>
    <n v="0.54999999999999993"/>
    <n v="8000"/>
    <n v="4399.9999999999991"/>
    <n v="1979.9999999999993"/>
    <n v="0.44999999999999996"/>
  </r>
  <r>
    <x v="1"/>
    <n v="1197831"/>
    <x v="57"/>
    <x v="1"/>
    <x v="11"/>
    <x v="13"/>
    <x v="1"/>
    <n v="0.54999999999999993"/>
    <n v="8000"/>
    <n v="4399.9999999999991"/>
    <n v="1979.9999999999993"/>
    <n v="0.44999999999999996"/>
  </r>
  <r>
    <x v="1"/>
    <n v="1197831"/>
    <x v="57"/>
    <x v="1"/>
    <x v="11"/>
    <x v="13"/>
    <x v="2"/>
    <n v="0.6"/>
    <n v="7000"/>
    <n v="4200"/>
    <n v="1889.9999999999998"/>
    <n v="0.44999999999999996"/>
  </r>
  <r>
    <x v="1"/>
    <n v="1197831"/>
    <x v="57"/>
    <x v="1"/>
    <x v="11"/>
    <x v="13"/>
    <x v="3"/>
    <n v="0.6"/>
    <n v="5500"/>
    <n v="3300"/>
    <n v="1815.0000000000002"/>
    <n v="0.55000000000000004"/>
  </r>
  <r>
    <x v="1"/>
    <n v="1197831"/>
    <x v="57"/>
    <x v="1"/>
    <x v="11"/>
    <x v="13"/>
    <x v="4"/>
    <n v="0.54999999999999993"/>
    <n v="5000"/>
    <n v="2749.9999999999995"/>
    <n v="1099.9999999999998"/>
    <n v="0.39999999999999997"/>
  </r>
  <r>
    <x v="1"/>
    <n v="1197831"/>
    <x v="57"/>
    <x v="1"/>
    <x v="11"/>
    <x v="13"/>
    <x v="5"/>
    <n v="0.65"/>
    <n v="7500"/>
    <n v="4875"/>
    <n v="2925.0000000000005"/>
    <n v="0.60000000000000009"/>
  </r>
  <r>
    <x v="0"/>
    <n v="1185732"/>
    <x v="118"/>
    <x v="3"/>
    <x v="12"/>
    <x v="14"/>
    <x v="0"/>
    <n v="0.35"/>
    <n v="4250"/>
    <n v="1487.5"/>
    <n v="595"/>
    <n v="0.4"/>
  </r>
  <r>
    <x v="0"/>
    <n v="1185732"/>
    <x v="118"/>
    <x v="3"/>
    <x v="12"/>
    <x v="14"/>
    <x v="1"/>
    <n v="0.35"/>
    <n v="2250"/>
    <n v="787.5"/>
    <n v="275.625"/>
    <n v="0.35"/>
  </r>
  <r>
    <x v="0"/>
    <n v="1185732"/>
    <x v="118"/>
    <x v="3"/>
    <x v="12"/>
    <x v="14"/>
    <x v="2"/>
    <n v="0.25"/>
    <n v="2250"/>
    <n v="562.5"/>
    <n v="196.875"/>
    <n v="0.35"/>
  </r>
  <r>
    <x v="0"/>
    <n v="1185732"/>
    <x v="118"/>
    <x v="3"/>
    <x v="12"/>
    <x v="14"/>
    <x v="3"/>
    <n v="0.30000000000000004"/>
    <n v="750"/>
    <n v="225.00000000000003"/>
    <n v="90.000000000000014"/>
    <n v="0.4"/>
  </r>
  <r>
    <x v="0"/>
    <n v="1185732"/>
    <x v="118"/>
    <x v="3"/>
    <x v="12"/>
    <x v="14"/>
    <x v="4"/>
    <n v="0.44999999999999996"/>
    <n v="1250"/>
    <n v="562.5"/>
    <n v="196.875"/>
    <n v="0.35"/>
  </r>
  <r>
    <x v="0"/>
    <n v="1185732"/>
    <x v="118"/>
    <x v="3"/>
    <x v="12"/>
    <x v="14"/>
    <x v="5"/>
    <n v="0.35"/>
    <n v="2250"/>
    <n v="787.5"/>
    <n v="393.75"/>
    <n v="0.5"/>
  </r>
  <r>
    <x v="0"/>
    <n v="1185732"/>
    <x v="119"/>
    <x v="3"/>
    <x v="12"/>
    <x v="14"/>
    <x v="0"/>
    <n v="0.35"/>
    <n v="4750"/>
    <n v="1662.5"/>
    <n v="665"/>
    <n v="0.4"/>
  </r>
  <r>
    <x v="0"/>
    <n v="1185732"/>
    <x v="119"/>
    <x v="3"/>
    <x v="12"/>
    <x v="14"/>
    <x v="1"/>
    <n v="0.35"/>
    <n v="1250"/>
    <n v="437.5"/>
    <n v="153.125"/>
    <n v="0.35"/>
  </r>
  <r>
    <x v="0"/>
    <n v="1185732"/>
    <x v="119"/>
    <x v="3"/>
    <x v="12"/>
    <x v="14"/>
    <x v="2"/>
    <n v="0.25"/>
    <n v="1750"/>
    <n v="437.5"/>
    <n v="153.125"/>
    <n v="0.35"/>
  </r>
  <r>
    <x v="0"/>
    <n v="1185732"/>
    <x v="119"/>
    <x v="3"/>
    <x v="12"/>
    <x v="14"/>
    <x v="3"/>
    <n v="0.30000000000000004"/>
    <n v="500"/>
    <n v="150.00000000000003"/>
    <n v="60.000000000000014"/>
    <n v="0.4"/>
  </r>
  <r>
    <x v="0"/>
    <n v="1185732"/>
    <x v="119"/>
    <x v="3"/>
    <x v="12"/>
    <x v="14"/>
    <x v="4"/>
    <n v="0.44999999999999996"/>
    <n v="1250"/>
    <n v="562.5"/>
    <n v="196.875"/>
    <n v="0.35"/>
  </r>
  <r>
    <x v="0"/>
    <n v="1185732"/>
    <x v="119"/>
    <x v="3"/>
    <x v="12"/>
    <x v="14"/>
    <x v="5"/>
    <n v="0.35"/>
    <n v="2000"/>
    <n v="700"/>
    <n v="350"/>
    <n v="0.5"/>
  </r>
  <r>
    <x v="0"/>
    <n v="1185732"/>
    <x v="2"/>
    <x v="3"/>
    <x v="12"/>
    <x v="14"/>
    <x v="0"/>
    <n v="0.4"/>
    <n v="4200"/>
    <n v="1680"/>
    <n v="672"/>
    <n v="0.4"/>
  </r>
  <r>
    <x v="0"/>
    <n v="1185732"/>
    <x v="2"/>
    <x v="3"/>
    <x v="12"/>
    <x v="14"/>
    <x v="1"/>
    <n v="0.4"/>
    <n v="1000"/>
    <n v="400"/>
    <n v="140"/>
    <n v="0.35"/>
  </r>
  <r>
    <x v="0"/>
    <n v="1185732"/>
    <x v="2"/>
    <x v="3"/>
    <x v="12"/>
    <x v="14"/>
    <x v="2"/>
    <n v="0.30000000000000004"/>
    <n v="1500"/>
    <n v="450.00000000000006"/>
    <n v="157.5"/>
    <n v="0.35"/>
  </r>
  <r>
    <x v="0"/>
    <n v="1185732"/>
    <x v="2"/>
    <x v="3"/>
    <x v="12"/>
    <x v="14"/>
    <x v="3"/>
    <n v="0.35"/>
    <n v="0"/>
    <n v="0"/>
    <n v="0"/>
    <n v="0.4"/>
  </r>
  <r>
    <x v="0"/>
    <n v="1185732"/>
    <x v="2"/>
    <x v="3"/>
    <x v="12"/>
    <x v="14"/>
    <x v="4"/>
    <n v="0.5"/>
    <n v="500"/>
    <n v="250"/>
    <n v="87.5"/>
    <n v="0.35"/>
  </r>
  <r>
    <x v="0"/>
    <n v="1185732"/>
    <x v="2"/>
    <x v="3"/>
    <x v="12"/>
    <x v="14"/>
    <x v="5"/>
    <n v="0.4"/>
    <n v="1500"/>
    <n v="600"/>
    <n v="300"/>
    <n v="0.5"/>
  </r>
  <r>
    <x v="0"/>
    <n v="1185732"/>
    <x v="3"/>
    <x v="3"/>
    <x v="12"/>
    <x v="14"/>
    <x v="0"/>
    <n v="0.4"/>
    <n v="3750"/>
    <n v="1500"/>
    <n v="600"/>
    <n v="0.4"/>
  </r>
  <r>
    <x v="0"/>
    <n v="1185732"/>
    <x v="3"/>
    <x v="3"/>
    <x v="12"/>
    <x v="14"/>
    <x v="1"/>
    <n v="0.35000000000000003"/>
    <n v="750"/>
    <n v="262.5"/>
    <n v="91.875"/>
    <n v="0.35"/>
  </r>
  <r>
    <x v="0"/>
    <n v="1185732"/>
    <x v="3"/>
    <x v="3"/>
    <x v="12"/>
    <x v="14"/>
    <x v="2"/>
    <n v="0.25000000000000006"/>
    <n v="750"/>
    <n v="187.50000000000003"/>
    <n v="65.625"/>
    <n v="0.35"/>
  </r>
  <r>
    <x v="0"/>
    <n v="1185732"/>
    <x v="3"/>
    <x v="3"/>
    <x v="12"/>
    <x v="14"/>
    <x v="3"/>
    <n v="0.3"/>
    <n v="0"/>
    <n v="0"/>
    <n v="0"/>
    <n v="0.4"/>
  </r>
  <r>
    <x v="0"/>
    <n v="1185732"/>
    <x v="3"/>
    <x v="3"/>
    <x v="12"/>
    <x v="14"/>
    <x v="4"/>
    <n v="0.45"/>
    <n v="250"/>
    <n v="112.5"/>
    <n v="39.375"/>
    <n v="0.35"/>
  </r>
  <r>
    <x v="0"/>
    <n v="1185732"/>
    <x v="3"/>
    <x v="3"/>
    <x v="12"/>
    <x v="14"/>
    <x v="5"/>
    <n v="0.35000000000000003"/>
    <n v="1500"/>
    <n v="525"/>
    <n v="262.5"/>
    <n v="0.5"/>
  </r>
  <r>
    <x v="0"/>
    <n v="1185732"/>
    <x v="120"/>
    <x v="3"/>
    <x v="12"/>
    <x v="14"/>
    <x v="0"/>
    <n v="0.45"/>
    <n v="4200"/>
    <n v="1890"/>
    <n v="756"/>
    <n v="0.4"/>
  </r>
  <r>
    <x v="0"/>
    <n v="1185732"/>
    <x v="120"/>
    <x v="3"/>
    <x v="12"/>
    <x v="14"/>
    <x v="1"/>
    <n v="0.40000000000000008"/>
    <n v="1250"/>
    <n v="500.00000000000011"/>
    <n v="175.00000000000003"/>
    <n v="0.35"/>
  </r>
  <r>
    <x v="0"/>
    <n v="1185732"/>
    <x v="120"/>
    <x v="3"/>
    <x v="12"/>
    <x v="14"/>
    <x v="2"/>
    <n v="0.35000000000000003"/>
    <n v="1000"/>
    <n v="350.00000000000006"/>
    <n v="122.50000000000001"/>
    <n v="0.35"/>
  </r>
  <r>
    <x v="0"/>
    <n v="1185732"/>
    <x v="120"/>
    <x v="3"/>
    <x v="12"/>
    <x v="14"/>
    <x v="3"/>
    <n v="0.35000000000000003"/>
    <n v="250"/>
    <n v="87.500000000000014"/>
    <n v="35.000000000000007"/>
    <n v="0.4"/>
  </r>
  <r>
    <x v="0"/>
    <n v="1185732"/>
    <x v="120"/>
    <x v="3"/>
    <x v="12"/>
    <x v="14"/>
    <x v="4"/>
    <n v="0.49999999999999994"/>
    <n v="500"/>
    <n v="249.99999999999997"/>
    <n v="87.499999999999986"/>
    <n v="0.35"/>
  </r>
  <r>
    <x v="0"/>
    <n v="1185732"/>
    <x v="120"/>
    <x v="3"/>
    <x v="12"/>
    <x v="14"/>
    <x v="5"/>
    <n v="0.54999999999999993"/>
    <n v="1500"/>
    <n v="824.99999999999989"/>
    <n v="412.49999999999994"/>
    <n v="0.5"/>
  </r>
  <r>
    <x v="0"/>
    <n v="1185732"/>
    <x v="121"/>
    <x v="3"/>
    <x v="12"/>
    <x v="14"/>
    <x v="0"/>
    <n v="0.4"/>
    <n v="4000"/>
    <n v="1600"/>
    <n v="640"/>
    <n v="0.4"/>
  </r>
  <r>
    <x v="0"/>
    <n v="1185732"/>
    <x v="121"/>
    <x v="3"/>
    <x v="12"/>
    <x v="14"/>
    <x v="1"/>
    <n v="0.35000000000000009"/>
    <n v="1500"/>
    <n v="525.00000000000011"/>
    <n v="183.75000000000003"/>
    <n v="0.35"/>
  </r>
  <r>
    <x v="0"/>
    <n v="1185732"/>
    <x v="121"/>
    <x v="3"/>
    <x v="12"/>
    <x v="14"/>
    <x v="2"/>
    <n v="0.30000000000000004"/>
    <n v="1750"/>
    <n v="525.00000000000011"/>
    <n v="183.75000000000003"/>
    <n v="0.35"/>
  </r>
  <r>
    <x v="0"/>
    <n v="1185732"/>
    <x v="121"/>
    <x v="3"/>
    <x v="12"/>
    <x v="14"/>
    <x v="3"/>
    <n v="0.30000000000000004"/>
    <n v="1500"/>
    <n v="450.00000000000006"/>
    <n v="180.00000000000003"/>
    <n v="0.4"/>
  </r>
  <r>
    <x v="0"/>
    <n v="1185732"/>
    <x v="121"/>
    <x v="3"/>
    <x v="12"/>
    <x v="14"/>
    <x v="4"/>
    <n v="0.45"/>
    <n v="1500"/>
    <n v="675"/>
    <n v="236.24999999999997"/>
    <n v="0.35"/>
  </r>
  <r>
    <x v="0"/>
    <n v="1185732"/>
    <x v="121"/>
    <x v="3"/>
    <x v="12"/>
    <x v="14"/>
    <x v="5"/>
    <n v="0.5"/>
    <n v="3250"/>
    <n v="1625"/>
    <n v="812.5"/>
    <n v="0.5"/>
  </r>
  <r>
    <x v="0"/>
    <n v="1185732"/>
    <x v="6"/>
    <x v="3"/>
    <x v="12"/>
    <x v="14"/>
    <x v="0"/>
    <n v="0.45"/>
    <n v="5500"/>
    <n v="2475"/>
    <n v="990"/>
    <n v="0.4"/>
  </r>
  <r>
    <x v="0"/>
    <n v="1185732"/>
    <x v="6"/>
    <x v="3"/>
    <x v="12"/>
    <x v="14"/>
    <x v="1"/>
    <n v="0.40000000000000008"/>
    <n v="3000"/>
    <n v="1200.0000000000002"/>
    <n v="420.00000000000006"/>
    <n v="0.35"/>
  </r>
  <r>
    <x v="0"/>
    <n v="1185732"/>
    <x v="6"/>
    <x v="3"/>
    <x v="12"/>
    <x v="14"/>
    <x v="2"/>
    <n v="0.35000000000000003"/>
    <n v="2250"/>
    <n v="787.50000000000011"/>
    <n v="275.625"/>
    <n v="0.35"/>
  </r>
  <r>
    <x v="0"/>
    <n v="1185732"/>
    <x v="6"/>
    <x v="3"/>
    <x v="12"/>
    <x v="14"/>
    <x v="3"/>
    <n v="0.35000000000000003"/>
    <n v="1750"/>
    <n v="612.50000000000011"/>
    <n v="245.00000000000006"/>
    <n v="0.4"/>
  </r>
  <r>
    <x v="0"/>
    <n v="1185732"/>
    <x v="6"/>
    <x v="3"/>
    <x v="12"/>
    <x v="14"/>
    <x v="4"/>
    <n v="0.45"/>
    <n v="1750"/>
    <n v="787.5"/>
    <n v="275.625"/>
    <n v="0.35"/>
  </r>
  <r>
    <x v="0"/>
    <n v="1185732"/>
    <x v="6"/>
    <x v="3"/>
    <x v="12"/>
    <x v="14"/>
    <x v="5"/>
    <n v="0.5"/>
    <n v="3500"/>
    <n v="1750"/>
    <n v="875"/>
    <n v="0.5"/>
  </r>
  <r>
    <x v="0"/>
    <n v="1185732"/>
    <x v="7"/>
    <x v="3"/>
    <x v="12"/>
    <x v="14"/>
    <x v="0"/>
    <n v="0.45"/>
    <n v="5000"/>
    <n v="2250"/>
    <n v="900"/>
    <n v="0.4"/>
  </r>
  <r>
    <x v="0"/>
    <n v="1185732"/>
    <x v="7"/>
    <x v="3"/>
    <x v="12"/>
    <x v="14"/>
    <x v="1"/>
    <n v="0.45000000000000007"/>
    <n v="2750"/>
    <n v="1237.5000000000002"/>
    <n v="433.12500000000006"/>
    <n v="0.35"/>
  </r>
  <r>
    <x v="0"/>
    <n v="1185732"/>
    <x v="7"/>
    <x v="3"/>
    <x v="12"/>
    <x v="14"/>
    <x v="2"/>
    <n v="0.4"/>
    <n v="2000"/>
    <n v="800"/>
    <n v="280"/>
    <n v="0.35"/>
  </r>
  <r>
    <x v="0"/>
    <n v="1185732"/>
    <x v="7"/>
    <x v="3"/>
    <x v="12"/>
    <x v="14"/>
    <x v="3"/>
    <n v="0.30000000000000004"/>
    <n v="1250"/>
    <n v="375.00000000000006"/>
    <n v="150.00000000000003"/>
    <n v="0.4"/>
  </r>
  <r>
    <x v="0"/>
    <n v="1185732"/>
    <x v="7"/>
    <x v="3"/>
    <x v="12"/>
    <x v="14"/>
    <x v="4"/>
    <n v="0.4"/>
    <n v="1000"/>
    <n v="400"/>
    <n v="140"/>
    <n v="0.35"/>
  </r>
  <r>
    <x v="0"/>
    <n v="1185732"/>
    <x v="7"/>
    <x v="3"/>
    <x v="12"/>
    <x v="14"/>
    <x v="5"/>
    <n v="0.45"/>
    <n v="2750"/>
    <n v="1237.5"/>
    <n v="618.75"/>
    <n v="0.5"/>
  </r>
  <r>
    <x v="0"/>
    <n v="1185732"/>
    <x v="122"/>
    <x v="3"/>
    <x v="12"/>
    <x v="14"/>
    <x v="0"/>
    <n v="0.4"/>
    <n v="4000"/>
    <n v="1600"/>
    <n v="640"/>
    <n v="0.4"/>
  </r>
  <r>
    <x v="0"/>
    <n v="1185732"/>
    <x v="122"/>
    <x v="3"/>
    <x v="12"/>
    <x v="14"/>
    <x v="1"/>
    <n v="0.35000000000000009"/>
    <n v="2000"/>
    <n v="700.00000000000023"/>
    <n v="245.00000000000006"/>
    <n v="0.35"/>
  </r>
  <r>
    <x v="0"/>
    <n v="1185732"/>
    <x v="122"/>
    <x v="3"/>
    <x v="12"/>
    <x v="14"/>
    <x v="2"/>
    <n v="0.2"/>
    <n v="1000"/>
    <n v="200"/>
    <n v="70"/>
    <n v="0.35"/>
  </r>
  <r>
    <x v="0"/>
    <n v="1185732"/>
    <x v="122"/>
    <x v="3"/>
    <x v="12"/>
    <x v="14"/>
    <x v="3"/>
    <n v="0.2"/>
    <n v="750"/>
    <n v="150"/>
    <n v="60"/>
    <n v="0.4"/>
  </r>
  <r>
    <x v="0"/>
    <n v="1185732"/>
    <x v="122"/>
    <x v="3"/>
    <x v="12"/>
    <x v="14"/>
    <x v="4"/>
    <n v="0.3"/>
    <n v="750"/>
    <n v="225"/>
    <n v="78.75"/>
    <n v="0.35"/>
  </r>
  <r>
    <x v="0"/>
    <n v="1185732"/>
    <x v="122"/>
    <x v="3"/>
    <x v="12"/>
    <x v="14"/>
    <x v="5"/>
    <n v="0.35000000000000003"/>
    <n v="1500"/>
    <n v="525"/>
    <n v="262.5"/>
    <n v="0.5"/>
  </r>
  <r>
    <x v="0"/>
    <n v="1185732"/>
    <x v="123"/>
    <x v="3"/>
    <x v="12"/>
    <x v="14"/>
    <x v="0"/>
    <n v="0.39999999999999997"/>
    <n v="3250"/>
    <n v="1300"/>
    <n v="520"/>
    <n v="0.4"/>
  </r>
  <r>
    <x v="0"/>
    <n v="1185732"/>
    <x v="123"/>
    <x v="3"/>
    <x v="12"/>
    <x v="14"/>
    <x v="1"/>
    <n v="0.3"/>
    <n v="1500"/>
    <n v="450"/>
    <n v="157.5"/>
    <n v="0.35"/>
  </r>
  <r>
    <x v="0"/>
    <n v="1185732"/>
    <x v="123"/>
    <x v="3"/>
    <x v="12"/>
    <x v="14"/>
    <x v="2"/>
    <n v="0.3"/>
    <n v="500"/>
    <n v="150"/>
    <n v="52.5"/>
    <n v="0.35"/>
  </r>
  <r>
    <x v="0"/>
    <n v="1185732"/>
    <x v="123"/>
    <x v="3"/>
    <x v="12"/>
    <x v="14"/>
    <x v="3"/>
    <n v="0.3"/>
    <n v="250"/>
    <n v="75"/>
    <n v="30"/>
    <n v="0.4"/>
  </r>
  <r>
    <x v="0"/>
    <n v="1185732"/>
    <x v="123"/>
    <x v="3"/>
    <x v="12"/>
    <x v="14"/>
    <x v="4"/>
    <n v="0.39999999999999997"/>
    <n v="250"/>
    <n v="99.999999999999986"/>
    <n v="34.999999999999993"/>
    <n v="0.35"/>
  </r>
  <r>
    <x v="0"/>
    <n v="1185732"/>
    <x v="123"/>
    <x v="3"/>
    <x v="12"/>
    <x v="14"/>
    <x v="5"/>
    <n v="0.4499999999999999"/>
    <n v="1500"/>
    <n v="674.99999999999989"/>
    <n v="337.49999999999994"/>
    <n v="0.5"/>
  </r>
  <r>
    <x v="0"/>
    <n v="1185732"/>
    <x v="10"/>
    <x v="3"/>
    <x v="12"/>
    <x v="14"/>
    <x v="0"/>
    <n v="0.4"/>
    <n v="3000"/>
    <n v="1200"/>
    <n v="480"/>
    <n v="0.4"/>
  </r>
  <r>
    <x v="0"/>
    <n v="1185732"/>
    <x v="10"/>
    <x v="3"/>
    <x v="12"/>
    <x v="14"/>
    <x v="1"/>
    <n v="0.30000000000000004"/>
    <n v="1500"/>
    <n v="450.00000000000006"/>
    <n v="157.5"/>
    <n v="0.35"/>
  </r>
  <r>
    <x v="0"/>
    <n v="1185732"/>
    <x v="10"/>
    <x v="3"/>
    <x v="12"/>
    <x v="14"/>
    <x v="2"/>
    <n v="0.30000000000000004"/>
    <n v="950"/>
    <n v="285.00000000000006"/>
    <n v="99.750000000000014"/>
    <n v="0.35"/>
  </r>
  <r>
    <x v="0"/>
    <n v="1185732"/>
    <x v="10"/>
    <x v="3"/>
    <x v="12"/>
    <x v="14"/>
    <x v="3"/>
    <n v="0.30000000000000004"/>
    <n v="1250"/>
    <n v="375.00000000000006"/>
    <n v="150.00000000000003"/>
    <n v="0.4"/>
  </r>
  <r>
    <x v="0"/>
    <n v="1185732"/>
    <x v="10"/>
    <x v="3"/>
    <x v="12"/>
    <x v="14"/>
    <x v="4"/>
    <n v="0.49999999999999994"/>
    <n v="1000"/>
    <n v="499.99999999999994"/>
    <n v="174.99999999999997"/>
    <n v="0.35"/>
  </r>
  <r>
    <x v="0"/>
    <n v="1185732"/>
    <x v="10"/>
    <x v="3"/>
    <x v="12"/>
    <x v="14"/>
    <x v="5"/>
    <n v="0.54999999999999982"/>
    <n v="2000"/>
    <n v="1099.9999999999995"/>
    <n v="549.99999999999977"/>
    <n v="0.5"/>
  </r>
  <r>
    <x v="0"/>
    <n v="1185732"/>
    <x v="11"/>
    <x v="3"/>
    <x v="12"/>
    <x v="14"/>
    <x v="0"/>
    <n v="0.49999999999999994"/>
    <n v="4500"/>
    <n v="2249.9999999999995"/>
    <n v="899.99999999999989"/>
    <n v="0.4"/>
  </r>
  <r>
    <x v="0"/>
    <n v="1185732"/>
    <x v="11"/>
    <x v="3"/>
    <x v="12"/>
    <x v="14"/>
    <x v="1"/>
    <n v="0.4"/>
    <n v="2500"/>
    <n v="1000"/>
    <n v="350"/>
    <n v="0.35"/>
  </r>
  <r>
    <x v="0"/>
    <n v="1185732"/>
    <x v="11"/>
    <x v="3"/>
    <x v="12"/>
    <x v="14"/>
    <x v="2"/>
    <n v="0.4"/>
    <n v="2000"/>
    <n v="800"/>
    <n v="280"/>
    <n v="0.35"/>
  </r>
  <r>
    <x v="0"/>
    <n v="1185732"/>
    <x v="11"/>
    <x v="3"/>
    <x v="12"/>
    <x v="14"/>
    <x v="3"/>
    <n v="0.4"/>
    <n v="1500"/>
    <n v="600"/>
    <n v="240"/>
    <n v="0.4"/>
  </r>
  <r>
    <x v="0"/>
    <n v="1185732"/>
    <x v="11"/>
    <x v="3"/>
    <x v="12"/>
    <x v="14"/>
    <x v="4"/>
    <n v="0.49999999999999994"/>
    <n v="1500"/>
    <n v="749.99999999999989"/>
    <n v="262.49999999999994"/>
    <n v="0.35"/>
  </r>
  <r>
    <x v="0"/>
    <n v="1185732"/>
    <x v="11"/>
    <x v="3"/>
    <x v="12"/>
    <x v="14"/>
    <x v="5"/>
    <n v="0.54999999999999982"/>
    <n v="2500"/>
    <n v="1374.9999999999995"/>
    <n v="687.49999999999977"/>
    <n v="0.5"/>
  </r>
  <r>
    <x v="1"/>
    <n v="1197831"/>
    <x v="12"/>
    <x v="1"/>
    <x v="13"/>
    <x v="15"/>
    <x v="0"/>
    <n v="0.2"/>
    <n v="6750"/>
    <n v="1350"/>
    <n v="540"/>
    <n v="0.39999999999999997"/>
  </r>
  <r>
    <x v="1"/>
    <n v="1197831"/>
    <x v="12"/>
    <x v="1"/>
    <x v="13"/>
    <x v="15"/>
    <x v="1"/>
    <n v="0.3"/>
    <n v="6750"/>
    <n v="2025"/>
    <n v="809.99999999999989"/>
    <n v="0.39999999999999997"/>
  </r>
  <r>
    <x v="1"/>
    <n v="1197831"/>
    <x v="12"/>
    <x v="1"/>
    <x v="13"/>
    <x v="15"/>
    <x v="2"/>
    <n v="0.3"/>
    <n v="4750"/>
    <n v="1425"/>
    <n v="570"/>
    <n v="0.39999999999999997"/>
  </r>
  <r>
    <x v="1"/>
    <n v="1197831"/>
    <x v="12"/>
    <x v="1"/>
    <x v="13"/>
    <x v="15"/>
    <x v="3"/>
    <n v="0.35"/>
    <n v="4750"/>
    <n v="1662.5"/>
    <n v="831.25"/>
    <n v="0.5"/>
  </r>
  <r>
    <x v="1"/>
    <n v="1197831"/>
    <x v="12"/>
    <x v="1"/>
    <x v="13"/>
    <x v="15"/>
    <x v="4"/>
    <n v="0.4"/>
    <n v="3250"/>
    <n v="1300"/>
    <n v="454.99999999999994"/>
    <n v="0.35"/>
  </r>
  <r>
    <x v="1"/>
    <n v="1197831"/>
    <x v="12"/>
    <x v="1"/>
    <x v="13"/>
    <x v="15"/>
    <x v="5"/>
    <n v="0.35"/>
    <n v="4750"/>
    <n v="1662.5"/>
    <n v="914.37500000000011"/>
    <n v="0.55000000000000004"/>
  </r>
  <r>
    <x v="1"/>
    <n v="1197831"/>
    <x v="13"/>
    <x v="1"/>
    <x v="13"/>
    <x v="15"/>
    <x v="0"/>
    <n v="0.25"/>
    <n v="6250"/>
    <n v="1562.5"/>
    <n v="625"/>
    <n v="0.39999999999999997"/>
  </r>
  <r>
    <x v="1"/>
    <n v="1197831"/>
    <x v="13"/>
    <x v="1"/>
    <x v="13"/>
    <x v="15"/>
    <x v="1"/>
    <n v="0.35"/>
    <n v="6000"/>
    <n v="2100"/>
    <n v="839.99999999999989"/>
    <n v="0.39999999999999997"/>
  </r>
  <r>
    <x v="1"/>
    <n v="1197831"/>
    <x v="13"/>
    <x v="1"/>
    <x v="13"/>
    <x v="15"/>
    <x v="2"/>
    <n v="0.35"/>
    <n v="4250"/>
    <n v="1487.5"/>
    <n v="595"/>
    <n v="0.39999999999999997"/>
  </r>
  <r>
    <x v="1"/>
    <n v="1197831"/>
    <x v="13"/>
    <x v="1"/>
    <x v="13"/>
    <x v="15"/>
    <x v="3"/>
    <n v="0.35"/>
    <n v="3750"/>
    <n v="1312.5"/>
    <n v="656.25"/>
    <n v="0.5"/>
  </r>
  <r>
    <x v="1"/>
    <n v="1197831"/>
    <x v="13"/>
    <x v="1"/>
    <x v="13"/>
    <x v="15"/>
    <x v="4"/>
    <n v="0.4"/>
    <n v="2500"/>
    <n v="1000"/>
    <n v="350"/>
    <n v="0.35"/>
  </r>
  <r>
    <x v="1"/>
    <n v="1197831"/>
    <x v="13"/>
    <x v="1"/>
    <x v="13"/>
    <x v="15"/>
    <x v="5"/>
    <n v="0.35"/>
    <n v="4500"/>
    <n v="1575"/>
    <n v="866.25000000000011"/>
    <n v="0.55000000000000004"/>
  </r>
  <r>
    <x v="1"/>
    <n v="1197831"/>
    <x v="14"/>
    <x v="1"/>
    <x v="13"/>
    <x v="15"/>
    <x v="0"/>
    <n v="0.3"/>
    <n v="6250"/>
    <n v="1875"/>
    <n v="843.74999999999989"/>
    <n v="0.44999999999999996"/>
  </r>
  <r>
    <x v="1"/>
    <n v="1197831"/>
    <x v="14"/>
    <x v="1"/>
    <x v="13"/>
    <x v="15"/>
    <x v="1"/>
    <n v="0.4"/>
    <n v="6250"/>
    <n v="2500"/>
    <n v="1125"/>
    <n v="0.44999999999999996"/>
  </r>
  <r>
    <x v="1"/>
    <n v="1197831"/>
    <x v="14"/>
    <x v="1"/>
    <x v="13"/>
    <x v="15"/>
    <x v="2"/>
    <n v="0.3"/>
    <n v="4500"/>
    <n v="1350"/>
    <n v="607.49999999999989"/>
    <n v="0.44999999999999996"/>
  </r>
  <r>
    <x v="1"/>
    <n v="1197831"/>
    <x v="14"/>
    <x v="1"/>
    <x v="13"/>
    <x v="15"/>
    <x v="3"/>
    <n v="0.35000000000000003"/>
    <n v="3500"/>
    <n v="1225.0000000000002"/>
    <n v="673.75000000000023"/>
    <n v="0.55000000000000004"/>
  </r>
  <r>
    <x v="1"/>
    <n v="1197831"/>
    <x v="14"/>
    <x v="1"/>
    <x v="13"/>
    <x v="15"/>
    <x v="4"/>
    <n v="0.4"/>
    <n v="2500"/>
    <n v="1000"/>
    <n v="399.99999999999994"/>
    <n v="0.39999999999999997"/>
  </r>
  <r>
    <x v="1"/>
    <n v="1197831"/>
    <x v="14"/>
    <x v="1"/>
    <x v="13"/>
    <x v="15"/>
    <x v="5"/>
    <n v="0.35000000000000003"/>
    <n v="4000"/>
    <n v="1400.0000000000002"/>
    <n v="840.00000000000023"/>
    <n v="0.60000000000000009"/>
  </r>
  <r>
    <x v="1"/>
    <n v="1197831"/>
    <x v="15"/>
    <x v="1"/>
    <x v="13"/>
    <x v="15"/>
    <x v="0"/>
    <n v="0.19999999999999998"/>
    <n v="6500"/>
    <n v="1300"/>
    <n v="584.99999999999989"/>
    <n v="0.44999999999999996"/>
  </r>
  <r>
    <x v="1"/>
    <n v="1197831"/>
    <x v="15"/>
    <x v="1"/>
    <x v="13"/>
    <x v="15"/>
    <x v="1"/>
    <n v="0.20000000000000007"/>
    <n v="6500"/>
    <n v="1300.0000000000005"/>
    <n v="585.00000000000011"/>
    <n v="0.44999999999999996"/>
  </r>
  <r>
    <x v="1"/>
    <n v="1197831"/>
    <x v="15"/>
    <x v="1"/>
    <x v="13"/>
    <x v="15"/>
    <x v="2"/>
    <n v="0.14999999999999997"/>
    <n v="4750"/>
    <n v="712.49999999999989"/>
    <n v="320.62499999999994"/>
    <n v="0.44999999999999996"/>
  </r>
  <r>
    <x v="1"/>
    <n v="1197831"/>
    <x v="15"/>
    <x v="1"/>
    <x v="13"/>
    <x v="15"/>
    <x v="3"/>
    <n v="0.20000000000000007"/>
    <n v="3750"/>
    <n v="750.00000000000023"/>
    <n v="412.50000000000017"/>
    <n v="0.55000000000000004"/>
  </r>
  <r>
    <x v="1"/>
    <n v="1197831"/>
    <x v="15"/>
    <x v="1"/>
    <x v="13"/>
    <x v="15"/>
    <x v="4"/>
    <n v="0.25"/>
    <n v="2750"/>
    <n v="687.5"/>
    <n v="275"/>
    <n v="0.39999999999999997"/>
  </r>
  <r>
    <x v="1"/>
    <n v="1197831"/>
    <x v="15"/>
    <x v="1"/>
    <x v="13"/>
    <x v="15"/>
    <x v="5"/>
    <n v="0.20000000000000007"/>
    <n v="5500"/>
    <n v="1100.0000000000005"/>
    <n v="660.00000000000034"/>
    <n v="0.60000000000000009"/>
  </r>
  <r>
    <x v="1"/>
    <n v="1197831"/>
    <x v="16"/>
    <x v="1"/>
    <x v="13"/>
    <x v="15"/>
    <x v="0"/>
    <n v="9.9999999999999964E-2"/>
    <n v="7000"/>
    <n v="699.99999999999977"/>
    <n v="314.99999999999989"/>
    <n v="0.44999999999999996"/>
  </r>
  <r>
    <x v="1"/>
    <n v="1197831"/>
    <x v="16"/>
    <x v="1"/>
    <x v="13"/>
    <x v="15"/>
    <x v="1"/>
    <n v="0.20000000000000007"/>
    <n v="7250"/>
    <n v="1450.0000000000005"/>
    <n v="652.50000000000011"/>
    <n v="0.44999999999999996"/>
  </r>
  <r>
    <x v="1"/>
    <n v="1197831"/>
    <x v="16"/>
    <x v="1"/>
    <x v="13"/>
    <x v="15"/>
    <x v="2"/>
    <n v="0.14999999999999997"/>
    <n v="5750"/>
    <n v="862.49999999999977"/>
    <n v="388.12499999999989"/>
    <n v="0.44999999999999996"/>
  </r>
  <r>
    <x v="1"/>
    <n v="1197831"/>
    <x v="16"/>
    <x v="1"/>
    <x v="13"/>
    <x v="15"/>
    <x v="3"/>
    <n v="0.35000000000000003"/>
    <n v="5000"/>
    <n v="1750.0000000000002"/>
    <n v="962.50000000000023"/>
    <n v="0.55000000000000004"/>
  </r>
  <r>
    <x v="1"/>
    <n v="1197831"/>
    <x v="16"/>
    <x v="1"/>
    <x v="13"/>
    <x v="15"/>
    <x v="4"/>
    <n v="0.5"/>
    <n v="4000"/>
    <n v="2000"/>
    <n v="799.99999999999989"/>
    <n v="0.39999999999999997"/>
  </r>
  <r>
    <x v="1"/>
    <n v="1197831"/>
    <x v="16"/>
    <x v="1"/>
    <x v="13"/>
    <x v="15"/>
    <x v="5"/>
    <n v="0.45"/>
    <n v="7500"/>
    <n v="3375"/>
    <n v="2025.0000000000002"/>
    <n v="0.60000000000000009"/>
  </r>
  <r>
    <x v="1"/>
    <n v="1197831"/>
    <x v="17"/>
    <x v="1"/>
    <x v="13"/>
    <x v="15"/>
    <x v="0"/>
    <n v="0.45"/>
    <n v="7500"/>
    <n v="3375"/>
    <n v="1518.7499999999998"/>
    <n v="0.44999999999999996"/>
  </r>
  <r>
    <x v="1"/>
    <n v="1197831"/>
    <x v="17"/>
    <x v="1"/>
    <x v="13"/>
    <x v="15"/>
    <x v="1"/>
    <n v="0.5"/>
    <n v="7500"/>
    <n v="3750"/>
    <n v="1687.4999999999998"/>
    <n v="0.44999999999999996"/>
  </r>
  <r>
    <x v="1"/>
    <n v="1197831"/>
    <x v="17"/>
    <x v="1"/>
    <x v="13"/>
    <x v="15"/>
    <x v="2"/>
    <n v="0.45"/>
    <n v="6500"/>
    <n v="2925"/>
    <n v="1316.2499999999998"/>
    <n v="0.44999999999999996"/>
  </r>
  <r>
    <x v="1"/>
    <n v="1197831"/>
    <x v="17"/>
    <x v="1"/>
    <x v="13"/>
    <x v="15"/>
    <x v="3"/>
    <n v="0.45"/>
    <n v="6000"/>
    <n v="2700"/>
    <n v="1485.0000000000002"/>
    <n v="0.55000000000000004"/>
  </r>
  <r>
    <x v="1"/>
    <n v="1197831"/>
    <x v="17"/>
    <x v="1"/>
    <x v="13"/>
    <x v="15"/>
    <x v="4"/>
    <n v="0.5"/>
    <n v="5000"/>
    <n v="2500"/>
    <n v="999.99999999999989"/>
    <n v="0.39999999999999997"/>
  </r>
  <r>
    <x v="1"/>
    <n v="1197831"/>
    <x v="17"/>
    <x v="1"/>
    <x v="13"/>
    <x v="15"/>
    <x v="5"/>
    <n v="0.55000000000000004"/>
    <n v="8750"/>
    <n v="4812.5"/>
    <n v="2887.5000000000005"/>
    <n v="0.60000000000000009"/>
  </r>
  <r>
    <x v="1"/>
    <n v="1197831"/>
    <x v="18"/>
    <x v="1"/>
    <x v="13"/>
    <x v="15"/>
    <x v="0"/>
    <n v="0.45"/>
    <n v="8250"/>
    <n v="3712.5"/>
    <n v="1856.2499999999998"/>
    <n v="0.49999999999999994"/>
  </r>
  <r>
    <x v="1"/>
    <n v="1197831"/>
    <x v="18"/>
    <x v="1"/>
    <x v="13"/>
    <x v="15"/>
    <x v="1"/>
    <n v="0.5"/>
    <n v="8250"/>
    <n v="4125"/>
    <n v="2062.4999999999995"/>
    <n v="0.49999999999999994"/>
  </r>
  <r>
    <x v="1"/>
    <n v="1197831"/>
    <x v="18"/>
    <x v="1"/>
    <x v="13"/>
    <x v="15"/>
    <x v="2"/>
    <n v="0.45"/>
    <n v="9750"/>
    <n v="4387.5"/>
    <n v="2193.7499999999995"/>
    <n v="0.49999999999999994"/>
  </r>
  <r>
    <x v="1"/>
    <n v="1197831"/>
    <x v="18"/>
    <x v="1"/>
    <x v="13"/>
    <x v="15"/>
    <x v="3"/>
    <n v="0.45"/>
    <n v="5750"/>
    <n v="2587.5"/>
    <n v="1552.5000000000002"/>
    <n v="0.60000000000000009"/>
  </r>
  <r>
    <x v="1"/>
    <n v="1197831"/>
    <x v="18"/>
    <x v="1"/>
    <x v="13"/>
    <x v="15"/>
    <x v="4"/>
    <n v="0.5"/>
    <n v="5250"/>
    <n v="2625"/>
    <n v="1181.2499999999998"/>
    <n v="0.44999999999999996"/>
  </r>
  <r>
    <x v="1"/>
    <n v="1197831"/>
    <x v="18"/>
    <x v="1"/>
    <x v="13"/>
    <x v="15"/>
    <x v="5"/>
    <n v="0.6"/>
    <n v="8000"/>
    <n v="4800"/>
    <n v="3120.0000000000005"/>
    <n v="0.65000000000000013"/>
  </r>
  <r>
    <x v="1"/>
    <n v="1197831"/>
    <x v="19"/>
    <x v="1"/>
    <x v="13"/>
    <x v="15"/>
    <x v="0"/>
    <n v="0.4"/>
    <n v="7500"/>
    <n v="3000"/>
    <n v="1499.9999999999998"/>
    <n v="0.49999999999999994"/>
  </r>
  <r>
    <x v="1"/>
    <n v="1197831"/>
    <x v="19"/>
    <x v="1"/>
    <x v="13"/>
    <x v="15"/>
    <x v="1"/>
    <n v="0.55000000000000004"/>
    <n v="7500"/>
    <n v="4125"/>
    <n v="2062.4999999999995"/>
    <n v="0.49999999999999994"/>
  </r>
  <r>
    <x v="1"/>
    <n v="1197831"/>
    <x v="19"/>
    <x v="1"/>
    <x v="13"/>
    <x v="15"/>
    <x v="2"/>
    <n v="0.55000000000000004"/>
    <n v="9250"/>
    <n v="5087.5"/>
    <n v="2543.7499999999995"/>
    <n v="0.49999999999999994"/>
  </r>
  <r>
    <x v="1"/>
    <n v="1197831"/>
    <x v="19"/>
    <x v="1"/>
    <x v="13"/>
    <x v="15"/>
    <x v="3"/>
    <n v="0.5"/>
    <n v="4250"/>
    <n v="2125"/>
    <n v="1275.0000000000002"/>
    <n v="0.60000000000000009"/>
  </r>
  <r>
    <x v="1"/>
    <n v="1197831"/>
    <x v="19"/>
    <x v="1"/>
    <x v="13"/>
    <x v="15"/>
    <x v="4"/>
    <n v="0.55000000000000004"/>
    <n v="4250"/>
    <n v="2337.5"/>
    <n v="1051.875"/>
    <n v="0.44999999999999996"/>
  </r>
  <r>
    <x v="1"/>
    <n v="1197831"/>
    <x v="19"/>
    <x v="1"/>
    <x v="13"/>
    <x v="15"/>
    <x v="5"/>
    <n v="0.6"/>
    <n v="6750"/>
    <n v="4050"/>
    <n v="2632.5000000000005"/>
    <n v="0.65000000000000013"/>
  </r>
  <r>
    <x v="1"/>
    <n v="1197831"/>
    <x v="20"/>
    <x v="1"/>
    <x v="13"/>
    <x v="15"/>
    <x v="0"/>
    <n v="0.55000000000000004"/>
    <n v="6250"/>
    <n v="3437.5000000000005"/>
    <n v="1718.75"/>
    <n v="0.49999999999999994"/>
  </r>
  <r>
    <x v="1"/>
    <n v="1197831"/>
    <x v="20"/>
    <x v="1"/>
    <x v="13"/>
    <x v="15"/>
    <x v="1"/>
    <n v="0.55000000000000004"/>
    <n v="5750"/>
    <n v="3162.5000000000005"/>
    <n v="1581.25"/>
    <n v="0.49999999999999994"/>
  </r>
  <r>
    <x v="1"/>
    <n v="1197831"/>
    <x v="20"/>
    <x v="1"/>
    <x v="13"/>
    <x v="15"/>
    <x v="2"/>
    <n v="0.6"/>
    <n v="6250"/>
    <n v="3750"/>
    <n v="1874.9999999999998"/>
    <n v="0.49999999999999994"/>
  </r>
  <r>
    <x v="1"/>
    <n v="1197831"/>
    <x v="20"/>
    <x v="1"/>
    <x v="13"/>
    <x v="15"/>
    <x v="3"/>
    <n v="0.6"/>
    <n v="3500"/>
    <n v="2100"/>
    <n v="1260.0000000000002"/>
    <n v="0.60000000000000009"/>
  </r>
  <r>
    <x v="1"/>
    <n v="1197831"/>
    <x v="20"/>
    <x v="1"/>
    <x v="13"/>
    <x v="15"/>
    <x v="4"/>
    <n v="0.45"/>
    <n v="3500"/>
    <n v="1575"/>
    <n v="708.74999999999989"/>
    <n v="0.44999999999999996"/>
  </r>
  <r>
    <x v="1"/>
    <n v="1197831"/>
    <x v="20"/>
    <x v="1"/>
    <x v="13"/>
    <x v="15"/>
    <x v="5"/>
    <n v="0.4"/>
    <n v="5750"/>
    <n v="2300"/>
    <n v="1495.0000000000002"/>
    <n v="0.65000000000000013"/>
  </r>
  <r>
    <x v="1"/>
    <n v="1197831"/>
    <x v="21"/>
    <x v="1"/>
    <x v="13"/>
    <x v="15"/>
    <x v="0"/>
    <n v="0.30000000000000004"/>
    <n v="5250"/>
    <n v="1575.0000000000002"/>
    <n v="787.5"/>
    <n v="0.49999999999999994"/>
  </r>
  <r>
    <x v="1"/>
    <n v="1197831"/>
    <x v="21"/>
    <x v="1"/>
    <x v="13"/>
    <x v="15"/>
    <x v="1"/>
    <n v="0.30000000000000004"/>
    <n v="5250"/>
    <n v="1575.0000000000002"/>
    <n v="787.5"/>
    <n v="0.49999999999999994"/>
  </r>
  <r>
    <x v="1"/>
    <n v="1197831"/>
    <x v="21"/>
    <x v="1"/>
    <x v="13"/>
    <x v="15"/>
    <x v="2"/>
    <n v="0.35000000000000003"/>
    <n v="4750"/>
    <n v="1662.5000000000002"/>
    <n v="831.25"/>
    <n v="0.49999999999999994"/>
  </r>
  <r>
    <x v="1"/>
    <n v="1197831"/>
    <x v="21"/>
    <x v="1"/>
    <x v="13"/>
    <x v="15"/>
    <x v="3"/>
    <n v="0.35000000000000003"/>
    <n v="3250"/>
    <n v="1137.5"/>
    <n v="682.50000000000011"/>
    <n v="0.60000000000000009"/>
  </r>
  <r>
    <x v="1"/>
    <n v="1197831"/>
    <x v="21"/>
    <x v="1"/>
    <x v="13"/>
    <x v="15"/>
    <x v="4"/>
    <n v="0.30000000000000004"/>
    <n v="3000"/>
    <n v="900.00000000000011"/>
    <n v="405"/>
    <n v="0.44999999999999996"/>
  </r>
  <r>
    <x v="1"/>
    <n v="1197831"/>
    <x v="21"/>
    <x v="1"/>
    <x v="13"/>
    <x v="15"/>
    <x v="5"/>
    <n v="0.4"/>
    <n v="4750"/>
    <n v="1900"/>
    <n v="1235.0000000000002"/>
    <n v="0.65000000000000013"/>
  </r>
  <r>
    <x v="1"/>
    <n v="1197831"/>
    <x v="22"/>
    <x v="1"/>
    <x v="13"/>
    <x v="15"/>
    <x v="0"/>
    <n v="0.20000000000000004"/>
    <n v="6250"/>
    <n v="1250.0000000000002"/>
    <n v="625"/>
    <n v="0.49999999999999994"/>
  </r>
  <r>
    <x v="1"/>
    <n v="1197831"/>
    <x v="22"/>
    <x v="1"/>
    <x v="13"/>
    <x v="15"/>
    <x v="1"/>
    <n v="0.20000000000000004"/>
    <n v="6250"/>
    <n v="1250.0000000000002"/>
    <n v="625"/>
    <n v="0.49999999999999994"/>
  </r>
  <r>
    <x v="1"/>
    <n v="1197831"/>
    <x v="22"/>
    <x v="1"/>
    <x v="13"/>
    <x v="15"/>
    <x v="2"/>
    <n v="0.45000000000000007"/>
    <n v="5750"/>
    <n v="2587.5000000000005"/>
    <n v="1293.75"/>
    <n v="0.49999999999999994"/>
  </r>
  <r>
    <x v="1"/>
    <n v="1197831"/>
    <x v="22"/>
    <x v="1"/>
    <x v="13"/>
    <x v="15"/>
    <x v="3"/>
    <n v="0.45000000000000007"/>
    <n v="4500"/>
    <n v="2025.0000000000002"/>
    <n v="1215.0000000000002"/>
    <n v="0.60000000000000009"/>
  </r>
  <r>
    <x v="1"/>
    <n v="1197831"/>
    <x v="22"/>
    <x v="1"/>
    <x v="13"/>
    <x v="15"/>
    <x v="4"/>
    <n v="0.49999999999999994"/>
    <n v="4250"/>
    <n v="2124.9999999999995"/>
    <n v="956.24999999999966"/>
    <n v="0.44999999999999996"/>
  </r>
  <r>
    <x v="1"/>
    <n v="1197831"/>
    <x v="22"/>
    <x v="1"/>
    <x v="13"/>
    <x v="15"/>
    <x v="5"/>
    <n v="0.6"/>
    <n v="6250"/>
    <n v="3750"/>
    <n v="2437.5000000000005"/>
    <n v="0.65000000000000013"/>
  </r>
  <r>
    <x v="1"/>
    <n v="1197831"/>
    <x v="23"/>
    <x v="1"/>
    <x v="13"/>
    <x v="15"/>
    <x v="0"/>
    <n v="0.6"/>
    <n v="7750"/>
    <n v="4650"/>
    <n v="2324.9999999999995"/>
    <n v="0.49999999999999994"/>
  </r>
  <r>
    <x v="1"/>
    <n v="1197831"/>
    <x v="23"/>
    <x v="1"/>
    <x v="13"/>
    <x v="15"/>
    <x v="1"/>
    <n v="0.6"/>
    <n v="7750"/>
    <n v="4650"/>
    <n v="2324.9999999999995"/>
    <n v="0.49999999999999994"/>
  </r>
  <r>
    <x v="1"/>
    <n v="1197831"/>
    <x v="23"/>
    <x v="1"/>
    <x v="13"/>
    <x v="15"/>
    <x v="2"/>
    <n v="0.65"/>
    <n v="7000"/>
    <n v="4550"/>
    <n v="2274.9999999999995"/>
    <n v="0.49999999999999994"/>
  </r>
  <r>
    <x v="1"/>
    <n v="1197831"/>
    <x v="23"/>
    <x v="1"/>
    <x v="13"/>
    <x v="15"/>
    <x v="3"/>
    <n v="0.65"/>
    <n v="5500"/>
    <n v="3575"/>
    <n v="2145.0000000000005"/>
    <n v="0.60000000000000009"/>
  </r>
  <r>
    <x v="1"/>
    <n v="1197831"/>
    <x v="23"/>
    <x v="1"/>
    <x v="13"/>
    <x v="15"/>
    <x v="4"/>
    <n v="0.6"/>
    <n v="5000"/>
    <n v="3000"/>
    <n v="1349.9999999999998"/>
    <n v="0.44999999999999996"/>
  </r>
  <r>
    <x v="1"/>
    <n v="1197831"/>
    <x v="23"/>
    <x v="1"/>
    <x v="13"/>
    <x v="15"/>
    <x v="5"/>
    <n v="0.70000000000000007"/>
    <n v="7500"/>
    <n v="5250.0000000000009"/>
    <n v="3412.5000000000014"/>
    <n v="0.65000000000000013"/>
  </r>
  <r>
    <x v="0"/>
    <n v="1185732"/>
    <x v="124"/>
    <x v="0"/>
    <x v="14"/>
    <x v="16"/>
    <x v="0"/>
    <n v="0.4"/>
    <n v="4500"/>
    <n v="1800"/>
    <n v="630"/>
    <n v="0.35"/>
  </r>
  <r>
    <x v="0"/>
    <n v="1185732"/>
    <x v="124"/>
    <x v="0"/>
    <x v="14"/>
    <x v="16"/>
    <x v="1"/>
    <n v="0.4"/>
    <n v="2500"/>
    <n v="1000"/>
    <n v="350"/>
    <n v="0.35"/>
  </r>
  <r>
    <x v="0"/>
    <n v="1185732"/>
    <x v="124"/>
    <x v="0"/>
    <x v="14"/>
    <x v="16"/>
    <x v="2"/>
    <n v="0.30000000000000004"/>
    <n v="2500"/>
    <n v="750.00000000000011"/>
    <n v="300"/>
    <n v="0.39999999999999997"/>
  </r>
  <r>
    <x v="0"/>
    <n v="1185732"/>
    <x v="124"/>
    <x v="0"/>
    <x v="14"/>
    <x v="16"/>
    <x v="3"/>
    <n v="0.35"/>
    <n v="1000"/>
    <n v="350"/>
    <n v="105"/>
    <n v="0.3"/>
  </r>
  <r>
    <x v="0"/>
    <n v="1185732"/>
    <x v="124"/>
    <x v="0"/>
    <x v="14"/>
    <x v="16"/>
    <x v="4"/>
    <n v="0.5"/>
    <n v="1500"/>
    <n v="750"/>
    <n v="187.5"/>
    <n v="0.25"/>
  </r>
  <r>
    <x v="0"/>
    <n v="1185732"/>
    <x v="124"/>
    <x v="0"/>
    <x v="14"/>
    <x v="16"/>
    <x v="5"/>
    <n v="0.4"/>
    <n v="2500"/>
    <n v="1000"/>
    <n v="400"/>
    <n v="0.4"/>
  </r>
  <r>
    <x v="0"/>
    <n v="1185732"/>
    <x v="125"/>
    <x v="0"/>
    <x v="14"/>
    <x v="16"/>
    <x v="0"/>
    <n v="0.4"/>
    <n v="5000"/>
    <n v="2000"/>
    <n v="700"/>
    <n v="0.35"/>
  </r>
  <r>
    <x v="0"/>
    <n v="1185732"/>
    <x v="125"/>
    <x v="0"/>
    <x v="14"/>
    <x v="16"/>
    <x v="1"/>
    <n v="0.4"/>
    <n v="1500"/>
    <n v="600"/>
    <n v="210"/>
    <n v="0.35"/>
  </r>
  <r>
    <x v="0"/>
    <n v="1185732"/>
    <x v="125"/>
    <x v="0"/>
    <x v="14"/>
    <x v="16"/>
    <x v="2"/>
    <n v="0.30000000000000004"/>
    <n v="2000"/>
    <n v="600.00000000000011"/>
    <n v="240.00000000000003"/>
    <n v="0.39999999999999997"/>
  </r>
  <r>
    <x v="0"/>
    <n v="1185732"/>
    <x v="125"/>
    <x v="0"/>
    <x v="14"/>
    <x v="16"/>
    <x v="3"/>
    <n v="0.35"/>
    <n v="750"/>
    <n v="262.5"/>
    <n v="78.75"/>
    <n v="0.3"/>
  </r>
  <r>
    <x v="0"/>
    <n v="1185732"/>
    <x v="125"/>
    <x v="0"/>
    <x v="14"/>
    <x v="16"/>
    <x v="4"/>
    <n v="0.5"/>
    <n v="1500"/>
    <n v="750"/>
    <n v="187.5"/>
    <n v="0.25"/>
  </r>
  <r>
    <x v="0"/>
    <n v="1185732"/>
    <x v="125"/>
    <x v="0"/>
    <x v="14"/>
    <x v="16"/>
    <x v="5"/>
    <n v="0.4"/>
    <n v="2500"/>
    <n v="1000"/>
    <n v="400"/>
    <n v="0.4"/>
  </r>
  <r>
    <x v="0"/>
    <n v="1185732"/>
    <x v="126"/>
    <x v="0"/>
    <x v="14"/>
    <x v="16"/>
    <x v="0"/>
    <n v="0.4"/>
    <n v="4700"/>
    <n v="1880"/>
    <n v="658"/>
    <n v="0.35"/>
  </r>
  <r>
    <x v="0"/>
    <n v="1185732"/>
    <x v="126"/>
    <x v="0"/>
    <x v="14"/>
    <x v="16"/>
    <x v="1"/>
    <n v="0.4"/>
    <n v="1750"/>
    <n v="700"/>
    <n v="244.99999999999997"/>
    <n v="0.35"/>
  </r>
  <r>
    <x v="0"/>
    <n v="1185732"/>
    <x v="126"/>
    <x v="0"/>
    <x v="14"/>
    <x v="16"/>
    <x v="2"/>
    <n v="0.30000000000000004"/>
    <n v="2000"/>
    <n v="600.00000000000011"/>
    <n v="240.00000000000003"/>
    <n v="0.39999999999999997"/>
  </r>
  <r>
    <x v="0"/>
    <n v="1185732"/>
    <x v="126"/>
    <x v="0"/>
    <x v="14"/>
    <x v="16"/>
    <x v="3"/>
    <n v="0.35"/>
    <n v="500"/>
    <n v="175"/>
    <n v="52.5"/>
    <n v="0.3"/>
  </r>
  <r>
    <x v="0"/>
    <n v="1185732"/>
    <x v="126"/>
    <x v="0"/>
    <x v="14"/>
    <x v="16"/>
    <x v="4"/>
    <n v="0.5"/>
    <n v="1000"/>
    <n v="500"/>
    <n v="125"/>
    <n v="0.25"/>
  </r>
  <r>
    <x v="0"/>
    <n v="1185732"/>
    <x v="126"/>
    <x v="0"/>
    <x v="14"/>
    <x v="16"/>
    <x v="5"/>
    <n v="0.4"/>
    <n v="2000"/>
    <n v="800"/>
    <n v="320"/>
    <n v="0.4"/>
  </r>
  <r>
    <x v="0"/>
    <n v="1185732"/>
    <x v="127"/>
    <x v="0"/>
    <x v="14"/>
    <x v="16"/>
    <x v="0"/>
    <n v="0.4"/>
    <n v="4500"/>
    <n v="1800"/>
    <n v="630"/>
    <n v="0.35"/>
  </r>
  <r>
    <x v="0"/>
    <n v="1185732"/>
    <x v="127"/>
    <x v="0"/>
    <x v="14"/>
    <x v="16"/>
    <x v="1"/>
    <n v="0.4"/>
    <n v="1500"/>
    <n v="600"/>
    <n v="210"/>
    <n v="0.35"/>
  </r>
  <r>
    <x v="0"/>
    <n v="1185732"/>
    <x v="127"/>
    <x v="0"/>
    <x v="14"/>
    <x v="16"/>
    <x v="2"/>
    <n v="0.30000000000000004"/>
    <n v="1500"/>
    <n v="450.00000000000006"/>
    <n v="180"/>
    <n v="0.39999999999999997"/>
  </r>
  <r>
    <x v="0"/>
    <n v="1185732"/>
    <x v="127"/>
    <x v="0"/>
    <x v="14"/>
    <x v="16"/>
    <x v="3"/>
    <n v="0.35"/>
    <n v="750"/>
    <n v="262.5"/>
    <n v="78.75"/>
    <n v="0.3"/>
  </r>
  <r>
    <x v="0"/>
    <n v="1185732"/>
    <x v="127"/>
    <x v="0"/>
    <x v="14"/>
    <x v="16"/>
    <x v="4"/>
    <n v="0.5"/>
    <n v="750"/>
    <n v="375"/>
    <n v="93.75"/>
    <n v="0.25"/>
  </r>
  <r>
    <x v="0"/>
    <n v="1185732"/>
    <x v="127"/>
    <x v="0"/>
    <x v="14"/>
    <x v="16"/>
    <x v="5"/>
    <n v="0.4"/>
    <n v="2250"/>
    <n v="900"/>
    <n v="360"/>
    <n v="0.4"/>
  </r>
  <r>
    <x v="0"/>
    <n v="1185732"/>
    <x v="128"/>
    <x v="0"/>
    <x v="14"/>
    <x v="16"/>
    <x v="0"/>
    <n v="0.54999999999999993"/>
    <n v="4950"/>
    <n v="2722.4999999999995"/>
    <n v="952.87499999999977"/>
    <n v="0.35"/>
  </r>
  <r>
    <x v="0"/>
    <n v="1185732"/>
    <x v="128"/>
    <x v="0"/>
    <x v="14"/>
    <x v="16"/>
    <x v="1"/>
    <n v="0.5"/>
    <n v="2000"/>
    <n v="1000"/>
    <n v="350"/>
    <n v="0.35"/>
  </r>
  <r>
    <x v="0"/>
    <n v="1185732"/>
    <x v="128"/>
    <x v="0"/>
    <x v="14"/>
    <x v="16"/>
    <x v="2"/>
    <n v="0.45"/>
    <n v="1750"/>
    <n v="787.5"/>
    <n v="315"/>
    <n v="0.39999999999999997"/>
  </r>
  <r>
    <x v="0"/>
    <n v="1185732"/>
    <x v="128"/>
    <x v="0"/>
    <x v="14"/>
    <x v="16"/>
    <x v="3"/>
    <n v="0.45"/>
    <n v="1250"/>
    <n v="562.5"/>
    <n v="168.75"/>
    <n v="0.3"/>
  </r>
  <r>
    <x v="0"/>
    <n v="1185732"/>
    <x v="128"/>
    <x v="0"/>
    <x v="14"/>
    <x v="16"/>
    <x v="4"/>
    <n v="0.54999999999999993"/>
    <n v="1500"/>
    <n v="824.99999999999989"/>
    <n v="206.24999999999997"/>
    <n v="0.25"/>
  </r>
  <r>
    <x v="0"/>
    <n v="1185732"/>
    <x v="128"/>
    <x v="0"/>
    <x v="14"/>
    <x v="16"/>
    <x v="5"/>
    <n v="0.6"/>
    <n v="2750"/>
    <n v="1650"/>
    <n v="660"/>
    <n v="0.4"/>
  </r>
  <r>
    <x v="0"/>
    <n v="1185732"/>
    <x v="129"/>
    <x v="0"/>
    <x v="14"/>
    <x v="16"/>
    <x v="0"/>
    <n v="0.54999999999999993"/>
    <n v="5250"/>
    <n v="2887.4999999999995"/>
    <n v="1010.6249999999998"/>
    <n v="0.35"/>
  </r>
  <r>
    <x v="0"/>
    <n v="1185732"/>
    <x v="129"/>
    <x v="0"/>
    <x v="14"/>
    <x v="16"/>
    <x v="1"/>
    <n v="0.5"/>
    <n v="2750"/>
    <n v="1375"/>
    <n v="481.24999999999994"/>
    <n v="0.35"/>
  </r>
  <r>
    <x v="0"/>
    <n v="1185732"/>
    <x v="129"/>
    <x v="0"/>
    <x v="14"/>
    <x v="16"/>
    <x v="2"/>
    <n v="0.45"/>
    <n v="2000"/>
    <n v="900"/>
    <n v="359.99999999999994"/>
    <n v="0.39999999999999997"/>
  </r>
  <r>
    <x v="0"/>
    <n v="1185732"/>
    <x v="129"/>
    <x v="0"/>
    <x v="14"/>
    <x v="16"/>
    <x v="3"/>
    <n v="0.45"/>
    <n v="1750"/>
    <n v="787.5"/>
    <n v="236.25"/>
    <n v="0.3"/>
  </r>
  <r>
    <x v="0"/>
    <n v="1185732"/>
    <x v="129"/>
    <x v="0"/>
    <x v="14"/>
    <x v="16"/>
    <x v="4"/>
    <n v="0.54999999999999993"/>
    <n v="1750"/>
    <n v="962.49999999999989"/>
    <n v="240.62499999999997"/>
    <n v="0.25"/>
  </r>
  <r>
    <x v="0"/>
    <n v="1185732"/>
    <x v="129"/>
    <x v="0"/>
    <x v="14"/>
    <x v="16"/>
    <x v="5"/>
    <n v="0.6"/>
    <n v="3250"/>
    <n v="1950"/>
    <n v="780"/>
    <n v="0.4"/>
  </r>
  <r>
    <x v="0"/>
    <n v="1185732"/>
    <x v="130"/>
    <x v="0"/>
    <x v="14"/>
    <x v="16"/>
    <x v="0"/>
    <n v="0.54999999999999993"/>
    <n v="5500"/>
    <n v="3024.9999999999995"/>
    <n v="1058.7499999999998"/>
    <n v="0.35"/>
  </r>
  <r>
    <x v="0"/>
    <n v="1185732"/>
    <x v="130"/>
    <x v="0"/>
    <x v="14"/>
    <x v="16"/>
    <x v="1"/>
    <n v="0.5"/>
    <n v="3000"/>
    <n v="1500"/>
    <n v="525"/>
    <n v="0.35"/>
  </r>
  <r>
    <x v="0"/>
    <n v="1185732"/>
    <x v="130"/>
    <x v="0"/>
    <x v="14"/>
    <x v="16"/>
    <x v="2"/>
    <n v="0.45"/>
    <n v="2250"/>
    <n v="1012.5"/>
    <n v="404.99999999999994"/>
    <n v="0.39999999999999997"/>
  </r>
  <r>
    <x v="0"/>
    <n v="1185732"/>
    <x v="130"/>
    <x v="0"/>
    <x v="14"/>
    <x v="16"/>
    <x v="3"/>
    <n v="0.45"/>
    <n v="1750"/>
    <n v="787.5"/>
    <n v="236.25"/>
    <n v="0.3"/>
  </r>
  <r>
    <x v="0"/>
    <n v="1185732"/>
    <x v="130"/>
    <x v="0"/>
    <x v="14"/>
    <x v="16"/>
    <x v="4"/>
    <n v="0.54999999999999993"/>
    <n v="2000"/>
    <n v="1099.9999999999998"/>
    <n v="274.99999999999994"/>
    <n v="0.25"/>
  </r>
  <r>
    <x v="0"/>
    <n v="1185732"/>
    <x v="130"/>
    <x v="0"/>
    <x v="14"/>
    <x v="16"/>
    <x v="5"/>
    <n v="0.6"/>
    <n v="3750"/>
    <n v="2250"/>
    <n v="900"/>
    <n v="0.4"/>
  </r>
  <r>
    <x v="0"/>
    <n v="1185732"/>
    <x v="131"/>
    <x v="0"/>
    <x v="14"/>
    <x v="16"/>
    <x v="0"/>
    <n v="0.54999999999999993"/>
    <n v="5250"/>
    <n v="2887.4999999999995"/>
    <n v="1010.6249999999998"/>
    <n v="0.35"/>
  </r>
  <r>
    <x v="0"/>
    <n v="1185732"/>
    <x v="131"/>
    <x v="0"/>
    <x v="14"/>
    <x v="16"/>
    <x v="1"/>
    <n v="0.5"/>
    <n v="3000"/>
    <n v="1500"/>
    <n v="525"/>
    <n v="0.35"/>
  </r>
  <r>
    <x v="0"/>
    <n v="1185732"/>
    <x v="131"/>
    <x v="0"/>
    <x v="14"/>
    <x v="16"/>
    <x v="2"/>
    <n v="0.45"/>
    <n v="2250"/>
    <n v="1012.5"/>
    <n v="404.99999999999994"/>
    <n v="0.39999999999999997"/>
  </r>
  <r>
    <x v="0"/>
    <n v="1185732"/>
    <x v="131"/>
    <x v="0"/>
    <x v="14"/>
    <x v="16"/>
    <x v="3"/>
    <n v="0.45"/>
    <n v="1750"/>
    <n v="787.5"/>
    <n v="236.25"/>
    <n v="0.3"/>
  </r>
  <r>
    <x v="0"/>
    <n v="1185732"/>
    <x v="131"/>
    <x v="0"/>
    <x v="14"/>
    <x v="16"/>
    <x v="4"/>
    <n v="0.54999999999999993"/>
    <n v="1500"/>
    <n v="824.99999999999989"/>
    <n v="206.24999999999997"/>
    <n v="0.25"/>
  </r>
  <r>
    <x v="0"/>
    <n v="1185732"/>
    <x v="131"/>
    <x v="0"/>
    <x v="14"/>
    <x v="16"/>
    <x v="5"/>
    <n v="0.6"/>
    <n v="3250"/>
    <n v="1950"/>
    <n v="780"/>
    <n v="0.4"/>
  </r>
  <r>
    <x v="0"/>
    <n v="1185732"/>
    <x v="132"/>
    <x v="0"/>
    <x v="14"/>
    <x v="16"/>
    <x v="0"/>
    <n v="0.54999999999999993"/>
    <n v="4500"/>
    <n v="2474.9999999999995"/>
    <n v="866.24999999999977"/>
    <n v="0.35"/>
  </r>
  <r>
    <x v="0"/>
    <n v="1185732"/>
    <x v="132"/>
    <x v="0"/>
    <x v="14"/>
    <x v="16"/>
    <x v="1"/>
    <n v="0.5"/>
    <n v="2500"/>
    <n v="1250"/>
    <n v="437.5"/>
    <n v="0.35"/>
  </r>
  <r>
    <x v="0"/>
    <n v="1185732"/>
    <x v="132"/>
    <x v="0"/>
    <x v="14"/>
    <x v="16"/>
    <x v="2"/>
    <n v="0.45"/>
    <n v="1500"/>
    <n v="675"/>
    <n v="270"/>
    <n v="0.39999999999999997"/>
  </r>
  <r>
    <x v="0"/>
    <n v="1185732"/>
    <x v="132"/>
    <x v="0"/>
    <x v="14"/>
    <x v="16"/>
    <x v="3"/>
    <n v="0.45"/>
    <n v="1250"/>
    <n v="562.5"/>
    <n v="168.75"/>
    <n v="0.3"/>
  </r>
  <r>
    <x v="0"/>
    <n v="1185732"/>
    <x v="132"/>
    <x v="0"/>
    <x v="14"/>
    <x v="16"/>
    <x v="4"/>
    <n v="0.54999999999999993"/>
    <n v="1250"/>
    <n v="687.49999999999989"/>
    <n v="171.87499999999997"/>
    <n v="0.25"/>
  </r>
  <r>
    <x v="0"/>
    <n v="1185732"/>
    <x v="132"/>
    <x v="0"/>
    <x v="14"/>
    <x v="16"/>
    <x v="5"/>
    <n v="0.6"/>
    <n v="2250"/>
    <n v="1350"/>
    <n v="540"/>
    <n v="0.4"/>
  </r>
  <r>
    <x v="0"/>
    <n v="1185732"/>
    <x v="133"/>
    <x v="0"/>
    <x v="14"/>
    <x v="16"/>
    <x v="0"/>
    <n v="0.6"/>
    <n v="4000"/>
    <n v="2400"/>
    <n v="840"/>
    <n v="0.35"/>
  </r>
  <r>
    <x v="0"/>
    <n v="1185732"/>
    <x v="133"/>
    <x v="0"/>
    <x v="14"/>
    <x v="16"/>
    <x v="1"/>
    <n v="0.55000000000000004"/>
    <n v="2250"/>
    <n v="1237.5"/>
    <n v="433.125"/>
    <n v="0.35"/>
  </r>
  <r>
    <x v="0"/>
    <n v="1185732"/>
    <x v="133"/>
    <x v="0"/>
    <x v="14"/>
    <x v="16"/>
    <x v="2"/>
    <n v="0.55000000000000004"/>
    <n v="1250"/>
    <n v="687.5"/>
    <n v="275"/>
    <n v="0.39999999999999997"/>
  </r>
  <r>
    <x v="0"/>
    <n v="1185732"/>
    <x v="133"/>
    <x v="0"/>
    <x v="14"/>
    <x v="16"/>
    <x v="3"/>
    <n v="0.55000000000000004"/>
    <n v="1000"/>
    <n v="550"/>
    <n v="165"/>
    <n v="0.3"/>
  </r>
  <r>
    <x v="0"/>
    <n v="1185732"/>
    <x v="133"/>
    <x v="0"/>
    <x v="14"/>
    <x v="16"/>
    <x v="4"/>
    <n v="0.65"/>
    <n v="1000"/>
    <n v="650"/>
    <n v="162.5"/>
    <n v="0.25"/>
  </r>
  <r>
    <x v="0"/>
    <n v="1185732"/>
    <x v="133"/>
    <x v="0"/>
    <x v="14"/>
    <x v="16"/>
    <x v="5"/>
    <n v="0.7"/>
    <n v="2250"/>
    <n v="1575"/>
    <n v="630"/>
    <n v="0.4"/>
  </r>
  <r>
    <x v="0"/>
    <n v="1185732"/>
    <x v="134"/>
    <x v="0"/>
    <x v="14"/>
    <x v="16"/>
    <x v="0"/>
    <n v="0.65"/>
    <n v="3750"/>
    <n v="2437.5"/>
    <n v="853.125"/>
    <n v="0.35"/>
  </r>
  <r>
    <x v="0"/>
    <n v="1185732"/>
    <x v="134"/>
    <x v="0"/>
    <x v="14"/>
    <x v="16"/>
    <x v="1"/>
    <n v="0.55000000000000004"/>
    <n v="2000"/>
    <n v="1100"/>
    <n v="385"/>
    <n v="0.35"/>
  </r>
  <r>
    <x v="0"/>
    <n v="1185732"/>
    <x v="134"/>
    <x v="0"/>
    <x v="14"/>
    <x v="16"/>
    <x v="2"/>
    <n v="0.55000000000000004"/>
    <n v="1950"/>
    <n v="1072.5"/>
    <n v="428.99999999999994"/>
    <n v="0.39999999999999997"/>
  </r>
  <r>
    <x v="0"/>
    <n v="1185732"/>
    <x v="134"/>
    <x v="0"/>
    <x v="14"/>
    <x v="16"/>
    <x v="3"/>
    <n v="0.55000000000000004"/>
    <n v="1750"/>
    <n v="962.50000000000011"/>
    <n v="288.75"/>
    <n v="0.3"/>
  </r>
  <r>
    <x v="0"/>
    <n v="1185732"/>
    <x v="134"/>
    <x v="0"/>
    <x v="14"/>
    <x v="16"/>
    <x v="4"/>
    <n v="0.65"/>
    <n v="1500"/>
    <n v="975"/>
    <n v="243.75"/>
    <n v="0.25"/>
  </r>
  <r>
    <x v="0"/>
    <n v="1185732"/>
    <x v="134"/>
    <x v="0"/>
    <x v="14"/>
    <x v="16"/>
    <x v="5"/>
    <n v="0.7"/>
    <n v="2500"/>
    <n v="1750"/>
    <n v="700"/>
    <n v="0.4"/>
  </r>
  <r>
    <x v="0"/>
    <n v="1185732"/>
    <x v="135"/>
    <x v="0"/>
    <x v="14"/>
    <x v="16"/>
    <x v="0"/>
    <n v="0.65"/>
    <n v="4750"/>
    <n v="3087.5"/>
    <n v="1080.625"/>
    <n v="0.35"/>
  </r>
  <r>
    <x v="0"/>
    <n v="1185732"/>
    <x v="135"/>
    <x v="0"/>
    <x v="14"/>
    <x v="16"/>
    <x v="1"/>
    <n v="0.55000000000000004"/>
    <n v="2750"/>
    <n v="1512.5000000000002"/>
    <n v="529.375"/>
    <n v="0.35"/>
  </r>
  <r>
    <x v="0"/>
    <n v="1185732"/>
    <x v="135"/>
    <x v="0"/>
    <x v="14"/>
    <x v="16"/>
    <x v="2"/>
    <n v="0.55000000000000004"/>
    <n v="2500"/>
    <n v="1375"/>
    <n v="550"/>
    <n v="0.39999999999999997"/>
  </r>
  <r>
    <x v="0"/>
    <n v="1185732"/>
    <x v="135"/>
    <x v="0"/>
    <x v="14"/>
    <x v="16"/>
    <x v="3"/>
    <n v="0.55000000000000004"/>
    <n v="2000"/>
    <n v="1100"/>
    <n v="330"/>
    <n v="0.3"/>
  </r>
  <r>
    <x v="0"/>
    <n v="1185732"/>
    <x v="135"/>
    <x v="0"/>
    <x v="14"/>
    <x v="16"/>
    <x v="4"/>
    <n v="0.65"/>
    <n v="2000"/>
    <n v="1300"/>
    <n v="325"/>
    <n v="0.25"/>
  </r>
  <r>
    <x v="0"/>
    <n v="1185732"/>
    <x v="135"/>
    <x v="0"/>
    <x v="14"/>
    <x v="16"/>
    <x v="5"/>
    <n v="0.7"/>
    <n v="3000"/>
    <n v="2100"/>
    <n v="840"/>
    <n v="0.4"/>
  </r>
  <r>
    <x v="2"/>
    <n v="1128299"/>
    <x v="136"/>
    <x v="2"/>
    <x v="15"/>
    <x v="17"/>
    <x v="0"/>
    <n v="0.35000000000000003"/>
    <n v="3750"/>
    <n v="1312.5000000000002"/>
    <n v="328.12500000000006"/>
    <n v="0.25"/>
  </r>
  <r>
    <x v="2"/>
    <n v="1128299"/>
    <x v="136"/>
    <x v="2"/>
    <x v="15"/>
    <x v="17"/>
    <x v="1"/>
    <n v="0.45"/>
    <n v="3750"/>
    <n v="1687.5"/>
    <n v="337.5"/>
    <n v="0.2"/>
  </r>
  <r>
    <x v="2"/>
    <n v="1128299"/>
    <x v="136"/>
    <x v="2"/>
    <x v="15"/>
    <x v="17"/>
    <x v="2"/>
    <n v="0.45"/>
    <n v="3750"/>
    <n v="1687.5"/>
    <n v="421.875"/>
    <n v="0.25"/>
  </r>
  <r>
    <x v="2"/>
    <n v="1128299"/>
    <x v="136"/>
    <x v="2"/>
    <x v="15"/>
    <x v="17"/>
    <x v="3"/>
    <n v="0.45"/>
    <n v="2250"/>
    <n v="1012.5"/>
    <n v="253.125"/>
    <n v="0.25"/>
  </r>
  <r>
    <x v="2"/>
    <n v="1128299"/>
    <x v="136"/>
    <x v="2"/>
    <x v="15"/>
    <x v="17"/>
    <x v="4"/>
    <n v="0.5"/>
    <n v="1750"/>
    <n v="875"/>
    <n v="131.25"/>
    <n v="0.15"/>
  </r>
  <r>
    <x v="2"/>
    <n v="1128299"/>
    <x v="136"/>
    <x v="2"/>
    <x v="15"/>
    <x v="17"/>
    <x v="5"/>
    <n v="0.45"/>
    <n v="4250"/>
    <n v="1912.5"/>
    <n v="765"/>
    <n v="0.4"/>
  </r>
  <r>
    <x v="2"/>
    <n v="1128299"/>
    <x v="79"/>
    <x v="2"/>
    <x v="15"/>
    <x v="17"/>
    <x v="0"/>
    <n v="0.35000000000000003"/>
    <n v="4750"/>
    <n v="1662.5000000000002"/>
    <n v="415.62500000000006"/>
    <n v="0.25"/>
  </r>
  <r>
    <x v="2"/>
    <n v="1128299"/>
    <x v="79"/>
    <x v="2"/>
    <x v="15"/>
    <x v="17"/>
    <x v="1"/>
    <n v="0.45"/>
    <n v="3750"/>
    <n v="1687.5"/>
    <n v="337.5"/>
    <n v="0.2"/>
  </r>
  <r>
    <x v="2"/>
    <n v="1128299"/>
    <x v="79"/>
    <x v="2"/>
    <x v="15"/>
    <x v="17"/>
    <x v="2"/>
    <n v="0.45"/>
    <n v="3750"/>
    <n v="1687.5"/>
    <n v="421.875"/>
    <n v="0.25"/>
  </r>
  <r>
    <x v="2"/>
    <n v="1128299"/>
    <x v="79"/>
    <x v="2"/>
    <x v="15"/>
    <x v="17"/>
    <x v="3"/>
    <n v="0.45"/>
    <n v="2250"/>
    <n v="1012.5"/>
    <n v="253.125"/>
    <n v="0.25"/>
  </r>
  <r>
    <x v="2"/>
    <n v="1128299"/>
    <x v="79"/>
    <x v="2"/>
    <x v="15"/>
    <x v="17"/>
    <x v="4"/>
    <n v="0.5"/>
    <n v="1500"/>
    <n v="750"/>
    <n v="112.5"/>
    <n v="0.15"/>
  </r>
  <r>
    <x v="2"/>
    <n v="1128299"/>
    <x v="79"/>
    <x v="2"/>
    <x v="15"/>
    <x v="17"/>
    <x v="5"/>
    <n v="0.45"/>
    <n v="3500"/>
    <n v="1575"/>
    <n v="630"/>
    <n v="0.4"/>
  </r>
  <r>
    <x v="2"/>
    <n v="1128299"/>
    <x v="137"/>
    <x v="2"/>
    <x v="15"/>
    <x v="17"/>
    <x v="0"/>
    <n v="0.45"/>
    <n v="5000"/>
    <n v="2250"/>
    <n v="562.5"/>
    <n v="0.25"/>
  </r>
  <r>
    <x v="2"/>
    <n v="1128299"/>
    <x v="137"/>
    <x v="2"/>
    <x v="15"/>
    <x v="17"/>
    <x v="1"/>
    <n v="0.54999999999999993"/>
    <n v="3500"/>
    <n v="1924.9999999999998"/>
    <n v="385"/>
    <n v="0.2"/>
  </r>
  <r>
    <x v="2"/>
    <n v="1128299"/>
    <x v="137"/>
    <x v="2"/>
    <x v="15"/>
    <x v="17"/>
    <x v="2"/>
    <n v="0.59999999999999987"/>
    <n v="3750"/>
    <n v="2249.9999999999995"/>
    <n v="562.49999999999989"/>
    <n v="0.25"/>
  </r>
  <r>
    <x v="2"/>
    <n v="1128299"/>
    <x v="137"/>
    <x v="2"/>
    <x v="15"/>
    <x v="17"/>
    <x v="3"/>
    <n v="0.54999999999999993"/>
    <n v="2750"/>
    <n v="1512.4999999999998"/>
    <n v="378.12499999999994"/>
    <n v="0.25"/>
  </r>
  <r>
    <x v="2"/>
    <n v="1128299"/>
    <x v="137"/>
    <x v="2"/>
    <x v="15"/>
    <x v="17"/>
    <x v="4"/>
    <n v="0.6"/>
    <n v="1250"/>
    <n v="750"/>
    <n v="112.5"/>
    <n v="0.15"/>
  </r>
  <r>
    <x v="2"/>
    <n v="1128299"/>
    <x v="137"/>
    <x v="2"/>
    <x v="15"/>
    <x v="17"/>
    <x v="5"/>
    <n v="0.54999999999999993"/>
    <n v="3250"/>
    <n v="1787.4999999999998"/>
    <n v="715"/>
    <n v="0.4"/>
  </r>
  <r>
    <x v="2"/>
    <n v="1128299"/>
    <x v="138"/>
    <x v="2"/>
    <x v="15"/>
    <x v="17"/>
    <x v="0"/>
    <n v="0.6"/>
    <n v="5000"/>
    <n v="3000"/>
    <n v="750"/>
    <n v="0.25"/>
  </r>
  <r>
    <x v="2"/>
    <n v="1128299"/>
    <x v="138"/>
    <x v="2"/>
    <x v="15"/>
    <x v="17"/>
    <x v="1"/>
    <n v="0.65"/>
    <n v="3000"/>
    <n v="1950"/>
    <n v="390"/>
    <n v="0.2"/>
  </r>
  <r>
    <x v="2"/>
    <n v="1128299"/>
    <x v="138"/>
    <x v="2"/>
    <x v="15"/>
    <x v="17"/>
    <x v="2"/>
    <n v="0.65"/>
    <n v="3500"/>
    <n v="2275"/>
    <n v="568.75"/>
    <n v="0.25"/>
  </r>
  <r>
    <x v="2"/>
    <n v="1128299"/>
    <x v="138"/>
    <x v="2"/>
    <x v="15"/>
    <x v="17"/>
    <x v="3"/>
    <n v="0.5"/>
    <n v="2500"/>
    <n v="1250"/>
    <n v="312.5"/>
    <n v="0.25"/>
  </r>
  <r>
    <x v="2"/>
    <n v="1128299"/>
    <x v="138"/>
    <x v="2"/>
    <x v="15"/>
    <x v="17"/>
    <x v="4"/>
    <n v="0.55000000000000004"/>
    <n v="1500"/>
    <n v="825.00000000000011"/>
    <n v="123.75000000000001"/>
    <n v="0.15"/>
  </r>
  <r>
    <x v="2"/>
    <n v="1128299"/>
    <x v="138"/>
    <x v="2"/>
    <x v="15"/>
    <x v="17"/>
    <x v="5"/>
    <n v="0.70000000000000007"/>
    <n v="3250"/>
    <n v="2275"/>
    <n v="910"/>
    <n v="0.4"/>
  </r>
  <r>
    <x v="2"/>
    <n v="1128299"/>
    <x v="139"/>
    <x v="2"/>
    <x v="15"/>
    <x v="17"/>
    <x v="0"/>
    <n v="0.54999999999999993"/>
    <n v="5250"/>
    <n v="2887.4999999999995"/>
    <n v="721.87499999999989"/>
    <n v="0.25"/>
  </r>
  <r>
    <x v="2"/>
    <n v="1128299"/>
    <x v="139"/>
    <x v="2"/>
    <x v="15"/>
    <x v="17"/>
    <x v="1"/>
    <n v="0.6"/>
    <n v="3750"/>
    <n v="2250"/>
    <n v="450"/>
    <n v="0.2"/>
  </r>
  <r>
    <x v="2"/>
    <n v="1128299"/>
    <x v="139"/>
    <x v="2"/>
    <x v="15"/>
    <x v="17"/>
    <x v="2"/>
    <n v="0.6"/>
    <n v="3750"/>
    <n v="2250"/>
    <n v="562.5"/>
    <n v="0.25"/>
  </r>
  <r>
    <x v="2"/>
    <n v="1128299"/>
    <x v="139"/>
    <x v="2"/>
    <x v="15"/>
    <x v="17"/>
    <x v="3"/>
    <n v="0.54999999999999993"/>
    <n v="2750"/>
    <n v="1512.4999999999998"/>
    <n v="378.12499999999994"/>
    <n v="0.25"/>
  </r>
  <r>
    <x v="2"/>
    <n v="1128299"/>
    <x v="139"/>
    <x v="2"/>
    <x v="15"/>
    <x v="17"/>
    <x v="4"/>
    <n v="0.6"/>
    <n v="1750"/>
    <n v="1050"/>
    <n v="157.5"/>
    <n v="0.15"/>
  </r>
  <r>
    <x v="2"/>
    <n v="1128299"/>
    <x v="139"/>
    <x v="2"/>
    <x v="15"/>
    <x v="17"/>
    <x v="5"/>
    <n v="0.75"/>
    <n v="4750"/>
    <n v="3562.5"/>
    <n v="1425"/>
    <n v="0.4"/>
  </r>
  <r>
    <x v="2"/>
    <n v="1128299"/>
    <x v="83"/>
    <x v="2"/>
    <x v="15"/>
    <x v="17"/>
    <x v="0"/>
    <n v="0.7"/>
    <n v="7250"/>
    <n v="5075"/>
    <n v="1268.75"/>
    <n v="0.25"/>
  </r>
  <r>
    <x v="2"/>
    <n v="1128299"/>
    <x v="83"/>
    <x v="2"/>
    <x v="15"/>
    <x v="17"/>
    <x v="1"/>
    <n v="0.75"/>
    <n v="6000"/>
    <n v="4500"/>
    <n v="900"/>
    <n v="0.2"/>
  </r>
  <r>
    <x v="2"/>
    <n v="1128299"/>
    <x v="83"/>
    <x v="2"/>
    <x v="15"/>
    <x v="17"/>
    <x v="2"/>
    <n v="0.75"/>
    <n v="6000"/>
    <n v="4500"/>
    <n v="1125"/>
    <n v="0.25"/>
  </r>
  <r>
    <x v="2"/>
    <n v="1128299"/>
    <x v="83"/>
    <x v="2"/>
    <x v="15"/>
    <x v="17"/>
    <x v="3"/>
    <n v="0.75"/>
    <n v="4750"/>
    <n v="3562.5"/>
    <n v="890.625"/>
    <n v="0.25"/>
  </r>
  <r>
    <x v="2"/>
    <n v="1128299"/>
    <x v="83"/>
    <x v="2"/>
    <x v="15"/>
    <x v="17"/>
    <x v="4"/>
    <n v="0.85000000000000009"/>
    <n v="3500"/>
    <n v="2975.0000000000005"/>
    <n v="446.25000000000006"/>
    <n v="0.15"/>
  </r>
  <r>
    <x v="2"/>
    <n v="1128299"/>
    <x v="83"/>
    <x v="2"/>
    <x v="15"/>
    <x v="17"/>
    <x v="5"/>
    <n v="1"/>
    <n v="6500"/>
    <n v="6500"/>
    <n v="2600"/>
    <n v="0.4"/>
  </r>
  <r>
    <x v="2"/>
    <n v="1128299"/>
    <x v="140"/>
    <x v="2"/>
    <x v="15"/>
    <x v="17"/>
    <x v="0"/>
    <n v="0.8"/>
    <n v="8000"/>
    <n v="6400"/>
    <n v="1600"/>
    <n v="0.25"/>
  </r>
  <r>
    <x v="2"/>
    <n v="1128299"/>
    <x v="140"/>
    <x v="2"/>
    <x v="15"/>
    <x v="17"/>
    <x v="1"/>
    <n v="0.85000000000000009"/>
    <n v="6500"/>
    <n v="5525.0000000000009"/>
    <n v="1105.0000000000002"/>
    <n v="0.2"/>
  </r>
  <r>
    <x v="2"/>
    <n v="1128299"/>
    <x v="140"/>
    <x v="2"/>
    <x v="15"/>
    <x v="17"/>
    <x v="2"/>
    <n v="0.85000000000000009"/>
    <n v="6000"/>
    <n v="5100.0000000000009"/>
    <n v="1275.0000000000002"/>
    <n v="0.25"/>
  </r>
  <r>
    <x v="2"/>
    <n v="1128299"/>
    <x v="140"/>
    <x v="2"/>
    <x v="15"/>
    <x v="17"/>
    <x v="3"/>
    <n v="0.8"/>
    <n v="5000"/>
    <n v="4000"/>
    <n v="1000"/>
    <n v="0.25"/>
  </r>
  <r>
    <x v="2"/>
    <n v="1128299"/>
    <x v="140"/>
    <x v="2"/>
    <x v="15"/>
    <x v="17"/>
    <x v="4"/>
    <n v="0.85000000000000009"/>
    <n v="5500"/>
    <n v="4675.0000000000009"/>
    <n v="701.25000000000011"/>
    <n v="0.15"/>
  </r>
  <r>
    <x v="2"/>
    <n v="1128299"/>
    <x v="140"/>
    <x v="2"/>
    <x v="15"/>
    <x v="17"/>
    <x v="5"/>
    <n v="1"/>
    <n v="5500"/>
    <n v="5500"/>
    <n v="2200"/>
    <n v="0.4"/>
  </r>
  <r>
    <x v="2"/>
    <n v="1128299"/>
    <x v="141"/>
    <x v="2"/>
    <x v="15"/>
    <x v="17"/>
    <x v="0"/>
    <n v="0.85000000000000009"/>
    <n v="7500"/>
    <n v="6375.0000000000009"/>
    <n v="1593.7500000000002"/>
    <n v="0.25"/>
  </r>
  <r>
    <x v="2"/>
    <n v="1128299"/>
    <x v="141"/>
    <x v="2"/>
    <x v="15"/>
    <x v="17"/>
    <x v="1"/>
    <n v="0.75000000000000011"/>
    <n v="7250"/>
    <n v="5437.5000000000009"/>
    <n v="1087.5000000000002"/>
    <n v="0.2"/>
  </r>
  <r>
    <x v="2"/>
    <n v="1128299"/>
    <x v="141"/>
    <x v="2"/>
    <x v="15"/>
    <x v="17"/>
    <x v="2"/>
    <n v="0.70000000000000007"/>
    <n v="6000"/>
    <n v="4200"/>
    <n v="1050"/>
    <n v="0.25"/>
  </r>
  <r>
    <x v="2"/>
    <n v="1128299"/>
    <x v="141"/>
    <x v="2"/>
    <x v="15"/>
    <x v="17"/>
    <x v="3"/>
    <n v="0.70000000000000007"/>
    <n v="5250"/>
    <n v="3675.0000000000005"/>
    <n v="918.75000000000011"/>
    <n v="0.25"/>
  </r>
  <r>
    <x v="2"/>
    <n v="1128299"/>
    <x v="141"/>
    <x v="2"/>
    <x v="15"/>
    <x v="17"/>
    <x v="4"/>
    <n v="0.7"/>
    <n v="5250"/>
    <n v="3674.9999999999995"/>
    <n v="551.24999999999989"/>
    <n v="0.15"/>
  </r>
  <r>
    <x v="2"/>
    <n v="1128299"/>
    <x v="141"/>
    <x v="2"/>
    <x v="15"/>
    <x v="17"/>
    <x v="5"/>
    <n v="0.75"/>
    <n v="3500"/>
    <n v="2625"/>
    <n v="1050"/>
    <n v="0.4"/>
  </r>
  <r>
    <x v="2"/>
    <n v="1128299"/>
    <x v="142"/>
    <x v="2"/>
    <x v="15"/>
    <x v="17"/>
    <x v="0"/>
    <n v="0.65000000000000013"/>
    <n v="5500"/>
    <n v="3575.0000000000009"/>
    <n v="893.75000000000023"/>
    <n v="0.25"/>
  </r>
  <r>
    <x v="2"/>
    <n v="1128299"/>
    <x v="142"/>
    <x v="2"/>
    <x v="15"/>
    <x v="17"/>
    <x v="1"/>
    <n v="0.70000000000000018"/>
    <n v="5500"/>
    <n v="3850.0000000000009"/>
    <n v="770.00000000000023"/>
    <n v="0.2"/>
  </r>
  <r>
    <x v="2"/>
    <n v="1128299"/>
    <x v="142"/>
    <x v="2"/>
    <x v="15"/>
    <x v="17"/>
    <x v="2"/>
    <n v="0.65000000000000013"/>
    <n v="3750"/>
    <n v="2437.5000000000005"/>
    <n v="609.37500000000011"/>
    <n v="0.25"/>
  </r>
  <r>
    <x v="2"/>
    <n v="1128299"/>
    <x v="142"/>
    <x v="2"/>
    <x v="15"/>
    <x v="17"/>
    <x v="3"/>
    <n v="0.65000000000000013"/>
    <n v="3250"/>
    <n v="2112.5000000000005"/>
    <n v="528.12500000000011"/>
    <n v="0.25"/>
  </r>
  <r>
    <x v="2"/>
    <n v="1128299"/>
    <x v="142"/>
    <x v="2"/>
    <x v="15"/>
    <x v="17"/>
    <x v="4"/>
    <n v="0.75000000000000011"/>
    <n v="3500"/>
    <n v="2625.0000000000005"/>
    <n v="393.75000000000006"/>
    <n v="0.15"/>
  </r>
  <r>
    <x v="2"/>
    <n v="1128299"/>
    <x v="142"/>
    <x v="2"/>
    <x v="15"/>
    <x v="17"/>
    <x v="5"/>
    <n v="0.6"/>
    <n v="3750"/>
    <n v="2250"/>
    <n v="900"/>
    <n v="0.4"/>
  </r>
  <r>
    <x v="2"/>
    <n v="1128299"/>
    <x v="87"/>
    <x v="2"/>
    <x v="15"/>
    <x v="17"/>
    <x v="0"/>
    <n v="0.55000000000000004"/>
    <n v="4750"/>
    <n v="2612.5"/>
    <n v="653.125"/>
    <n v="0.25"/>
  </r>
  <r>
    <x v="2"/>
    <n v="1128299"/>
    <x v="87"/>
    <x v="2"/>
    <x v="15"/>
    <x v="17"/>
    <x v="1"/>
    <n v="0.65000000000000013"/>
    <n v="4750"/>
    <n v="3087.5000000000005"/>
    <n v="617.50000000000011"/>
    <n v="0.2"/>
  </r>
  <r>
    <x v="2"/>
    <n v="1128299"/>
    <x v="87"/>
    <x v="2"/>
    <x v="15"/>
    <x v="17"/>
    <x v="2"/>
    <n v="0.60000000000000009"/>
    <n v="3000"/>
    <n v="1800.0000000000002"/>
    <n v="450.00000000000006"/>
    <n v="0.25"/>
  </r>
  <r>
    <x v="2"/>
    <n v="1128299"/>
    <x v="87"/>
    <x v="2"/>
    <x v="15"/>
    <x v="17"/>
    <x v="3"/>
    <n v="0.55000000000000004"/>
    <n v="2750"/>
    <n v="1512.5000000000002"/>
    <n v="378.12500000000006"/>
    <n v="0.25"/>
  </r>
  <r>
    <x v="2"/>
    <n v="1128299"/>
    <x v="87"/>
    <x v="2"/>
    <x v="15"/>
    <x v="17"/>
    <x v="4"/>
    <n v="0.65"/>
    <n v="2500"/>
    <n v="1625"/>
    <n v="243.75"/>
    <n v="0.15"/>
  </r>
  <r>
    <x v="2"/>
    <n v="1128299"/>
    <x v="87"/>
    <x v="2"/>
    <x v="15"/>
    <x v="17"/>
    <x v="5"/>
    <n v="0.70000000000000007"/>
    <n v="3000"/>
    <n v="2100"/>
    <n v="840"/>
    <n v="0.4"/>
  </r>
  <r>
    <x v="2"/>
    <n v="1128299"/>
    <x v="143"/>
    <x v="2"/>
    <x v="15"/>
    <x v="17"/>
    <x v="0"/>
    <n v="0.55000000000000004"/>
    <n v="5250"/>
    <n v="2887.5000000000005"/>
    <n v="721.87500000000011"/>
    <n v="0.25"/>
  </r>
  <r>
    <x v="2"/>
    <n v="1128299"/>
    <x v="143"/>
    <x v="2"/>
    <x v="15"/>
    <x v="17"/>
    <x v="1"/>
    <n v="0.60000000000000009"/>
    <n v="6000"/>
    <n v="3600.0000000000005"/>
    <n v="720.00000000000011"/>
    <n v="0.2"/>
  </r>
  <r>
    <x v="2"/>
    <n v="1128299"/>
    <x v="143"/>
    <x v="2"/>
    <x v="15"/>
    <x v="17"/>
    <x v="2"/>
    <n v="0.55000000000000004"/>
    <n v="4250"/>
    <n v="2337.5"/>
    <n v="584.375"/>
    <n v="0.25"/>
  </r>
  <r>
    <x v="2"/>
    <n v="1128299"/>
    <x v="143"/>
    <x v="2"/>
    <x v="15"/>
    <x v="17"/>
    <x v="3"/>
    <n v="0.65000000000000013"/>
    <n v="4000"/>
    <n v="2600.0000000000005"/>
    <n v="650.00000000000011"/>
    <n v="0.25"/>
  </r>
  <r>
    <x v="2"/>
    <n v="1128299"/>
    <x v="143"/>
    <x v="2"/>
    <x v="15"/>
    <x v="17"/>
    <x v="4"/>
    <n v="0.85000000000000009"/>
    <n v="3750"/>
    <n v="3187.5000000000005"/>
    <n v="478.12500000000006"/>
    <n v="0.15"/>
  </r>
  <r>
    <x v="2"/>
    <n v="1128299"/>
    <x v="143"/>
    <x v="2"/>
    <x v="15"/>
    <x v="17"/>
    <x v="5"/>
    <n v="0.90000000000000013"/>
    <n v="5000"/>
    <n v="4500.0000000000009"/>
    <n v="1800.0000000000005"/>
    <n v="0.4"/>
  </r>
  <r>
    <x v="2"/>
    <n v="1128299"/>
    <x v="144"/>
    <x v="2"/>
    <x v="15"/>
    <x v="17"/>
    <x v="0"/>
    <n v="0.75000000000000011"/>
    <n v="7000"/>
    <n v="5250.0000000000009"/>
    <n v="1312.5000000000002"/>
    <n v="0.25"/>
  </r>
  <r>
    <x v="2"/>
    <n v="1128299"/>
    <x v="144"/>
    <x v="2"/>
    <x v="15"/>
    <x v="17"/>
    <x v="1"/>
    <n v="0.8500000000000002"/>
    <n v="7000"/>
    <n v="5950.0000000000018"/>
    <n v="1190.0000000000005"/>
    <n v="0.2"/>
  </r>
  <r>
    <x v="2"/>
    <n v="1128299"/>
    <x v="144"/>
    <x v="2"/>
    <x v="15"/>
    <x v="17"/>
    <x v="2"/>
    <n v="0.80000000000000016"/>
    <n v="5000"/>
    <n v="4000.0000000000009"/>
    <n v="1000.0000000000002"/>
    <n v="0.25"/>
  </r>
  <r>
    <x v="2"/>
    <n v="1128299"/>
    <x v="144"/>
    <x v="2"/>
    <x v="15"/>
    <x v="17"/>
    <x v="3"/>
    <n v="0.80000000000000016"/>
    <n v="5000"/>
    <n v="4000.0000000000009"/>
    <n v="1000.0000000000002"/>
    <n v="0.25"/>
  </r>
  <r>
    <x v="2"/>
    <n v="1128299"/>
    <x v="144"/>
    <x v="2"/>
    <x v="15"/>
    <x v="17"/>
    <x v="4"/>
    <n v="0.90000000000000013"/>
    <n v="4250"/>
    <n v="3825.0000000000005"/>
    <n v="573.75"/>
    <n v="0.15"/>
  </r>
  <r>
    <x v="2"/>
    <n v="1128299"/>
    <x v="144"/>
    <x v="2"/>
    <x v="15"/>
    <x v="17"/>
    <x v="5"/>
    <n v="0.95000000000000018"/>
    <n v="5250"/>
    <n v="4987.5000000000009"/>
    <n v="1995.0000000000005"/>
    <n v="0.4"/>
  </r>
  <r>
    <x v="2"/>
    <n v="1128299"/>
    <x v="102"/>
    <x v="2"/>
    <x v="16"/>
    <x v="18"/>
    <x v="0"/>
    <n v="0.4"/>
    <n v="4250"/>
    <n v="1700"/>
    <n v="510"/>
    <n v="0.3"/>
  </r>
  <r>
    <x v="2"/>
    <n v="1128299"/>
    <x v="102"/>
    <x v="2"/>
    <x v="16"/>
    <x v="18"/>
    <x v="1"/>
    <n v="0.5"/>
    <n v="4250"/>
    <n v="2125"/>
    <n v="531.25"/>
    <n v="0.25"/>
  </r>
  <r>
    <x v="2"/>
    <n v="1128299"/>
    <x v="102"/>
    <x v="2"/>
    <x v="16"/>
    <x v="18"/>
    <x v="2"/>
    <n v="0.5"/>
    <n v="4250"/>
    <n v="2125"/>
    <n v="637.5"/>
    <n v="0.3"/>
  </r>
  <r>
    <x v="2"/>
    <n v="1128299"/>
    <x v="102"/>
    <x v="2"/>
    <x v="16"/>
    <x v="18"/>
    <x v="3"/>
    <n v="0.5"/>
    <n v="2750"/>
    <n v="1375"/>
    <n v="412.5"/>
    <n v="0.3"/>
  </r>
  <r>
    <x v="2"/>
    <n v="1128299"/>
    <x v="102"/>
    <x v="2"/>
    <x v="16"/>
    <x v="18"/>
    <x v="4"/>
    <n v="0.55000000000000004"/>
    <n v="2250"/>
    <n v="1237.5"/>
    <n v="247.5"/>
    <n v="0.2"/>
  </r>
  <r>
    <x v="2"/>
    <n v="1128299"/>
    <x v="102"/>
    <x v="2"/>
    <x v="16"/>
    <x v="18"/>
    <x v="5"/>
    <n v="0.5"/>
    <n v="4750"/>
    <n v="2375"/>
    <n v="1068.75"/>
    <n v="0.45"/>
  </r>
  <r>
    <x v="2"/>
    <n v="1128299"/>
    <x v="103"/>
    <x v="2"/>
    <x v="16"/>
    <x v="18"/>
    <x v="0"/>
    <n v="0.4"/>
    <n v="5250"/>
    <n v="2100"/>
    <n v="630"/>
    <n v="0.3"/>
  </r>
  <r>
    <x v="2"/>
    <n v="1128299"/>
    <x v="103"/>
    <x v="2"/>
    <x v="16"/>
    <x v="18"/>
    <x v="1"/>
    <n v="0.5"/>
    <n v="4250"/>
    <n v="2125"/>
    <n v="531.25"/>
    <n v="0.25"/>
  </r>
  <r>
    <x v="2"/>
    <n v="1128299"/>
    <x v="103"/>
    <x v="2"/>
    <x v="16"/>
    <x v="18"/>
    <x v="2"/>
    <n v="0.5"/>
    <n v="4250"/>
    <n v="2125"/>
    <n v="637.5"/>
    <n v="0.3"/>
  </r>
  <r>
    <x v="2"/>
    <n v="1128299"/>
    <x v="103"/>
    <x v="2"/>
    <x v="16"/>
    <x v="18"/>
    <x v="3"/>
    <n v="0.5"/>
    <n v="2750"/>
    <n v="1375"/>
    <n v="412.5"/>
    <n v="0.3"/>
  </r>
  <r>
    <x v="2"/>
    <n v="1128299"/>
    <x v="103"/>
    <x v="2"/>
    <x v="16"/>
    <x v="18"/>
    <x v="4"/>
    <n v="0.55000000000000004"/>
    <n v="2000"/>
    <n v="1100"/>
    <n v="220"/>
    <n v="0.2"/>
  </r>
  <r>
    <x v="2"/>
    <n v="1128299"/>
    <x v="103"/>
    <x v="2"/>
    <x v="16"/>
    <x v="18"/>
    <x v="5"/>
    <n v="0.5"/>
    <n v="4000"/>
    <n v="2000"/>
    <n v="900"/>
    <n v="0.45"/>
  </r>
  <r>
    <x v="2"/>
    <n v="1128299"/>
    <x v="104"/>
    <x v="2"/>
    <x v="16"/>
    <x v="18"/>
    <x v="0"/>
    <n v="0.5"/>
    <n v="5500"/>
    <n v="2750"/>
    <n v="825"/>
    <n v="0.3"/>
  </r>
  <r>
    <x v="2"/>
    <n v="1128299"/>
    <x v="104"/>
    <x v="2"/>
    <x v="16"/>
    <x v="18"/>
    <x v="1"/>
    <n v="0.6"/>
    <n v="4000"/>
    <n v="2400"/>
    <n v="600"/>
    <n v="0.25"/>
  </r>
  <r>
    <x v="2"/>
    <n v="1128299"/>
    <x v="104"/>
    <x v="2"/>
    <x v="16"/>
    <x v="18"/>
    <x v="2"/>
    <n v="0.64999999999999991"/>
    <n v="4250"/>
    <n v="2762.4999999999995"/>
    <n v="828.74999999999989"/>
    <n v="0.3"/>
  </r>
  <r>
    <x v="2"/>
    <n v="1128299"/>
    <x v="104"/>
    <x v="2"/>
    <x v="16"/>
    <x v="18"/>
    <x v="3"/>
    <n v="0.6"/>
    <n v="3250"/>
    <n v="1950"/>
    <n v="585"/>
    <n v="0.3"/>
  </r>
  <r>
    <x v="2"/>
    <n v="1128299"/>
    <x v="104"/>
    <x v="2"/>
    <x v="16"/>
    <x v="18"/>
    <x v="4"/>
    <n v="0.65"/>
    <n v="1750"/>
    <n v="1137.5"/>
    <n v="227.5"/>
    <n v="0.2"/>
  </r>
  <r>
    <x v="2"/>
    <n v="1128299"/>
    <x v="104"/>
    <x v="2"/>
    <x v="16"/>
    <x v="18"/>
    <x v="5"/>
    <n v="0.6"/>
    <n v="3750"/>
    <n v="2250"/>
    <n v="1012.5"/>
    <n v="0.45"/>
  </r>
  <r>
    <x v="2"/>
    <n v="1128299"/>
    <x v="105"/>
    <x v="2"/>
    <x v="16"/>
    <x v="18"/>
    <x v="0"/>
    <n v="0.65"/>
    <n v="5500"/>
    <n v="3575"/>
    <n v="1072.5"/>
    <n v="0.3"/>
  </r>
  <r>
    <x v="2"/>
    <n v="1128299"/>
    <x v="105"/>
    <x v="2"/>
    <x v="16"/>
    <x v="18"/>
    <x v="1"/>
    <n v="0.70000000000000007"/>
    <n v="3500"/>
    <n v="2450.0000000000005"/>
    <n v="612.50000000000011"/>
    <n v="0.25"/>
  </r>
  <r>
    <x v="2"/>
    <n v="1128299"/>
    <x v="105"/>
    <x v="2"/>
    <x v="16"/>
    <x v="18"/>
    <x v="2"/>
    <n v="0.70000000000000007"/>
    <n v="4000"/>
    <n v="2800.0000000000005"/>
    <n v="840.00000000000011"/>
    <n v="0.3"/>
  </r>
  <r>
    <x v="2"/>
    <n v="1128299"/>
    <x v="105"/>
    <x v="2"/>
    <x v="16"/>
    <x v="18"/>
    <x v="3"/>
    <n v="0.55000000000000004"/>
    <n v="3000"/>
    <n v="1650.0000000000002"/>
    <n v="495.00000000000006"/>
    <n v="0.3"/>
  </r>
  <r>
    <x v="2"/>
    <n v="1128299"/>
    <x v="105"/>
    <x v="2"/>
    <x v="16"/>
    <x v="18"/>
    <x v="4"/>
    <n v="0.60000000000000009"/>
    <n v="2000"/>
    <n v="1200.0000000000002"/>
    <n v="240.00000000000006"/>
    <n v="0.2"/>
  </r>
  <r>
    <x v="2"/>
    <n v="1128299"/>
    <x v="105"/>
    <x v="2"/>
    <x v="16"/>
    <x v="18"/>
    <x v="5"/>
    <n v="0.75000000000000011"/>
    <n v="3750"/>
    <n v="2812.5000000000005"/>
    <n v="1265.6250000000002"/>
    <n v="0.45"/>
  </r>
  <r>
    <x v="2"/>
    <n v="1128299"/>
    <x v="106"/>
    <x v="2"/>
    <x v="16"/>
    <x v="18"/>
    <x v="0"/>
    <n v="0.6"/>
    <n v="5750"/>
    <n v="3450"/>
    <n v="1035"/>
    <n v="0.3"/>
  </r>
  <r>
    <x v="2"/>
    <n v="1128299"/>
    <x v="106"/>
    <x v="2"/>
    <x v="16"/>
    <x v="18"/>
    <x v="1"/>
    <n v="0.65"/>
    <n v="4250"/>
    <n v="2762.5"/>
    <n v="690.625"/>
    <n v="0.25"/>
  </r>
  <r>
    <x v="2"/>
    <n v="1128299"/>
    <x v="106"/>
    <x v="2"/>
    <x v="16"/>
    <x v="18"/>
    <x v="2"/>
    <n v="0.65"/>
    <n v="4250"/>
    <n v="2762.5"/>
    <n v="828.75"/>
    <n v="0.3"/>
  </r>
  <r>
    <x v="2"/>
    <n v="1128299"/>
    <x v="106"/>
    <x v="2"/>
    <x v="16"/>
    <x v="18"/>
    <x v="3"/>
    <n v="0.6"/>
    <n v="3250"/>
    <n v="1950"/>
    <n v="585"/>
    <n v="0.3"/>
  </r>
  <r>
    <x v="2"/>
    <n v="1128299"/>
    <x v="106"/>
    <x v="2"/>
    <x v="16"/>
    <x v="18"/>
    <x v="4"/>
    <n v="0.54999999999999993"/>
    <n v="2250"/>
    <n v="1237.4999999999998"/>
    <n v="247.49999999999997"/>
    <n v="0.2"/>
  </r>
  <r>
    <x v="2"/>
    <n v="1128299"/>
    <x v="106"/>
    <x v="2"/>
    <x v="16"/>
    <x v="18"/>
    <x v="5"/>
    <n v="0.7"/>
    <n v="5750"/>
    <n v="4024.9999999999995"/>
    <n v="1811.2499999999998"/>
    <n v="0.45"/>
  </r>
  <r>
    <x v="2"/>
    <n v="1128299"/>
    <x v="107"/>
    <x v="2"/>
    <x v="16"/>
    <x v="18"/>
    <x v="0"/>
    <n v="0.64999999999999991"/>
    <n v="8250"/>
    <n v="5362.4999999999991"/>
    <n v="1608.7499999999998"/>
    <n v="0.3"/>
  </r>
  <r>
    <x v="2"/>
    <n v="1128299"/>
    <x v="107"/>
    <x v="2"/>
    <x v="16"/>
    <x v="18"/>
    <x v="1"/>
    <n v="0.7"/>
    <n v="7000"/>
    <n v="4900"/>
    <n v="1225"/>
    <n v="0.25"/>
  </r>
  <r>
    <x v="2"/>
    <n v="1128299"/>
    <x v="107"/>
    <x v="2"/>
    <x v="16"/>
    <x v="18"/>
    <x v="2"/>
    <n v="0.85"/>
    <n v="7000"/>
    <n v="5950"/>
    <n v="1785"/>
    <n v="0.3"/>
  </r>
  <r>
    <x v="2"/>
    <n v="1128299"/>
    <x v="107"/>
    <x v="2"/>
    <x v="16"/>
    <x v="18"/>
    <x v="3"/>
    <n v="0.85"/>
    <n v="5750"/>
    <n v="4887.5"/>
    <n v="1466.25"/>
    <n v="0.3"/>
  </r>
  <r>
    <x v="2"/>
    <n v="1128299"/>
    <x v="107"/>
    <x v="2"/>
    <x v="16"/>
    <x v="18"/>
    <x v="4"/>
    <n v="0.95000000000000007"/>
    <n v="4500"/>
    <n v="4275"/>
    <n v="855"/>
    <n v="0.2"/>
  </r>
  <r>
    <x v="2"/>
    <n v="1128299"/>
    <x v="107"/>
    <x v="2"/>
    <x v="16"/>
    <x v="18"/>
    <x v="5"/>
    <n v="1.1000000000000001"/>
    <n v="7500"/>
    <n v="8250"/>
    <n v="3712.5"/>
    <n v="0.45"/>
  </r>
  <r>
    <x v="2"/>
    <n v="1128299"/>
    <x v="108"/>
    <x v="2"/>
    <x v="16"/>
    <x v="18"/>
    <x v="0"/>
    <n v="0.9"/>
    <n v="9000"/>
    <n v="8100"/>
    <n v="2430"/>
    <n v="0.3"/>
  </r>
  <r>
    <x v="2"/>
    <n v="1128299"/>
    <x v="108"/>
    <x v="2"/>
    <x v="16"/>
    <x v="18"/>
    <x v="1"/>
    <n v="0.95000000000000007"/>
    <n v="7500"/>
    <n v="7125.0000000000009"/>
    <n v="1781.2500000000002"/>
    <n v="0.25"/>
  </r>
  <r>
    <x v="2"/>
    <n v="1128299"/>
    <x v="108"/>
    <x v="2"/>
    <x v="16"/>
    <x v="18"/>
    <x v="2"/>
    <n v="0.95000000000000007"/>
    <n v="7000"/>
    <n v="6650.0000000000009"/>
    <n v="1995.0000000000002"/>
    <n v="0.3"/>
  </r>
  <r>
    <x v="2"/>
    <n v="1128299"/>
    <x v="108"/>
    <x v="2"/>
    <x v="16"/>
    <x v="18"/>
    <x v="3"/>
    <n v="0.9"/>
    <n v="6000"/>
    <n v="5400"/>
    <n v="1620"/>
    <n v="0.3"/>
  </r>
  <r>
    <x v="2"/>
    <n v="1128299"/>
    <x v="108"/>
    <x v="2"/>
    <x v="16"/>
    <x v="18"/>
    <x v="4"/>
    <n v="0.95000000000000007"/>
    <n v="6500"/>
    <n v="6175"/>
    <n v="1235"/>
    <n v="0.2"/>
  </r>
  <r>
    <x v="2"/>
    <n v="1128299"/>
    <x v="108"/>
    <x v="2"/>
    <x v="16"/>
    <x v="18"/>
    <x v="5"/>
    <n v="1.1000000000000001"/>
    <n v="6500"/>
    <n v="7150.0000000000009"/>
    <n v="3217.5000000000005"/>
    <n v="0.45"/>
  </r>
  <r>
    <x v="2"/>
    <n v="1128299"/>
    <x v="109"/>
    <x v="2"/>
    <x v="16"/>
    <x v="18"/>
    <x v="0"/>
    <n v="0.95000000000000007"/>
    <n v="8500"/>
    <n v="8075.0000000000009"/>
    <n v="2422.5"/>
    <n v="0.3"/>
  </r>
  <r>
    <x v="2"/>
    <n v="1128299"/>
    <x v="109"/>
    <x v="2"/>
    <x v="16"/>
    <x v="18"/>
    <x v="1"/>
    <n v="0.85000000000000009"/>
    <n v="8250"/>
    <n v="7012.5000000000009"/>
    <n v="1753.1250000000002"/>
    <n v="0.25"/>
  </r>
  <r>
    <x v="2"/>
    <n v="1128299"/>
    <x v="109"/>
    <x v="2"/>
    <x v="16"/>
    <x v="18"/>
    <x v="2"/>
    <n v="0.8"/>
    <n v="7000"/>
    <n v="5600"/>
    <n v="1680"/>
    <n v="0.3"/>
  </r>
  <r>
    <x v="2"/>
    <n v="1128299"/>
    <x v="109"/>
    <x v="2"/>
    <x v="16"/>
    <x v="18"/>
    <x v="3"/>
    <n v="0.8"/>
    <n v="4750"/>
    <n v="3800"/>
    <n v="1140"/>
    <n v="0.3"/>
  </r>
  <r>
    <x v="2"/>
    <n v="1128299"/>
    <x v="109"/>
    <x v="2"/>
    <x v="16"/>
    <x v="18"/>
    <x v="4"/>
    <n v="0.79999999999999993"/>
    <n v="4750"/>
    <n v="3799.9999999999995"/>
    <n v="760"/>
    <n v="0.2"/>
  </r>
  <r>
    <x v="2"/>
    <n v="1128299"/>
    <x v="109"/>
    <x v="2"/>
    <x v="16"/>
    <x v="18"/>
    <x v="5"/>
    <n v="0.85"/>
    <n v="3000"/>
    <n v="2550"/>
    <n v="1147.5"/>
    <n v="0.45"/>
  </r>
  <r>
    <x v="2"/>
    <n v="1128299"/>
    <x v="110"/>
    <x v="2"/>
    <x v="16"/>
    <x v="18"/>
    <x v="0"/>
    <n v="0.60000000000000009"/>
    <n v="5000"/>
    <n v="3000.0000000000005"/>
    <n v="900.00000000000011"/>
    <n v="0.3"/>
  </r>
  <r>
    <x v="2"/>
    <n v="1128299"/>
    <x v="110"/>
    <x v="2"/>
    <x v="16"/>
    <x v="18"/>
    <x v="1"/>
    <n v="0.65000000000000013"/>
    <n v="5000"/>
    <n v="3250.0000000000005"/>
    <n v="812.50000000000011"/>
    <n v="0.25"/>
  </r>
  <r>
    <x v="2"/>
    <n v="1128299"/>
    <x v="110"/>
    <x v="2"/>
    <x v="16"/>
    <x v="18"/>
    <x v="2"/>
    <n v="0.60000000000000009"/>
    <n v="3000"/>
    <n v="1800.0000000000002"/>
    <n v="540"/>
    <n v="0.3"/>
  </r>
  <r>
    <x v="2"/>
    <n v="1128299"/>
    <x v="110"/>
    <x v="2"/>
    <x v="16"/>
    <x v="18"/>
    <x v="3"/>
    <n v="0.60000000000000009"/>
    <n v="2500"/>
    <n v="1500.0000000000002"/>
    <n v="450.00000000000006"/>
    <n v="0.3"/>
  </r>
  <r>
    <x v="2"/>
    <n v="1128299"/>
    <x v="110"/>
    <x v="2"/>
    <x v="16"/>
    <x v="18"/>
    <x v="4"/>
    <n v="0.70000000000000007"/>
    <n v="2750"/>
    <n v="1925.0000000000002"/>
    <n v="385.00000000000006"/>
    <n v="0.2"/>
  </r>
  <r>
    <x v="2"/>
    <n v="1128299"/>
    <x v="110"/>
    <x v="2"/>
    <x v="16"/>
    <x v="18"/>
    <x v="5"/>
    <n v="0.54999999999999993"/>
    <n v="3000"/>
    <n v="1649.9999999999998"/>
    <n v="742.49999999999989"/>
    <n v="0.45"/>
  </r>
  <r>
    <x v="2"/>
    <n v="1128299"/>
    <x v="111"/>
    <x v="2"/>
    <x v="16"/>
    <x v="18"/>
    <x v="0"/>
    <n v="0.5"/>
    <n v="4000"/>
    <n v="2000"/>
    <n v="600"/>
    <n v="0.3"/>
  </r>
  <r>
    <x v="2"/>
    <n v="1128299"/>
    <x v="111"/>
    <x v="2"/>
    <x v="16"/>
    <x v="18"/>
    <x v="1"/>
    <n v="0.65000000000000013"/>
    <n v="5750"/>
    <n v="3737.5000000000009"/>
    <n v="934.37500000000023"/>
    <n v="0.25"/>
  </r>
  <r>
    <x v="2"/>
    <n v="1128299"/>
    <x v="111"/>
    <x v="2"/>
    <x v="16"/>
    <x v="18"/>
    <x v="2"/>
    <n v="0.60000000000000009"/>
    <n v="4000"/>
    <n v="2400.0000000000005"/>
    <n v="720.00000000000011"/>
    <n v="0.3"/>
  </r>
  <r>
    <x v="2"/>
    <n v="1128299"/>
    <x v="111"/>
    <x v="2"/>
    <x v="16"/>
    <x v="18"/>
    <x v="3"/>
    <n v="0.55000000000000004"/>
    <n v="3750"/>
    <n v="2062.5"/>
    <n v="618.75"/>
    <n v="0.3"/>
  </r>
  <r>
    <x v="2"/>
    <n v="1128299"/>
    <x v="111"/>
    <x v="2"/>
    <x v="16"/>
    <x v="18"/>
    <x v="4"/>
    <n v="0.65"/>
    <n v="3500"/>
    <n v="2275"/>
    <n v="455"/>
    <n v="0.2"/>
  </r>
  <r>
    <x v="2"/>
    <n v="1128299"/>
    <x v="111"/>
    <x v="2"/>
    <x v="16"/>
    <x v="18"/>
    <x v="5"/>
    <n v="0.70000000000000007"/>
    <n v="4000"/>
    <n v="2800.0000000000005"/>
    <n v="1260.0000000000002"/>
    <n v="0.45"/>
  </r>
  <r>
    <x v="2"/>
    <n v="1128299"/>
    <x v="112"/>
    <x v="2"/>
    <x v="16"/>
    <x v="18"/>
    <x v="0"/>
    <n v="0.55000000000000004"/>
    <n v="6250"/>
    <n v="3437.5000000000005"/>
    <n v="1031.25"/>
    <n v="0.3"/>
  </r>
  <r>
    <x v="2"/>
    <n v="1128299"/>
    <x v="112"/>
    <x v="2"/>
    <x v="16"/>
    <x v="18"/>
    <x v="1"/>
    <n v="0.60000000000000009"/>
    <n v="7000"/>
    <n v="4200.0000000000009"/>
    <n v="1050.0000000000002"/>
    <n v="0.25"/>
  </r>
  <r>
    <x v="2"/>
    <n v="1128299"/>
    <x v="112"/>
    <x v="2"/>
    <x v="16"/>
    <x v="18"/>
    <x v="2"/>
    <n v="0.55000000000000004"/>
    <n v="5250"/>
    <n v="2887.5000000000005"/>
    <n v="866.25000000000011"/>
    <n v="0.3"/>
  </r>
  <r>
    <x v="2"/>
    <n v="1128299"/>
    <x v="112"/>
    <x v="2"/>
    <x v="16"/>
    <x v="18"/>
    <x v="3"/>
    <n v="0.65000000000000013"/>
    <n v="5000"/>
    <n v="3250.0000000000005"/>
    <n v="975.00000000000011"/>
    <n v="0.3"/>
  </r>
  <r>
    <x v="2"/>
    <n v="1128299"/>
    <x v="112"/>
    <x v="2"/>
    <x v="16"/>
    <x v="18"/>
    <x v="4"/>
    <n v="0.85000000000000009"/>
    <n v="4750"/>
    <n v="4037.5000000000005"/>
    <n v="807.50000000000011"/>
    <n v="0.2"/>
  </r>
  <r>
    <x v="2"/>
    <n v="1128299"/>
    <x v="112"/>
    <x v="2"/>
    <x v="16"/>
    <x v="18"/>
    <x v="5"/>
    <n v="0.90000000000000013"/>
    <n v="6000"/>
    <n v="5400.0000000000009"/>
    <n v="2430.0000000000005"/>
    <n v="0.45"/>
  </r>
  <r>
    <x v="2"/>
    <n v="1128299"/>
    <x v="113"/>
    <x v="2"/>
    <x v="16"/>
    <x v="18"/>
    <x v="0"/>
    <n v="0.75000000000000011"/>
    <n v="8000"/>
    <n v="6000.0000000000009"/>
    <n v="1800.0000000000002"/>
    <n v="0.3"/>
  </r>
  <r>
    <x v="2"/>
    <n v="1128299"/>
    <x v="113"/>
    <x v="2"/>
    <x v="16"/>
    <x v="18"/>
    <x v="1"/>
    <n v="0.8500000000000002"/>
    <n v="8000"/>
    <n v="6800.0000000000018"/>
    <n v="1700.0000000000005"/>
    <n v="0.25"/>
  </r>
  <r>
    <x v="2"/>
    <n v="1128299"/>
    <x v="113"/>
    <x v="2"/>
    <x v="16"/>
    <x v="18"/>
    <x v="2"/>
    <n v="0.80000000000000016"/>
    <n v="6000"/>
    <n v="4800.0000000000009"/>
    <n v="1440.0000000000002"/>
    <n v="0.3"/>
  </r>
  <r>
    <x v="2"/>
    <n v="1128299"/>
    <x v="113"/>
    <x v="2"/>
    <x v="16"/>
    <x v="18"/>
    <x v="3"/>
    <n v="0.80000000000000016"/>
    <n v="6000"/>
    <n v="4800.0000000000009"/>
    <n v="1440.0000000000002"/>
    <n v="0.3"/>
  </r>
  <r>
    <x v="2"/>
    <n v="1128299"/>
    <x v="113"/>
    <x v="2"/>
    <x v="16"/>
    <x v="18"/>
    <x v="4"/>
    <n v="0.90000000000000013"/>
    <n v="5250"/>
    <n v="4725.0000000000009"/>
    <n v="945.00000000000023"/>
    <n v="0.2"/>
  </r>
  <r>
    <x v="2"/>
    <n v="1128299"/>
    <x v="113"/>
    <x v="2"/>
    <x v="16"/>
    <x v="18"/>
    <x v="5"/>
    <n v="0.95000000000000018"/>
    <n v="6250"/>
    <n v="5937.5000000000009"/>
    <n v="2671.8750000000005"/>
    <n v="0.45"/>
  </r>
  <r>
    <x v="0"/>
    <n v="1185732"/>
    <x v="78"/>
    <x v="4"/>
    <x v="8"/>
    <x v="19"/>
    <x v="0"/>
    <n v="0.45"/>
    <n v="8500"/>
    <n v="3825"/>
    <n v="1721.25"/>
    <n v="0.45"/>
  </r>
  <r>
    <x v="0"/>
    <n v="1185732"/>
    <x v="78"/>
    <x v="4"/>
    <x v="8"/>
    <x v="19"/>
    <x v="1"/>
    <n v="0.45"/>
    <n v="6500"/>
    <n v="2925"/>
    <n v="1023.7499999999999"/>
    <n v="0.35"/>
  </r>
  <r>
    <x v="0"/>
    <n v="1185732"/>
    <x v="78"/>
    <x v="4"/>
    <x v="8"/>
    <x v="19"/>
    <x v="2"/>
    <n v="0.35000000000000003"/>
    <n v="6500"/>
    <n v="2275"/>
    <n v="568.75"/>
    <n v="0.25"/>
  </r>
  <r>
    <x v="0"/>
    <n v="1185732"/>
    <x v="78"/>
    <x v="4"/>
    <x v="8"/>
    <x v="19"/>
    <x v="3"/>
    <n v="0.39999999999999997"/>
    <n v="5000"/>
    <n v="1999.9999999999998"/>
    <n v="599.99999999999989"/>
    <n v="0.3"/>
  </r>
  <r>
    <x v="0"/>
    <n v="1185732"/>
    <x v="78"/>
    <x v="4"/>
    <x v="8"/>
    <x v="19"/>
    <x v="4"/>
    <n v="0.55000000000000004"/>
    <n v="5500"/>
    <n v="3025.0000000000005"/>
    <n v="1058.75"/>
    <n v="0.35"/>
  </r>
  <r>
    <x v="0"/>
    <n v="1185732"/>
    <x v="78"/>
    <x v="4"/>
    <x v="8"/>
    <x v="19"/>
    <x v="5"/>
    <n v="0.45"/>
    <n v="6500"/>
    <n v="2925"/>
    <n v="1462.5"/>
    <n v="0.5"/>
  </r>
  <r>
    <x v="0"/>
    <n v="1185732"/>
    <x v="79"/>
    <x v="4"/>
    <x v="8"/>
    <x v="19"/>
    <x v="0"/>
    <n v="0.45"/>
    <n v="9000"/>
    <n v="4050"/>
    <n v="1822.5"/>
    <n v="0.45"/>
  </r>
  <r>
    <x v="0"/>
    <n v="1185732"/>
    <x v="79"/>
    <x v="4"/>
    <x v="8"/>
    <x v="19"/>
    <x v="1"/>
    <n v="0.45"/>
    <n v="5500"/>
    <n v="2475"/>
    <n v="866.25"/>
    <n v="0.35"/>
  </r>
  <r>
    <x v="0"/>
    <n v="1185732"/>
    <x v="79"/>
    <x v="4"/>
    <x v="8"/>
    <x v="19"/>
    <x v="2"/>
    <n v="0.35000000000000003"/>
    <n v="6000"/>
    <n v="2100"/>
    <n v="525"/>
    <n v="0.25"/>
  </r>
  <r>
    <x v="0"/>
    <n v="1185732"/>
    <x v="79"/>
    <x v="4"/>
    <x v="8"/>
    <x v="19"/>
    <x v="3"/>
    <n v="0.39999999999999997"/>
    <n v="4750"/>
    <n v="1899.9999999999998"/>
    <n v="569.99999999999989"/>
    <n v="0.3"/>
  </r>
  <r>
    <x v="0"/>
    <n v="1185732"/>
    <x v="79"/>
    <x v="4"/>
    <x v="8"/>
    <x v="19"/>
    <x v="4"/>
    <n v="0.55000000000000004"/>
    <n v="5500"/>
    <n v="3025.0000000000005"/>
    <n v="1058.75"/>
    <n v="0.35"/>
  </r>
  <r>
    <x v="0"/>
    <n v="1185732"/>
    <x v="79"/>
    <x v="4"/>
    <x v="8"/>
    <x v="19"/>
    <x v="5"/>
    <n v="0.45"/>
    <n v="6500"/>
    <n v="2925"/>
    <n v="1462.5"/>
    <n v="0.5"/>
  </r>
  <r>
    <x v="0"/>
    <n v="1185732"/>
    <x v="80"/>
    <x v="4"/>
    <x v="8"/>
    <x v="19"/>
    <x v="0"/>
    <n v="0.45"/>
    <n v="8700"/>
    <n v="3915"/>
    <n v="1761.75"/>
    <n v="0.45"/>
  </r>
  <r>
    <x v="0"/>
    <n v="1185732"/>
    <x v="80"/>
    <x v="4"/>
    <x v="8"/>
    <x v="19"/>
    <x v="1"/>
    <n v="0.45"/>
    <n v="5500"/>
    <n v="2475"/>
    <n v="866.25"/>
    <n v="0.35"/>
  </r>
  <r>
    <x v="0"/>
    <n v="1185732"/>
    <x v="80"/>
    <x v="4"/>
    <x v="8"/>
    <x v="19"/>
    <x v="2"/>
    <n v="0.35000000000000003"/>
    <n v="5750"/>
    <n v="2012.5000000000002"/>
    <n v="503.12500000000006"/>
    <n v="0.25"/>
  </r>
  <r>
    <x v="0"/>
    <n v="1185732"/>
    <x v="80"/>
    <x v="4"/>
    <x v="8"/>
    <x v="19"/>
    <x v="3"/>
    <n v="0.39999999999999997"/>
    <n v="4250"/>
    <n v="1699.9999999999998"/>
    <n v="509.99999999999989"/>
    <n v="0.3"/>
  </r>
  <r>
    <x v="0"/>
    <n v="1185732"/>
    <x v="80"/>
    <x v="4"/>
    <x v="8"/>
    <x v="19"/>
    <x v="4"/>
    <n v="0.55000000000000004"/>
    <n v="4750"/>
    <n v="2612.5"/>
    <n v="914.37499999999989"/>
    <n v="0.35"/>
  </r>
  <r>
    <x v="0"/>
    <n v="1185732"/>
    <x v="80"/>
    <x v="4"/>
    <x v="8"/>
    <x v="19"/>
    <x v="5"/>
    <n v="0.45"/>
    <n v="5750"/>
    <n v="2587.5"/>
    <n v="1293.75"/>
    <n v="0.5"/>
  </r>
  <r>
    <x v="0"/>
    <n v="1185732"/>
    <x v="81"/>
    <x v="4"/>
    <x v="8"/>
    <x v="19"/>
    <x v="0"/>
    <n v="0.45"/>
    <n v="8250"/>
    <n v="3712.5"/>
    <n v="1670.625"/>
    <n v="0.45"/>
  </r>
  <r>
    <x v="0"/>
    <n v="1185732"/>
    <x v="81"/>
    <x v="4"/>
    <x v="8"/>
    <x v="19"/>
    <x v="1"/>
    <n v="0.45"/>
    <n v="5250"/>
    <n v="2362.5"/>
    <n v="826.875"/>
    <n v="0.35"/>
  </r>
  <r>
    <x v="0"/>
    <n v="1185732"/>
    <x v="81"/>
    <x v="4"/>
    <x v="8"/>
    <x v="19"/>
    <x v="2"/>
    <n v="0.35000000000000003"/>
    <n v="5250"/>
    <n v="1837.5000000000002"/>
    <n v="459.37500000000006"/>
    <n v="0.25"/>
  </r>
  <r>
    <x v="0"/>
    <n v="1185732"/>
    <x v="81"/>
    <x v="4"/>
    <x v="8"/>
    <x v="19"/>
    <x v="3"/>
    <n v="0.39999999999999997"/>
    <n v="4500"/>
    <n v="1799.9999999999998"/>
    <n v="539.99999999999989"/>
    <n v="0.3"/>
  </r>
  <r>
    <x v="0"/>
    <n v="1185732"/>
    <x v="81"/>
    <x v="4"/>
    <x v="8"/>
    <x v="19"/>
    <x v="4"/>
    <n v="0.55000000000000004"/>
    <n v="4750"/>
    <n v="2612.5"/>
    <n v="914.37499999999989"/>
    <n v="0.35"/>
  </r>
  <r>
    <x v="0"/>
    <n v="1185732"/>
    <x v="81"/>
    <x v="4"/>
    <x v="8"/>
    <x v="19"/>
    <x v="5"/>
    <n v="0.45"/>
    <n v="6000"/>
    <n v="2700"/>
    <n v="1350"/>
    <n v="0.5"/>
  </r>
  <r>
    <x v="0"/>
    <n v="1185732"/>
    <x v="82"/>
    <x v="4"/>
    <x v="8"/>
    <x v="19"/>
    <x v="0"/>
    <n v="0.55000000000000004"/>
    <n v="8700"/>
    <n v="4785"/>
    <n v="2153.25"/>
    <n v="0.45"/>
  </r>
  <r>
    <x v="0"/>
    <n v="1185732"/>
    <x v="82"/>
    <x v="4"/>
    <x v="8"/>
    <x v="19"/>
    <x v="1"/>
    <n v="0.55000000000000004"/>
    <n v="5750"/>
    <n v="3162.5000000000005"/>
    <n v="1106.875"/>
    <n v="0.35"/>
  </r>
  <r>
    <x v="0"/>
    <n v="1185732"/>
    <x v="82"/>
    <x v="4"/>
    <x v="8"/>
    <x v="19"/>
    <x v="2"/>
    <n v="0.5"/>
    <n v="5500"/>
    <n v="2750"/>
    <n v="687.5"/>
    <n v="0.25"/>
  </r>
  <r>
    <x v="0"/>
    <n v="1185732"/>
    <x v="82"/>
    <x v="4"/>
    <x v="8"/>
    <x v="19"/>
    <x v="3"/>
    <n v="0.5"/>
    <n v="5000"/>
    <n v="2500"/>
    <n v="750"/>
    <n v="0.3"/>
  </r>
  <r>
    <x v="0"/>
    <n v="1185732"/>
    <x v="82"/>
    <x v="4"/>
    <x v="8"/>
    <x v="19"/>
    <x v="4"/>
    <n v="0.6"/>
    <n v="5250"/>
    <n v="3150"/>
    <n v="1102.5"/>
    <n v="0.35"/>
  </r>
  <r>
    <x v="0"/>
    <n v="1185732"/>
    <x v="82"/>
    <x v="4"/>
    <x v="8"/>
    <x v="19"/>
    <x v="5"/>
    <n v="0.65"/>
    <n v="6250"/>
    <n v="4062.5"/>
    <n v="2031.25"/>
    <n v="0.5"/>
  </r>
  <r>
    <x v="0"/>
    <n v="1185732"/>
    <x v="83"/>
    <x v="4"/>
    <x v="8"/>
    <x v="19"/>
    <x v="0"/>
    <n v="0.6"/>
    <n v="8750"/>
    <n v="5250"/>
    <n v="2362.5"/>
    <n v="0.45"/>
  </r>
  <r>
    <x v="0"/>
    <n v="1185732"/>
    <x v="83"/>
    <x v="4"/>
    <x v="8"/>
    <x v="19"/>
    <x v="1"/>
    <n v="0.55000000000000004"/>
    <n v="6250"/>
    <n v="3437.5000000000005"/>
    <n v="1203.125"/>
    <n v="0.35"/>
  </r>
  <r>
    <x v="0"/>
    <n v="1185732"/>
    <x v="83"/>
    <x v="4"/>
    <x v="8"/>
    <x v="19"/>
    <x v="2"/>
    <n v="0.5"/>
    <n v="6000"/>
    <n v="3000"/>
    <n v="750"/>
    <n v="0.25"/>
  </r>
  <r>
    <x v="0"/>
    <n v="1185732"/>
    <x v="83"/>
    <x v="4"/>
    <x v="8"/>
    <x v="19"/>
    <x v="3"/>
    <n v="0.5"/>
    <n v="5750"/>
    <n v="2875"/>
    <n v="862.5"/>
    <n v="0.3"/>
  </r>
  <r>
    <x v="0"/>
    <n v="1185732"/>
    <x v="83"/>
    <x v="4"/>
    <x v="8"/>
    <x v="19"/>
    <x v="4"/>
    <n v="0.65"/>
    <n v="5750"/>
    <n v="3737.5"/>
    <n v="1308.125"/>
    <n v="0.35"/>
  </r>
  <r>
    <x v="0"/>
    <n v="1185732"/>
    <x v="83"/>
    <x v="4"/>
    <x v="8"/>
    <x v="19"/>
    <x v="5"/>
    <n v="0.70000000000000007"/>
    <n v="7250"/>
    <n v="5075.0000000000009"/>
    <n v="2537.5000000000005"/>
    <n v="0.5"/>
  </r>
  <r>
    <x v="0"/>
    <n v="1185732"/>
    <x v="84"/>
    <x v="4"/>
    <x v="8"/>
    <x v="19"/>
    <x v="0"/>
    <n v="0.65"/>
    <n v="9500"/>
    <n v="6175"/>
    <n v="2778.75"/>
    <n v="0.45"/>
  </r>
  <r>
    <x v="0"/>
    <n v="1185732"/>
    <x v="84"/>
    <x v="4"/>
    <x v="8"/>
    <x v="19"/>
    <x v="1"/>
    <n v="0.60000000000000009"/>
    <n v="7000"/>
    <n v="4200.0000000000009"/>
    <n v="1470.0000000000002"/>
    <n v="0.35"/>
  </r>
  <r>
    <x v="0"/>
    <n v="1185732"/>
    <x v="84"/>
    <x v="4"/>
    <x v="8"/>
    <x v="19"/>
    <x v="2"/>
    <n v="0.55000000000000004"/>
    <n v="6250"/>
    <n v="3437.5000000000005"/>
    <n v="859.37500000000011"/>
    <n v="0.25"/>
  </r>
  <r>
    <x v="0"/>
    <n v="1185732"/>
    <x v="84"/>
    <x v="4"/>
    <x v="8"/>
    <x v="19"/>
    <x v="3"/>
    <n v="0.55000000000000004"/>
    <n v="5750"/>
    <n v="3162.5000000000005"/>
    <n v="948.75000000000011"/>
    <n v="0.3"/>
  </r>
  <r>
    <x v="0"/>
    <n v="1185732"/>
    <x v="84"/>
    <x v="4"/>
    <x v="8"/>
    <x v="19"/>
    <x v="4"/>
    <n v="0.65"/>
    <n v="6000"/>
    <n v="3900"/>
    <n v="1365"/>
    <n v="0.35"/>
  </r>
  <r>
    <x v="0"/>
    <n v="1185732"/>
    <x v="84"/>
    <x v="4"/>
    <x v="8"/>
    <x v="19"/>
    <x v="5"/>
    <n v="0.70000000000000007"/>
    <n v="7750"/>
    <n v="5425.0000000000009"/>
    <n v="2712.5000000000005"/>
    <n v="0.5"/>
  </r>
  <r>
    <x v="0"/>
    <n v="1185732"/>
    <x v="85"/>
    <x v="4"/>
    <x v="8"/>
    <x v="19"/>
    <x v="0"/>
    <n v="0.65"/>
    <n v="9250"/>
    <n v="6012.5"/>
    <n v="2705.625"/>
    <n v="0.45"/>
  </r>
  <r>
    <x v="0"/>
    <n v="1185732"/>
    <x v="85"/>
    <x v="4"/>
    <x v="8"/>
    <x v="19"/>
    <x v="1"/>
    <n v="0.60000000000000009"/>
    <n v="7000"/>
    <n v="4200.0000000000009"/>
    <n v="1470.0000000000002"/>
    <n v="0.35"/>
  </r>
  <r>
    <x v="0"/>
    <n v="1185732"/>
    <x v="85"/>
    <x v="4"/>
    <x v="8"/>
    <x v="19"/>
    <x v="2"/>
    <n v="0.55000000000000004"/>
    <n v="6250"/>
    <n v="3437.5000000000005"/>
    <n v="859.37500000000011"/>
    <n v="0.25"/>
  </r>
  <r>
    <x v="0"/>
    <n v="1185732"/>
    <x v="85"/>
    <x v="4"/>
    <x v="8"/>
    <x v="19"/>
    <x v="3"/>
    <n v="0.45"/>
    <n v="5750"/>
    <n v="2587.5"/>
    <n v="776.25"/>
    <n v="0.3"/>
  </r>
  <r>
    <x v="0"/>
    <n v="1185732"/>
    <x v="85"/>
    <x v="4"/>
    <x v="8"/>
    <x v="19"/>
    <x v="4"/>
    <n v="0.55000000000000004"/>
    <n v="5500"/>
    <n v="3025.0000000000005"/>
    <n v="1058.75"/>
    <n v="0.35"/>
  </r>
  <r>
    <x v="0"/>
    <n v="1185732"/>
    <x v="85"/>
    <x v="4"/>
    <x v="8"/>
    <x v="19"/>
    <x v="5"/>
    <n v="0.60000000000000009"/>
    <n v="7250"/>
    <n v="4350.0000000000009"/>
    <n v="2175.0000000000005"/>
    <n v="0.5"/>
  </r>
  <r>
    <x v="0"/>
    <n v="1185732"/>
    <x v="86"/>
    <x v="4"/>
    <x v="8"/>
    <x v="19"/>
    <x v="0"/>
    <n v="0.55000000000000004"/>
    <n v="8500"/>
    <n v="4675"/>
    <n v="2103.75"/>
    <n v="0.45"/>
  </r>
  <r>
    <x v="0"/>
    <n v="1185732"/>
    <x v="86"/>
    <x v="4"/>
    <x v="8"/>
    <x v="19"/>
    <x v="1"/>
    <n v="0.50000000000000011"/>
    <n v="6500"/>
    <n v="3250.0000000000009"/>
    <n v="1137.5000000000002"/>
    <n v="0.35"/>
  </r>
  <r>
    <x v="0"/>
    <n v="1185732"/>
    <x v="86"/>
    <x v="4"/>
    <x v="8"/>
    <x v="19"/>
    <x v="2"/>
    <n v="0.45"/>
    <n v="5500"/>
    <n v="2475"/>
    <n v="618.75"/>
    <n v="0.25"/>
  </r>
  <r>
    <x v="0"/>
    <n v="1185732"/>
    <x v="86"/>
    <x v="4"/>
    <x v="8"/>
    <x v="19"/>
    <x v="3"/>
    <n v="0.45"/>
    <n v="5250"/>
    <n v="2362.5"/>
    <n v="708.75"/>
    <n v="0.3"/>
  </r>
  <r>
    <x v="0"/>
    <n v="1185732"/>
    <x v="86"/>
    <x v="4"/>
    <x v="8"/>
    <x v="19"/>
    <x v="4"/>
    <n v="0.55000000000000004"/>
    <n v="5250"/>
    <n v="2887.5000000000005"/>
    <n v="1010.6250000000001"/>
    <n v="0.35"/>
  </r>
  <r>
    <x v="0"/>
    <n v="1185732"/>
    <x v="86"/>
    <x v="4"/>
    <x v="8"/>
    <x v="19"/>
    <x v="5"/>
    <n v="0.60000000000000009"/>
    <n v="6250"/>
    <n v="3750.0000000000005"/>
    <n v="1875.0000000000002"/>
    <n v="0.5"/>
  </r>
  <r>
    <x v="0"/>
    <n v="1185732"/>
    <x v="87"/>
    <x v="4"/>
    <x v="8"/>
    <x v="19"/>
    <x v="0"/>
    <n v="0.60000000000000009"/>
    <n v="8000"/>
    <n v="4800.0000000000009"/>
    <n v="2160.0000000000005"/>
    <n v="0.45"/>
  </r>
  <r>
    <x v="0"/>
    <n v="1185732"/>
    <x v="87"/>
    <x v="4"/>
    <x v="8"/>
    <x v="19"/>
    <x v="1"/>
    <n v="0.50000000000000011"/>
    <n v="6250"/>
    <n v="3125.0000000000009"/>
    <n v="1093.7500000000002"/>
    <n v="0.35"/>
  </r>
  <r>
    <x v="0"/>
    <n v="1185732"/>
    <x v="87"/>
    <x v="4"/>
    <x v="8"/>
    <x v="19"/>
    <x v="2"/>
    <n v="0.50000000000000011"/>
    <n v="5250"/>
    <n v="2625.0000000000005"/>
    <n v="656.25000000000011"/>
    <n v="0.25"/>
  </r>
  <r>
    <x v="0"/>
    <n v="1185732"/>
    <x v="87"/>
    <x v="4"/>
    <x v="8"/>
    <x v="19"/>
    <x v="3"/>
    <n v="0.50000000000000011"/>
    <n v="5000"/>
    <n v="2500.0000000000005"/>
    <n v="750.00000000000011"/>
    <n v="0.3"/>
  </r>
  <r>
    <x v="0"/>
    <n v="1185732"/>
    <x v="87"/>
    <x v="4"/>
    <x v="8"/>
    <x v="19"/>
    <x v="4"/>
    <n v="0.60000000000000009"/>
    <n v="5000"/>
    <n v="3000.0000000000005"/>
    <n v="1050"/>
    <n v="0.35"/>
  </r>
  <r>
    <x v="0"/>
    <n v="1185732"/>
    <x v="87"/>
    <x v="4"/>
    <x v="8"/>
    <x v="19"/>
    <x v="5"/>
    <n v="0.65"/>
    <n v="6250"/>
    <n v="4062.5"/>
    <n v="2031.25"/>
    <n v="0.5"/>
  </r>
  <r>
    <x v="0"/>
    <n v="1185732"/>
    <x v="88"/>
    <x v="4"/>
    <x v="8"/>
    <x v="19"/>
    <x v="0"/>
    <n v="0.60000000000000009"/>
    <n v="7750"/>
    <n v="4650.0000000000009"/>
    <n v="2092.5000000000005"/>
    <n v="0.45"/>
  </r>
  <r>
    <x v="0"/>
    <n v="1185732"/>
    <x v="88"/>
    <x v="4"/>
    <x v="8"/>
    <x v="19"/>
    <x v="1"/>
    <n v="0.50000000000000011"/>
    <n v="6000"/>
    <n v="3000.0000000000005"/>
    <n v="1050"/>
    <n v="0.35"/>
  </r>
  <r>
    <x v="0"/>
    <n v="1185732"/>
    <x v="88"/>
    <x v="4"/>
    <x v="8"/>
    <x v="19"/>
    <x v="2"/>
    <n v="0.50000000000000011"/>
    <n v="5450"/>
    <n v="2725.0000000000005"/>
    <n v="681.25000000000011"/>
    <n v="0.25"/>
  </r>
  <r>
    <x v="0"/>
    <n v="1185732"/>
    <x v="88"/>
    <x v="4"/>
    <x v="8"/>
    <x v="19"/>
    <x v="3"/>
    <n v="0.50000000000000011"/>
    <n v="5750"/>
    <n v="2875.0000000000005"/>
    <n v="862.50000000000011"/>
    <n v="0.3"/>
  </r>
  <r>
    <x v="0"/>
    <n v="1185732"/>
    <x v="88"/>
    <x v="4"/>
    <x v="8"/>
    <x v="19"/>
    <x v="4"/>
    <n v="0.65"/>
    <n v="5500"/>
    <n v="3575"/>
    <n v="1251.25"/>
    <n v="0.35"/>
  </r>
  <r>
    <x v="0"/>
    <n v="1185732"/>
    <x v="88"/>
    <x v="4"/>
    <x v="8"/>
    <x v="19"/>
    <x v="5"/>
    <n v="0.7"/>
    <n v="6500"/>
    <n v="4550"/>
    <n v="2275"/>
    <n v="0.5"/>
  </r>
  <r>
    <x v="0"/>
    <n v="1185732"/>
    <x v="89"/>
    <x v="4"/>
    <x v="8"/>
    <x v="19"/>
    <x v="0"/>
    <n v="0.65"/>
    <n v="8750"/>
    <n v="5687.5"/>
    <n v="2559.375"/>
    <n v="0.45"/>
  </r>
  <r>
    <x v="0"/>
    <n v="1185732"/>
    <x v="89"/>
    <x v="4"/>
    <x v="8"/>
    <x v="19"/>
    <x v="1"/>
    <n v="0.55000000000000004"/>
    <n v="6750"/>
    <n v="3712.5000000000005"/>
    <n v="1299.375"/>
    <n v="0.35"/>
  </r>
  <r>
    <x v="0"/>
    <n v="1185732"/>
    <x v="89"/>
    <x v="4"/>
    <x v="8"/>
    <x v="19"/>
    <x v="2"/>
    <n v="0.55000000000000004"/>
    <n v="6250"/>
    <n v="3437.5000000000005"/>
    <n v="859.37500000000011"/>
    <n v="0.25"/>
  </r>
  <r>
    <x v="0"/>
    <n v="1185732"/>
    <x v="89"/>
    <x v="4"/>
    <x v="8"/>
    <x v="19"/>
    <x v="3"/>
    <n v="0.55000000000000004"/>
    <n v="5750"/>
    <n v="3162.5000000000005"/>
    <n v="948.75000000000011"/>
    <n v="0.3"/>
  </r>
  <r>
    <x v="0"/>
    <n v="1185732"/>
    <x v="89"/>
    <x v="4"/>
    <x v="8"/>
    <x v="19"/>
    <x v="4"/>
    <n v="0.65"/>
    <n v="5750"/>
    <n v="3737.5"/>
    <n v="1308.125"/>
    <n v="0.35"/>
  </r>
  <r>
    <x v="0"/>
    <n v="1185732"/>
    <x v="89"/>
    <x v="4"/>
    <x v="8"/>
    <x v="19"/>
    <x v="5"/>
    <n v="0.7"/>
    <n v="6750"/>
    <n v="4725"/>
    <n v="2362.5"/>
    <n v="0.5"/>
  </r>
  <r>
    <x v="0"/>
    <n v="1185732"/>
    <x v="0"/>
    <x v="0"/>
    <x v="0"/>
    <x v="20"/>
    <x v="0"/>
    <n v="0.4"/>
    <n v="8000"/>
    <n v="3200"/>
    <n v="1600"/>
    <n v="0.5"/>
  </r>
  <r>
    <x v="0"/>
    <n v="1185732"/>
    <x v="0"/>
    <x v="0"/>
    <x v="0"/>
    <x v="20"/>
    <x v="1"/>
    <n v="0.4"/>
    <n v="6000"/>
    <n v="2400"/>
    <n v="720"/>
    <n v="0.3"/>
  </r>
  <r>
    <x v="0"/>
    <n v="1185732"/>
    <x v="0"/>
    <x v="0"/>
    <x v="0"/>
    <x v="20"/>
    <x v="2"/>
    <n v="0.30000000000000004"/>
    <n v="6000"/>
    <n v="1800.0000000000002"/>
    <n v="630"/>
    <n v="0.35"/>
  </r>
  <r>
    <x v="0"/>
    <n v="1185732"/>
    <x v="0"/>
    <x v="0"/>
    <x v="0"/>
    <x v="20"/>
    <x v="3"/>
    <n v="0.35"/>
    <n v="4500"/>
    <n v="1575"/>
    <n v="551.25"/>
    <n v="0.35"/>
  </r>
  <r>
    <x v="0"/>
    <n v="1185732"/>
    <x v="0"/>
    <x v="0"/>
    <x v="0"/>
    <x v="20"/>
    <x v="4"/>
    <n v="0.5"/>
    <n v="5000"/>
    <n v="2500"/>
    <n v="750"/>
    <n v="0.3"/>
  </r>
  <r>
    <x v="0"/>
    <n v="1185732"/>
    <x v="0"/>
    <x v="0"/>
    <x v="0"/>
    <x v="20"/>
    <x v="5"/>
    <n v="0.4"/>
    <n v="6000"/>
    <n v="2400"/>
    <n v="600"/>
    <n v="0.25"/>
  </r>
  <r>
    <x v="0"/>
    <n v="1185732"/>
    <x v="1"/>
    <x v="0"/>
    <x v="0"/>
    <x v="20"/>
    <x v="0"/>
    <n v="0.4"/>
    <n v="8500"/>
    <n v="3400"/>
    <n v="1700"/>
    <n v="0.5"/>
  </r>
  <r>
    <x v="0"/>
    <n v="1185732"/>
    <x v="1"/>
    <x v="0"/>
    <x v="0"/>
    <x v="20"/>
    <x v="1"/>
    <n v="0.4"/>
    <n v="5000"/>
    <n v="2000"/>
    <n v="600"/>
    <n v="0.3"/>
  </r>
  <r>
    <x v="0"/>
    <n v="1185732"/>
    <x v="1"/>
    <x v="0"/>
    <x v="0"/>
    <x v="20"/>
    <x v="2"/>
    <n v="0.30000000000000004"/>
    <n v="5500"/>
    <n v="1650.0000000000002"/>
    <n v="577.5"/>
    <n v="0.35"/>
  </r>
  <r>
    <x v="0"/>
    <n v="1185732"/>
    <x v="1"/>
    <x v="0"/>
    <x v="0"/>
    <x v="20"/>
    <x v="3"/>
    <n v="0.35"/>
    <n v="4250"/>
    <n v="1487.5"/>
    <n v="520.625"/>
    <n v="0.35"/>
  </r>
  <r>
    <x v="0"/>
    <n v="1185732"/>
    <x v="1"/>
    <x v="0"/>
    <x v="0"/>
    <x v="20"/>
    <x v="4"/>
    <n v="0.5"/>
    <n v="5000"/>
    <n v="2500"/>
    <n v="750"/>
    <n v="0.3"/>
  </r>
  <r>
    <x v="0"/>
    <n v="1185732"/>
    <x v="1"/>
    <x v="0"/>
    <x v="0"/>
    <x v="20"/>
    <x v="5"/>
    <n v="0.4"/>
    <n v="6000"/>
    <n v="2400"/>
    <n v="600"/>
    <n v="0.25"/>
  </r>
  <r>
    <x v="0"/>
    <n v="1185732"/>
    <x v="2"/>
    <x v="0"/>
    <x v="0"/>
    <x v="20"/>
    <x v="0"/>
    <n v="0.4"/>
    <n v="8200"/>
    <n v="3280"/>
    <n v="1640"/>
    <n v="0.5"/>
  </r>
  <r>
    <x v="0"/>
    <n v="1185732"/>
    <x v="2"/>
    <x v="0"/>
    <x v="0"/>
    <x v="20"/>
    <x v="1"/>
    <n v="0.4"/>
    <n v="5250"/>
    <n v="2100"/>
    <n v="630"/>
    <n v="0.3"/>
  </r>
  <r>
    <x v="0"/>
    <n v="1185732"/>
    <x v="2"/>
    <x v="0"/>
    <x v="0"/>
    <x v="20"/>
    <x v="2"/>
    <n v="0.30000000000000004"/>
    <n v="5500"/>
    <n v="1650.0000000000002"/>
    <n v="577.5"/>
    <n v="0.35"/>
  </r>
  <r>
    <x v="0"/>
    <n v="1185732"/>
    <x v="2"/>
    <x v="0"/>
    <x v="0"/>
    <x v="20"/>
    <x v="3"/>
    <n v="0.35"/>
    <n v="4000"/>
    <n v="1400"/>
    <n v="489.99999999999994"/>
    <n v="0.35"/>
  </r>
  <r>
    <x v="0"/>
    <n v="1185732"/>
    <x v="2"/>
    <x v="0"/>
    <x v="0"/>
    <x v="20"/>
    <x v="4"/>
    <n v="0.5"/>
    <n v="4500"/>
    <n v="2250"/>
    <n v="675"/>
    <n v="0.3"/>
  </r>
  <r>
    <x v="0"/>
    <n v="1185732"/>
    <x v="2"/>
    <x v="0"/>
    <x v="0"/>
    <x v="20"/>
    <x v="5"/>
    <n v="0.4"/>
    <n v="5500"/>
    <n v="2200"/>
    <n v="550"/>
    <n v="0.25"/>
  </r>
  <r>
    <x v="0"/>
    <n v="1185732"/>
    <x v="3"/>
    <x v="0"/>
    <x v="0"/>
    <x v="20"/>
    <x v="0"/>
    <n v="0.4"/>
    <n v="8000"/>
    <n v="3200"/>
    <n v="1600"/>
    <n v="0.5"/>
  </r>
  <r>
    <x v="0"/>
    <n v="1185732"/>
    <x v="3"/>
    <x v="0"/>
    <x v="0"/>
    <x v="20"/>
    <x v="1"/>
    <n v="0.4"/>
    <n v="5000"/>
    <n v="2000"/>
    <n v="600"/>
    <n v="0.3"/>
  </r>
  <r>
    <x v="0"/>
    <n v="1185732"/>
    <x v="3"/>
    <x v="0"/>
    <x v="0"/>
    <x v="20"/>
    <x v="2"/>
    <n v="0.30000000000000004"/>
    <n v="5000"/>
    <n v="1500.0000000000002"/>
    <n v="525"/>
    <n v="0.35"/>
  </r>
  <r>
    <x v="0"/>
    <n v="1185732"/>
    <x v="3"/>
    <x v="0"/>
    <x v="0"/>
    <x v="20"/>
    <x v="3"/>
    <n v="0.35"/>
    <n v="4250"/>
    <n v="1487.5"/>
    <n v="520.625"/>
    <n v="0.35"/>
  </r>
  <r>
    <x v="0"/>
    <n v="1185732"/>
    <x v="3"/>
    <x v="0"/>
    <x v="0"/>
    <x v="20"/>
    <x v="4"/>
    <n v="0.5"/>
    <n v="4250"/>
    <n v="2125"/>
    <n v="637.5"/>
    <n v="0.3"/>
  </r>
  <r>
    <x v="0"/>
    <n v="1185732"/>
    <x v="3"/>
    <x v="0"/>
    <x v="0"/>
    <x v="20"/>
    <x v="5"/>
    <n v="0.4"/>
    <n v="5500"/>
    <n v="2200"/>
    <n v="550"/>
    <n v="0.25"/>
  </r>
  <r>
    <x v="0"/>
    <n v="1185732"/>
    <x v="4"/>
    <x v="0"/>
    <x v="0"/>
    <x v="20"/>
    <x v="0"/>
    <n v="0.5"/>
    <n v="8200"/>
    <n v="4100"/>
    <n v="2050"/>
    <n v="0.5"/>
  </r>
  <r>
    <x v="0"/>
    <n v="1185732"/>
    <x v="4"/>
    <x v="0"/>
    <x v="0"/>
    <x v="20"/>
    <x v="1"/>
    <n v="0.45000000000000007"/>
    <n v="5250"/>
    <n v="2362.5000000000005"/>
    <n v="708.75000000000011"/>
    <n v="0.3"/>
  </r>
  <r>
    <x v="0"/>
    <n v="1185732"/>
    <x v="4"/>
    <x v="0"/>
    <x v="0"/>
    <x v="20"/>
    <x v="2"/>
    <n v="0.4"/>
    <n v="5000"/>
    <n v="2000"/>
    <n v="700"/>
    <n v="0.35"/>
  </r>
  <r>
    <x v="0"/>
    <n v="1185732"/>
    <x v="4"/>
    <x v="0"/>
    <x v="0"/>
    <x v="20"/>
    <x v="3"/>
    <n v="0.4"/>
    <n v="4500"/>
    <n v="1800"/>
    <n v="630"/>
    <n v="0.35"/>
  </r>
  <r>
    <x v="0"/>
    <n v="1185732"/>
    <x v="4"/>
    <x v="0"/>
    <x v="0"/>
    <x v="20"/>
    <x v="4"/>
    <n v="0.5"/>
    <n v="4750"/>
    <n v="2375"/>
    <n v="712.5"/>
    <n v="0.3"/>
  </r>
  <r>
    <x v="0"/>
    <n v="1185732"/>
    <x v="4"/>
    <x v="0"/>
    <x v="0"/>
    <x v="20"/>
    <x v="5"/>
    <n v="0.55000000000000004"/>
    <n v="6000"/>
    <n v="3300.0000000000005"/>
    <n v="825.00000000000011"/>
    <n v="0.25"/>
  </r>
  <r>
    <x v="0"/>
    <n v="1185732"/>
    <x v="5"/>
    <x v="0"/>
    <x v="0"/>
    <x v="20"/>
    <x v="0"/>
    <n v="0.5"/>
    <n v="8500"/>
    <n v="4250"/>
    <n v="2125"/>
    <n v="0.5"/>
  </r>
  <r>
    <x v="0"/>
    <n v="1185732"/>
    <x v="5"/>
    <x v="0"/>
    <x v="0"/>
    <x v="20"/>
    <x v="1"/>
    <n v="0.45000000000000007"/>
    <n v="6000"/>
    <n v="2700.0000000000005"/>
    <n v="810.00000000000011"/>
    <n v="0.3"/>
  </r>
  <r>
    <x v="0"/>
    <n v="1185732"/>
    <x v="5"/>
    <x v="0"/>
    <x v="0"/>
    <x v="20"/>
    <x v="2"/>
    <n v="0.4"/>
    <n v="5250"/>
    <n v="2100"/>
    <n v="735"/>
    <n v="0.35"/>
  </r>
  <r>
    <x v="0"/>
    <n v="1185732"/>
    <x v="5"/>
    <x v="0"/>
    <x v="0"/>
    <x v="20"/>
    <x v="3"/>
    <n v="0.4"/>
    <n v="5000"/>
    <n v="2000"/>
    <n v="700"/>
    <n v="0.35"/>
  </r>
  <r>
    <x v="0"/>
    <n v="1185732"/>
    <x v="5"/>
    <x v="0"/>
    <x v="0"/>
    <x v="20"/>
    <x v="4"/>
    <n v="0.5"/>
    <n v="5000"/>
    <n v="2500"/>
    <n v="750"/>
    <n v="0.3"/>
  </r>
  <r>
    <x v="0"/>
    <n v="1185732"/>
    <x v="5"/>
    <x v="0"/>
    <x v="0"/>
    <x v="20"/>
    <x v="5"/>
    <n v="0.55000000000000004"/>
    <n v="6500"/>
    <n v="3575.0000000000005"/>
    <n v="893.75000000000011"/>
    <n v="0.25"/>
  </r>
  <r>
    <x v="0"/>
    <n v="1185732"/>
    <x v="6"/>
    <x v="0"/>
    <x v="0"/>
    <x v="20"/>
    <x v="0"/>
    <n v="0.5"/>
    <n v="8750"/>
    <n v="4375"/>
    <n v="2187.5"/>
    <n v="0.5"/>
  </r>
  <r>
    <x v="0"/>
    <n v="1185732"/>
    <x v="6"/>
    <x v="0"/>
    <x v="0"/>
    <x v="20"/>
    <x v="1"/>
    <n v="0.45000000000000007"/>
    <n v="6250"/>
    <n v="2812.5000000000005"/>
    <n v="843.75000000000011"/>
    <n v="0.3"/>
  </r>
  <r>
    <x v="0"/>
    <n v="1185732"/>
    <x v="6"/>
    <x v="0"/>
    <x v="0"/>
    <x v="20"/>
    <x v="2"/>
    <n v="0.4"/>
    <n v="5500"/>
    <n v="2200"/>
    <n v="770"/>
    <n v="0.35"/>
  </r>
  <r>
    <x v="0"/>
    <n v="1185732"/>
    <x v="6"/>
    <x v="0"/>
    <x v="0"/>
    <x v="20"/>
    <x v="3"/>
    <n v="0.4"/>
    <n v="5000"/>
    <n v="2000"/>
    <n v="700"/>
    <n v="0.35"/>
  </r>
  <r>
    <x v="0"/>
    <n v="1185732"/>
    <x v="6"/>
    <x v="0"/>
    <x v="0"/>
    <x v="20"/>
    <x v="4"/>
    <n v="0.5"/>
    <n v="5250"/>
    <n v="2625"/>
    <n v="787.5"/>
    <n v="0.3"/>
  </r>
  <r>
    <x v="0"/>
    <n v="1185732"/>
    <x v="6"/>
    <x v="0"/>
    <x v="0"/>
    <x v="20"/>
    <x v="5"/>
    <n v="0.55000000000000004"/>
    <n v="7000"/>
    <n v="3850.0000000000005"/>
    <n v="962.50000000000011"/>
    <n v="0.25"/>
  </r>
  <r>
    <x v="0"/>
    <n v="1185732"/>
    <x v="7"/>
    <x v="0"/>
    <x v="0"/>
    <x v="20"/>
    <x v="0"/>
    <n v="0.5"/>
    <n v="8500"/>
    <n v="4250"/>
    <n v="2125"/>
    <n v="0.5"/>
  </r>
  <r>
    <x v="0"/>
    <n v="1185732"/>
    <x v="7"/>
    <x v="0"/>
    <x v="0"/>
    <x v="20"/>
    <x v="1"/>
    <n v="0.45000000000000007"/>
    <n v="6250"/>
    <n v="2812.5000000000005"/>
    <n v="843.75000000000011"/>
    <n v="0.3"/>
  </r>
  <r>
    <x v="0"/>
    <n v="1185732"/>
    <x v="7"/>
    <x v="0"/>
    <x v="0"/>
    <x v="20"/>
    <x v="2"/>
    <n v="0.4"/>
    <n v="5500"/>
    <n v="2200"/>
    <n v="770"/>
    <n v="0.35"/>
  </r>
  <r>
    <x v="0"/>
    <n v="1185732"/>
    <x v="7"/>
    <x v="0"/>
    <x v="0"/>
    <x v="20"/>
    <x v="3"/>
    <n v="0.4"/>
    <n v="5250"/>
    <n v="2100"/>
    <n v="735"/>
    <n v="0.35"/>
  </r>
  <r>
    <x v="0"/>
    <n v="1185732"/>
    <x v="7"/>
    <x v="0"/>
    <x v="0"/>
    <x v="20"/>
    <x v="4"/>
    <n v="0.5"/>
    <n v="5000"/>
    <n v="2500"/>
    <n v="750"/>
    <n v="0.3"/>
  </r>
  <r>
    <x v="0"/>
    <n v="1185732"/>
    <x v="7"/>
    <x v="0"/>
    <x v="0"/>
    <x v="20"/>
    <x v="5"/>
    <n v="0.55000000000000004"/>
    <n v="6750"/>
    <n v="3712.5000000000005"/>
    <n v="928.12500000000011"/>
    <n v="0.25"/>
  </r>
  <r>
    <x v="0"/>
    <n v="1185732"/>
    <x v="8"/>
    <x v="0"/>
    <x v="0"/>
    <x v="20"/>
    <x v="0"/>
    <n v="0.5"/>
    <n v="8000"/>
    <n v="4000"/>
    <n v="2000"/>
    <n v="0.5"/>
  </r>
  <r>
    <x v="0"/>
    <n v="1185732"/>
    <x v="8"/>
    <x v="0"/>
    <x v="0"/>
    <x v="20"/>
    <x v="1"/>
    <n v="0.45000000000000007"/>
    <n v="6000"/>
    <n v="2700.0000000000005"/>
    <n v="810.00000000000011"/>
    <n v="0.3"/>
  </r>
  <r>
    <x v="0"/>
    <n v="1185732"/>
    <x v="8"/>
    <x v="0"/>
    <x v="0"/>
    <x v="20"/>
    <x v="2"/>
    <n v="0.4"/>
    <n v="5250"/>
    <n v="2100"/>
    <n v="735"/>
    <n v="0.35"/>
  </r>
  <r>
    <x v="0"/>
    <n v="1185732"/>
    <x v="8"/>
    <x v="0"/>
    <x v="0"/>
    <x v="20"/>
    <x v="3"/>
    <n v="0.4"/>
    <n v="5000"/>
    <n v="2000"/>
    <n v="700"/>
    <n v="0.35"/>
  </r>
  <r>
    <x v="0"/>
    <n v="1185732"/>
    <x v="8"/>
    <x v="0"/>
    <x v="0"/>
    <x v="20"/>
    <x v="4"/>
    <n v="0.5"/>
    <n v="5000"/>
    <n v="2500"/>
    <n v="750"/>
    <n v="0.3"/>
  </r>
  <r>
    <x v="0"/>
    <n v="1185732"/>
    <x v="8"/>
    <x v="0"/>
    <x v="0"/>
    <x v="20"/>
    <x v="5"/>
    <n v="0.55000000000000004"/>
    <n v="6000"/>
    <n v="3300.0000000000005"/>
    <n v="825.00000000000011"/>
    <n v="0.25"/>
  </r>
  <r>
    <x v="0"/>
    <n v="1185732"/>
    <x v="9"/>
    <x v="0"/>
    <x v="0"/>
    <x v="20"/>
    <x v="0"/>
    <n v="0.55000000000000004"/>
    <n v="7750"/>
    <n v="4262.5"/>
    <n v="2131.25"/>
    <n v="0.5"/>
  </r>
  <r>
    <x v="0"/>
    <n v="1185732"/>
    <x v="9"/>
    <x v="0"/>
    <x v="0"/>
    <x v="20"/>
    <x v="1"/>
    <n v="0.45000000000000007"/>
    <n v="6000"/>
    <n v="2700.0000000000005"/>
    <n v="810.00000000000011"/>
    <n v="0.3"/>
  </r>
  <r>
    <x v="0"/>
    <n v="1185732"/>
    <x v="9"/>
    <x v="0"/>
    <x v="0"/>
    <x v="20"/>
    <x v="2"/>
    <n v="0.45000000000000007"/>
    <n v="5000"/>
    <n v="2250.0000000000005"/>
    <n v="787.50000000000011"/>
    <n v="0.35"/>
  </r>
  <r>
    <x v="0"/>
    <n v="1185732"/>
    <x v="9"/>
    <x v="0"/>
    <x v="0"/>
    <x v="20"/>
    <x v="3"/>
    <n v="0.45000000000000007"/>
    <n v="4750"/>
    <n v="2137.5000000000005"/>
    <n v="748.12500000000011"/>
    <n v="0.35"/>
  </r>
  <r>
    <x v="0"/>
    <n v="1185732"/>
    <x v="9"/>
    <x v="0"/>
    <x v="0"/>
    <x v="20"/>
    <x v="4"/>
    <n v="0.55000000000000004"/>
    <n v="4750"/>
    <n v="2612.5"/>
    <n v="783.75"/>
    <n v="0.3"/>
  </r>
  <r>
    <x v="0"/>
    <n v="1185732"/>
    <x v="9"/>
    <x v="0"/>
    <x v="0"/>
    <x v="20"/>
    <x v="5"/>
    <n v="0.6"/>
    <n v="6000"/>
    <n v="3600"/>
    <n v="900"/>
    <n v="0.25"/>
  </r>
  <r>
    <x v="0"/>
    <n v="1185732"/>
    <x v="10"/>
    <x v="0"/>
    <x v="0"/>
    <x v="20"/>
    <x v="0"/>
    <n v="0.55000000000000004"/>
    <n v="7500"/>
    <n v="4125"/>
    <n v="2062.5"/>
    <n v="0.5"/>
  </r>
  <r>
    <x v="0"/>
    <n v="1185732"/>
    <x v="10"/>
    <x v="0"/>
    <x v="0"/>
    <x v="20"/>
    <x v="1"/>
    <n v="0.45000000000000007"/>
    <n v="5750"/>
    <n v="2587.5000000000005"/>
    <n v="776.25000000000011"/>
    <n v="0.3"/>
  </r>
  <r>
    <x v="0"/>
    <n v="1185732"/>
    <x v="10"/>
    <x v="0"/>
    <x v="0"/>
    <x v="20"/>
    <x v="2"/>
    <n v="0.45000000000000007"/>
    <n v="5200"/>
    <n v="2340.0000000000005"/>
    <n v="819.00000000000011"/>
    <n v="0.35"/>
  </r>
  <r>
    <x v="0"/>
    <n v="1185732"/>
    <x v="10"/>
    <x v="0"/>
    <x v="0"/>
    <x v="20"/>
    <x v="3"/>
    <n v="0.45000000000000007"/>
    <n v="5000"/>
    <n v="2250.0000000000005"/>
    <n v="787.50000000000011"/>
    <n v="0.35"/>
  </r>
  <r>
    <x v="0"/>
    <n v="1185732"/>
    <x v="10"/>
    <x v="0"/>
    <x v="0"/>
    <x v="20"/>
    <x v="4"/>
    <n v="0.55000000000000004"/>
    <n v="4750"/>
    <n v="2612.5"/>
    <n v="783.75"/>
    <n v="0.3"/>
  </r>
  <r>
    <x v="0"/>
    <n v="1185732"/>
    <x v="10"/>
    <x v="0"/>
    <x v="0"/>
    <x v="20"/>
    <x v="5"/>
    <n v="0.6"/>
    <n v="5750"/>
    <n v="3450"/>
    <n v="862.5"/>
    <n v="0.25"/>
  </r>
  <r>
    <x v="0"/>
    <n v="1185732"/>
    <x v="11"/>
    <x v="0"/>
    <x v="0"/>
    <x v="20"/>
    <x v="0"/>
    <n v="0.55000000000000004"/>
    <n v="8000"/>
    <n v="4400"/>
    <n v="2200"/>
    <n v="0.5"/>
  </r>
  <r>
    <x v="0"/>
    <n v="1185732"/>
    <x v="11"/>
    <x v="0"/>
    <x v="0"/>
    <x v="20"/>
    <x v="1"/>
    <n v="0.45000000000000007"/>
    <n v="6000"/>
    <n v="2700.0000000000005"/>
    <n v="810.00000000000011"/>
    <n v="0.3"/>
  </r>
  <r>
    <x v="0"/>
    <n v="1185732"/>
    <x v="11"/>
    <x v="0"/>
    <x v="0"/>
    <x v="20"/>
    <x v="2"/>
    <n v="0.45000000000000007"/>
    <n v="5500"/>
    <n v="2475.0000000000005"/>
    <n v="866.25000000000011"/>
    <n v="0.35"/>
  </r>
  <r>
    <x v="0"/>
    <n v="1185732"/>
    <x v="11"/>
    <x v="0"/>
    <x v="0"/>
    <x v="20"/>
    <x v="3"/>
    <n v="0.45000000000000007"/>
    <n v="5000"/>
    <n v="2250.0000000000005"/>
    <n v="787.50000000000011"/>
    <n v="0.35"/>
  </r>
  <r>
    <x v="0"/>
    <n v="1185732"/>
    <x v="11"/>
    <x v="0"/>
    <x v="0"/>
    <x v="20"/>
    <x v="4"/>
    <n v="0.55000000000000004"/>
    <n v="5000"/>
    <n v="2750"/>
    <n v="825"/>
    <n v="0.3"/>
  </r>
  <r>
    <x v="0"/>
    <n v="1185732"/>
    <x v="11"/>
    <x v="0"/>
    <x v="0"/>
    <x v="20"/>
    <x v="5"/>
    <n v="0.6"/>
    <n v="6000"/>
    <n v="3600"/>
    <n v="900"/>
    <n v="0.25"/>
  </r>
  <r>
    <x v="2"/>
    <n v="1128299"/>
    <x v="145"/>
    <x v="2"/>
    <x v="17"/>
    <x v="21"/>
    <x v="0"/>
    <n v="0.30000000000000004"/>
    <n v="3500"/>
    <n v="1050.0000000000002"/>
    <n v="367.50000000000006"/>
    <n v="0.35"/>
  </r>
  <r>
    <x v="2"/>
    <n v="1128299"/>
    <x v="145"/>
    <x v="2"/>
    <x v="17"/>
    <x v="21"/>
    <x v="1"/>
    <n v="0.4"/>
    <n v="3500"/>
    <n v="1400"/>
    <n v="489.99999999999994"/>
    <n v="0.35"/>
  </r>
  <r>
    <x v="2"/>
    <n v="1128299"/>
    <x v="145"/>
    <x v="2"/>
    <x v="17"/>
    <x v="21"/>
    <x v="2"/>
    <n v="0.4"/>
    <n v="3500"/>
    <n v="1400"/>
    <n v="489.99999999999994"/>
    <n v="0.35"/>
  </r>
  <r>
    <x v="2"/>
    <n v="1128299"/>
    <x v="145"/>
    <x v="2"/>
    <x v="17"/>
    <x v="21"/>
    <x v="3"/>
    <n v="0.4"/>
    <n v="2000"/>
    <n v="800"/>
    <n v="280"/>
    <n v="0.35"/>
  </r>
  <r>
    <x v="2"/>
    <n v="1128299"/>
    <x v="145"/>
    <x v="2"/>
    <x v="17"/>
    <x v="21"/>
    <x v="4"/>
    <n v="0.45000000000000007"/>
    <n v="1500"/>
    <n v="675.00000000000011"/>
    <n v="270.00000000000006"/>
    <n v="0.4"/>
  </r>
  <r>
    <x v="2"/>
    <n v="1128299"/>
    <x v="145"/>
    <x v="2"/>
    <x v="17"/>
    <x v="21"/>
    <x v="5"/>
    <n v="0.4"/>
    <n v="4000"/>
    <n v="1600"/>
    <n v="480"/>
    <n v="0.3"/>
  </r>
  <r>
    <x v="2"/>
    <n v="1128299"/>
    <x v="146"/>
    <x v="2"/>
    <x v="17"/>
    <x v="21"/>
    <x v="0"/>
    <n v="0.30000000000000004"/>
    <n v="4500"/>
    <n v="1350.0000000000002"/>
    <n v="472.50000000000006"/>
    <n v="0.35"/>
  </r>
  <r>
    <x v="2"/>
    <n v="1128299"/>
    <x v="146"/>
    <x v="2"/>
    <x v="17"/>
    <x v="21"/>
    <x v="1"/>
    <n v="0.4"/>
    <n v="3500"/>
    <n v="1400"/>
    <n v="489.99999999999994"/>
    <n v="0.35"/>
  </r>
  <r>
    <x v="2"/>
    <n v="1128299"/>
    <x v="146"/>
    <x v="2"/>
    <x v="17"/>
    <x v="21"/>
    <x v="2"/>
    <n v="0.4"/>
    <n v="3500"/>
    <n v="1400"/>
    <n v="489.99999999999994"/>
    <n v="0.35"/>
  </r>
  <r>
    <x v="2"/>
    <n v="1128299"/>
    <x v="146"/>
    <x v="2"/>
    <x v="17"/>
    <x v="21"/>
    <x v="3"/>
    <n v="0.4"/>
    <n v="2000"/>
    <n v="800"/>
    <n v="280"/>
    <n v="0.35"/>
  </r>
  <r>
    <x v="2"/>
    <n v="1128299"/>
    <x v="146"/>
    <x v="2"/>
    <x v="17"/>
    <x v="21"/>
    <x v="4"/>
    <n v="0.45000000000000007"/>
    <n v="1250"/>
    <n v="562.50000000000011"/>
    <n v="225.00000000000006"/>
    <n v="0.4"/>
  </r>
  <r>
    <x v="2"/>
    <n v="1128299"/>
    <x v="146"/>
    <x v="2"/>
    <x v="17"/>
    <x v="21"/>
    <x v="5"/>
    <n v="0.4"/>
    <n v="3250"/>
    <n v="1300"/>
    <n v="390"/>
    <n v="0.3"/>
  </r>
  <r>
    <x v="2"/>
    <n v="1128299"/>
    <x v="147"/>
    <x v="2"/>
    <x v="17"/>
    <x v="21"/>
    <x v="0"/>
    <n v="0.4"/>
    <n v="4750"/>
    <n v="1900"/>
    <n v="665"/>
    <n v="0.35"/>
  </r>
  <r>
    <x v="2"/>
    <n v="1128299"/>
    <x v="147"/>
    <x v="2"/>
    <x v="17"/>
    <x v="21"/>
    <x v="1"/>
    <n v="0.5"/>
    <n v="3250"/>
    <n v="1625"/>
    <n v="568.75"/>
    <n v="0.35"/>
  </r>
  <r>
    <x v="2"/>
    <n v="1128299"/>
    <x v="147"/>
    <x v="2"/>
    <x v="17"/>
    <x v="21"/>
    <x v="2"/>
    <n v="0.54999999999999993"/>
    <n v="3500"/>
    <n v="1924.9999999999998"/>
    <n v="673.74999999999989"/>
    <n v="0.35"/>
  </r>
  <r>
    <x v="2"/>
    <n v="1128299"/>
    <x v="147"/>
    <x v="2"/>
    <x v="17"/>
    <x v="21"/>
    <x v="3"/>
    <n v="0.5"/>
    <n v="2500"/>
    <n v="1250"/>
    <n v="437.5"/>
    <n v="0.35"/>
  </r>
  <r>
    <x v="2"/>
    <n v="1128299"/>
    <x v="147"/>
    <x v="2"/>
    <x v="17"/>
    <x v="21"/>
    <x v="4"/>
    <n v="0.55000000000000004"/>
    <n v="1000"/>
    <n v="550"/>
    <n v="220"/>
    <n v="0.4"/>
  </r>
  <r>
    <x v="2"/>
    <n v="1128299"/>
    <x v="147"/>
    <x v="2"/>
    <x v="17"/>
    <x v="21"/>
    <x v="5"/>
    <n v="0.5"/>
    <n v="3000"/>
    <n v="1500"/>
    <n v="450"/>
    <n v="0.3"/>
  </r>
  <r>
    <x v="2"/>
    <n v="1128299"/>
    <x v="148"/>
    <x v="2"/>
    <x v="17"/>
    <x v="21"/>
    <x v="0"/>
    <n v="0.55000000000000004"/>
    <n v="4750"/>
    <n v="2612.5"/>
    <n v="914.37499999999989"/>
    <n v="0.35"/>
  </r>
  <r>
    <x v="2"/>
    <n v="1128299"/>
    <x v="148"/>
    <x v="2"/>
    <x v="17"/>
    <x v="21"/>
    <x v="1"/>
    <n v="0.60000000000000009"/>
    <n v="2750"/>
    <n v="1650.0000000000002"/>
    <n v="577.5"/>
    <n v="0.35"/>
  </r>
  <r>
    <x v="2"/>
    <n v="1128299"/>
    <x v="148"/>
    <x v="2"/>
    <x v="17"/>
    <x v="21"/>
    <x v="2"/>
    <n v="0.60000000000000009"/>
    <n v="3250"/>
    <n v="1950.0000000000002"/>
    <n v="682.5"/>
    <n v="0.35"/>
  </r>
  <r>
    <x v="2"/>
    <n v="1128299"/>
    <x v="148"/>
    <x v="2"/>
    <x v="17"/>
    <x v="21"/>
    <x v="3"/>
    <n v="0.45000000000000007"/>
    <n v="2250"/>
    <n v="1012.5000000000001"/>
    <n v="354.375"/>
    <n v="0.35"/>
  </r>
  <r>
    <x v="2"/>
    <n v="1128299"/>
    <x v="148"/>
    <x v="2"/>
    <x v="17"/>
    <x v="21"/>
    <x v="4"/>
    <n v="0.50000000000000011"/>
    <n v="1250"/>
    <n v="625.00000000000011"/>
    <n v="250.00000000000006"/>
    <n v="0.4"/>
  </r>
  <r>
    <x v="2"/>
    <n v="1128299"/>
    <x v="148"/>
    <x v="2"/>
    <x v="17"/>
    <x v="21"/>
    <x v="5"/>
    <n v="0.65000000000000013"/>
    <n v="3000"/>
    <n v="1950.0000000000005"/>
    <n v="585.00000000000011"/>
    <n v="0.3"/>
  </r>
  <r>
    <x v="2"/>
    <n v="1128299"/>
    <x v="149"/>
    <x v="2"/>
    <x v="17"/>
    <x v="21"/>
    <x v="0"/>
    <n v="0.5"/>
    <n v="5000"/>
    <n v="2500"/>
    <n v="875"/>
    <n v="0.35"/>
  </r>
  <r>
    <x v="2"/>
    <n v="1128299"/>
    <x v="149"/>
    <x v="2"/>
    <x v="17"/>
    <x v="21"/>
    <x v="1"/>
    <n v="0.55000000000000004"/>
    <n v="3500"/>
    <n v="1925.0000000000002"/>
    <n v="673.75"/>
    <n v="0.35"/>
  </r>
  <r>
    <x v="2"/>
    <n v="1128299"/>
    <x v="149"/>
    <x v="2"/>
    <x v="17"/>
    <x v="21"/>
    <x v="2"/>
    <n v="0.55000000000000004"/>
    <n v="3500"/>
    <n v="1925.0000000000002"/>
    <n v="673.75"/>
    <n v="0.35"/>
  </r>
  <r>
    <x v="2"/>
    <n v="1128299"/>
    <x v="149"/>
    <x v="2"/>
    <x v="17"/>
    <x v="21"/>
    <x v="3"/>
    <n v="0.5"/>
    <n v="2750"/>
    <n v="1375"/>
    <n v="481.24999999999994"/>
    <n v="0.35"/>
  </r>
  <r>
    <x v="2"/>
    <n v="1128299"/>
    <x v="149"/>
    <x v="2"/>
    <x v="17"/>
    <x v="21"/>
    <x v="4"/>
    <n v="0.44999999999999996"/>
    <n v="1750"/>
    <n v="787.49999999999989"/>
    <n v="315"/>
    <n v="0.4"/>
  </r>
  <r>
    <x v="2"/>
    <n v="1128299"/>
    <x v="149"/>
    <x v="2"/>
    <x v="17"/>
    <x v="21"/>
    <x v="5"/>
    <n v="0.6"/>
    <n v="5250"/>
    <n v="3150"/>
    <n v="945"/>
    <n v="0.3"/>
  </r>
  <r>
    <x v="2"/>
    <n v="1128299"/>
    <x v="150"/>
    <x v="2"/>
    <x v="17"/>
    <x v="21"/>
    <x v="0"/>
    <n v="0.54999999999999993"/>
    <n v="7750"/>
    <n v="4262.4999999999991"/>
    <n v="1491.8749999999995"/>
    <n v="0.35"/>
  </r>
  <r>
    <x v="2"/>
    <n v="1128299"/>
    <x v="150"/>
    <x v="2"/>
    <x v="17"/>
    <x v="21"/>
    <x v="1"/>
    <n v="0.64999999999999991"/>
    <n v="6500"/>
    <n v="4224.9999999999991"/>
    <n v="1478.7499999999995"/>
    <n v="0.35"/>
  </r>
  <r>
    <x v="2"/>
    <n v="1128299"/>
    <x v="150"/>
    <x v="2"/>
    <x v="17"/>
    <x v="21"/>
    <x v="2"/>
    <n v="0.79999999999999993"/>
    <n v="6500"/>
    <n v="5200"/>
    <n v="1819.9999999999998"/>
    <n v="0.35"/>
  </r>
  <r>
    <x v="2"/>
    <n v="1128299"/>
    <x v="150"/>
    <x v="2"/>
    <x v="17"/>
    <x v="21"/>
    <x v="3"/>
    <n v="0.79999999999999993"/>
    <n v="5250"/>
    <n v="4200"/>
    <n v="1470"/>
    <n v="0.35"/>
  </r>
  <r>
    <x v="2"/>
    <n v="1128299"/>
    <x v="150"/>
    <x v="2"/>
    <x v="17"/>
    <x v="21"/>
    <x v="4"/>
    <n v="0.9"/>
    <n v="4000"/>
    <n v="3600"/>
    <n v="1440"/>
    <n v="0.4"/>
  </r>
  <r>
    <x v="2"/>
    <n v="1128299"/>
    <x v="150"/>
    <x v="2"/>
    <x v="17"/>
    <x v="21"/>
    <x v="5"/>
    <n v="1.05"/>
    <n v="7000"/>
    <n v="7350"/>
    <n v="2205"/>
    <n v="0.3"/>
  </r>
  <r>
    <x v="2"/>
    <n v="1128299"/>
    <x v="151"/>
    <x v="2"/>
    <x v="17"/>
    <x v="21"/>
    <x v="0"/>
    <n v="0.85"/>
    <n v="8500"/>
    <n v="7225"/>
    <n v="2528.75"/>
    <n v="0.35"/>
  </r>
  <r>
    <x v="2"/>
    <n v="1128299"/>
    <x v="151"/>
    <x v="2"/>
    <x v="17"/>
    <x v="21"/>
    <x v="1"/>
    <n v="0.9"/>
    <n v="7000"/>
    <n v="6300"/>
    <n v="2205"/>
    <n v="0.35"/>
  </r>
  <r>
    <x v="2"/>
    <n v="1128299"/>
    <x v="151"/>
    <x v="2"/>
    <x v="17"/>
    <x v="21"/>
    <x v="2"/>
    <n v="0.9"/>
    <n v="6500"/>
    <n v="5850"/>
    <n v="2047.4999999999998"/>
    <n v="0.35"/>
  </r>
  <r>
    <x v="2"/>
    <n v="1128299"/>
    <x v="151"/>
    <x v="2"/>
    <x v="17"/>
    <x v="21"/>
    <x v="3"/>
    <n v="0.85"/>
    <n v="5500"/>
    <n v="4675"/>
    <n v="1636.25"/>
    <n v="0.35"/>
  </r>
  <r>
    <x v="2"/>
    <n v="1128299"/>
    <x v="151"/>
    <x v="2"/>
    <x v="17"/>
    <x v="21"/>
    <x v="4"/>
    <n v="0.9"/>
    <n v="6000"/>
    <n v="5400"/>
    <n v="2160"/>
    <n v="0.4"/>
  </r>
  <r>
    <x v="2"/>
    <n v="1128299"/>
    <x v="151"/>
    <x v="2"/>
    <x v="17"/>
    <x v="21"/>
    <x v="5"/>
    <n v="1.05"/>
    <n v="6000"/>
    <n v="6300"/>
    <n v="1890"/>
    <n v="0.3"/>
  </r>
  <r>
    <x v="2"/>
    <n v="1128299"/>
    <x v="152"/>
    <x v="2"/>
    <x v="17"/>
    <x v="21"/>
    <x v="0"/>
    <n v="0.9"/>
    <n v="8000"/>
    <n v="7200"/>
    <n v="2520"/>
    <n v="0.35"/>
  </r>
  <r>
    <x v="2"/>
    <n v="1128299"/>
    <x v="152"/>
    <x v="2"/>
    <x v="17"/>
    <x v="21"/>
    <x v="1"/>
    <n v="0.8"/>
    <n v="7750"/>
    <n v="6200"/>
    <n v="2170"/>
    <n v="0.35"/>
  </r>
  <r>
    <x v="2"/>
    <n v="1128299"/>
    <x v="152"/>
    <x v="2"/>
    <x v="17"/>
    <x v="21"/>
    <x v="2"/>
    <n v="0.70000000000000007"/>
    <n v="6500"/>
    <n v="4550"/>
    <n v="1592.5"/>
    <n v="0.35"/>
  </r>
  <r>
    <x v="2"/>
    <n v="1128299"/>
    <x v="152"/>
    <x v="2"/>
    <x v="17"/>
    <x v="21"/>
    <x v="3"/>
    <n v="0.70000000000000007"/>
    <n v="4250"/>
    <n v="2975.0000000000005"/>
    <n v="1041.25"/>
    <n v="0.35"/>
  </r>
  <r>
    <x v="2"/>
    <n v="1128299"/>
    <x v="152"/>
    <x v="2"/>
    <x v="17"/>
    <x v="21"/>
    <x v="4"/>
    <n v="0.7"/>
    <n v="4250"/>
    <n v="2975"/>
    <n v="1190"/>
    <n v="0.4"/>
  </r>
  <r>
    <x v="2"/>
    <n v="1128299"/>
    <x v="152"/>
    <x v="2"/>
    <x v="17"/>
    <x v="21"/>
    <x v="5"/>
    <n v="0.75"/>
    <n v="2500"/>
    <n v="1875"/>
    <n v="562.5"/>
    <n v="0.3"/>
  </r>
  <r>
    <x v="2"/>
    <n v="1128299"/>
    <x v="153"/>
    <x v="2"/>
    <x v="17"/>
    <x v="21"/>
    <x v="0"/>
    <n v="0.50000000000000011"/>
    <n v="4500"/>
    <n v="2250.0000000000005"/>
    <n v="787.50000000000011"/>
    <n v="0.35"/>
  </r>
  <r>
    <x v="2"/>
    <n v="1128299"/>
    <x v="153"/>
    <x v="2"/>
    <x v="17"/>
    <x v="21"/>
    <x v="1"/>
    <n v="0.55000000000000016"/>
    <n v="4500"/>
    <n v="2475.0000000000009"/>
    <n v="866.25000000000023"/>
    <n v="0.35"/>
  </r>
  <r>
    <x v="2"/>
    <n v="1128299"/>
    <x v="153"/>
    <x v="2"/>
    <x v="17"/>
    <x v="21"/>
    <x v="2"/>
    <n v="0.50000000000000011"/>
    <n v="2500"/>
    <n v="1250.0000000000002"/>
    <n v="437.50000000000006"/>
    <n v="0.35"/>
  </r>
  <r>
    <x v="2"/>
    <n v="1128299"/>
    <x v="153"/>
    <x v="2"/>
    <x v="17"/>
    <x v="21"/>
    <x v="3"/>
    <n v="0.50000000000000011"/>
    <n v="2000"/>
    <n v="1000.0000000000002"/>
    <n v="350.00000000000006"/>
    <n v="0.35"/>
  </r>
  <r>
    <x v="2"/>
    <n v="1128299"/>
    <x v="153"/>
    <x v="2"/>
    <x v="17"/>
    <x v="21"/>
    <x v="4"/>
    <n v="0.60000000000000009"/>
    <n v="2250"/>
    <n v="1350.0000000000002"/>
    <n v="540.00000000000011"/>
    <n v="0.4"/>
  </r>
  <r>
    <x v="2"/>
    <n v="1128299"/>
    <x v="153"/>
    <x v="2"/>
    <x v="17"/>
    <x v="21"/>
    <x v="5"/>
    <n v="0.44999999999999996"/>
    <n v="2500"/>
    <n v="1125"/>
    <n v="337.5"/>
    <n v="0.3"/>
  </r>
  <r>
    <x v="2"/>
    <n v="1128299"/>
    <x v="154"/>
    <x v="2"/>
    <x v="17"/>
    <x v="21"/>
    <x v="0"/>
    <n v="0.4"/>
    <n v="3500"/>
    <n v="1400"/>
    <n v="489.99999999999994"/>
    <n v="0.35"/>
  </r>
  <r>
    <x v="2"/>
    <n v="1128299"/>
    <x v="154"/>
    <x v="2"/>
    <x v="17"/>
    <x v="21"/>
    <x v="1"/>
    <n v="0.55000000000000016"/>
    <n v="5250"/>
    <n v="2887.5000000000009"/>
    <n v="1010.6250000000002"/>
    <n v="0.35"/>
  </r>
  <r>
    <x v="2"/>
    <n v="1128299"/>
    <x v="154"/>
    <x v="2"/>
    <x v="17"/>
    <x v="21"/>
    <x v="2"/>
    <n v="0.50000000000000011"/>
    <n v="3500"/>
    <n v="1750.0000000000005"/>
    <n v="612.50000000000011"/>
    <n v="0.35"/>
  </r>
  <r>
    <x v="2"/>
    <n v="1128299"/>
    <x v="154"/>
    <x v="2"/>
    <x v="17"/>
    <x v="21"/>
    <x v="3"/>
    <n v="0.45000000000000007"/>
    <n v="3250"/>
    <n v="1462.5000000000002"/>
    <n v="511.87500000000006"/>
    <n v="0.35"/>
  </r>
  <r>
    <x v="2"/>
    <n v="1128299"/>
    <x v="154"/>
    <x v="2"/>
    <x v="17"/>
    <x v="21"/>
    <x v="4"/>
    <n v="0.55000000000000004"/>
    <n v="3000"/>
    <n v="1650.0000000000002"/>
    <n v="660.00000000000011"/>
    <n v="0.4"/>
  </r>
  <r>
    <x v="2"/>
    <n v="1128299"/>
    <x v="154"/>
    <x v="2"/>
    <x v="17"/>
    <x v="21"/>
    <x v="5"/>
    <n v="0.60000000000000009"/>
    <n v="3500"/>
    <n v="2100.0000000000005"/>
    <n v="630.00000000000011"/>
    <n v="0.3"/>
  </r>
  <r>
    <x v="2"/>
    <n v="1128299"/>
    <x v="155"/>
    <x v="2"/>
    <x v="17"/>
    <x v="21"/>
    <x v="0"/>
    <n v="0.45000000000000007"/>
    <n v="5750"/>
    <n v="2587.5000000000005"/>
    <n v="905.62500000000011"/>
    <n v="0.35"/>
  </r>
  <r>
    <x v="2"/>
    <n v="1128299"/>
    <x v="155"/>
    <x v="2"/>
    <x v="17"/>
    <x v="21"/>
    <x v="1"/>
    <n v="0.50000000000000011"/>
    <n v="6500"/>
    <n v="3250.0000000000009"/>
    <n v="1137.5000000000002"/>
    <n v="0.35"/>
  </r>
  <r>
    <x v="2"/>
    <n v="1128299"/>
    <x v="155"/>
    <x v="2"/>
    <x v="17"/>
    <x v="21"/>
    <x v="2"/>
    <n v="0.45000000000000007"/>
    <n v="4750"/>
    <n v="2137.5000000000005"/>
    <n v="748.12500000000011"/>
    <n v="0.35"/>
  </r>
  <r>
    <x v="2"/>
    <n v="1128299"/>
    <x v="155"/>
    <x v="2"/>
    <x v="17"/>
    <x v="21"/>
    <x v="3"/>
    <n v="0.55000000000000016"/>
    <n v="4500"/>
    <n v="2475.0000000000009"/>
    <n v="866.25000000000023"/>
    <n v="0.35"/>
  </r>
  <r>
    <x v="2"/>
    <n v="1128299"/>
    <x v="155"/>
    <x v="2"/>
    <x v="17"/>
    <x v="21"/>
    <x v="4"/>
    <n v="0.75000000000000011"/>
    <n v="4250"/>
    <n v="3187.5000000000005"/>
    <n v="1275.0000000000002"/>
    <n v="0.4"/>
  </r>
  <r>
    <x v="2"/>
    <n v="1128299"/>
    <x v="155"/>
    <x v="2"/>
    <x v="17"/>
    <x v="21"/>
    <x v="5"/>
    <n v="0.80000000000000016"/>
    <n v="5500"/>
    <n v="4400.0000000000009"/>
    <n v="1320.0000000000002"/>
    <n v="0.3"/>
  </r>
  <r>
    <x v="2"/>
    <n v="1128299"/>
    <x v="156"/>
    <x v="2"/>
    <x v="17"/>
    <x v="21"/>
    <x v="0"/>
    <n v="0.65000000000000013"/>
    <n v="7500"/>
    <n v="4875.0000000000009"/>
    <n v="1706.2500000000002"/>
    <n v="0.35"/>
  </r>
  <r>
    <x v="2"/>
    <n v="1128299"/>
    <x v="156"/>
    <x v="2"/>
    <x v="17"/>
    <x v="21"/>
    <x v="1"/>
    <n v="0.75000000000000022"/>
    <n v="7500"/>
    <n v="5625.0000000000018"/>
    <n v="1968.7500000000005"/>
    <n v="0.35"/>
  </r>
  <r>
    <x v="2"/>
    <n v="1128299"/>
    <x v="156"/>
    <x v="2"/>
    <x v="17"/>
    <x v="21"/>
    <x v="2"/>
    <n v="0.70000000000000018"/>
    <n v="5500"/>
    <n v="3850.0000000000009"/>
    <n v="1347.5000000000002"/>
    <n v="0.35"/>
  </r>
  <r>
    <x v="2"/>
    <n v="1128299"/>
    <x v="156"/>
    <x v="2"/>
    <x v="17"/>
    <x v="21"/>
    <x v="3"/>
    <n v="0.70000000000000018"/>
    <n v="5500"/>
    <n v="3850.0000000000009"/>
    <n v="1347.5000000000002"/>
    <n v="0.35"/>
  </r>
  <r>
    <x v="2"/>
    <n v="1128299"/>
    <x v="156"/>
    <x v="2"/>
    <x v="17"/>
    <x v="21"/>
    <x v="4"/>
    <n v="0.80000000000000016"/>
    <n v="4750"/>
    <n v="3800.0000000000009"/>
    <n v="1520.0000000000005"/>
    <n v="0.4"/>
  </r>
  <r>
    <x v="2"/>
    <n v="1128299"/>
    <x v="156"/>
    <x v="2"/>
    <x v="17"/>
    <x v="21"/>
    <x v="5"/>
    <n v="0.8500000000000002"/>
    <n v="5750"/>
    <n v="4887.5000000000009"/>
    <n v="1466.2500000000002"/>
    <n v="0.3"/>
  </r>
  <r>
    <x v="0"/>
    <n v="1185732"/>
    <x v="157"/>
    <x v="4"/>
    <x v="18"/>
    <x v="22"/>
    <x v="0"/>
    <n v="0.35"/>
    <n v="7500"/>
    <n v="2625"/>
    <n v="1312.5"/>
    <n v="0.5"/>
  </r>
  <r>
    <x v="0"/>
    <n v="1185732"/>
    <x v="157"/>
    <x v="4"/>
    <x v="18"/>
    <x v="22"/>
    <x v="1"/>
    <n v="0.35"/>
    <n v="5500"/>
    <n v="1924.9999999999998"/>
    <n v="769.99999999999989"/>
    <n v="0.39999999999999997"/>
  </r>
  <r>
    <x v="0"/>
    <n v="1185732"/>
    <x v="157"/>
    <x v="4"/>
    <x v="18"/>
    <x v="22"/>
    <x v="2"/>
    <n v="0.25"/>
    <n v="5500"/>
    <n v="1375"/>
    <n v="412.5"/>
    <n v="0.3"/>
  </r>
  <r>
    <x v="0"/>
    <n v="1185732"/>
    <x v="157"/>
    <x v="4"/>
    <x v="18"/>
    <x v="22"/>
    <x v="3"/>
    <n v="0.29999999999999993"/>
    <n v="4000"/>
    <n v="1199.9999999999998"/>
    <n v="419.99999999999989"/>
    <n v="0.35"/>
  </r>
  <r>
    <x v="0"/>
    <n v="1185732"/>
    <x v="157"/>
    <x v="4"/>
    <x v="18"/>
    <x v="22"/>
    <x v="4"/>
    <n v="0.45000000000000007"/>
    <n v="4500"/>
    <n v="2025.0000000000002"/>
    <n v="810"/>
    <n v="0.39999999999999997"/>
  </r>
  <r>
    <x v="0"/>
    <n v="1185732"/>
    <x v="157"/>
    <x v="4"/>
    <x v="18"/>
    <x v="22"/>
    <x v="5"/>
    <n v="0.35"/>
    <n v="5500"/>
    <n v="1924.9999999999998"/>
    <n v="1058.75"/>
    <n v="0.55000000000000004"/>
  </r>
  <r>
    <x v="0"/>
    <n v="1185732"/>
    <x v="103"/>
    <x v="4"/>
    <x v="18"/>
    <x v="22"/>
    <x v="0"/>
    <n v="0.35"/>
    <n v="8000"/>
    <n v="2800"/>
    <n v="1400"/>
    <n v="0.5"/>
  </r>
  <r>
    <x v="0"/>
    <n v="1185732"/>
    <x v="103"/>
    <x v="4"/>
    <x v="18"/>
    <x v="22"/>
    <x v="1"/>
    <n v="0.35"/>
    <n v="4500"/>
    <n v="1575"/>
    <n v="630"/>
    <n v="0.39999999999999997"/>
  </r>
  <r>
    <x v="0"/>
    <n v="1185732"/>
    <x v="103"/>
    <x v="4"/>
    <x v="18"/>
    <x v="22"/>
    <x v="2"/>
    <n v="0.25"/>
    <n v="5000"/>
    <n v="1250"/>
    <n v="375"/>
    <n v="0.3"/>
  </r>
  <r>
    <x v="0"/>
    <n v="1185732"/>
    <x v="103"/>
    <x v="4"/>
    <x v="18"/>
    <x v="22"/>
    <x v="3"/>
    <n v="0.29999999999999993"/>
    <n v="3750"/>
    <n v="1124.9999999999998"/>
    <n v="393.74999999999989"/>
    <n v="0.35"/>
  </r>
  <r>
    <x v="0"/>
    <n v="1185732"/>
    <x v="103"/>
    <x v="4"/>
    <x v="18"/>
    <x v="22"/>
    <x v="4"/>
    <n v="0.45000000000000007"/>
    <n v="4500"/>
    <n v="2025.0000000000002"/>
    <n v="810"/>
    <n v="0.39999999999999997"/>
  </r>
  <r>
    <x v="0"/>
    <n v="1185732"/>
    <x v="103"/>
    <x v="4"/>
    <x v="18"/>
    <x v="22"/>
    <x v="5"/>
    <n v="0.35"/>
    <n v="5500"/>
    <n v="1924.9999999999998"/>
    <n v="1058.75"/>
    <n v="0.55000000000000004"/>
  </r>
  <r>
    <x v="0"/>
    <n v="1185732"/>
    <x v="158"/>
    <x v="4"/>
    <x v="18"/>
    <x v="22"/>
    <x v="0"/>
    <n v="0.35"/>
    <n v="7700"/>
    <n v="2695"/>
    <n v="1347.5"/>
    <n v="0.5"/>
  </r>
  <r>
    <x v="0"/>
    <n v="1185732"/>
    <x v="158"/>
    <x v="4"/>
    <x v="18"/>
    <x v="22"/>
    <x v="1"/>
    <n v="0.35"/>
    <n v="4500"/>
    <n v="1575"/>
    <n v="630"/>
    <n v="0.39999999999999997"/>
  </r>
  <r>
    <x v="0"/>
    <n v="1185732"/>
    <x v="158"/>
    <x v="4"/>
    <x v="18"/>
    <x v="22"/>
    <x v="2"/>
    <n v="0.25"/>
    <n v="4750"/>
    <n v="1187.5"/>
    <n v="356.25"/>
    <n v="0.3"/>
  </r>
  <r>
    <x v="0"/>
    <n v="1185732"/>
    <x v="158"/>
    <x v="4"/>
    <x v="18"/>
    <x v="22"/>
    <x v="3"/>
    <n v="0.29999999999999993"/>
    <n v="3250"/>
    <n v="974.99999999999977"/>
    <n v="341.24999999999989"/>
    <n v="0.35"/>
  </r>
  <r>
    <x v="0"/>
    <n v="1185732"/>
    <x v="158"/>
    <x v="4"/>
    <x v="18"/>
    <x v="22"/>
    <x v="4"/>
    <n v="0.45000000000000007"/>
    <n v="3750"/>
    <n v="1687.5000000000002"/>
    <n v="675"/>
    <n v="0.39999999999999997"/>
  </r>
  <r>
    <x v="0"/>
    <n v="1185732"/>
    <x v="158"/>
    <x v="4"/>
    <x v="18"/>
    <x v="22"/>
    <x v="5"/>
    <n v="0.35"/>
    <n v="4750"/>
    <n v="1662.5"/>
    <n v="914.37500000000011"/>
    <n v="0.55000000000000004"/>
  </r>
  <r>
    <x v="0"/>
    <n v="1185732"/>
    <x v="159"/>
    <x v="4"/>
    <x v="18"/>
    <x v="22"/>
    <x v="0"/>
    <n v="0.35"/>
    <n v="7250"/>
    <n v="2537.5"/>
    <n v="1268.75"/>
    <n v="0.5"/>
  </r>
  <r>
    <x v="0"/>
    <n v="1185732"/>
    <x v="159"/>
    <x v="4"/>
    <x v="18"/>
    <x v="22"/>
    <x v="1"/>
    <n v="0.4"/>
    <n v="4250"/>
    <n v="1700"/>
    <n v="680"/>
    <n v="0.39999999999999997"/>
  </r>
  <r>
    <x v="0"/>
    <n v="1185732"/>
    <x v="159"/>
    <x v="4"/>
    <x v="18"/>
    <x v="22"/>
    <x v="2"/>
    <n v="0.30000000000000004"/>
    <n v="4500"/>
    <n v="1350.0000000000002"/>
    <n v="405.00000000000006"/>
    <n v="0.3"/>
  </r>
  <r>
    <x v="0"/>
    <n v="1185732"/>
    <x v="159"/>
    <x v="4"/>
    <x v="18"/>
    <x v="22"/>
    <x v="3"/>
    <n v="0.35"/>
    <n v="3750"/>
    <n v="1312.5"/>
    <n v="459.37499999999994"/>
    <n v="0.35"/>
  </r>
  <r>
    <x v="0"/>
    <n v="1185732"/>
    <x v="159"/>
    <x v="4"/>
    <x v="18"/>
    <x v="22"/>
    <x v="4"/>
    <n v="0.5"/>
    <n v="4000"/>
    <n v="2000"/>
    <n v="799.99999999999989"/>
    <n v="0.39999999999999997"/>
  </r>
  <r>
    <x v="0"/>
    <n v="1185732"/>
    <x v="159"/>
    <x v="4"/>
    <x v="18"/>
    <x v="22"/>
    <x v="5"/>
    <n v="0.4"/>
    <n v="5250"/>
    <n v="2100"/>
    <n v="1155"/>
    <n v="0.55000000000000004"/>
  </r>
  <r>
    <x v="0"/>
    <n v="1185732"/>
    <x v="160"/>
    <x v="4"/>
    <x v="18"/>
    <x v="22"/>
    <x v="0"/>
    <n v="0.5"/>
    <n v="7950"/>
    <n v="3975"/>
    <n v="1987.5"/>
    <n v="0.5"/>
  </r>
  <r>
    <x v="0"/>
    <n v="1185732"/>
    <x v="160"/>
    <x v="4"/>
    <x v="18"/>
    <x v="22"/>
    <x v="1"/>
    <n v="0.5"/>
    <n v="5000"/>
    <n v="2500"/>
    <n v="999.99999999999989"/>
    <n v="0.39999999999999997"/>
  </r>
  <r>
    <x v="0"/>
    <n v="1185732"/>
    <x v="160"/>
    <x v="4"/>
    <x v="18"/>
    <x v="22"/>
    <x v="2"/>
    <n v="0.45"/>
    <n v="4750"/>
    <n v="2137.5"/>
    <n v="641.25"/>
    <n v="0.3"/>
  </r>
  <r>
    <x v="0"/>
    <n v="1185732"/>
    <x v="160"/>
    <x v="4"/>
    <x v="18"/>
    <x v="22"/>
    <x v="3"/>
    <n v="0.45"/>
    <n v="4500"/>
    <n v="2025"/>
    <n v="708.75"/>
    <n v="0.35"/>
  </r>
  <r>
    <x v="0"/>
    <n v="1185732"/>
    <x v="160"/>
    <x v="4"/>
    <x v="18"/>
    <x v="22"/>
    <x v="4"/>
    <n v="0.54999999999999993"/>
    <n v="4750"/>
    <n v="2612.4999999999995"/>
    <n v="1044.9999999999998"/>
    <n v="0.39999999999999997"/>
  </r>
  <r>
    <x v="0"/>
    <n v="1185732"/>
    <x v="160"/>
    <x v="4"/>
    <x v="18"/>
    <x v="22"/>
    <x v="5"/>
    <n v="0.6"/>
    <n v="5750"/>
    <n v="3450"/>
    <n v="1897.5000000000002"/>
    <n v="0.55000000000000004"/>
  </r>
  <r>
    <x v="0"/>
    <n v="1185732"/>
    <x v="107"/>
    <x v="4"/>
    <x v="18"/>
    <x v="22"/>
    <x v="0"/>
    <n v="0.54999999999999993"/>
    <n v="8250"/>
    <n v="4537.4999999999991"/>
    <n v="2268.7499999999995"/>
    <n v="0.5"/>
  </r>
  <r>
    <x v="0"/>
    <n v="1185732"/>
    <x v="107"/>
    <x v="4"/>
    <x v="18"/>
    <x v="22"/>
    <x v="1"/>
    <n v="0.5"/>
    <n v="5750"/>
    <n v="2875"/>
    <n v="1150"/>
    <n v="0.39999999999999997"/>
  </r>
  <r>
    <x v="0"/>
    <n v="1185732"/>
    <x v="107"/>
    <x v="4"/>
    <x v="18"/>
    <x v="22"/>
    <x v="2"/>
    <n v="0.45"/>
    <n v="5500"/>
    <n v="2475"/>
    <n v="742.5"/>
    <n v="0.3"/>
  </r>
  <r>
    <x v="0"/>
    <n v="1185732"/>
    <x v="107"/>
    <x v="4"/>
    <x v="18"/>
    <x v="22"/>
    <x v="3"/>
    <n v="0.45"/>
    <n v="5250"/>
    <n v="2362.5"/>
    <n v="826.875"/>
    <n v="0.35"/>
  </r>
  <r>
    <x v="0"/>
    <n v="1185732"/>
    <x v="107"/>
    <x v="4"/>
    <x v="18"/>
    <x v="22"/>
    <x v="4"/>
    <n v="0.6"/>
    <n v="5250"/>
    <n v="3150"/>
    <n v="1260"/>
    <n v="0.39999999999999997"/>
  </r>
  <r>
    <x v="0"/>
    <n v="1185732"/>
    <x v="107"/>
    <x v="4"/>
    <x v="18"/>
    <x v="22"/>
    <x v="5"/>
    <n v="0.65"/>
    <n v="6750"/>
    <n v="4387.5"/>
    <n v="2413.125"/>
    <n v="0.55000000000000004"/>
  </r>
  <r>
    <x v="0"/>
    <n v="1185732"/>
    <x v="161"/>
    <x v="4"/>
    <x v="18"/>
    <x v="22"/>
    <x v="0"/>
    <n v="0.6"/>
    <n v="9000"/>
    <n v="5400"/>
    <n v="2700"/>
    <n v="0.5"/>
  </r>
  <r>
    <x v="0"/>
    <n v="1185732"/>
    <x v="161"/>
    <x v="4"/>
    <x v="18"/>
    <x v="22"/>
    <x v="1"/>
    <n v="0.55000000000000004"/>
    <n v="6500"/>
    <n v="3575.0000000000005"/>
    <n v="1430"/>
    <n v="0.39999999999999997"/>
  </r>
  <r>
    <x v="0"/>
    <n v="1185732"/>
    <x v="161"/>
    <x v="4"/>
    <x v="18"/>
    <x v="22"/>
    <x v="2"/>
    <n v="0.5"/>
    <n v="5750"/>
    <n v="2875"/>
    <n v="862.5"/>
    <n v="0.3"/>
  </r>
  <r>
    <x v="0"/>
    <n v="1185732"/>
    <x v="161"/>
    <x v="4"/>
    <x v="18"/>
    <x v="22"/>
    <x v="3"/>
    <n v="0.5"/>
    <n v="5250"/>
    <n v="2625"/>
    <n v="918.74999999999989"/>
    <n v="0.35"/>
  </r>
  <r>
    <x v="0"/>
    <n v="1185732"/>
    <x v="161"/>
    <x v="4"/>
    <x v="18"/>
    <x v="22"/>
    <x v="4"/>
    <n v="0.6"/>
    <n v="5500"/>
    <n v="3300"/>
    <n v="1320"/>
    <n v="0.39999999999999997"/>
  </r>
  <r>
    <x v="0"/>
    <n v="1185732"/>
    <x v="161"/>
    <x v="4"/>
    <x v="18"/>
    <x v="22"/>
    <x v="5"/>
    <n v="0.65"/>
    <n v="7250"/>
    <n v="4712.5"/>
    <n v="2591.875"/>
    <n v="0.55000000000000004"/>
  </r>
  <r>
    <x v="0"/>
    <n v="1185732"/>
    <x v="162"/>
    <x v="4"/>
    <x v="18"/>
    <x v="22"/>
    <x v="0"/>
    <n v="0.6"/>
    <n v="8750"/>
    <n v="5250"/>
    <n v="2625"/>
    <n v="0.5"/>
  </r>
  <r>
    <x v="0"/>
    <n v="1185732"/>
    <x v="162"/>
    <x v="4"/>
    <x v="18"/>
    <x v="22"/>
    <x v="1"/>
    <n v="0.55000000000000004"/>
    <n v="6500"/>
    <n v="3575.0000000000005"/>
    <n v="1430"/>
    <n v="0.39999999999999997"/>
  </r>
  <r>
    <x v="0"/>
    <n v="1185732"/>
    <x v="162"/>
    <x v="4"/>
    <x v="18"/>
    <x v="22"/>
    <x v="2"/>
    <n v="0.45000000000000007"/>
    <n v="5750"/>
    <n v="2587.5000000000005"/>
    <n v="776.25000000000011"/>
    <n v="0.3"/>
  </r>
  <r>
    <x v="0"/>
    <n v="1185732"/>
    <x v="162"/>
    <x v="4"/>
    <x v="18"/>
    <x v="22"/>
    <x v="3"/>
    <n v="0.35"/>
    <n v="5250"/>
    <n v="1837.4999999999998"/>
    <n v="643.12499999999989"/>
    <n v="0.35"/>
  </r>
  <r>
    <x v="0"/>
    <n v="1185732"/>
    <x v="162"/>
    <x v="4"/>
    <x v="18"/>
    <x v="22"/>
    <x v="4"/>
    <n v="0.45000000000000007"/>
    <n v="5000"/>
    <n v="2250.0000000000005"/>
    <n v="900.00000000000011"/>
    <n v="0.39999999999999997"/>
  </r>
  <r>
    <x v="0"/>
    <n v="1185732"/>
    <x v="162"/>
    <x v="4"/>
    <x v="18"/>
    <x v="22"/>
    <x v="5"/>
    <n v="0.50000000000000011"/>
    <n v="6750"/>
    <n v="3375.0000000000009"/>
    <n v="1856.2500000000007"/>
    <n v="0.55000000000000004"/>
  </r>
  <r>
    <x v="0"/>
    <n v="1185732"/>
    <x v="163"/>
    <x v="4"/>
    <x v="18"/>
    <x v="22"/>
    <x v="0"/>
    <n v="0.45000000000000007"/>
    <n v="8000"/>
    <n v="3600.0000000000005"/>
    <n v="1800.0000000000002"/>
    <n v="0.5"/>
  </r>
  <r>
    <x v="0"/>
    <n v="1185732"/>
    <x v="163"/>
    <x v="4"/>
    <x v="18"/>
    <x v="22"/>
    <x v="1"/>
    <n v="0.40000000000000013"/>
    <n v="6000"/>
    <n v="2400.0000000000009"/>
    <n v="960.00000000000023"/>
    <n v="0.39999999999999997"/>
  </r>
  <r>
    <x v="0"/>
    <n v="1185732"/>
    <x v="163"/>
    <x v="4"/>
    <x v="18"/>
    <x v="22"/>
    <x v="2"/>
    <n v="0.35"/>
    <n v="5000"/>
    <n v="1750"/>
    <n v="525"/>
    <n v="0.3"/>
  </r>
  <r>
    <x v="0"/>
    <n v="1185732"/>
    <x v="163"/>
    <x v="4"/>
    <x v="18"/>
    <x v="22"/>
    <x v="3"/>
    <n v="0.35"/>
    <n v="4750"/>
    <n v="1662.5"/>
    <n v="581.875"/>
    <n v="0.35"/>
  </r>
  <r>
    <x v="0"/>
    <n v="1185732"/>
    <x v="163"/>
    <x v="4"/>
    <x v="18"/>
    <x v="22"/>
    <x v="4"/>
    <n v="0.45000000000000007"/>
    <n v="4750"/>
    <n v="2137.5000000000005"/>
    <n v="855.00000000000011"/>
    <n v="0.39999999999999997"/>
  </r>
  <r>
    <x v="0"/>
    <n v="1185732"/>
    <x v="163"/>
    <x v="4"/>
    <x v="18"/>
    <x v="22"/>
    <x v="5"/>
    <n v="0.50000000000000011"/>
    <n v="5750"/>
    <n v="2875.0000000000005"/>
    <n v="1581.2500000000005"/>
    <n v="0.55000000000000004"/>
  </r>
  <r>
    <x v="0"/>
    <n v="1185732"/>
    <x v="111"/>
    <x v="4"/>
    <x v="18"/>
    <x v="22"/>
    <x v="0"/>
    <n v="0.50000000000000011"/>
    <n v="7500"/>
    <n v="3750.0000000000009"/>
    <n v="1875.0000000000005"/>
    <n v="0.5"/>
  </r>
  <r>
    <x v="0"/>
    <n v="1185732"/>
    <x v="111"/>
    <x v="4"/>
    <x v="18"/>
    <x v="22"/>
    <x v="1"/>
    <n v="0.40000000000000013"/>
    <n v="5750"/>
    <n v="2300.0000000000009"/>
    <n v="920.00000000000034"/>
    <n v="0.39999999999999997"/>
  </r>
  <r>
    <x v="0"/>
    <n v="1185732"/>
    <x v="111"/>
    <x v="4"/>
    <x v="18"/>
    <x v="22"/>
    <x v="2"/>
    <n v="0.40000000000000013"/>
    <n v="4250"/>
    <n v="1700.0000000000005"/>
    <n v="510.00000000000011"/>
    <n v="0.3"/>
  </r>
  <r>
    <x v="0"/>
    <n v="1185732"/>
    <x v="111"/>
    <x v="4"/>
    <x v="18"/>
    <x v="22"/>
    <x v="3"/>
    <n v="0.40000000000000013"/>
    <n v="4000"/>
    <n v="1600.0000000000005"/>
    <n v="560.00000000000011"/>
    <n v="0.35"/>
  </r>
  <r>
    <x v="0"/>
    <n v="1185732"/>
    <x v="111"/>
    <x v="4"/>
    <x v="18"/>
    <x v="22"/>
    <x v="4"/>
    <n v="0.50000000000000011"/>
    <n v="4000"/>
    <n v="2000.0000000000005"/>
    <n v="800.00000000000011"/>
    <n v="0.39999999999999997"/>
  </r>
  <r>
    <x v="0"/>
    <n v="1185732"/>
    <x v="111"/>
    <x v="4"/>
    <x v="18"/>
    <x v="22"/>
    <x v="5"/>
    <n v="0.55000000000000004"/>
    <n v="5250"/>
    <n v="2887.5000000000005"/>
    <n v="1588.1250000000005"/>
    <n v="0.55000000000000004"/>
  </r>
  <r>
    <x v="0"/>
    <n v="1185732"/>
    <x v="164"/>
    <x v="4"/>
    <x v="18"/>
    <x v="22"/>
    <x v="0"/>
    <n v="0.50000000000000011"/>
    <n v="6750"/>
    <n v="3375.0000000000009"/>
    <n v="1687.5000000000005"/>
    <n v="0.5"/>
  </r>
  <r>
    <x v="0"/>
    <n v="1185732"/>
    <x v="164"/>
    <x v="4"/>
    <x v="18"/>
    <x v="22"/>
    <x v="1"/>
    <n v="0.45000000000000012"/>
    <n v="5000"/>
    <n v="2250.0000000000005"/>
    <n v="900.00000000000011"/>
    <n v="0.39999999999999997"/>
  </r>
  <r>
    <x v="0"/>
    <n v="1185732"/>
    <x v="164"/>
    <x v="4"/>
    <x v="18"/>
    <x v="22"/>
    <x v="2"/>
    <n v="0.45000000000000012"/>
    <n v="4450"/>
    <n v="2002.5000000000005"/>
    <n v="600.75000000000011"/>
    <n v="0.3"/>
  </r>
  <r>
    <x v="0"/>
    <n v="1185732"/>
    <x v="164"/>
    <x v="4"/>
    <x v="18"/>
    <x v="22"/>
    <x v="3"/>
    <n v="0.45000000000000012"/>
    <n v="4750"/>
    <n v="2137.5000000000005"/>
    <n v="748.12500000000011"/>
    <n v="0.35"/>
  </r>
  <r>
    <x v="0"/>
    <n v="1185732"/>
    <x v="164"/>
    <x v="4"/>
    <x v="18"/>
    <x v="22"/>
    <x v="4"/>
    <n v="0.6"/>
    <n v="4500"/>
    <n v="2700"/>
    <n v="1080"/>
    <n v="0.39999999999999997"/>
  </r>
  <r>
    <x v="0"/>
    <n v="1185732"/>
    <x v="164"/>
    <x v="4"/>
    <x v="18"/>
    <x v="22"/>
    <x v="5"/>
    <n v="0.64999999999999991"/>
    <n v="6250"/>
    <n v="4062.4999999999995"/>
    <n v="2234.375"/>
    <n v="0.55000000000000004"/>
  </r>
  <r>
    <x v="0"/>
    <n v="1185732"/>
    <x v="165"/>
    <x v="4"/>
    <x v="18"/>
    <x v="22"/>
    <x v="0"/>
    <n v="0.6"/>
    <n v="8500"/>
    <n v="5100"/>
    <n v="2550"/>
    <n v="0.5"/>
  </r>
  <r>
    <x v="0"/>
    <n v="1185732"/>
    <x v="165"/>
    <x v="4"/>
    <x v="18"/>
    <x v="22"/>
    <x v="1"/>
    <n v="0.5"/>
    <n v="6500"/>
    <n v="3250"/>
    <n v="1300"/>
    <n v="0.39999999999999997"/>
  </r>
  <r>
    <x v="0"/>
    <n v="1185732"/>
    <x v="165"/>
    <x v="4"/>
    <x v="18"/>
    <x v="22"/>
    <x v="2"/>
    <n v="0.5"/>
    <n v="6000"/>
    <n v="3000"/>
    <n v="900"/>
    <n v="0.3"/>
  </r>
  <r>
    <x v="0"/>
    <n v="1185732"/>
    <x v="165"/>
    <x v="4"/>
    <x v="18"/>
    <x v="22"/>
    <x v="3"/>
    <n v="0.5"/>
    <n v="5500"/>
    <n v="2750"/>
    <n v="962.49999999999989"/>
    <n v="0.35"/>
  </r>
  <r>
    <x v="0"/>
    <n v="1185732"/>
    <x v="165"/>
    <x v="4"/>
    <x v="18"/>
    <x v="22"/>
    <x v="4"/>
    <n v="0.6"/>
    <n v="5500"/>
    <n v="3300"/>
    <n v="1320"/>
    <n v="0.39999999999999997"/>
  </r>
  <r>
    <x v="0"/>
    <n v="1185732"/>
    <x v="165"/>
    <x v="4"/>
    <x v="18"/>
    <x v="22"/>
    <x v="5"/>
    <n v="0.64999999999999991"/>
    <n v="6500"/>
    <n v="4224.9999999999991"/>
    <n v="2323.7499999999995"/>
    <n v="0.55000000000000004"/>
  </r>
  <r>
    <x v="0"/>
    <n v="1185732"/>
    <x v="166"/>
    <x v="3"/>
    <x v="19"/>
    <x v="23"/>
    <x v="0"/>
    <n v="0.3"/>
    <n v="6250"/>
    <n v="1875"/>
    <n v="750"/>
    <n v="0.4"/>
  </r>
  <r>
    <x v="0"/>
    <n v="1185732"/>
    <x v="166"/>
    <x v="3"/>
    <x v="19"/>
    <x v="23"/>
    <x v="1"/>
    <n v="0.3"/>
    <n v="4250"/>
    <n v="1275"/>
    <n v="446.25"/>
    <n v="0.35"/>
  </r>
  <r>
    <x v="0"/>
    <n v="1185732"/>
    <x v="166"/>
    <x v="3"/>
    <x v="19"/>
    <x v="23"/>
    <x v="2"/>
    <n v="0.2"/>
    <n v="4250"/>
    <n v="850"/>
    <n v="297.5"/>
    <n v="0.35"/>
  </r>
  <r>
    <x v="0"/>
    <n v="1185732"/>
    <x v="166"/>
    <x v="3"/>
    <x v="19"/>
    <x v="23"/>
    <x v="3"/>
    <n v="0.25000000000000006"/>
    <n v="2750"/>
    <n v="687.50000000000011"/>
    <n v="275.00000000000006"/>
    <n v="0.4"/>
  </r>
  <r>
    <x v="0"/>
    <n v="1185732"/>
    <x v="166"/>
    <x v="3"/>
    <x v="19"/>
    <x v="23"/>
    <x v="4"/>
    <n v="0.39999999999999997"/>
    <n v="3250"/>
    <n v="1300"/>
    <n v="454.99999999999994"/>
    <n v="0.35"/>
  </r>
  <r>
    <x v="0"/>
    <n v="1185732"/>
    <x v="166"/>
    <x v="3"/>
    <x v="19"/>
    <x v="23"/>
    <x v="5"/>
    <n v="0.3"/>
    <n v="4250"/>
    <n v="1275"/>
    <n v="637.5"/>
    <n v="0.5"/>
  </r>
  <r>
    <x v="0"/>
    <n v="1185732"/>
    <x v="167"/>
    <x v="3"/>
    <x v="19"/>
    <x v="23"/>
    <x v="0"/>
    <n v="0.3"/>
    <n v="6750"/>
    <n v="2025"/>
    <n v="810"/>
    <n v="0.4"/>
  </r>
  <r>
    <x v="0"/>
    <n v="1185732"/>
    <x v="167"/>
    <x v="3"/>
    <x v="19"/>
    <x v="23"/>
    <x v="1"/>
    <n v="0.3"/>
    <n v="3250"/>
    <n v="975"/>
    <n v="341.25"/>
    <n v="0.35"/>
  </r>
  <r>
    <x v="0"/>
    <n v="1185732"/>
    <x v="167"/>
    <x v="3"/>
    <x v="19"/>
    <x v="23"/>
    <x v="2"/>
    <n v="0.2"/>
    <n v="3750"/>
    <n v="750"/>
    <n v="262.5"/>
    <n v="0.35"/>
  </r>
  <r>
    <x v="0"/>
    <n v="1185732"/>
    <x v="167"/>
    <x v="3"/>
    <x v="19"/>
    <x v="23"/>
    <x v="3"/>
    <n v="0.25000000000000006"/>
    <n v="2500"/>
    <n v="625.00000000000011"/>
    <n v="250.00000000000006"/>
    <n v="0.4"/>
  </r>
  <r>
    <x v="0"/>
    <n v="1185732"/>
    <x v="167"/>
    <x v="3"/>
    <x v="19"/>
    <x v="23"/>
    <x v="4"/>
    <n v="0.39999999999999997"/>
    <n v="3250"/>
    <n v="1300"/>
    <n v="454.99999999999994"/>
    <n v="0.35"/>
  </r>
  <r>
    <x v="0"/>
    <n v="1185732"/>
    <x v="167"/>
    <x v="3"/>
    <x v="19"/>
    <x v="23"/>
    <x v="5"/>
    <n v="0.3"/>
    <n v="4000"/>
    <n v="1200"/>
    <n v="600"/>
    <n v="0.5"/>
  </r>
  <r>
    <x v="0"/>
    <n v="1185732"/>
    <x v="126"/>
    <x v="3"/>
    <x v="19"/>
    <x v="23"/>
    <x v="0"/>
    <n v="0.35000000000000003"/>
    <n v="6200"/>
    <n v="2170"/>
    <n v="868"/>
    <n v="0.4"/>
  </r>
  <r>
    <x v="0"/>
    <n v="1185732"/>
    <x v="126"/>
    <x v="3"/>
    <x v="19"/>
    <x v="23"/>
    <x v="1"/>
    <n v="0.35000000000000003"/>
    <n v="3000"/>
    <n v="1050"/>
    <n v="367.5"/>
    <n v="0.35"/>
  </r>
  <r>
    <x v="0"/>
    <n v="1185732"/>
    <x v="126"/>
    <x v="3"/>
    <x v="19"/>
    <x v="23"/>
    <x v="2"/>
    <n v="0.25000000000000006"/>
    <n v="3500"/>
    <n v="875.00000000000023"/>
    <n v="306.25000000000006"/>
    <n v="0.35"/>
  </r>
  <r>
    <x v="0"/>
    <n v="1185732"/>
    <x v="126"/>
    <x v="3"/>
    <x v="19"/>
    <x v="23"/>
    <x v="3"/>
    <n v="0.3"/>
    <n v="2000"/>
    <n v="600"/>
    <n v="240"/>
    <n v="0.4"/>
  </r>
  <r>
    <x v="0"/>
    <n v="1185732"/>
    <x v="126"/>
    <x v="3"/>
    <x v="19"/>
    <x v="23"/>
    <x v="4"/>
    <n v="0.45"/>
    <n v="2500"/>
    <n v="1125"/>
    <n v="393.75"/>
    <n v="0.35"/>
  </r>
  <r>
    <x v="0"/>
    <n v="1185732"/>
    <x v="126"/>
    <x v="3"/>
    <x v="19"/>
    <x v="23"/>
    <x v="5"/>
    <n v="0.35000000000000003"/>
    <n v="3500"/>
    <n v="1225.0000000000002"/>
    <n v="612.50000000000011"/>
    <n v="0.5"/>
  </r>
  <r>
    <x v="0"/>
    <n v="1185732"/>
    <x v="127"/>
    <x v="3"/>
    <x v="19"/>
    <x v="23"/>
    <x v="0"/>
    <n v="0.35000000000000003"/>
    <n v="5750"/>
    <n v="2012.5000000000002"/>
    <n v="805.00000000000011"/>
    <n v="0.4"/>
  </r>
  <r>
    <x v="0"/>
    <n v="1185732"/>
    <x v="127"/>
    <x v="3"/>
    <x v="19"/>
    <x v="23"/>
    <x v="1"/>
    <n v="0.30000000000000004"/>
    <n v="2750"/>
    <n v="825.00000000000011"/>
    <n v="288.75"/>
    <n v="0.35"/>
  </r>
  <r>
    <x v="0"/>
    <n v="1185732"/>
    <x v="127"/>
    <x v="3"/>
    <x v="19"/>
    <x v="23"/>
    <x v="2"/>
    <n v="0.20000000000000007"/>
    <n v="2750"/>
    <n v="550.00000000000023"/>
    <n v="192.50000000000006"/>
    <n v="0.35"/>
  </r>
  <r>
    <x v="0"/>
    <n v="1185732"/>
    <x v="127"/>
    <x v="3"/>
    <x v="19"/>
    <x v="23"/>
    <x v="3"/>
    <n v="0.25"/>
    <n v="2000"/>
    <n v="500"/>
    <n v="200"/>
    <n v="0.4"/>
  </r>
  <r>
    <x v="0"/>
    <n v="1185732"/>
    <x v="127"/>
    <x v="3"/>
    <x v="19"/>
    <x v="23"/>
    <x v="4"/>
    <n v="0.4"/>
    <n v="2250"/>
    <n v="900"/>
    <n v="315"/>
    <n v="0.35"/>
  </r>
  <r>
    <x v="0"/>
    <n v="1185732"/>
    <x v="127"/>
    <x v="3"/>
    <x v="19"/>
    <x v="23"/>
    <x v="5"/>
    <n v="0.30000000000000004"/>
    <n v="3500"/>
    <n v="1050.0000000000002"/>
    <n v="525.00000000000011"/>
    <n v="0.5"/>
  </r>
  <r>
    <x v="0"/>
    <n v="1185732"/>
    <x v="168"/>
    <x v="3"/>
    <x v="19"/>
    <x v="23"/>
    <x v="0"/>
    <n v="0.4"/>
    <n v="6200"/>
    <n v="2480"/>
    <n v="992"/>
    <n v="0.4"/>
  </r>
  <r>
    <x v="0"/>
    <n v="1185732"/>
    <x v="168"/>
    <x v="3"/>
    <x v="19"/>
    <x v="23"/>
    <x v="1"/>
    <n v="0.35000000000000009"/>
    <n v="3250"/>
    <n v="1137.5000000000002"/>
    <n v="398.12500000000006"/>
    <n v="0.35"/>
  </r>
  <r>
    <x v="0"/>
    <n v="1185732"/>
    <x v="168"/>
    <x v="3"/>
    <x v="19"/>
    <x v="23"/>
    <x v="2"/>
    <n v="0.30000000000000004"/>
    <n v="3000"/>
    <n v="900.00000000000011"/>
    <n v="315"/>
    <n v="0.35"/>
  </r>
  <r>
    <x v="0"/>
    <n v="1185732"/>
    <x v="168"/>
    <x v="3"/>
    <x v="19"/>
    <x v="23"/>
    <x v="3"/>
    <n v="0.30000000000000004"/>
    <n v="2250"/>
    <n v="675.00000000000011"/>
    <n v="270.00000000000006"/>
    <n v="0.4"/>
  </r>
  <r>
    <x v="0"/>
    <n v="1185732"/>
    <x v="168"/>
    <x v="3"/>
    <x v="19"/>
    <x v="23"/>
    <x v="4"/>
    <n v="0.44999999999999996"/>
    <n v="2500"/>
    <n v="1125"/>
    <n v="393.75"/>
    <n v="0.35"/>
  </r>
  <r>
    <x v="0"/>
    <n v="1185732"/>
    <x v="168"/>
    <x v="3"/>
    <x v="19"/>
    <x v="23"/>
    <x v="5"/>
    <n v="0.49999999999999994"/>
    <n v="3500"/>
    <n v="1749.9999999999998"/>
    <n v="874.99999999999989"/>
    <n v="0.5"/>
  </r>
  <r>
    <x v="0"/>
    <n v="1185732"/>
    <x v="169"/>
    <x v="3"/>
    <x v="19"/>
    <x v="23"/>
    <x v="0"/>
    <n v="0.35000000000000003"/>
    <n v="6000"/>
    <n v="2100"/>
    <n v="840"/>
    <n v="0.4"/>
  </r>
  <r>
    <x v="0"/>
    <n v="1185732"/>
    <x v="169"/>
    <x v="3"/>
    <x v="19"/>
    <x v="23"/>
    <x v="1"/>
    <n v="0.3000000000000001"/>
    <n v="3500"/>
    <n v="1050.0000000000005"/>
    <n v="367.50000000000011"/>
    <n v="0.35"/>
  </r>
  <r>
    <x v="0"/>
    <n v="1185732"/>
    <x v="169"/>
    <x v="3"/>
    <x v="19"/>
    <x v="23"/>
    <x v="2"/>
    <n v="0.25000000000000006"/>
    <n v="3750"/>
    <n v="937.50000000000023"/>
    <n v="328.12500000000006"/>
    <n v="0.35"/>
  </r>
  <r>
    <x v="0"/>
    <n v="1185732"/>
    <x v="169"/>
    <x v="3"/>
    <x v="19"/>
    <x v="23"/>
    <x v="3"/>
    <n v="0.25000000000000006"/>
    <n v="3500"/>
    <n v="875.00000000000023"/>
    <n v="350.00000000000011"/>
    <n v="0.4"/>
  </r>
  <r>
    <x v="0"/>
    <n v="1185732"/>
    <x v="169"/>
    <x v="3"/>
    <x v="19"/>
    <x v="23"/>
    <x v="4"/>
    <n v="0.4"/>
    <n v="3500"/>
    <n v="1400"/>
    <n v="489.99999999999994"/>
    <n v="0.35"/>
  </r>
  <r>
    <x v="0"/>
    <n v="1185732"/>
    <x v="169"/>
    <x v="3"/>
    <x v="19"/>
    <x v="23"/>
    <x v="5"/>
    <n v="0.45"/>
    <n v="5250"/>
    <n v="2362.5"/>
    <n v="1181.25"/>
    <n v="0.5"/>
  </r>
  <r>
    <x v="0"/>
    <n v="1185732"/>
    <x v="130"/>
    <x v="3"/>
    <x v="19"/>
    <x v="23"/>
    <x v="0"/>
    <n v="0.4"/>
    <n v="7500"/>
    <n v="3000"/>
    <n v="1200"/>
    <n v="0.4"/>
  </r>
  <r>
    <x v="0"/>
    <n v="1185732"/>
    <x v="130"/>
    <x v="3"/>
    <x v="19"/>
    <x v="23"/>
    <x v="1"/>
    <n v="0.35000000000000009"/>
    <n v="5000"/>
    <n v="1750.0000000000005"/>
    <n v="612.50000000000011"/>
    <n v="0.35"/>
  </r>
  <r>
    <x v="0"/>
    <n v="1185732"/>
    <x v="130"/>
    <x v="3"/>
    <x v="19"/>
    <x v="23"/>
    <x v="2"/>
    <n v="0.30000000000000004"/>
    <n v="4250"/>
    <n v="1275.0000000000002"/>
    <n v="446.25000000000006"/>
    <n v="0.35"/>
  </r>
  <r>
    <x v="0"/>
    <n v="1185732"/>
    <x v="130"/>
    <x v="3"/>
    <x v="19"/>
    <x v="23"/>
    <x v="3"/>
    <n v="0.30000000000000004"/>
    <n v="3750"/>
    <n v="1125.0000000000002"/>
    <n v="450.00000000000011"/>
    <n v="0.4"/>
  </r>
  <r>
    <x v="0"/>
    <n v="1185732"/>
    <x v="130"/>
    <x v="3"/>
    <x v="19"/>
    <x v="23"/>
    <x v="4"/>
    <n v="0.4"/>
    <n v="3750"/>
    <n v="1500"/>
    <n v="525"/>
    <n v="0.35"/>
  </r>
  <r>
    <x v="0"/>
    <n v="1185732"/>
    <x v="130"/>
    <x v="3"/>
    <x v="19"/>
    <x v="23"/>
    <x v="5"/>
    <n v="0.45"/>
    <n v="5500"/>
    <n v="2475"/>
    <n v="1237.5"/>
    <n v="0.5"/>
  </r>
  <r>
    <x v="0"/>
    <n v="1185732"/>
    <x v="131"/>
    <x v="3"/>
    <x v="19"/>
    <x v="23"/>
    <x v="0"/>
    <n v="0.4"/>
    <n v="7000"/>
    <n v="2800"/>
    <n v="1120"/>
    <n v="0.4"/>
  </r>
  <r>
    <x v="0"/>
    <n v="1185732"/>
    <x v="131"/>
    <x v="3"/>
    <x v="19"/>
    <x v="23"/>
    <x v="1"/>
    <n v="0.40000000000000008"/>
    <n v="4750"/>
    <n v="1900.0000000000005"/>
    <n v="665.00000000000011"/>
    <n v="0.35"/>
  </r>
  <r>
    <x v="0"/>
    <n v="1185732"/>
    <x v="131"/>
    <x v="3"/>
    <x v="19"/>
    <x v="23"/>
    <x v="2"/>
    <n v="0.35000000000000003"/>
    <n v="4000"/>
    <n v="1400.0000000000002"/>
    <n v="490.00000000000006"/>
    <n v="0.35"/>
  </r>
  <r>
    <x v="0"/>
    <n v="1185732"/>
    <x v="131"/>
    <x v="3"/>
    <x v="19"/>
    <x v="23"/>
    <x v="3"/>
    <n v="0.25000000000000006"/>
    <n v="3250"/>
    <n v="812.50000000000023"/>
    <n v="325.00000000000011"/>
    <n v="0.4"/>
  </r>
  <r>
    <x v="0"/>
    <n v="1185732"/>
    <x v="131"/>
    <x v="3"/>
    <x v="19"/>
    <x v="23"/>
    <x v="4"/>
    <n v="0.35000000000000003"/>
    <n v="3000"/>
    <n v="1050"/>
    <n v="367.5"/>
    <n v="0.35"/>
  </r>
  <r>
    <x v="0"/>
    <n v="1185732"/>
    <x v="131"/>
    <x v="3"/>
    <x v="19"/>
    <x v="23"/>
    <x v="5"/>
    <n v="0.4"/>
    <n v="4750"/>
    <n v="1900"/>
    <n v="950"/>
    <n v="0.5"/>
  </r>
  <r>
    <x v="0"/>
    <n v="1185732"/>
    <x v="170"/>
    <x v="3"/>
    <x v="19"/>
    <x v="23"/>
    <x v="0"/>
    <n v="0.35000000000000003"/>
    <n v="6000"/>
    <n v="2100"/>
    <n v="840"/>
    <n v="0.4"/>
  </r>
  <r>
    <x v="0"/>
    <n v="1185732"/>
    <x v="170"/>
    <x v="3"/>
    <x v="19"/>
    <x v="23"/>
    <x v="1"/>
    <n v="0.3000000000000001"/>
    <n v="4000"/>
    <n v="1200.0000000000005"/>
    <n v="420.00000000000011"/>
    <n v="0.35"/>
  </r>
  <r>
    <x v="0"/>
    <n v="1185732"/>
    <x v="170"/>
    <x v="3"/>
    <x v="19"/>
    <x v="23"/>
    <x v="2"/>
    <n v="0.15000000000000002"/>
    <n v="3000"/>
    <n v="450.00000000000006"/>
    <n v="157.5"/>
    <n v="0.35"/>
  </r>
  <r>
    <x v="0"/>
    <n v="1185732"/>
    <x v="170"/>
    <x v="3"/>
    <x v="19"/>
    <x v="23"/>
    <x v="3"/>
    <n v="0.15000000000000002"/>
    <n v="2750"/>
    <n v="412.50000000000006"/>
    <n v="165.00000000000003"/>
    <n v="0.4"/>
  </r>
  <r>
    <x v="0"/>
    <n v="1185732"/>
    <x v="170"/>
    <x v="3"/>
    <x v="19"/>
    <x v="23"/>
    <x v="4"/>
    <n v="0.25"/>
    <n v="2750"/>
    <n v="687.5"/>
    <n v="240.62499999999997"/>
    <n v="0.35"/>
  </r>
  <r>
    <x v="0"/>
    <n v="1185732"/>
    <x v="170"/>
    <x v="3"/>
    <x v="19"/>
    <x v="23"/>
    <x v="5"/>
    <n v="0.30000000000000004"/>
    <n v="3500"/>
    <n v="1050.0000000000002"/>
    <n v="525.00000000000011"/>
    <n v="0.5"/>
  </r>
  <r>
    <x v="0"/>
    <n v="1185732"/>
    <x v="171"/>
    <x v="3"/>
    <x v="19"/>
    <x v="23"/>
    <x v="0"/>
    <n v="0.35"/>
    <n v="5250"/>
    <n v="1837.4999999999998"/>
    <n v="735"/>
    <n v="0.4"/>
  </r>
  <r>
    <x v="0"/>
    <n v="1185732"/>
    <x v="171"/>
    <x v="3"/>
    <x v="19"/>
    <x v="23"/>
    <x v="1"/>
    <n v="0.25"/>
    <n v="3500"/>
    <n v="875"/>
    <n v="306.25"/>
    <n v="0.35"/>
  </r>
  <r>
    <x v="0"/>
    <n v="1185732"/>
    <x v="171"/>
    <x v="3"/>
    <x v="19"/>
    <x v="23"/>
    <x v="2"/>
    <n v="0.25"/>
    <n v="2500"/>
    <n v="625"/>
    <n v="218.75"/>
    <n v="0.35"/>
  </r>
  <r>
    <x v="0"/>
    <n v="1185732"/>
    <x v="171"/>
    <x v="3"/>
    <x v="19"/>
    <x v="23"/>
    <x v="3"/>
    <n v="0.25"/>
    <n v="2250"/>
    <n v="562.5"/>
    <n v="225"/>
    <n v="0.4"/>
  </r>
  <r>
    <x v="0"/>
    <n v="1185732"/>
    <x v="171"/>
    <x v="3"/>
    <x v="19"/>
    <x v="23"/>
    <x v="4"/>
    <n v="0.35"/>
    <n v="2250"/>
    <n v="787.5"/>
    <n v="275.625"/>
    <n v="0.35"/>
  </r>
  <r>
    <x v="0"/>
    <n v="1185732"/>
    <x v="171"/>
    <x v="3"/>
    <x v="19"/>
    <x v="23"/>
    <x v="5"/>
    <n v="0.39999999999999991"/>
    <n v="3500"/>
    <n v="1399.9999999999998"/>
    <n v="699.99999999999989"/>
    <n v="0.5"/>
  </r>
  <r>
    <x v="0"/>
    <n v="1185732"/>
    <x v="134"/>
    <x v="3"/>
    <x v="19"/>
    <x v="23"/>
    <x v="0"/>
    <n v="0.35000000000000003"/>
    <n v="5000"/>
    <n v="1750.0000000000002"/>
    <n v="700.00000000000011"/>
    <n v="0.4"/>
  </r>
  <r>
    <x v="0"/>
    <n v="1185732"/>
    <x v="134"/>
    <x v="3"/>
    <x v="19"/>
    <x v="23"/>
    <x v="1"/>
    <n v="0.25000000000000006"/>
    <n v="3500"/>
    <n v="875.00000000000023"/>
    <n v="306.25000000000006"/>
    <n v="0.35"/>
  </r>
  <r>
    <x v="0"/>
    <n v="1185732"/>
    <x v="134"/>
    <x v="3"/>
    <x v="19"/>
    <x v="23"/>
    <x v="2"/>
    <n v="0.25000000000000006"/>
    <n v="2950"/>
    <n v="737.50000000000011"/>
    <n v="258.125"/>
    <n v="0.35"/>
  </r>
  <r>
    <x v="0"/>
    <n v="1185732"/>
    <x v="134"/>
    <x v="3"/>
    <x v="19"/>
    <x v="23"/>
    <x v="3"/>
    <n v="0.25000000000000006"/>
    <n v="3250"/>
    <n v="812.50000000000023"/>
    <n v="325.00000000000011"/>
    <n v="0.4"/>
  </r>
  <r>
    <x v="0"/>
    <n v="1185732"/>
    <x v="134"/>
    <x v="3"/>
    <x v="19"/>
    <x v="23"/>
    <x v="4"/>
    <n v="0.44999999999999996"/>
    <n v="3000"/>
    <n v="1349.9999999999998"/>
    <n v="472.49999999999989"/>
    <n v="0.35"/>
  </r>
  <r>
    <x v="0"/>
    <n v="1185732"/>
    <x v="134"/>
    <x v="3"/>
    <x v="19"/>
    <x v="23"/>
    <x v="5"/>
    <n v="0.49999999999999983"/>
    <n v="4000"/>
    <n v="1999.9999999999993"/>
    <n v="999.99999999999966"/>
    <n v="0.5"/>
  </r>
  <r>
    <x v="0"/>
    <n v="1185732"/>
    <x v="135"/>
    <x v="3"/>
    <x v="19"/>
    <x v="23"/>
    <x v="0"/>
    <n v="0.44999999999999996"/>
    <n v="6500"/>
    <n v="2924.9999999999995"/>
    <n v="1169.9999999999998"/>
    <n v="0.4"/>
  </r>
  <r>
    <x v="0"/>
    <n v="1185732"/>
    <x v="135"/>
    <x v="3"/>
    <x v="19"/>
    <x v="23"/>
    <x v="1"/>
    <n v="0.35000000000000003"/>
    <n v="4500"/>
    <n v="1575.0000000000002"/>
    <n v="551.25"/>
    <n v="0.35"/>
  </r>
  <r>
    <x v="0"/>
    <n v="1185732"/>
    <x v="135"/>
    <x v="3"/>
    <x v="19"/>
    <x v="23"/>
    <x v="2"/>
    <n v="0.35000000000000003"/>
    <n v="4000"/>
    <n v="1400.0000000000002"/>
    <n v="490.00000000000006"/>
    <n v="0.35"/>
  </r>
  <r>
    <x v="0"/>
    <n v="1185732"/>
    <x v="135"/>
    <x v="3"/>
    <x v="19"/>
    <x v="23"/>
    <x v="3"/>
    <n v="0.35000000000000003"/>
    <n v="3500"/>
    <n v="1225.0000000000002"/>
    <n v="490.00000000000011"/>
    <n v="0.4"/>
  </r>
  <r>
    <x v="0"/>
    <n v="1185732"/>
    <x v="135"/>
    <x v="3"/>
    <x v="19"/>
    <x v="23"/>
    <x v="4"/>
    <n v="0.44999999999999996"/>
    <n v="3500"/>
    <n v="1574.9999999999998"/>
    <n v="551.24999999999989"/>
    <n v="0.35"/>
  </r>
  <r>
    <x v="0"/>
    <n v="1185732"/>
    <x v="135"/>
    <x v="3"/>
    <x v="19"/>
    <x v="23"/>
    <x v="5"/>
    <n v="0.49999999999999983"/>
    <n v="4500"/>
    <n v="2249.9999999999991"/>
    <n v="1124.9999999999995"/>
    <n v="0.5"/>
  </r>
  <r>
    <x v="0"/>
    <n v="1185732"/>
    <x v="118"/>
    <x v="3"/>
    <x v="20"/>
    <x v="24"/>
    <x v="0"/>
    <n v="0.25"/>
    <n v="6750"/>
    <n v="1687.5"/>
    <n v="675"/>
    <n v="0.4"/>
  </r>
  <r>
    <x v="0"/>
    <n v="1185732"/>
    <x v="118"/>
    <x v="3"/>
    <x v="20"/>
    <x v="24"/>
    <x v="1"/>
    <n v="0.25"/>
    <n v="4750"/>
    <n v="1187.5"/>
    <n v="415.625"/>
    <n v="0.35"/>
  </r>
  <r>
    <x v="0"/>
    <n v="1185732"/>
    <x v="118"/>
    <x v="3"/>
    <x v="20"/>
    <x v="24"/>
    <x v="2"/>
    <n v="0.15000000000000002"/>
    <n v="4750"/>
    <n v="712.50000000000011"/>
    <n v="249.37500000000003"/>
    <n v="0.35"/>
  </r>
  <r>
    <x v="0"/>
    <n v="1185732"/>
    <x v="118"/>
    <x v="3"/>
    <x v="20"/>
    <x v="24"/>
    <x v="3"/>
    <n v="0.20000000000000007"/>
    <n v="3250"/>
    <n v="650.00000000000023"/>
    <n v="260.00000000000011"/>
    <n v="0.4"/>
  </r>
  <r>
    <x v="0"/>
    <n v="1185732"/>
    <x v="118"/>
    <x v="3"/>
    <x v="20"/>
    <x v="24"/>
    <x v="4"/>
    <n v="0.35"/>
    <n v="3750"/>
    <n v="1312.5"/>
    <n v="459.37499999999994"/>
    <n v="0.35"/>
  </r>
  <r>
    <x v="0"/>
    <n v="1185732"/>
    <x v="118"/>
    <x v="3"/>
    <x v="20"/>
    <x v="24"/>
    <x v="5"/>
    <n v="0.25"/>
    <n v="4750"/>
    <n v="1187.5"/>
    <n v="593.75"/>
    <n v="0.5"/>
  </r>
  <r>
    <x v="0"/>
    <n v="1185732"/>
    <x v="119"/>
    <x v="3"/>
    <x v="20"/>
    <x v="24"/>
    <x v="0"/>
    <n v="0.25"/>
    <n v="7250"/>
    <n v="1812.5"/>
    <n v="725"/>
    <n v="0.4"/>
  </r>
  <r>
    <x v="0"/>
    <n v="1185732"/>
    <x v="119"/>
    <x v="3"/>
    <x v="20"/>
    <x v="24"/>
    <x v="1"/>
    <n v="0.25"/>
    <n v="3750"/>
    <n v="937.5"/>
    <n v="328.125"/>
    <n v="0.35"/>
  </r>
  <r>
    <x v="0"/>
    <n v="1185732"/>
    <x v="119"/>
    <x v="3"/>
    <x v="20"/>
    <x v="24"/>
    <x v="2"/>
    <n v="0.15000000000000002"/>
    <n v="4250"/>
    <n v="637.50000000000011"/>
    <n v="223.12500000000003"/>
    <n v="0.35"/>
  </r>
  <r>
    <x v="0"/>
    <n v="1185732"/>
    <x v="119"/>
    <x v="3"/>
    <x v="20"/>
    <x v="24"/>
    <x v="3"/>
    <n v="0.20000000000000007"/>
    <n v="3000"/>
    <n v="600.00000000000023"/>
    <n v="240.00000000000011"/>
    <n v="0.4"/>
  </r>
  <r>
    <x v="0"/>
    <n v="1185732"/>
    <x v="119"/>
    <x v="3"/>
    <x v="20"/>
    <x v="24"/>
    <x v="4"/>
    <n v="0.35"/>
    <n v="3750"/>
    <n v="1312.5"/>
    <n v="459.37499999999994"/>
    <n v="0.35"/>
  </r>
  <r>
    <x v="0"/>
    <n v="1185732"/>
    <x v="119"/>
    <x v="3"/>
    <x v="20"/>
    <x v="24"/>
    <x v="5"/>
    <n v="0.25"/>
    <n v="4500"/>
    <n v="1125"/>
    <n v="562.5"/>
    <n v="0.5"/>
  </r>
  <r>
    <x v="0"/>
    <n v="1185732"/>
    <x v="2"/>
    <x v="3"/>
    <x v="20"/>
    <x v="24"/>
    <x v="0"/>
    <n v="0.30000000000000004"/>
    <n v="6700"/>
    <n v="2010.0000000000002"/>
    <n v="804.00000000000011"/>
    <n v="0.4"/>
  </r>
  <r>
    <x v="0"/>
    <n v="1185732"/>
    <x v="2"/>
    <x v="3"/>
    <x v="20"/>
    <x v="24"/>
    <x v="1"/>
    <n v="0.30000000000000004"/>
    <n v="3500"/>
    <n v="1050.0000000000002"/>
    <n v="367.50000000000006"/>
    <n v="0.35"/>
  </r>
  <r>
    <x v="0"/>
    <n v="1185732"/>
    <x v="2"/>
    <x v="3"/>
    <x v="20"/>
    <x v="24"/>
    <x v="2"/>
    <n v="0.20000000000000007"/>
    <n v="4000"/>
    <n v="800.00000000000023"/>
    <n v="280.00000000000006"/>
    <n v="0.35"/>
  </r>
  <r>
    <x v="0"/>
    <n v="1185732"/>
    <x v="2"/>
    <x v="3"/>
    <x v="20"/>
    <x v="24"/>
    <x v="3"/>
    <n v="0.25"/>
    <n v="2500"/>
    <n v="625"/>
    <n v="250"/>
    <n v="0.4"/>
  </r>
  <r>
    <x v="0"/>
    <n v="1185732"/>
    <x v="2"/>
    <x v="3"/>
    <x v="20"/>
    <x v="24"/>
    <x v="4"/>
    <n v="0.4"/>
    <n v="3000"/>
    <n v="1200"/>
    <n v="420"/>
    <n v="0.35"/>
  </r>
  <r>
    <x v="0"/>
    <n v="1185732"/>
    <x v="2"/>
    <x v="3"/>
    <x v="20"/>
    <x v="24"/>
    <x v="5"/>
    <n v="0.30000000000000004"/>
    <n v="4000"/>
    <n v="1200.0000000000002"/>
    <n v="600.00000000000011"/>
    <n v="0.5"/>
  </r>
  <r>
    <x v="0"/>
    <n v="1185732"/>
    <x v="3"/>
    <x v="3"/>
    <x v="20"/>
    <x v="24"/>
    <x v="0"/>
    <n v="0.30000000000000004"/>
    <n v="6250"/>
    <n v="1875.0000000000002"/>
    <n v="750.00000000000011"/>
    <n v="0.4"/>
  </r>
  <r>
    <x v="0"/>
    <n v="1185732"/>
    <x v="3"/>
    <x v="3"/>
    <x v="20"/>
    <x v="24"/>
    <x v="1"/>
    <n v="0.25000000000000006"/>
    <n v="3250"/>
    <n v="812.50000000000023"/>
    <n v="284.37500000000006"/>
    <n v="0.35"/>
  </r>
  <r>
    <x v="0"/>
    <n v="1185732"/>
    <x v="3"/>
    <x v="3"/>
    <x v="20"/>
    <x v="24"/>
    <x v="2"/>
    <n v="0.15000000000000008"/>
    <n v="3250"/>
    <n v="487.50000000000023"/>
    <n v="170.62500000000006"/>
    <n v="0.35"/>
  </r>
  <r>
    <x v="0"/>
    <n v="1185732"/>
    <x v="3"/>
    <x v="3"/>
    <x v="20"/>
    <x v="24"/>
    <x v="3"/>
    <n v="0.2"/>
    <n v="2500"/>
    <n v="500"/>
    <n v="200"/>
    <n v="0.4"/>
  </r>
  <r>
    <x v="0"/>
    <n v="1185732"/>
    <x v="3"/>
    <x v="3"/>
    <x v="20"/>
    <x v="24"/>
    <x v="4"/>
    <n v="0.35000000000000003"/>
    <n v="2750"/>
    <n v="962.50000000000011"/>
    <n v="336.875"/>
    <n v="0.35"/>
  </r>
  <r>
    <x v="0"/>
    <n v="1185732"/>
    <x v="3"/>
    <x v="3"/>
    <x v="20"/>
    <x v="24"/>
    <x v="5"/>
    <n v="0.25000000000000006"/>
    <n v="4000"/>
    <n v="1000.0000000000002"/>
    <n v="500.00000000000011"/>
    <n v="0.5"/>
  </r>
  <r>
    <x v="0"/>
    <n v="1185732"/>
    <x v="120"/>
    <x v="3"/>
    <x v="20"/>
    <x v="24"/>
    <x v="0"/>
    <n v="0.35000000000000003"/>
    <n v="6700"/>
    <n v="2345"/>
    <n v="938"/>
    <n v="0.4"/>
  </r>
  <r>
    <x v="0"/>
    <n v="1185732"/>
    <x v="120"/>
    <x v="3"/>
    <x v="20"/>
    <x v="24"/>
    <x v="1"/>
    <n v="0.3000000000000001"/>
    <n v="3750"/>
    <n v="1125.0000000000005"/>
    <n v="393.75000000000011"/>
    <n v="0.35"/>
  </r>
  <r>
    <x v="0"/>
    <n v="1185732"/>
    <x v="120"/>
    <x v="3"/>
    <x v="20"/>
    <x v="24"/>
    <x v="2"/>
    <n v="0.25000000000000006"/>
    <n v="3500"/>
    <n v="875.00000000000023"/>
    <n v="306.25000000000006"/>
    <n v="0.35"/>
  </r>
  <r>
    <x v="0"/>
    <n v="1185732"/>
    <x v="120"/>
    <x v="3"/>
    <x v="20"/>
    <x v="24"/>
    <x v="3"/>
    <n v="0.25000000000000006"/>
    <n v="2750"/>
    <n v="687.50000000000011"/>
    <n v="275.00000000000006"/>
    <n v="0.4"/>
  </r>
  <r>
    <x v="0"/>
    <n v="1185732"/>
    <x v="120"/>
    <x v="3"/>
    <x v="20"/>
    <x v="24"/>
    <x v="4"/>
    <n v="0.39999999999999997"/>
    <n v="3000"/>
    <n v="1200"/>
    <n v="420"/>
    <n v="0.35"/>
  </r>
  <r>
    <x v="0"/>
    <n v="1185732"/>
    <x v="120"/>
    <x v="3"/>
    <x v="20"/>
    <x v="24"/>
    <x v="5"/>
    <n v="0.44999999999999996"/>
    <n v="4000"/>
    <n v="1799.9999999999998"/>
    <n v="899.99999999999989"/>
    <n v="0.5"/>
  </r>
  <r>
    <x v="0"/>
    <n v="1185732"/>
    <x v="121"/>
    <x v="3"/>
    <x v="20"/>
    <x v="24"/>
    <x v="0"/>
    <n v="0.30000000000000004"/>
    <n v="6500"/>
    <n v="1950.0000000000002"/>
    <n v="780.00000000000011"/>
    <n v="0.4"/>
  </r>
  <r>
    <x v="0"/>
    <n v="1185732"/>
    <x v="121"/>
    <x v="3"/>
    <x v="20"/>
    <x v="24"/>
    <x v="1"/>
    <n v="0.25000000000000011"/>
    <n v="4000"/>
    <n v="1000.0000000000005"/>
    <n v="350.00000000000011"/>
    <n v="0.35"/>
  </r>
  <r>
    <x v="0"/>
    <n v="1185732"/>
    <x v="121"/>
    <x v="3"/>
    <x v="20"/>
    <x v="24"/>
    <x v="2"/>
    <n v="0.20000000000000007"/>
    <n v="4250"/>
    <n v="850.00000000000023"/>
    <n v="297.50000000000006"/>
    <n v="0.35"/>
  </r>
  <r>
    <x v="0"/>
    <n v="1185732"/>
    <x v="121"/>
    <x v="3"/>
    <x v="20"/>
    <x v="24"/>
    <x v="3"/>
    <n v="0.20000000000000007"/>
    <n v="4000"/>
    <n v="800.00000000000023"/>
    <n v="320.00000000000011"/>
    <n v="0.4"/>
  </r>
  <r>
    <x v="0"/>
    <n v="1185732"/>
    <x v="121"/>
    <x v="3"/>
    <x v="20"/>
    <x v="24"/>
    <x v="4"/>
    <n v="0.35000000000000003"/>
    <n v="4000"/>
    <n v="1400.0000000000002"/>
    <n v="490.00000000000006"/>
    <n v="0.35"/>
  </r>
  <r>
    <x v="0"/>
    <n v="1185732"/>
    <x v="121"/>
    <x v="3"/>
    <x v="20"/>
    <x v="24"/>
    <x v="5"/>
    <n v="0.4"/>
    <n v="5750"/>
    <n v="2300"/>
    <n v="1150"/>
    <n v="0.5"/>
  </r>
  <r>
    <x v="0"/>
    <n v="1185732"/>
    <x v="6"/>
    <x v="3"/>
    <x v="20"/>
    <x v="24"/>
    <x v="0"/>
    <n v="0.35000000000000003"/>
    <n v="8000"/>
    <n v="2800.0000000000005"/>
    <n v="1120.0000000000002"/>
    <n v="0.4"/>
  </r>
  <r>
    <x v="0"/>
    <n v="1185732"/>
    <x v="6"/>
    <x v="3"/>
    <x v="20"/>
    <x v="24"/>
    <x v="1"/>
    <n v="0.3000000000000001"/>
    <n v="5500"/>
    <n v="1650.0000000000005"/>
    <n v="577.50000000000011"/>
    <n v="0.35"/>
  </r>
  <r>
    <x v="0"/>
    <n v="1185732"/>
    <x v="6"/>
    <x v="3"/>
    <x v="20"/>
    <x v="24"/>
    <x v="2"/>
    <n v="0.25000000000000006"/>
    <n v="4750"/>
    <n v="1187.5000000000002"/>
    <n v="415.62500000000006"/>
    <n v="0.35"/>
  </r>
  <r>
    <x v="0"/>
    <n v="1185732"/>
    <x v="6"/>
    <x v="3"/>
    <x v="20"/>
    <x v="24"/>
    <x v="3"/>
    <n v="0.25000000000000006"/>
    <n v="4250"/>
    <n v="1062.5000000000002"/>
    <n v="425.00000000000011"/>
    <n v="0.4"/>
  </r>
  <r>
    <x v="0"/>
    <n v="1185732"/>
    <x v="6"/>
    <x v="3"/>
    <x v="20"/>
    <x v="24"/>
    <x v="4"/>
    <n v="0.35000000000000003"/>
    <n v="4250"/>
    <n v="1487.5000000000002"/>
    <n v="520.625"/>
    <n v="0.35"/>
  </r>
  <r>
    <x v="0"/>
    <n v="1185732"/>
    <x v="6"/>
    <x v="3"/>
    <x v="20"/>
    <x v="24"/>
    <x v="5"/>
    <n v="0.4"/>
    <n v="6000"/>
    <n v="2400"/>
    <n v="1200"/>
    <n v="0.5"/>
  </r>
  <r>
    <x v="0"/>
    <n v="1185732"/>
    <x v="7"/>
    <x v="3"/>
    <x v="20"/>
    <x v="24"/>
    <x v="0"/>
    <n v="0.35000000000000003"/>
    <n v="7500"/>
    <n v="2625.0000000000005"/>
    <n v="1050.0000000000002"/>
    <n v="0.4"/>
  </r>
  <r>
    <x v="0"/>
    <n v="1185732"/>
    <x v="7"/>
    <x v="3"/>
    <x v="20"/>
    <x v="24"/>
    <x v="1"/>
    <n v="0.35000000000000009"/>
    <n v="5250"/>
    <n v="1837.5000000000005"/>
    <n v="643.12500000000011"/>
    <n v="0.35"/>
  </r>
  <r>
    <x v="0"/>
    <n v="1185732"/>
    <x v="7"/>
    <x v="3"/>
    <x v="20"/>
    <x v="24"/>
    <x v="2"/>
    <n v="0.30000000000000004"/>
    <n v="4500"/>
    <n v="1350.0000000000002"/>
    <n v="472.50000000000006"/>
    <n v="0.35"/>
  </r>
  <r>
    <x v="0"/>
    <n v="1185732"/>
    <x v="7"/>
    <x v="3"/>
    <x v="20"/>
    <x v="24"/>
    <x v="3"/>
    <n v="0.20000000000000007"/>
    <n v="3750"/>
    <n v="750.00000000000023"/>
    <n v="300.00000000000011"/>
    <n v="0.4"/>
  </r>
  <r>
    <x v="0"/>
    <n v="1185732"/>
    <x v="7"/>
    <x v="3"/>
    <x v="20"/>
    <x v="24"/>
    <x v="4"/>
    <n v="0.30000000000000004"/>
    <n v="3500"/>
    <n v="1050.0000000000002"/>
    <n v="367.50000000000006"/>
    <n v="0.35"/>
  </r>
  <r>
    <x v="0"/>
    <n v="1185732"/>
    <x v="7"/>
    <x v="3"/>
    <x v="20"/>
    <x v="24"/>
    <x v="5"/>
    <n v="0.35000000000000003"/>
    <n v="5250"/>
    <n v="1837.5000000000002"/>
    <n v="918.75000000000011"/>
    <n v="0.5"/>
  </r>
  <r>
    <x v="0"/>
    <n v="1185732"/>
    <x v="122"/>
    <x v="3"/>
    <x v="20"/>
    <x v="24"/>
    <x v="0"/>
    <n v="0.30000000000000004"/>
    <n v="6500"/>
    <n v="1950.0000000000002"/>
    <n v="780.00000000000011"/>
    <n v="0.4"/>
  </r>
  <r>
    <x v="0"/>
    <n v="1185732"/>
    <x v="122"/>
    <x v="3"/>
    <x v="20"/>
    <x v="24"/>
    <x v="1"/>
    <n v="0.25000000000000011"/>
    <n v="4500"/>
    <n v="1125.0000000000005"/>
    <n v="393.75000000000011"/>
    <n v="0.35"/>
  </r>
  <r>
    <x v="0"/>
    <n v="1185732"/>
    <x v="122"/>
    <x v="3"/>
    <x v="20"/>
    <x v="24"/>
    <x v="2"/>
    <n v="0.10000000000000002"/>
    <n v="3500"/>
    <n v="350.00000000000006"/>
    <n v="122.50000000000001"/>
    <n v="0.35"/>
  </r>
  <r>
    <x v="0"/>
    <n v="1185732"/>
    <x v="122"/>
    <x v="3"/>
    <x v="20"/>
    <x v="24"/>
    <x v="3"/>
    <n v="0.10000000000000002"/>
    <n v="3250"/>
    <n v="325.00000000000006"/>
    <n v="130.00000000000003"/>
    <n v="0.4"/>
  </r>
  <r>
    <x v="0"/>
    <n v="1185732"/>
    <x v="122"/>
    <x v="3"/>
    <x v="20"/>
    <x v="24"/>
    <x v="4"/>
    <n v="0.2"/>
    <n v="3250"/>
    <n v="650"/>
    <n v="227.49999999999997"/>
    <n v="0.35"/>
  </r>
  <r>
    <x v="0"/>
    <n v="1185732"/>
    <x v="122"/>
    <x v="3"/>
    <x v="20"/>
    <x v="24"/>
    <x v="5"/>
    <n v="0.25000000000000006"/>
    <n v="4000"/>
    <n v="1000.0000000000002"/>
    <n v="500.00000000000011"/>
    <n v="0.5"/>
  </r>
  <r>
    <x v="0"/>
    <n v="1185732"/>
    <x v="123"/>
    <x v="3"/>
    <x v="20"/>
    <x v="24"/>
    <x v="0"/>
    <n v="0.3"/>
    <n v="5750"/>
    <n v="1725"/>
    <n v="690"/>
    <n v="0.4"/>
  </r>
  <r>
    <x v="0"/>
    <n v="1185732"/>
    <x v="123"/>
    <x v="3"/>
    <x v="20"/>
    <x v="24"/>
    <x v="1"/>
    <n v="0.2"/>
    <n v="4000"/>
    <n v="800"/>
    <n v="280"/>
    <n v="0.35"/>
  </r>
  <r>
    <x v="0"/>
    <n v="1185732"/>
    <x v="123"/>
    <x v="3"/>
    <x v="20"/>
    <x v="24"/>
    <x v="2"/>
    <n v="0.2"/>
    <n v="3000"/>
    <n v="600"/>
    <n v="210"/>
    <n v="0.35"/>
  </r>
  <r>
    <x v="0"/>
    <n v="1185732"/>
    <x v="123"/>
    <x v="3"/>
    <x v="20"/>
    <x v="24"/>
    <x v="3"/>
    <n v="0.2"/>
    <n v="2750"/>
    <n v="550"/>
    <n v="220"/>
    <n v="0.4"/>
  </r>
  <r>
    <x v="0"/>
    <n v="1185732"/>
    <x v="123"/>
    <x v="3"/>
    <x v="20"/>
    <x v="24"/>
    <x v="4"/>
    <n v="0.3"/>
    <n v="2750"/>
    <n v="825"/>
    <n v="288.75"/>
    <n v="0.35"/>
  </r>
  <r>
    <x v="0"/>
    <n v="1185732"/>
    <x v="123"/>
    <x v="3"/>
    <x v="20"/>
    <x v="24"/>
    <x v="5"/>
    <n v="0.34999999999999992"/>
    <n v="4000"/>
    <n v="1399.9999999999998"/>
    <n v="699.99999999999989"/>
    <n v="0.5"/>
  </r>
  <r>
    <x v="0"/>
    <n v="1185732"/>
    <x v="10"/>
    <x v="3"/>
    <x v="20"/>
    <x v="24"/>
    <x v="0"/>
    <n v="0.30000000000000004"/>
    <n v="5500"/>
    <n v="1650.0000000000002"/>
    <n v="660.00000000000011"/>
    <n v="0.4"/>
  </r>
  <r>
    <x v="0"/>
    <n v="1185732"/>
    <x v="10"/>
    <x v="3"/>
    <x v="20"/>
    <x v="24"/>
    <x v="1"/>
    <n v="0.20000000000000007"/>
    <n v="4000"/>
    <n v="800.00000000000023"/>
    <n v="280.00000000000006"/>
    <n v="0.35"/>
  </r>
  <r>
    <x v="0"/>
    <n v="1185732"/>
    <x v="10"/>
    <x v="3"/>
    <x v="20"/>
    <x v="24"/>
    <x v="2"/>
    <n v="0.20000000000000007"/>
    <n v="3450"/>
    <n v="690.00000000000023"/>
    <n v="241.50000000000006"/>
    <n v="0.35"/>
  </r>
  <r>
    <x v="0"/>
    <n v="1185732"/>
    <x v="10"/>
    <x v="3"/>
    <x v="20"/>
    <x v="24"/>
    <x v="3"/>
    <n v="0.20000000000000007"/>
    <n v="3750"/>
    <n v="750.00000000000023"/>
    <n v="300.00000000000011"/>
    <n v="0.4"/>
  </r>
  <r>
    <x v="0"/>
    <n v="1185732"/>
    <x v="10"/>
    <x v="3"/>
    <x v="20"/>
    <x v="24"/>
    <x v="4"/>
    <n v="0.39999999999999997"/>
    <n v="3500"/>
    <n v="1399.9999999999998"/>
    <n v="489.99999999999989"/>
    <n v="0.35"/>
  </r>
  <r>
    <x v="0"/>
    <n v="1185732"/>
    <x v="10"/>
    <x v="3"/>
    <x v="20"/>
    <x v="24"/>
    <x v="5"/>
    <n v="0.44999999999999984"/>
    <n v="4500"/>
    <n v="2024.9999999999993"/>
    <n v="1012.4999999999997"/>
    <n v="0.5"/>
  </r>
  <r>
    <x v="0"/>
    <n v="1185732"/>
    <x v="11"/>
    <x v="3"/>
    <x v="20"/>
    <x v="24"/>
    <x v="0"/>
    <n v="0.39999999999999997"/>
    <n v="7000"/>
    <n v="2799.9999999999995"/>
    <n v="1119.9999999999998"/>
    <n v="0.4"/>
  </r>
  <r>
    <x v="0"/>
    <n v="1185732"/>
    <x v="11"/>
    <x v="3"/>
    <x v="20"/>
    <x v="24"/>
    <x v="1"/>
    <n v="0.30000000000000004"/>
    <n v="5000"/>
    <n v="1500.0000000000002"/>
    <n v="525"/>
    <n v="0.35"/>
  </r>
  <r>
    <x v="0"/>
    <n v="1185732"/>
    <x v="11"/>
    <x v="3"/>
    <x v="20"/>
    <x v="24"/>
    <x v="2"/>
    <n v="0.30000000000000004"/>
    <n v="4500"/>
    <n v="1350.0000000000002"/>
    <n v="472.50000000000006"/>
    <n v="0.35"/>
  </r>
  <r>
    <x v="0"/>
    <n v="1185732"/>
    <x v="11"/>
    <x v="3"/>
    <x v="20"/>
    <x v="24"/>
    <x v="3"/>
    <n v="0.30000000000000004"/>
    <n v="4000"/>
    <n v="1200.0000000000002"/>
    <n v="480.00000000000011"/>
    <n v="0.4"/>
  </r>
  <r>
    <x v="0"/>
    <n v="1185732"/>
    <x v="11"/>
    <x v="3"/>
    <x v="20"/>
    <x v="24"/>
    <x v="4"/>
    <n v="0.39999999999999997"/>
    <n v="4000"/>
    <n v="1599.9999999999998"/>
    <n v="559.99999999999989"/>
    <n v="0.35"/>
  </r>
  <r>
    <x v="0"/>
    <n v="1185732"/>
    <x v="11"/>
    <x v="3"/>
    <x v="20"/>
    <x v="24"/>
    <x v="5"/>
    <n v="0.44999999999999984"/>
    <n v="5000"/>
    <n v="2249.9999999999991"/>
    <n v="1124.9999999999995"/>
    <n v="0.5"/>
  </r>
  <r>
    <x v="2"/>
    <n v="1128299"/>
    <x v="145"/>
    <x v="2"/>
    <x v="21"/>
    <x v="25"/>
    <x v="0"/>
    <n v="0.30000000000000004"/>
    <n v="3500"/>
    <n v="1050.0000000000002"/>
    <n v="367.50000000000006"/>
    <n v="0.35"/>
  </r>
  <r>
    <x v="2"/>
    <n v="1128299"/>
    <x v="145"/>
    <x v="2"/>
    <x v="21"/>
    <x v="25"/>
    <x v="1"/>
    <n v="0.4"/>
    <n v="3500"/>
    <n v="1400"/>
    <n v="489.99999999999994"/>
    <n v="0.35"/>
  </r>
  <r>
    <x v="2"/>
    <n v="1128299"/>
    <x v="145"/>
    <x v="2"/>
    <x v="21"/>
    <x v="25"/>
    <x v="2"/>
    <n v="0.4"/>
    <n v="3500"/>
    <n v="1400"/>
    <n v="489.99999999999994"/>
    <n v="0.35"/>
  </r>
  <r>
    <x v="2"/>
    <n v="1128299"/>
    <x v="145"/>
    <x v="2"/>
    <x v="21"/>
    <x v="25"/>
    <x v="3"/>
    <n v="0.4"/>
    <n v="2000"/>
    <n v="800"/>
    <n v="280"/>
    <n v="0.35"/>
  </r>
  <r>
    <x v="2"/>
    <n v="1128299"/>
    <x v="145"/>
    <x v="2"/>
    <x v="21"/>
    <x v="25"/>
    <x v="4"/>
    <n v="0.45000000000000007"/>
    <n v="1500"/>
    <n v="675.00000000000011"/>
    <n v="270.00000000000006"/>
    <n v="0.4"/>
  </r>
  <r>
    <x v="2"/>
    <n v="1128299"/>
    <x v="145"/>
    <x v="2"/>
    <x v="21"/>
    <x v="25"/>
    <x v="5"/>
    <n v="0.4"/>
    <n v="4000"/>
    <n v="1600"/>
    <n v="480"/>
    <n v="0.3"/>
  </r>
  <r>
    <x v="2"/>
    <n v="1128299"/>
    <x v="146"/>
    <x v="2"/>
    <x v="21"/>
    <x v="25"/>
    <x v="0"/>
    <n v="0.30000000000000004"/>
    <n v="4500"/>
    <n v="1350.0000000000002"/>
    <n v="472.50000000000006"/>
    <n v="0.35"/>
  </r>
  <r>
    <x v="2"/>
    <n v="1128299"/>
    <x v="146"/>
    <x v="2"/>
    <x v="21"/>
    <x v="25"/>
    <x v="1"/>
    <n v="0.4"/>
    <n v="3500"/>
    <n v="1400"/>
    <n v="489.99999999999994"/>
    <n v="0.35"/>
  </r>
  <r>
    <x v="2"/>
    <n v="1128299"/>
    <x v="146"/>
    <x v="2"/>
    <x v="21"/>
    <x v="25"/>
    <x v="2"/>
    <n v="0.4"/>
    <n v="3500"/>
    <n v="1400"/>
    <n v="489.99999999999994"/>
    <n v="0.35"/>
  </r>
  <r>
    <x v="2"/>
    <n v="1128299"/>
    <x v="146"/>
    <x v="2"/>
    <x v="21"/>
    <x v="25"/>
    <x v="3"/>
    <n v="0.4"/>
    <n v="2000"/>
    <n v="800"/>
    <n v="280"/>
    <n v="0.35"/>
  </r>
  <r>
    <x v="2"/>
    <n v="1128299"/>
    <x v="146"/>
    <x v="2"/>
    <x v="21"/>
    <x v="25"/>
    <x v="4"/>
    <n v="0.45000000000000007"/>
    <n v="1250"/>
    <n v="562.50000000000011"/>
    <n v="225.00000000000006"/>
    <n v="0.4"/>
  </r>
  <r>
    <x v="2"/>
    <n v="1128299"/>
    <x v="146"/>
    <x v="2"/>
    <x v="21"/>
    <x v="25"/>
    <x v="5"/>
    <n v="0.4"/>
    <n v="3250"/>
    <n v="1300"/>
    <n v="390"/>
    <n v="0.3"/>
  </r>
  <r>
    <x v="2"/>
    <n v="1128299"/>
    <x v="147"/>
    <x v="2"/>
    <x v="21"/>
    <x v="25"/>
    <x v="0"/>
    <n v="0.4"/>
    <n v="4750"/>
    <n v="1900"/>
    <n v="665"/>
    <n v="0.35"/>
  </r>
  <r>
    <x v="2"/>
    <n v="1128299"/>
    <x v="147"/>
    <x v="2"/>
    <x v="21"/>
    <x v="25"/>
    <x v="1"/>
    <n v="0.5"/>
    <n v="3250"/>
    <n v="1625"/>
    <n v="568.75"/>
    <n v="0.35"/>
  </r>
  <r>
    <x v="2"/>
    <n v="1128299"/>
    <x v="147"/>
    <x v="2"/>
    <x v="21"/>
    <x v="25"/>
    <x v="2"/>
    <n v="0.54999999999999993"/>
    <n v="3500"/>
    <n v="1924.9999999999998"/>
    <n v="673.74999999999989"/>
    <n v="0.35"/>
  </r>
  <r>
    <x v="2"/>
    <n v="1128299"/>
    <x v="147"/>
    <x v="2"/>
    <x v="21"/>
    <x v="25"/>
    <x v="3"/>
    <n v="0.5"/>
    <n v="2500"/>
    <n v="1250"/>
    <n v="437.5"/>
    <n v="0.35"/>
  </r>
  <r>
    <x v="2"/>
    <n v="1128299"/>
    <x v="147"/>
    <x v="2"/>
    <x v="21"/>
    <x v="25"/>
    <x v="4"/>
    <n v="0.55000000000000004"/>
    <n v="1000"/>
    <n v="550"/>
    <n v="220"/>
    <n v="0.4"/>
  </r>
  <r>
    <x v="2"/>
    <n v="1128299"/>
    <x v="147"/>
    <x v="2"/>
    <x v="21"/>
    <x v="25"/>
    <x v="5"/>
    <n v="0.5"/>
    <n v="3000"/>
    <n v="1500"/>
    <n v="450"/>
    <n v="0.3"/>
  </r>
  <r>
    <x v="2"/>
    <n v="1128299"/>
    <x v="148"/>
    <x v="2"/>
    <x v="21"/>
    <x v="25"/>
    <x v="0"/>
    <n v="0.55000000000000004"/>
    <n v="4750"/>
    <n v="2612.5"/>
    <n v="914.37499999999989"/>
    <n v="0.35"/>
  </r>
  <r>
    <x v="2"/>
    <n v="1128299"/>
    <x v="148"/>
    <x v="2"/>
    <x v="21"/>
    <x v="25"/>
    <x v="1"/>
    <n v="0.60000000000000009"/>
    <n v="2750"/>
    <n v="1650.0000000000002"/>
    <n v="577.5"/>
    <n v="0.35"/>
  </r>
  <r>
    <x v="2"/>
    <n v="1128299"/>
    <x v="148"/>
    <x v="2"/>
    <x v="21"/>
    <x v="25"/>
    <x v="2"/>
    <n v="0.60000000000000009"/>
    <n v="3250"/>
    <n v="1950.0000000000002"/>
    <n v="682.5"/>
    <n v="0.35"/>
  </r>
  <r>
    <x v="2"/>
    <n v="1128299"/>
    <x v="148"/>
    <x v="2"/>
    <x v="21"/>
    <x v="25"/>
    <x v="3"/>
    <n v="0.45000000000000007"/>
    <n v="2250"/>
    <n v="1012.5000000000001"/>
    <n v="354.375"/>
    <n v="0.35"/>
  </r>
  <r>
    <x v="2"/>
    <n v="1128299"/>
    <x v="148"/>
    <x v="2"/>
    <x v="21"/>
    <x v="25"/>
    <x v="4"/>
    <n v="0.50000000000000011"/>
    <n v="1250"/>
    <n v="625.00000000000011"/>
    <n v="250.00000000000006"/>
    <n v="0.4"/>
  </r>
  <r>
    <x v="2"/>
    <n v="1128299"/>
    <x v="148"/>
    <x v="2"/>
    <x v="21"/>
    <x v="25"/>
    <x v="5"/>
    <n v="0.65000000000000013"/>
    <n v="3000"/>
    <n v="1950.0000000000005"/>
    <n v="585.00000000000011"/>
    <n v="0.3"/>
  </r>
  <r>
    <x v="2"/>
    <n v="1128299"/>
    <x v="149"/>
    <x v="2"/>
    <x v="21"/>
    <x v="25"/>
    <x v="0"/>
    <n v="0.5"/>
    <n v="5000"/>
    <n v="2500"/>
    <n v="875"/>
    <n v="0.35"/>
  </r>
  <r>
    <x v="2"/>
    <n v="1128299"/>
    <x v="149"/>
    <x v="2"/>
    <x v="21"/>
    <x v="25"/>
    <x v="1"/>
    <n v="0.55000000000000004"/>
    <n v="3500"/>
    <n v="1925.0000000000002"/>
    <n v="673.75"/>
    <n v="0.35"/>
  </r>
  <r>
    <x v="2"/>
    <n v="1128299"/>
    <x v="149"/>
    <x v="2"/>
    <x v="21"/>
    <x v="25"/>
    <x v="2"/>
    <n v="0.55000000000000004"/>
    <n v="3500"/>
    <n v="1925.0000000000002"/>
    <n v="673.75"/>
    <n v="0.35"/>
  </r>
  <r>
    <x v="2"/>
    <n v="1128299"/>
    <x v="149"/>
    <x v="2"/>
    <x v="21"/>
    <x v="25"/>
    <x v="3"/>
    <n v="0.5"/>
    <n v="2750"/>
    <n v="1375"/>
    <n v="481.24999999999994"/>
    <n v="0.35"/>
  </r>
  <r>
    <x v="2"/>
    <n v="1128299"/>
    <x v="149"/>
    <x v="2"/>
    <x v="21"/>
    <x v="25"/>
    <x v="4"/>
    <n v="0.44999999999999996"/>
    <n v="1750"/>
    <n v="787.49999999999989"/>
    <n v="315"/>
    <n v="0.4"/>
  </r>
  <r>
    <x v="2"/>
    <n v="1128299"/>
    <x v="149"/>
    <x v="2"/>
    <x v="21"/>
    <x v="25"/>
    <x v="5"/>
    <n v="0.6"/>
    <n v="5250"/>
    <n v="3150"/>
    <n v="945"/>
    <n v="0.3"/>
  </r>
  <r>
    <x v="2"/>
    <n v="1128299"/>
    <x v="150"/>
    <x v="2"/>
    <x v="21"/>
    <x v="25"/>
    <x v="0"/>
    <n v="0.54999999999999993"/>
    <n v="7750"/>
    <n v="4262.4999999999991"/>
    <n v="1491.8749999999995"/>
    <n v="0.35"/>
  </r>
  <r>
    <x v="2"/>
    <n v="1128299"/>
    <x v="150"/>
    <x v="2"/>
    <x v="21"/>
    <x v="25"/>
    <x v="1"/>
    <n v="0.64999999999999991"/>
    <n v="6500"/>
    <n v="4224.9999999999991"/>
    <n v="1478.7499999999995"/>
    <n v="0.35"/>
  </r>
  <r>
    <x v="2"/>
    <n v="1128299"/>
    <x v="150"/>
    <x v="2"/>
    <x v="21"/>
    <x v="25"/>
    <x v="2"/>
    <n v="0.79999999999999993"/>
    <n v="6500"/>
    <n v="5200"/>
    <n v="1819.9999999999998"/>
    <n v="0.35"/>
  </r>
  <r>
    <x v="2"/>
    <n v="1128299"/>
    <x v="150"/>
    <x v="2"/>
    <x v="21"/>
    <x v="25"/>
    <x v="3"/>
    <n v="0.79999999999999993"/>
    <n v="5250"/>
    <n v="4200"/>
    <n v="1470"/>
    <n v="0.35"/>
  </r>
  <r>
    <x v="2"/>
    <n v="1128299"/>
    <x v="150"/>
    <x v="2"/>
    <x v="21"/>
    <x v="25"/>
    <x v="4"/>
    <n v="0.9"/>
    <n v="4000"/>
    <n v="3600"/>
    <n v="1440"/>
    <n v="0.4"/>
  </r>
  <r>
    <x v="2"/>
    <n v="1128299"/>
    <x v="150"/>
    <x v="2"/>
    <x v="21"/>
    <x v="25"/>
    <x v="5"/>
    <n v="1.05"/>
    <n v="7000"/>
    <n v="7350"/>
    <n v="2205"/>
    <n v="0.3"/>
  </r>
  <r>
    <x v="2"/>
    <n v="1128299"/>
    <x v="151"/>
    <x v="2"/>
    <x v="21"/>
    <x v="25"/>
    <x v="0"/>
    <n v="0.85"/>
    <n v="8500"/>
    <n v="7225"/>
    <n v="2528.75"/>
    <n v="0.35"/>
  </r>
  <r>
    <x v="2"/>
    <n v="1128299"/>
    <x v="151"/>
    <x v="2"/>
    <x v="21"/>
    <x v="25"/>
    <x v="1"/>
    <n v="0.9"/>
    <n v="7000"/>
    <n v="6300"/>
    <n v="2205"/>
    <n v="0.35"/>
  </r>
  <r>
    <x v="2"/>
    <n v="1128299"/>
    <x v="151"/>
    <x v="2"/>
    <x v="21"/>
    <x v="25"/>
    <x v="2"/>
    <n v="0.9"/>
    <n v="6500"/>
    <n v="5850"/>
    <n v="2047.4999999999998"/>
    <n v="0.35"/>
  </r>
  <r>
    <x v="2"/>
    <n v="1128299"/>
    <x v="151"/>
    <x v="2"/>
    <x v="21"/>
    <x v="25"/>
    <x v="3"/>
    <n v="0.85"/>
    <n v="5500"/>
    <n v="4675"/>
    <n v="1636.25"/>
    <n v="0.35"/>
  </r>
  <r>
    <x v="2"/>
    <n v="1128299"/>
    <x v="151"/>
    <x v="2"/>
    <x v="21"/>
    <x v="25"/>
    <x v="4"/>
    <n v="0.9"/>
    <n v="6000"/>
    <n v="5400"/>
    <n v="2160"/>
    <n v="0.4"/>
  </r>
  <r>
    <x v="2"/>
    <n v="1128299"/>
    <x v="151"/>
    <x v="2"/>
    <x v="21"/>
    <x v="25"/>
    <x v="5"/>
    <n v="1.05"/>
    <n v="6000"/>
    <n v="6300"/>
    <n v="1890"/>
    <n v="0.3"/>
  </r>
  <r>
    <x v="2"/>
    <n v="1128299"/>
    <x v="152"/>
    <x v="2"/>
    <x v="21"/>
    <x v="25"/>
    <x v="0"/>
    <n v="0.9"/>
    <n v="8000"/>
    <n v="7200"/>
    <n v="2520"/>
    <n v="0.35"/>
  </r>
  <r>
    <x v="2"/>
    <n v="1128299"/>
    <x v="152"/>
    <x v="2"/>
    <x v="21"/>
    <x v="25"/>
    <x v="1"/>
    <n v="0.8"/>
    <n v="7750"/>
    <n v="6200"/>
    <n v="2170"/>
    <n v="0.35"/>
  </r>
  <r>
    <x v="2"/>
    <n v="1128299"/>
    <x v="152"/>
    <x v="2"/>
    <x v="21"/>
    <x v="25"/>
    <x v="2"/>
    <n v="0.70000000000000007"/>
    <n v="6500"/>
    <n v="4550"/>
    <n v="1592.5"/>
    <n v="0.35"/>
  </r>
  <r>
    <x v="2"/>
    <n v="1128299"/>
    <x v="152"/>
    <x v="2"/>
    <x v="21"/>
    <x v="25"/>
    <x v="3"/>
    <n v="0.70000000000000007"/>
    <n v="4250"/>
    <n v="2975.0000000000005"/>
    <n v="1041.25"/>
    <n v="0.35"/>
  </r>
  <r>
    <x v="2"/>
    <n v="1128299"/>
    <x v="152"/>
    <x v="2"/>
    <x v="21"/>
    <x v="25"/>
    <x v="4"/>
    <n v="0.7"/>
    <n v="4250"/>
    <n v="2975"/>
    <n v="1190"/>
    <n v="0.4"/>
  </r>
  <r>
    <x v="2"/>
    <n v="1128299"/>
    <x v="152"/>
    <x v="2"/>
    <x v="21"/>
    <x v="25"/>
    <x v="5"/>
    <n v="0.75"/>
    <n v="2500"/>
    <n v="1875"/>
    <n v="562.5"/>
    <n v="0.3"/>
  </r>
  <r>
    <x v="2"/>
    <n v="1128299"/>
    <x v="153"/>
    <x v="2"/>
    <x v="21"/>
    <x v="25"/>
    <x v="0"/>
    <n v="0.50000000000000011"/>
    <n v="4500"/>
    <n v="2250.0000000000005"/>
    <n v="787.50000000000011"/>
    <n v="0.35"/>
  </r>
  <r>
    <x v="2"/>
    <n v="1128299"/>
    <x v="153"/>
    <x v="2"/>
    <x v="21"/>
    <x v="25"/>
    <x v="1"/>
    <n v="0.55000000000000016"/>
    <n v="4500"/>
    <n v="2475.0000000000009"/>
    <n v="866.25000000000023"/>
    <n v="0.35"/>
  </r>
  <r>
    <x v="2"/>
    <n v="1128299"/>
    <x v="153"/>
    <x v="2"/>
    <x v="21"/>
    <x v="25"/>
    <x v="2"/>
    <n v="0.50000000000000011"/>
    <n v="2500"/>
    <n v="1250.0000000000002"/>
    <n v="437.50000000000006"/>
    <n v="0.35"/>
  </r>
  <r>
    <x v="2"/>
    <n v="1128299"/>
    <x v="153"/>
    <x v="2"/>
    <x v="21"/>
    <x v="25"/>
    <x v="3"/>
    <n v="0.50000000000000011"/>
    <n v="2000"/>
    <n v="1000.0000000000002"/>
    <n v="350.00000000000006"/>
    <n v="0.35"/>
  </r>
  <r>
    <x v="2"/>
    <n v="1128299"/>
    <x v="153"/>
    <x v="2"/>
    <x v="21"/>
    <x v="25"/>
    <x v="4"/>
    <n v="0.60000000000000009"/>
    <n v="2250"/>
    <n v="1350.0000000000002"/>
    <n v="540.00000000000011"/>
    <n v="0.4"/>
  </r>
  <r>
    <x v="2"/>
    <n v="1128299"/>
    <x v="153"/>
    <x v="2"/>
    <x v="21"/>
    <x v="25"/>
    <x v="5"/>
    <n v="0.44999999999999996"/>
    <n v="2500"/>
    <n v="1125"/>
    <n v="337.5"/>
    <n v="0.3"/>
  </r>
  <r>
    <x v="2"/>
    <n v="1128299"/>
    <x v="154"/>
    <x v="2"/>
    <x v="21"/>
    <x v="25"/>
    <x v="0"/>
    <n v="0.4"/>
    <n v="3500"/>
    <n v="1400"/>
    <n v="489.99999999999994"/>
    <n v="0.35"/>
  </r>
  <r>
    <x v="2"/>
    <n v="1128299"/>
    <x v="154"/>
    <x v="2"/>
    <x v="21"/>
    <x v="25"/>
    <x v="1"/>
    <n v="0.55000000000000016"/>
    <n v="5250"/>
    <n v="2887.5000000000009"/>
    <n v="1010.6250000000002"/>
    <n v="0.35"/>
  </r>
  <r>
    <x v="2"/>
    <n v="1128299"/>
    <x v="154"/>
    <x v="2"/>
    <x v="21"/>
    <x v="25"/>
    <x v="2"/>
    <n v="0.50000000000000011"/>
    <n v="3500"/>
    <n v="1750.0000000000005"/>
    <n v="612.50000000000011"/>
    <n v="0.35"/>
  </r>
  <r>
    <x v="2"/>
    <n v="1128299"/>
    <x v="154"/>
    <x v="2"/>
    <x v="21"/>
    <x v="25"/>
    <x v="3"/>
    <n v="0.45000000000000007"/>
    <n v="3250"/>
    <n v="1462.5000000000002"/>
    <n v="511.87500000000006"/>
    <n v="0.35"/>
  </r>
  <r>
    <x v="2"/>
    <n v="1128299"/>
    <x v="154"/>
    <x v="2"/>
    <x v="21"/>
    <x v="25"/>
    <x v="4"/>
    <n v="0.55000000000000004"/>
    <n v="3000"/>
    <n v="1650.0000000000002"/>
    <n v="660.00000000000011"/>
    <n v="0.4"/>
  </r>
  <r>
    <x v="2"/>
    <n v="1128299"/>
    <x v="154"/>
    <x v="2"/>
    <x v="21"/>
    <x v="25"/>
    <x v="5"/>
    <n v="0.60000000000000009"/>
    <n v="3500"/>
    <n v="2100.0000000000005"/>
    <n v="630.00000000000011"/>
    <n v="0.3"/>
  </r>
  <r>
    <x v="2"/>
    <n v="1128299"/>
    <x v="155"/>
    <x v="2"/>
    <x v="21"/>
    <x v="25"/>
    <x v="0"/>
    <n v="0.45000000000000007"/>
    <n v="5750"/>
    <n v="2587.5000000000005"/>
    <n v="905.62500000000011"/>
    <n v="0.35"/>
  </r>
  <r>
    <x v="2"/>
    <n v="1128299"/>
    <x v="155"/>
    <x v="2"/>
    <x v="21"/>
    <x v="25"/>
    <x v="1"/>
    <n v="0.50000000000000011"/>
    <n v="6500"/>
    <n v="3250.0000000000009"/>
    <n v="1137.5000000000002"/>
    <n v="0.35"/>
  </r>
  <r>
    <x v="2"/>
    <n v="1128299"/>
    <x v="155"/>
    <x v="2"/>
    <x v="21"/>
    <x v="25"/>
    <x v="2"/>
    <n v="0.45000000000000007"/>
    <n v="4750"/>
    <n v="2137.5000000000005"/>
    <n v="748.12500000000011"/>
    <n v="0.35"/>
  </r>
  <r>
    <x v="2"/>
    <n v="1128299"/>
    <x v="155"/>
    <x v="2"/>
    <x v="21"/>
    <x v="25"/>
    <x v="3"/>
    <n v="0.55000000000000016"/>
    <n v="4500"/>
    <n v="2475.0000000000009"/>
    <n v="866.25000000000023"/>
    <n v="0.35"/>
  </r>
  <r>
    <x v="2"/>
    <n v="1128299"/>
    <x v="155"/>
    <x v="2"/>
    <x v="21"/>
    <x v="25"/>
    <x v="4"/>
    <n v="0.75000000000000011"/>
    <n v="4250"/>
    <n v="3187.5000000000005"/>
    <n v="1275.0000000000002"/>
    <n v="0.4"/>
  </r>
  <r>
    <x v="2"/>
    <n v="1128299"/>
    <x v="155"/>
    <x v="2"/>
    <x v="21"/>
    <x v="25"/>
    <x v="5"/>
    <n v="0.80000000000000016"/>
    <n v="5500"/>
    <n v="4400.0000000000009"/>
    <n v="1320.0000000000002"/>
    <n v="0.3"/>
  </r>
  <r>
    <x v="2"/>
    <n v="1128299"/>
    <x v="156"/>
    <x v="2"/>
    <x v="21"/>
    <x v="25"/>
    <x v="0"/>
    <n v="0.65000000000000013"/>
    <n v="7500"/>
    <n v="4875.0000000000009"/>
    <n v="1706.2500000000002"/>
    <n v="0.35"/>
  </r>
  <r>
    <x v="2"/>
    <n v="1128299"/>
    <x v="156"/>
    <x v="2"/>
    <x v="21"/>
    <x v="25"/>
    <x v="1"/>
    <n v="0.75000000000000022"/>
    <n v="7500"/>
    <n v="5625.0000000000018"/>
    <n v="1968.7500000000005"/>
    <n v="0.35"/>
  </r>
  <r>
    <x v="2"/>
    <n v="1128299"/>
    <x v="156"/>
    <x v="2"/>
    <x v="21"/>
    <x v="25"/>
    <x v="2"/>
    <n v="0.70000000000000018"/>
    <n v="5500"/>
    <n v="3850.0000000000009"/>
    <n v="1347.5000000000002"/>
    <n v="0.35"/>
  </r>
  <r>
    <x v="2"/>
    <n v="1128299"/>
    <x v="156"/>
    <x v="2"/>
    <x v="21"/>
    <x v="25"/>
    <x v="3"/>
    <n v="0.70000000000000018"/>
    <n v="5500"/>
    <n v="3850.0000000000009"/>
    <n v="1347.5000000000002"/>
    <n v="0.35"/>
  </r>
  <r>
    <x v="2"/>
    <n v="1128299"/>
    <x v="156"/>
    <x v="2"/>
    <x v="21"/>
    <x v="25"/>
    <x v="4"/>
    <n v="0.80000000000000016"/>
    <n v="4750"/>
    <n v="3800.0000000000009"/>
    <n v="1520.0000000000005"/>
    <n v="0.4"/>
  </r>
  <r>
    <x v="2"/>
    <n v="1128299"/>
    <x v="156"/>
    <x v="2"/>
    <x v="21"/>
    <x v="25"/>
    <x v="5"/>
    <n v="0.8500000000000002"/>
    <n v="5750"/>
    <n v="4887.5000000000009"/>
    <n v="1466.2500000000002"/>
    <n v="0.3"/>
  </r>
  <r>
    <x v="2"/>
    <n v="1128299"/>
    <x v="102"/>
    <x v="2"/>
    <x v="22"/>
    <x v="16"/>
    <x v="0"/>
    <n v="0.35000000000000003"/>
    <n v="4000"/>
    <n v="1400.0000000000002"/>
    <n v="560"/>
    <n v="0.39999999999999997"/>
  </r>
  <r>
    <x v="2"/>
    <n v="1128299"/>
    <x v="102"/>
    <x v="2"/>
    <x v="22"/>
    <x v="16"/>
    <x v="1"/>
    <n v="0.45"/>
    <n v="4000"/>
    <n v="1800"/>
    <n v="719.99999999999989"/>
    <n v="0.39999999999999997"/>
  </r>
  <r>
    <x v="2"/>
    <n v="1128299"/>
    <x v="102"/>
    <x v="2"/>
    <x v="22"/>
    <x v="16"/>
    <x v="2"/>
    <n v="0.45"/>
    <n v="4000"/>
    <n v="1800"/>
    <n v="719.99999999999989"/>
    <n v="0.39999999999999997"/>
  </r>
  <r>
    <x v="2"/>
    <n v="1128299"/>
    <x v="102"/>
    <x v="2"/>
    <x v="22"/>
    <x v="16"/>
    <x v="3"/>
    <n v="0.45"/>
    <n v="2500"/>
    <n v="1125"/>
    <n v="449.99999999999994"/>
    <n v="0.39999999999999997"/>
  </r>
  <r>
    <x v="2"/>
    <n v="1128299"/>
    <x v="102"/>
    <x v="2"/>
    <x v="22"/>
    <x v="16"/>
    <x v="4"/>
    <n v="0.50000000000000011"/>
    <n v="2000"/>
    <n v="1000.0000000000002"/>
    <n v="450.00000000000011"/>
    <n v="0.45"/>
  </r>
  <r>
    <x v="2"/>
    <n v="1128299"/>
    <x v="102"/>
    <x v="2"/>
    <x v="22"/>
    <x v="16"/>
    <x v="5"/>
    <n v="0.45"/>
    <n v="4500"/>
    <n v="2025"/>
    <n v="708.75"/>
    <n v="0.35"/>
  </r>
  <r>
    <x v="2"/>
    <n v="1128299"/>
    <x v="103"/>
    <x v="2"/>
    <x v="22"/>
    <x v="16"/>
    <x v="0"/>
    <n v="0.35000000000000003"/>
    <n v="5000"/>
    <n v="1750.0000000000002"/>
    <n v="700"/>
    <n v="0.39999999999999997"/>
  </r>
  <r>
    <x v="2"/>
    <n v="1128299"/>
    <x v="103"/>
    <x v="2"/>
    <x v="22"/>
    <x v="16"/>
    <x v="1"/>
    <n v="0.45"/>
    <n v="4000"/>
    <n v="1800"/>
    <n v="719.99999999999989"/>
    <n v="0.39999999999999997"/>
  </r>
  <r>
    <x v="2"/>
    <n v="1128299"/>
    <x v="103"/>
    <x v="2"/>
    <x v="22"/>
    <x v="16"/>
    <x v="2"/>
    <n v="0.45"/>
    <n v="4000"/>
    <n v="1800"/>
    <n v="719.99999999999989"/>
    <n v="0.39999999999999997"/>
  </r>
  <r>
    <x v="2"/>
    <n v="1128299"/>
    <x v="103"/>
    <x v="2"/>
    <x v="22"/>
    <x v="16"/>
    <x v="3"/>
    <n v="0.45"/>
    <n v="2500"/>
    <n v="1125"/>
    <n v="449.99999999999994"/>
    <n v="0.39999999999999997"/>
  </r>
  <r>
    <x v="2"/>
    <n v="1128299"/>
    <x v="103"/>
    <x v="2"/>
    <x v="22"/>
    <x v="16"/>
    <x v="4"/>
    <n v="0.50000000000000011"/>
    <n v="1750"/>
    <n v="875.00000000000023"/>
    <n v="393.75000000000011"/>
    <n v="0.45"/>
  </r>
  <r>
    <x v="2"/>
    <n v="1128299"/>
    <x v="103"/>
    <x v="2"/>
    <x v="22"/>
    <x v="16"/>
    <x v="5"/>
    <n v="0.45"/>
    <n v="3750"/>
    <n v="1687.5"/>
    <n v="590.625"/>
    <n v="0.35"/>
  </r>
  <r>
    <x v="2"/>
    <n v="1128299"/>
    <x v="104"/>
    <x v="2"/>
    <x v="22"/>
    <x v="16"/>
    <x v="0"/>
    <n v="0.45"/>
    <n v="5250"/>
    <n v="2362.5"/>
    <n v="944.99999999999989"/>
    <n v="0.39999999999999997"/>
  </r>
  <r>
    <x v="2"/>
    <n v="1128299"/>
    <x v="104"/>
    <x v="2"/>
    <x v="22"/>
    <x v="16"/>
    <x v="1"/>
    <n v="0.55000000000000004"/>
    <n v="3750"/>
    <n v="2062.5"/>
    <n v="824.99999999999989"/>
    <n v="0.39999999999999997"/>
  </r>
  <r>
    <x v="2"/>
    <n v="1128299"/>
    <x v="104"/>
    <x v="2"/>
    <x v="22"/>
    <x v="16"/>
    <x v="2"/>
    <n v="0.6"/>
    <n v="4000"/>
    <n v="2400"/>
    <n v="959.99999999999989"/>
    <n v="0.39999999999999997"/>
  </r>
  <r>
    <x v="2"/>
    <n v="1128299"/>
    <x v="104"/>
    <x v="2"/>
    <x v="22"/>
    <x v="16"/>
    <x v="3"/>
    <n v="0.55000000000000004"/>
    <n v="3000"/>
    <n v="1650.0000000000002"/>
    <n v="660"/>
    <n v="0.39999999999999997"/>
  </r>
  <r>
    <x v="2"/>
    <n v="1128299"/>
    <x v="104"/>
    <x v="2"/>
    <x v="22"/>
    <x v="16"/>
    <x v="4"/>
    <n v="0.60000000000000009"/>
    <n v="1500"/>
    <n v="900.00000000000011"/>
    <n v="405.00000000000006"/>
    <n v="0.45"/>
  </r>
  <r>
    <x v="2"/>
    <n v="1128299"/>
    <x v="104"/>
    <x v="2"/>
    <x v="22"/>
    <x v="16"/>
    <x v="5"/>
    <n v="0.45"/>
    <n v="3500"/>
    <n v="1575"/>
    <n v="551.25"/>
    <n v="0.35"/>
  </r>
  <r>
    <x v="2"/>
    <n v="1128299"/>
    <x v="105"/>
    <x v="2"/>
    <x v="22"/>
    <x v="16"/>
    <x v="0"/>
    <n v="0.5"/>
    <n v="5250"/>
    <n v="2625"/>
    <n v="1050"/>
    <n v="0.39999999999999997"/>
  </r>
  <r>
    <x v="2"/>
    <n v="1128299"/>
    <x v="105"/>
    <x v="2"/>
    <x v="22"/>
    <x v="16"/>
    <x v="1"/>
    <n v="0.55000000000000004"/>
    <n v="3250"/>
    <n v="1787.5000000000002"/>
    <n v="715"/>
    <n v="0.39999999999999997"/>
  </r>
  <r>
    <x v="2"/>
    <n v="1128299"/>
    <x v="105"/>
    <x v="2"/>
    <x v="22"/>
    <x v="16"/>
    <x v="2"/>
    <n v="0.55000000000000004"/>
    <n v="3750"/>
    <n v="2062.5"/>
    <n v="824.99999999999989"/>
    <n v="0.39999999999999997"/>
  </r>
  <r>
    <x v="2"/>
    <n v="1128299"/>
    <x v="105"/>
    <x v="2"/>
    <x v="22"/>
    <x v="16"/>
    <x v="3"/>
    <n v="0.40000000000000008"/>
    <n v="2750"/>
    <n v="1100.0000000000002"/>
    <n v="440.00000000000006"/>
    <n v="0.39999999999999997"/>
  </r>
  <r>
    <x v="2"/>
    <n v="1128299"/>
    <x v="105"/>
    <x v="2"/>
    <x v="22"/>
    <x v="16"/>
    <x v="4"/>
    <n v="0.45000000000000012"/>
    <n v="1750"/>
    <n v="787.50000000000023"/>
    <n v="354.37500000000011"/>
    <n v="0.45"/>
  </r>
  <r>
    <x v="2"/>
    <n v="1128299"/>
    <x v="105"/>
    <x v="2"/>
    <x v="22"/>
    <x v="16"/>
    <x v="5"/>
    <n v="0.60000000000000009"/>
    <n v="3500"/>
    <n v="2100.0000000000005"/>
    <n v="735.00000000000011"/>
    <n v="0.35"/>
  </r>
  <r>
    <x v="2"/>
    <n v="1128299"/>
    <x v="106"/>
    <x v="2"/>
    <x v="22"/>
    <x v="16"/>
    <x v="0"/>
    <n v="0.45"/>
    <n v="5500"/>
    <n v="2475"/>
    <n v="989.99999999999989"/>
    <n v="0.39999999999999997"/>
  </r>
  <r>
    <x v="2"/>
    <n v="1128299"/>
    <x v="106"/>
    <x v="2"/>
    <x v="22"/>
    <x v="16"/>
    <x v="1"/>
    <n v="0.5"/>
    <n v="4000"/>
    <n v="2000"/>
    <n v="799.99999999999989"/>
    <n v="0.39999999999999997"/>
  </r>
  <r>
    <x v="2"/>
    <n v="1128299"/>
    <x v="106"/>
    <x v="2"/>
    <x v="22"/>
    <x v="16"/>
    <x v="2"/>
    <n v="0.5"/>
    <n v="4000"/>
    <n v="2000"/>
    <n v="799.99999999999989"/>
    <n v="0.39999999999999997"/>
  </r>
  <r>
    <x v="2"/>
    <n v="1128299"/>
    <x v="106"/>
    <x v="2"/>
    <x v="22"/>
    <x v="16"/>
    <x v="3"/>
    <n v="0.45"/>
    <n v="3250"/>
    <n v="1462.5"/>
    <n v="585"/>
    <n v="0.39999999999999997"/>
  </r>
  <r>
    <x v="2"/>
    <n v="1128299"/>
    <x v="106"/>
    <x v="2"/>
    <x v="22"/>
    <x v="16"/>
    <x v="4"/>
    <n v="0.39999999999999997"/>
    <n v="2250"/>
    <n v="899.99999999999989"/>
    <n v="404.99999999999994"/>
    <n v="0.45"/>
  </r>
  <r>
    <x v="2"/>
    <n v="1128299"/>
    <x v="106"/>
    <x v="2"/>
    <x v="22"/>
    <x v="16"/>
    <x v="5"/>
    <n v="0.65"/>
    <n v="5750"/>
    <n v="3737.5"/>
    <n v="1308.125"/>
    <n v="0.35"/>
  </r>
  <r>
    <x v="2"/>
    <n v="1128299"/>
    <x v="107"/>
    <x v="2"/>
    <x v="22"/>
    <x v="16"/>
    <x v="0"/>
    <n v="0.6"/>
    <n v="8250"/>
    <n v="4950"/>
    <n v="1979.9999999999998"/>
    <n v="0.39999999999999997"/>
  </r>
  <r>
    <x v="2"/>
    <n v="1128299"/>
    <x v="107"/>
    <x v="2"/>
    <x v="22"/>
    <x v="16"/>
    <x v="1"/>
    <n v="0.7"/>
    <n v="7000"/>
    <n v="4900"/>
    <n v="1959.9999999999998"/>
    <n v="0.39999999999999997"/>
  </r>
  <r>
    <x v="2"/>
    <n v="1128299"/>
    <x v="107"/>
    <x v="2"/>
    <x v="22"/>
    <x v="16"/>
    <x v="2"/>
    <n v="0.85"/>
    <n v="7000"/>
    <n v="5950"/>
    <n v="2380"/>
    <n v="0.39999999999999997"/>
  </r>
  <r>
    <x v="2"/>
    <n v="1128299"/>
    <x v="107"/>
    <x v="2"/>
    <x v="22"/>
    <x v="16"/>
    <x v="3"/>
    <n v="0.85"/>
    <n v="5750"/>
    <n v="4887.5"/>
    <n v="1954.9999999999998"/>
    <n v="0.39999999999999997"/>
  </r>
  <r>
    <x v="2"/>
    <n v="1128299"/>
    <x v="107"/>
    <x v="2"/>
    <x v="22"/>
    <x v="16"/>
    <x v="4"/>
    <n v="0.95000000000000007"/>
    <n v="4500"/>
    <n v="4275"/>
    <n v="1923.75"/>
    <n v="0.45"/>
  </r>
  <r>
    <x v="2"/>
    <n v="1128299"/>
    <x v="107"/>
    <x v="2"/>
    <x v="22"/>
    <x v="16"/>
    <x v="5"/>
    <n v="1.1000000000000001"/>
    <n v="7500"/>
    <n v="8250"/>
    <n v="2887.5"/>
    <n v="0.35"/>
  </r>
  <r>
    <x v="2"/>
    <n v="1128299"/>
    <x v="108"/>
    <x v="2"/>
    <x v="22"/>
    <x v="16"/>
    <x v="0"/>
    <n v="0.9"/>
    <n v="9000"/>
    <n v="8100"/>
    <n v="3239.9999999999995"/>
    <n v="0.39999999999999997"/>
  </r>
  <r>
    <x v="2"/>
    <n v="1128299"/>
    <x v="108"/>
    <x v="2"/>
    <x v="22"/>
    <x v="16"/>
    <x v="1"/>
    <n v="0.95000000000000007"/>
    <n v="7500"/>
    <n v="7125.0000000000009"/>
    <n v="2850"/>
    <n v="0.39999999999999997"/>
  </r>
  <r>
    <x v="2"/>
    <n v="1128299"/>
    <x v="108"/>
    <x v="2"/>
    <x v="22"/>
    <x v="16"/>
    <x v="2"/>
    <n v="0.95000000000000007"/>
    <n v="7000"/>
    <n v="6650.0000000000009"/>
    <n v="2660"/>
    <n v="0.39999999999999997"/>
  </r>
  <r>
    <x v="2"/>
    <n v="1128299"/>
    <x v="108"/>
    <x v="2"/>
    <x v="22"/>
    <x v="16"/>
    <x v="3"/>
    <n v="0.9"/>
    <n v="6000"/>
    <n v="5400"/>
    <n v="2160"/>
    <n v="0.39999999999999997"/>
  </r>
  <r>
    <x v="2"/>
    <n v="1128299"/>
    <x v="108"/>
    <x v="2"/>
    <x v="22"/>
    <x v="16"/>
    <x v="4"/>
    <n v="0.95000000000000007"/>
    <n v="6500"/>
    <n v="6175"/>
    <n v="2778.75"/>
    <n v="0.45"/>
  </r>
  <r>
    <x v="2"/>
    <n v="1128299"/>
    <x v="108"/>
    <x v="2"/>
    <x v="22"/>
    <x v="16"/>
    <x v="5"/>
    <n v="1.1000000000000001"/>
    <n v="6500"/>
    <n v="7150.0000000000009"/>
    <n v="2502.5"/>
    <n v="0.35"/>
  </r>
  <r>
    <x v="2"/>
    <n v="1128299"/>
    <x v="109"/>
    <x v="2"/>
    <x v="22"/>
    <x v="16"/>
    <x v="0"/>
    <n v="0.95000000000000007"/>
    <n v="8500"/>
    <n v="8075.0000000000009"/>
    <n v="3230"/>
    <n v="0.39999999999999997"/>
  </r>
  <r>
    <x v="2"/>
    <n v="1128299"/>
    <x v="109"/>
    <x v="2"/>
    <x v="22"/>
    <x v="16"/>
    <x v="1"/>
    <n v="0.85000000000000009"/>
    <n v="8250"/>
    <n v="7012.5000000000009"/>
    <n v="2805"/>
    <n v="0.39999999999999997"/>
  </r>
  <r>
    <x v="2"/>
    <n v="1128299"/>
    <x v="109"/>
    <x v="2"/>
    <x v="22"/>
    <x v="16"/>
    <x v="2"/>
    <n v="0.75000000000000011"/>
    <n v="7000"/>
    <n v="5250.0000000000009"/>
    <n v="2100"/>
    <n v="0.39999999999999997"/>
  </r>
  <r>
    <x v="2"/>
    <n v="1128299"/>
    <x v="109"/>
    <x v="2"/>
    <x v="22"/>
    <x v="16"/>
    <x v="3"/>
    <n v="0.75000000000000011"/>
    <n v="4750"/>
    <n v="3562.5000000000005"/>
    <n v="1425"/>
    <n v="0.39999999999999997"/>
  </r>
  <r>
    <x v="2"/>
    <n v="1128299"/>
    <x v="109"/>
    <x v="2"/>
    <x v="22"/>
    <x v="16"/>
    <x v="4"/>
    <n v="0.64999999999999991"/>
    <n v="4750"/>
    <n v="3087.4999999999995"/>
    <n v="1389.3749999999998"/>
    <n v="0.45"/>
  </r>
  <r>
    <x v="2"/>
    <n v="1128299"/>
    <x v="109"/>
    <x v="2"/>
    <x v="22"/>
    <x v="16"/>
    <x v="5"/>
    <n v="0.7"/>
    <n v="3000"/>
    <n v="2100"/>
    <n v="735"/>
    <n v="0.35"/>
  </r>
  <r>
    <x v="2"/>
    <n v="1128299"/>
    <x v="110"/>
    <x v="2"/>
    <x v="22"/>
    <x v="16"/>
    <x v="0"/>
    <n v="0.45000000000000012"/>
    <n v="5000"/>
    <n v="2250.0000000000005"/>
    <n v="900.00000000000011"/>
    <n v="0.39999999999999997"/>
  </r>
  <r>
    <x v="2"/>
    <n v="1128299"/>
    <x v="110"/>
    <x v="2"/>
    <x v="22"/>
    <x v="16"/>
    <x v="1"/>
    <n v="0.50000000000000011"/>
    <n v="5000"/>
    <n v="2500.0000000000005"/>
    <n v="1000.0000000000001"/>
    <n v="0.39999999999999997"/>
  </r>
  <r>
    <x v="2"/>
    <n v="1128299"/>
    <x v="110"/>
    <x v="2"/>
    <x v="22"/>
    <x v="16"/>
    <x v="2"/>
    <n v="0.45000000000000012"/>
    <n v="3000"/>
    <n v="1350.0000000000005"/>
    <n v="540.00000000000011"/>
    <n v="0.39999999999999997"/>
  </r>
  <r>
    <x v="2"/>
    <n v="1128299"/>
    <x v="110"/>
    <x v="2"/>
    <x v="22"/>
    <x v="16"/>
    <x v="3"/>
    <n v="0.45000000000000012"/>
    <n v="2500"/>
    <n v="1125.0000000000002"/>
    <n v="450.00000000000006"/>
    <n v="0.39999999999999997"/>
  </r>
  <r>
    <x v="2"/>
    <n v="1128299"/>
    <x v="110"/>
    <x v="2"/>
    <x v="22"/>
    <x v="16"/>
    <x v="4"/>
    <n v="0.55000000000000004"/>
    <n v="2750"/>
    <n v="1512.5000000000002"/>
    <n v="680.62500000000011"/>
    <n v="0.45"/>
  </r>
  <r>
    <x v="2"/>
    <n v="1128299"/>
    <x v="110"/>
    <x v="2"/>
    <x v="22"/>
    <x v="16"/>
    <x v="5"/>
    <n v="0.39999999999999997"/>
    <n v="3000"/>
    <n v="1200"/>
    <n v="420"/>
    <n v="0.35"/>
  </r>
  <r>
    <x v="2"/>
    <n v="1128299"/>
    <x v="111"/>
    <x v="2"/>
    <x v="22"/>
    <x v="16"/>
    <x v="0"/>
    <n v="0.35000000000000003"/>
    <n v="4000"/>
    <n v="1400.0000000000002"/>
    <n v="560"/>
    <n v="0.39999999999999997"/>
  </r>
  <r>
    <x v="2"/>
    <n v="1128299"/>
    <x v="111"/>
    <x v="2"/>
    <x v="22"/>
    <x v="16"/>
    <x v="1"/>
    <n v="0.50000000000000011"/>
    <n v="5750"/>
    <n v="2875.0000000000005"/>
    <n v="1150"/>
    <n v="0.39999999999999997"/>
  </r>
  <r>
    <x v="2"/>
    <n v="1128299"/>
    <x v="111"/>
    <x v="2"/>
    <x v="22"/>
    <x v="16"/>
    <x v="2"/>
    <n v="0.45000000000000012"/>
    <n v="4000"/>
    <n v="1800.0000000000005"/>
    <n v="720.00000000000011"/>
    <n v="0.39999999999999997"/>
  </r>
  <r>
    <x v="2"/>
    <n v="1128299"/>
    <x v="111"/>
    <x v="2"/>
    <x v="22"/>
    <x v="16"/>
    <x v="3"/>
    <n v="0.40000000000000008"/>
    <n v="3750"/>
    <n v="1500.0000000000002"/>
    <n v="600"/>
    <n v="0.39999999999999997"/>
  </r>
  <r>
    <x v="2"/>
    <n v="1128299"/>
    <x v="111"/>
    <x v="2"/>
    <x v="22"/>
    <x v="16"/>
    <x v="4"/>
    <n v="0.5"/>
    <n v="3500"/>
    <n v="1750"/>
    <n v="787.5"/>
    <n v="0.45"/>
  </r>
  <r>
    <x v="2"/>
    <n v="1128299"/>
    <x v="111"/>
    <x v="2"/>
    <x v="22"/>
    <x v="16"/>
    <x v="5"/>
    <n v="0.55000000000000004"/>
    <n v="4000"/>
    <n v="2200"/>
    <n v="770"/>
    <n v="0.35"/>
  </r>
  <r>
    <x v="2"/>
    <n v="1128299"/>
    <x v="112"/>
    <x v="2"/>
    <x v="22"/>
    <x v="16"/>
    <x v="0"/>
    <n v="0.40000000000000008"/>
    <n v="6250"/>
    <n v="2500.0000000000005"/>
    <n v="1000.0000000000001"/>
    <n v="0.39999999999999997"/>
  </r>
  <r>
    <x v="2"/>
    <n v="1128299"/>
    <x v="112"/>
    <x v="2"/>
    <x v="22"/>
    <x v="16"/>
    <x v="1"/>
    <n v="0.45000000000000012"/>
    <n v="7000"/>
    <n v="3150.0000000000009"/>
    <n v="1260.0000000000002"/>
    <n v="0.39999999999999997"/>
  </r>
  <r>
    <x v="2"/>
    <n v="1128299"/>
    <x v="112"/>
    <x v="2"/>
    <x v="22"/>
    <x v="16"/>
    <x v="2"/>
    <n v="0.40000000000000008"/>
    <n v="5250"/>
    <n v="2100.0000000000005"/>
    <n v="840.00000000000011"/>
    <n v="0.39999999999999997"/>
  </r>
  <r>
    <x v="2"/>
    <n v="1128299"/>
    <x v="112"/>
    <x v="2"/>
    <x v="22"/>
    <x v="16"/>
    <x v="3"/>
    <n v="0.50000000000000011"/>
    <n v="5000"/>
    <n v="2500.0000000000005"/>
    <n v="1000.0000000000001"/>
    <n v="0.39999999999999997"/>
  </r>
  <r>
    <x v="2"/>
    <n v="1128299"/>
    <x v="112"/>
    <x v="2"/>
    <x v="22"/>
    <x v="16"/>
    <x v="4"/>
    <n v="0.70000000000000007"/>
    <n v="4750"/>
    <n v="3325.0000000000005"/>
    <n v="1496.2500000000002"/>
    <n v="0.45"/>
  </r>
  <r>
    <x v="2"/>
    <n v="1128299"/>
    <x v="112"/>
    <x v="2"/>
    <x v="22"/>
    <x v="16"/>
    <x v="5"/>
    <n v="0.8500000000000002"/>
    <n v="6000"/>
    <n v="5100.0000000000009"/>
    <n v="1785.0000000000002"/>
    <n v="0.35"/>
  </r>
  <r>
    <x v="2"/>
    <n v="1128299"/>
    <x v="113"/>
    <x v="2"/>
    <x v="22"/>
    <x v="16"/>
    <x v="0"/>
    <n v="0.70000000000000018"/>
    <n v="8000"/>
    <n v="5600.0000000000018"/>
    <n v="2240.0000000000005"/>
    <n v="0.39999999999999997"/>
  </r>
  <r>
    <x v="2"/>
    <n v="1128299"/>
    <x v="113"/>
    <x v="2"/>
    <x v="22"/>
    <x v="16"/>
    <x v="1"/>
    <n v="0.80000000000000027"/>
    <n v="8000"/>
    <n v="6400.0000000000018"/>
    <n v="2560.0000000000005"/>
    <n v="0.39999999999999997"/>
  </r>
  <r>
    <x v="2"/>
    <n v="1128299"/>
    <x v="113"/>
    <x v="2"/>
    <x v="22"/>
    <x v="16"/>
    <x v="2"/>
    <n v="0.75000000000000022"/>
    <n v="6000"/>
    <n v="4500.0000000000009"/>
    <n v="1800.0000000000002"/>
    <n v="0.39999999999999997"/>
  </r>
  <r>
    <x v="2"/>
    <n v="1128299"/>
    <x v="113"/>
    <x v="2"/>
    <x v="22"/>
    <x v="16"/>
    <x v="3"/>
    <n v="0.75000000000000022"/>
    <n v="6000"/>
    <n v="4500.0000000000009"/>
    <n v="1800.0000000000002"/>
    <n v="0.39999999999999997"/>
  </r>
  <r>
    <x v="2"/>
    <n v="1128299"/>
    <x v="113"/>
    <x v="2"/>
    <x v="22"/>
    <x v="16"/>
    <x v="4"/>
    <n v="0.8500000000000002"/>
    <n v="5250"/>
    <n v="4462.5000000000009"/>
    <n v="2008.1250000000005"/>
    <n v="0.45"/>
  </r>
  <r>
    <x v="2"/>
    <n v="1128299"/>
    <x v="113"/>
    <x v="2"/>
    <x v="22"/>
    <x v="16"/>
    <x v="5"/>
    <n v="0.90000000000000024"/>
    <n v="6250"/>
    <n v="5625.0000000000018"/>
    <n v="1968.7500000000005"/>
    <n v="0.35"/>
  </r>
  <r>
    <x v="1"/>
    <n v="1197831"/>
    <x v="58"/>
    <x v="1"/>
    <x v="23"/>
    <x v="26"/>
    <x v="0"/>
    <n v="0.2"/>
    <n v="6750"/>
    <n v="1350"/>
    <n v="405"/>
    <n v="0.3"/>
  </r>
  <r>
    <x v="1"/>
    <n v="1197831"/>
    <x v="58"/>
    <x v="1"/>
    <x v="23"/>
    <x v="26"/>
    <x v="1"/>
    <n v="0.3"/>
    <n v="6750"/>
    <n v="2025"/>
    <n v="607.5"/>
    <n v="0.3"/>
  </r>
  <r>
    <x v="1"/>
    <n v="1197831"/>
    <x v="58"/>
    <x v="1"/>
    <x v="23"/>
    <x v="26"/>
    <x v="2"/>
    <n v="0.3"/>
    <n v="4750"/>
    <n v="1425"/>
    <n v="427.5"/>
    <n v="0.3"/>
  </r>
  <r>
    <x v="1"/>
    <n v="1197831"/>
    <x v="58"/>
    <x v="1"/>
    <x v="23"/>
    <x v="26"/>
    <x v="3"/>
    <n v="0.35"/>
    <n v="4750"/>
    <n v="1662.5"/>
    <n v="665"/>
    <n v="0.4"/>
  </r>
  <r>
    <x v="1"/>
    <n v="1197831"/>
    <x v="58"/>
    <x v="1"/>
    <x v="23"/>
    <x v="26"/>
    <x v="4"/>
    <n v="0.4"/>
    <n v="3250"/>
    <n v="1300"/>
    <n v="325"/>
    <n v="0.25"/>
  </r>
  <r>
    <x v="1"/>
    <n v="1197831"/>
    <x v="58"/>
    <x v="1"/>
    <x v="23"/>
    <x v="26"/>
    <x v="5"/>
    <n v="0.35"/>
    <n v="4750"/>
    <n v="1662.5"/>
    <n v="748.125"/>
    <n v="0.45"/>
  </r>
  <r>
    <x v="1"/>
    <n v="1197831"/>
    <x v="172"/>
    <x v="1"/>
    <x v="23"/>
    <x v="26"/>
    <x v="0"/>
    <n v="0.25"/>
    <n v="6250"/>
    <n v="1562.5"/>
    <n v="468.75"/>
    <n v="0.3"/>
  </r>
  <r>
    <x v="1"/>
    <n v="1197831"/>
    <x v="172"/>
    <x v="1"/>
    <x v="23"/>
    <x v="26"/>
    <x v="1"/>
    <n v="0.35"/>
    <n v="6000"/>
    <n v="2100"/>
    <n v="630"/>
    <n v="0.3"/>
  </r>
  <r>
    <x v="1"/>
    <n v="1197831"/>
    <x v="172"/>
    <x v="1"/>
    <x v="23"/>
    <x v="26"/>
    <x v="2"/>
    <n v="0.35"/>
    <n v="4250"/>
    <n v="1487.5"/>
    <n v="446.25"/>
    <n v="0.3"/>
  </r>
  <r>
    <x v="1"/>
    <n v="1197831"/>
    <x v="172"/>
    <x v="1"/>
    <x v="23"/>
    <x v="26"/>
    <x v="3"/>
    <n v="0.35"/>
    <n v="3750"/>
    <n v="1312.5"/>
    <n v="525"/>
    <n v="0.4"/>
  </r>
  <r>
    <x v="1"/>
    <n v="1197831"/>
    <x v="172"/>
    <x v="1"/>
    <x v="23"/>
    <x v="26"/>
    <x v="4"/>
    <n v="0.4"/>
    <n v="2500"/>
    <n v="1000"/>
    <n v="250"/>
    <n v="0.25"/>
  </r>
  <r>
    <x v="1"/>
    <n v="1197831"/>
    <x v="172"/>
    <x v="1"/>
    <x v="23"/>
    <x v="26"/>
    <x v="5"/>
    <n v="0.35"/>
    <n v="4500"/>
    <n v="1575"/>
    <n v="708.75"/>
    <n v="0.45"/>
  </r>
  <r>
    <x v="1"/>
    <n v="1197831"/>
    <x v="173"/>
    <x v="1"/>
    <x v="23"/>
    <x v="26"/>
    <x v="0"/>
    <n v="0.3"/>
    <n v="6250"/>
    <n v="1875"/>
    <n v="656.25"/>
    <n v="0.35"/>
  </r>
  <r>
    <x v="1"/>
    <n v="1197831"/>
    <x v="173"/>
    <x v="1"/>
    <x v="23"/>
    <x v="26"/>
    <x v="1"/>
    <n v="0.4"/>
    <n v="6250"/>
    <n v="2500"/>
    <n v="875"/>
    <n v="0.35"/>
  </r>
  <r>
    <x v="1"/>
    <n v="1197831"/>
    <x v="173"/>
    <x v="1"/>
    <x v="23"/>
    <x v="26"/>
    <x v="2"/>
    <n v="0.3"/>
    <n v="4500"/>
    <n v="1350"/>
    <n v="472.49999999999994"/>
    <n v="0.35"/>
  </r>
  <r>
    <x v="1"/>
    <n v="1197831"/>
    <x v="173"/>
    <x v="1"/>
    <x v="23"/>
    <x v="26"/>
    <x v="3"/>
    <n v="0.35000000000000003"/>
    <n v="3500"/>
    <n v="1225.0000000000002"/>
    <n v="551.25000000000011"/>
    <n v="0.45"/>
  </r>
  <r>
    <x v="1"/>
    <n v="1197831"/>
    <x v="173"/>
    <x v="1"/>
    <x v="23"/>
    <x v="26"/>
    <x v="4"/>
    <n v="0.4"/>
    <n v="2500"/>
    <n v="1000"/>
    <n v="300"/>
    <n v="0.3"/>
  </r>
  <r>
    <x v="1"/>
    <n v="1197831"/>
    <x v="173"/>
    <x v="1"/>
    <x v="23"/>
    <x v="26"/>
    <x v="5"/>
    <n v="0.35000000000000003"/>
    <n v="4000"/>
    <n v="1400.0000000000002"/>
    <n v="700.00000000000011"/>
    <n v="0.5"/>
  </r>
  <r>
    <x v="1"/>
    <n v="1197831"/>
    <x v="60"/>
    <x v="1"/>
    <x v="23"/>
    <x v="26"/>
    <x v="0"/>
    <n v="0.19999999999999998"/>
    <n v="6500"/>
    <n v="1300"/>
    <n v="454.99999999999994"/>
    <n v="0.35"/>
  </r>
  <r>
    <x v="1"/>
    <n v="1197831"/>
    <x v="60"/>
    <x v="1"/>
    <x v="23"/>
    <x v="26"/>
    <x v="1"/>
    <n v="0.30000000000000004"/>
    <n v="6500"/>
    <n v="1950.0000000000002"/>
    <n v="682.5"/>
    <n v="0.35"/>
  </r>
  <r>
    <x v="1"/>
    <n v="1197831"/>
    <x v="60"/>
    <x v="1"/>
    <x v="23"/>
    <x v="26"/>
    <x v="2"/>
    <n v="0.24999999999999997"/>
    <n v="4750"/>
    <n v="1187.4999999999998"/>
    <n v="415.62499999999989"/>
    <n v="0.35"/>
  </r>
  <r>
    <x v="1"/>
    <n v="1197831"/>
    <x v="60"/>
    <x v="1"/>
    <x v="23"/>
    <x v="26"/>
    <x v="3"/>
    <n v="0.30000000000000004"/>
    <n v="3750"/>
    <n v="1125.0000000000002"/>
    <n v="506.25000000000011"/>
    <n v="0.45"/>
  </r>
  <r>
    <x v="1"/>
    <n v="1197831"/>
    <x v="60"/>
    <x v="1"/>
    <x v="23"/>
    <x v="26"/>
    <x v="4"/>
    <n v="0.35"/>
    <n v="2750"/>
    <n v="962.49999999999989"/>
    <n v="288.74999999999994"/>
    <n v="0.3"/>
  </r>
  <r>
    <x v="1"/>
    <n v="1197831"/>
    <x v="60"/>
    <x v="1"/>
    <x v="23"/>
    <x v="26"/>
    <x v="5"/>
    <n v="0.30000000000000004"/>
    <n v="5500"/>
    <n v="1650.0000000000002"/>
    <n v="825.00000000000011"/>
    <n v="0.5"/>
  </r>
  <r>
    <x v="1"/>
    <n v="1197831"/>
    <x v="174"/>
    <x v="1"/>
    <x v="23"/>
    <x v="26"/>
    <x v="0"/>
    <n v="0.19999999999999998"/>
    <n v="7000"/>
    <n v="1399.9999999999998"/>
    <n v="489.99999999999989"/>
    <n v="0.35"/>
  </r>
  <r>
    <x v="1"/>
    <n v="1197831"/>
    <x v="174"/>
    <x v="1"/>
    <x v="23"/>
    <x v="26"/>
    <x v="1"/>
    <n v="0.30000000000000004"/>
    <n v="7250"/>
    <n v="2175.0000000000005"/>
    <n v="761.25000000000011"/>
    <n v="0.35"/>
  </r>
  <r>
    <x v="1"/>
    <n v="1197831"/>
    <x v="174"/>
    <x v="1"/>
    <x v="23"/>
    <x v="26"/>
    <x v="2"/>
    <n v="0.24999999999999997"/>
    <n v="5750"/>
    <n v="1437.4999999999998"/>
    <n v="503.12499999999989"/>
    <n v="0.35"/>
  </r>
  <r>
    <x v="1"/>
    <n v="1197831"/>
    <x v="174"/>
    <x v="1"/>
    <x v="23"/>
    <x v="26"/>
    <x v="3"/>
    <n v="0.35000000000000003"/>
    <n v="5000"/>
    <n v="1750.0000000000002"/>
    <n v="787.50000000000011"/>
    <n v="0.45"/>
  </r>
  <r>
    <x v="1"/>
    <n v="1197831"/>
    <x v="174"/>
    <x v="1"/>
    <x v="23"/>
    <x v="26"/>
    <x v="4"/>
    <n v="0.5"/>
    <n v="4000"/>
    <n v="2000"/>
    <n v="600"/>
    <n v="0.3"/>
  </r>
  <r>
    <x v="1"/>
    <n v="1197831"/>
    <x v="174"/>
    <x v="1"/>
    <x v="23"/>
    <x v="26"/>
    <x v="5"/>
    <n v="0.45"/>
    <n v="7500"/>
    <n v="3375"/>
    <n v="1687.5"/>
    <n v="0.5"/>
  </r>
  <r>
    <x v="1"/>
    <n v="1197831"/>
    <x v="175"/>
    <x v="1"/>
    <x v="23"/>
    <x v="26"/>
    <x v="0"/>
    <n v="0.45"/>
    <n v="7500"/>
    <n v="3375"/>
    <n v="1181.25"/>
    <n v="0.35"/>
  </r>
  <r>
    <x v="1"/>
    <n v="1197831"/>
    <x v="175"/>
    <x v="1"/>
    <x v="23"/>
    <x v="26"/>
    <x v="1"/>
    <n v="0.5"/>
    <n v="7500"/>
    <n v="3750"/>
    <n v="1312.5"/>
    <n v="0.35"/>
  </r>
  <r>
    <x v="1"/>
    <n v="1197831"/>
    <x v="175"/>
    <x v="1"/>
    <x v="23"/>
    <x v="26"/>
    <x v="2"/>
    <n v="0.5"/>
    <n v="6000"/>
    <n v="3000"/>
    <n v="1050"/>
    <n v="0.35"/>
  </r>
  <r>
    <x v="1"/>
    <n v="1197831"/>
    <x v="175"/>
    <x v="1"/>
    <x v="23"/>
    <x v="26"/>
    <x v="3"/>
    <n v="0.5"/>
    <n v="5500"/>
    <n v="2750"/>
    <n v="1237.5"/>
    <n v="0.45"/>
  </r>
  <r>
    <x v="1"/>
    <n v="1197831"/>
    <x v="175"/>
    <x v="1"/>
    <x v="23"/>
    <x v="26"/>
    <x v="4"/>
    <n v="0.55000000000000004"/>
    <n v="4500"/>
    <n v="2475"/>
    <n v="742.5"/>
    <n v="0.3"/>
  </r>
  <r>
    <x v="1"/>
    <n v="1197831"/>
    <x v="175"/>
    <x v="1"/>
    <x v="23"/>
    <x v="26"/>
    <x v="5"/>
    <n v="0.60000000000000009"/>
    <n v="8250"/>
    <n v="4950.0000000000009"/>
    <n v="2475.0000000000005"/>
    <n v="0.5"/>
  </r>
  <r>
    <x v="1"/>
    <n v="1197831"/>
    <x v="176"/>
    <x v="1"/>
    <x v="23"/>
    <x v="26"/>
    <x v="0"/>
    <n v="0.5"/>
    <n v="7750"/>
    <n v="3875"/>
    <n v="1549.9999999999998"/>
    <n v="0.39999999999999997"/>
  </r>
  <r>
    <x v="1"/>
    <n v="1197831"/>
    <x v="176"/>
    <x v="1"/>
    <x v="23"/>
    <x v="26"/>
    <x v="1"/>
    <n v="0.55000000000000004"/>
    <n v="7750"/>
    <n v="4262.5"/>
    <n v="1704.9999999999998"/>
    <n v="0.39999999999999997"/>
  </r>
  <r>
    <x v="1"/>
    <n v="1197831"/>
    <x v="176"/>
    <x v="1"/>
    <x v="23"/>
    <x v="26"/>
    <x v="2"/>
    <n v="0.5"/>
    <n v="9250"/>
    <n v="4625"/>
    <n v="1849.9999999999998"/>
    <n v="0.39999999999999997"/>
  </r>
  <r>
    <x v="1"/>
    <n v="1197831"/>
    <x v="176"/>
    <x v="1"/>
    <x v="23"/>
    <x v="26"/>
    <x v="3"/>
    <n v="0.5"/>
    <n v="5250"/>
    <n v="2625"/>
    <n v="1312.5"/>
    <n v="0.5"/>
  </r>
  <r>
    <x v="1"/>
    <n v="1197831"/>
    <x v="176"/>
    <x v="1"/>
    <x v="23"/>
    <x v="26"/>
    <x v="4"/>
    <n v="0.55000000000000004"/>
    <n v="5250"/>
    <n v="2887.5000000000005"/>
    <n v="1010.6250000000001"/>
    <n v="0.35"/>
  </r>
  <r>
    <x v="1"/>
    <n v="1197831"/>
    <x v="176"/>
    <x v="1"/>
    <x v="23"/>
    <x v="26"/>
    <x v="5"/>
    <n v="0.65"/>
    <n v="8000"/>
    <n v="5200"/>
    <n v="2860.0000000000005"/>
    <n v="0.55000000000000004"/>
  </r>
  <r>
    <x v="1"/>
    <n v="1197831"/>
    <x v="177"/>
    <x v="1"/>
    <x v="23"/>
    <x v="26"/>
    <x v="0"/>
    <n v="0.5"/>
    <n v="7500"/>
    <n v="3750"/>
    <n v="1499.9999999999998"/>
    <n v="0.39999999999999997"/>
  </r>
  <r>
    <x v="1"/>
    <n v="1197831"/>
    <x v="177"/>
    <x v="1"/>
    <x v="23"/>
    <x v="26"/>
    <x v="1"/>
    <n v="0.55000000000000004"/>
    <n v="7500"/>
    <n v="4125"/>
    <n v="1649.9999999999998"/>
    <n v="0.39999999999999997"/>
  </r>
  <r>
    <x v="1"/>
    <n v="1197831"/>
    <x v="177"/>
    <x v="1"/>
    <x v="23"/>
    <x v="26"/>
    <x v="2"/>
    <n v="0.5"/>
    <n v="9250"/>
    <n v="4625"/>
    <n v="1849.9999999999998"/>
    <n v="0.39999999999999997"/>
  </r>
  <r>
    <x v="1"/>
    <n v="1197831"/>
    <x v="177"/>
    <x v="1"/>
    <x v="23"/>
    <x v="26"/>
    <x v="3"/>
    <n v="0.5"/>
    <n v="4750"/>
    <n v="2375"/>
    <n v="1187.5"/>
    <n v="0.5"/>
  </r>
  <r>
    <x v="1"/>
    <n v="1197831"/>
    <x v="177"/>
    <x v="1"/>
    <x v="23"/>
    <x v="26"/>
    <x v="4"/>
    <n v="0.55000000000000004"/>
    <n v="4750"/>
    <n v="2612.5"/>
    <n v="914.37499999999989"/>
    <n v="0.35"/>
  </r>
  <r>
    <x v="1"/>
    <n v="1197831"/>
    <x v="177"/>
    <x v="1"/>
    <x v="23"/>
    <x v="26"/>
    <x v="5"/>
    <n v="0.6"/>
    <n v="7250"/>
    <n v="4350"/>
    <n v="2392.5"/>
    <n v="0.55000000000000004"/>
  </r>
  <r>
    <x v="1"/>
    <n v="1197831"/>
    <x v="178"/>
    <x v="1"/>
    <x v="23"/>
    <x v="26"/>
    <x v="0"/>
    <n v="0.55000000000000004"/>
    <n v="6750"/>
    <n v="3712.5000000000005"/>
    <n v="1485"/>
    <n v="0.39999999999999997"/>
  </r>
  <r>
    <x v="1"/>
    <n v="1197831"/>
    <x v="178"/>
    <x v="1"/>
    <x v="23"/>
    <x v="26"/>
    <x v="1"/>
    <n v="0.55000000000000004"/>
    <n v="6250"/>
    <n v="3437.5000000000005"/>
    <n v="1375"/>
    <n v="0.39999999999999997"/>
  </r>
  <r>
    <x v="1"/>
    <n v="1197831"/>
    <x v="178"/>
    <x v="1"/>
    <x v="23"/>
    <x v="26"/>
    <x v="2"/>
    <n v="0.6"/>
    <n v="6750"/>
    <n v="4050"/>
    <n v="1619.9999999999998"/>
    <n v="0.39999999999999997"/>
  </r>
  <r>
    <x v="1"/>
    <n v="1197831"/>
    <x v="178"/>
    <x v="1"/>
    <x v="23"/>
    <x v="26"/>
    <x v="3"/>
    <n v="0.6"/>
    <n v="4000"/>
    <n v="2400"/>
    <n v="1200"/>
    <n v="0.5"/>
  </r>
  <r>
    <x v="1"/>
    <n v="1197831"/>
    <x v="178"/>
    <x v="1"/>
    <x v="23"/>
    <x v="26"/>
    <x v="4"/>
    <n v="0.55000000000000004"/>
    <n v="4000"/>
    <n v="2200"/>
    <n v="770"/>
    <n v="0.35"/>
  </r>
  <r>
    <x v="1"/>
    <n v="1197831"/>
    <x v="178"/>
    <x v="1"/>
    <x v="23"/>
    <x v="26"/>
    <x v="5"/>
    <n v="0.5"/>
    <n v="6250"/>
    <n v="3125"/>
    <n v="1718.7500000000002"/>
    <n v="0.55000000000000004"/>
  </r>
  <r>
    <x v="1"/>
    <n v="1197831"/>
    <x v="179"/>
    <x v="1"/>
    <x v="23"/>
    <x v="26"/>
    <x v="0"/>
    <n v="0.4"/>
    <n v="5750"/>
    <n v="2300"/>
    <n v="919.99999999999989"/>
    <n v="0.39999999999999997"/>
  </r>
  <r>
    <x v="1"/>
    <n v="1197831"/>
    <x v="179"/>
    <x v="1"/>
    <x v="23"/>
    <x v="26"/>
    <x v="1"/>
    <n v="0.4"/>
    <n v="5750"/>
    <n v="2300"/>
    <n v="919.99999999999989"/>
    <n v="0.39999999999999997"/>
  </r>
  <r>
    <x v="1"/>
    <n v="1197831"/>
    <x v="179"/>
    <x v="1"/>
    <x v="23"/>
    <x v="26"/>
    <x v="2"/>
    <n v="0.45"/>
    <n v="5250"/>
    <n v="2362.5"/>
    <n v="944.99999999999989"/>
    <n v="0.39999999999999997"/>
  </r>
  <r>
    <x v="1"/>
    <n v="1197831"/>
    <x v="179"/>
    <x v="1"/>
    <x v="23"/>
    <x v="26"/>
    <x v="3"/>
    <n v="0.45"/>
    <n v="3750"/>
    <n v="1687.5"/>
    <n v="843.75"/>
    <n v="0.5"/>
  </r>
  <r>
    <x v="1"/>
    <n v="1197831"/>
    <x v="179"/>
    <x v="1"/>
    <x v="23"/>
    <x v="26"/>
    <x v="4"/>
    <n v="0.35000000000000003"/>
    <n v="3500"/>
    <n v="1225.0000000000002"/>
    <n v="428.75000000000006"/>
    <n v="0.35"/>
  </r>
  <r>
    <x v="1"/>
    <n v="1197831"/>
    <x v="179"/>
    <x v="1"/>
    <x v="23"/>
    <x v="26"/>
    <x v="5"/>
    <n v="0.45"/>
    <n v="5250"/>
    <n v="2362.5"/>
    <n v="1299.375"/>
    <n v="0.55000000000000004"/>
  </r>
  <r>
    <x v="1"/>
    <n v="1197831"/>
    <x v="64"/>
    <x v="1"/>
    <x v="23"/>
    <x v="26"/>
    <x v="0"/>
    <n v="0.35000000000000003"/>
    <n v="6750"/>
    <n v="2362.5"/>
    <n v="944.99999999999989"/>
    <n v="0.39999999999999997"/>
  </r>
  <r>
    <x v="1"/>
    <n v="1197831"/>
    <x v="64"/>
    <x v="1"/>
    <x v="23"/>
    <x v="26"/>
    <x v="1"/>
    <n v="0.35000000000000003"/>
    <n v="6750"/>
    <n v="2362.5"/>
    <n v="944.99999999999989"/>
    <n v="0.39999999999999997"/>
  </r>
  <r>
    <x v="1"/>
    <n v="1197831"/>
    <x v="64"/>
    <x v="1"/>
    <x v="23"/>
    <x v="26"/>
    <x v="2"/>
    <n v="0.6"/>
    <n v="6000"/>
    <n v="3600"/>
    <n v="1439.9999999999998"/>
    <n v="0.39999999999999997"/>
  </r>
  <r>
    <x v="1"/>
    <n v="1197831"/>
    <x v="64"/>
    <x v="1"/>
    <x v="23"/>
    <x v="26"/>
    <x v="3"/>
    <n v="0.6"/>
    <n v="4500"/>
    <n v="2700"/>
    <n v="1350"/>
    <n v="0.5"/>
  </r>
  <r>
    <x v="1"/>
    <n v="1197831"/>
    <x v="64"/>
    <x v="1"/>
    <x v="23"/>
    <x v="26"/>
    <x v="4"/>
    <n v="0.54999999999999993"/>
    <n v="4250"/>
    <n v="2337.4999999999995"/>
    <n v="818.12499999999977"/>
    <n v="0.35"/>
  </r>
  <r>
    <x v="1"/>
    <n v="1197831"/>
    <x v="64"/>
    <x v="1"/>
    <x v="23"/>
    <x v="26"/>
    <x v="5"/>
    <n v="0.65"/>
    <n v="6250"/>
    <n v="4062.5"/>
    <n v="2234.375"/>
    <n v="0.55000000000000004"/>
  </r>
  <r>
    <x v="1"/>
    <n v="1197831"/>
    <x v="65"/>
    <x v="1"/>
    <x v="23"/>
    <x v="26"/>
    <x v="0"/>
    <n v="0.54999999999999993"/>
    <n v="7750"/>
    <n v="4262.4999999999991"/>
    <n v="1704.9999999999995"/>
    <n v="0.39999999999999997"/>
  </r>
  <r>
    <x v="1"/>
    <n v="1197831"/>
    <x v="65"/>
    <x v="1"/>
    <x v="23"/>
    <x v="26"/>
    <x v="1"/>
    <n v="0.54999999999999993"/>
    <n v="7750"/>
    <n v="4262.4999999999991"/>
    <n v="1704.9999999999995"/>
    <n v="0.39999999999999997"/>
  </r>
  <r>
    <x v="1"/>
    <n v="1197831"/>
    <x v="65"/>
    <x v="1"/>
    <x v="23"/>
    <x v="26"/>
    <x v="2"/>
    <n v="0.6"/>
    <n v="6750"/>
    <n v="4050"/>
    <n v="1619.9999999999998"/>
    <n v="0.39999999999999997"/>
  </r>
  <r>
    <x v="1"/>
    <n v="1197831"/>
    <x v="65"/>
    <x v="1"/>
    <x v="23"/>
    <x v="26"/>
    <x v="3"/>
    <n v="0.6"/>
    <n v="5250"/>
    <n v="3150"/>
    <n v="1575"/>
    <n v="0.5"/>
  </r>
  <r>
    <x v="1"/>
    <n v="1197831"/>
    <x v="65"/>
    <x v="1"/>
    <x v="23"/>
    <x v="26"/>
    <x v="4"/>
    <n v="0.54999999999999993"/>
    <n v="4750"/>
    <n v="2612.4999999999995"/>
    <n v="914.37499999999977"/>
    <n v="0.35"/>
  </r>
  <r>
    <x v="1"/>
    <n v="1197831"/>
    <x v="65"/>
    <x v="1"/>
    <x v="23"/>
    <x v="26"/>
    <x v="5"/>
    <n v="0.65"/>
    <n v="7250"/>
    <n v="4712.5"/>
    <n v="2591.875"/>
    <n v="0.55000000000000004"/>
  </r>
  <r>
    <x v="2"/>
    <n v="1128299"/>
    <x v="180"/>
    <x v="2"/>
    <x v="24"/>
    <x v="27"/>
    <x v="0"/>
    <n v="0.29999999999999993"/>
    <n v="4250"/>
    <n v="1274.9999999999998"/>
    <n v="446.24999999999989"/>
    <n v="0.35"/>
  </r>
  <r>
    <x v="2"/>
    <n v="1128299"/>
    <x v="180"/>
    <x v="2"/>
    <x v="24"/>
    <x v="27"/>
    <x v="1"/>
    <n v="0.4"/>
    <n v="4250"/>
    <n v="1700"/>
    <n v="680"/>
    <n v="0.4"/>
  </r>
  <r>
    <x v="2"/>
    <n v="1128299"/>
    <x v="180"/>
    <x v="2"/>
    <x v="24"/>
    <x v="27"/>
    <x v="2"/>
    <n v="0.4"/>
    <n v="4250"/>
    <n v="1700"/>
    <n v="595"/>
    <n v="0.35"/>
  </r>
  <r>
    <x v="2"/>
    <n v="1128299"/>
    <x v="180"/>
    <x v="2"/>
    <x v="24"/>
    <x v="27"/>
    <x v="3"/>
    <n v="0.4"/>
    <n v="2750"/>
    <n v="1100"/>
    <n v="385"/>
    <n v="0.35"/>
  </r>
  <r>
    <x v="2"/>
    <n v="1128299"/>
    <x v="180"/>
    <x v="2"/>
    <x v="24"/>
    <x v="27"/>
    <x v="4"/>
    <n v="0.45000000000000007"/>
    <n v="2250"/>
    <n v="1012.5000000000001"/>
    <n v="303.75"/>
    <n v="0.3"/>
  </r>
  <r>
    <x v="2"/>
    <n v="1128299"/>
    <x v="180"/>
    <x v="2"/>
    <x v="24"/>
    <x v="27"/>
    <x v="5"/>
    <n v="0.4"/>
    <n v="4250"/>
    <n v="1700"/>
    <n v="425"/>
    <n v="0.25"/>
  </r>
  <r>
    <x v="2"/>
    <n v="1128299"/>
    <x v="181"/>
    <x v="2"/>
    <x v="24"/>
    <x v="27"/>
    <x v="0"/>
    <n v="0.29999999999999993"/>
    <n v="4750"/>
    <n v="1424.9999999999998"/>
    <n v="498.74999999999989"/>
    <n v="0.35"/>
  </r>
  <r>
    <x v="2"/>
    <n v="1128299"/>
    <x v="181"/>
    <x v="2"/>
    <x v="24"/>
    <x v="27"/>
    <x v="1"/>
    <n v="0.4"/>
    <n v="3750"/>
    <n v="1500"/>
    <n v="600"/>
    <n v="0.4"/>
  </r>
  <r>
    <x v="2"/>
    <n v="1128299"/>
    <x v="181"/>
    <x v="2"/>
    <x v="24"/>
    <x v="27"/>
    <x v="2"/>
    <n v="0.4"/>
    <n v="3750"/>
    <n v="1500"/>
    <n v="525"/>
    <n v="0.35"/>
  </r>
  <r>
    <x v="2"/>
    <n v="1128299"/>
    <x v="181"/>
    <x v="2"/>
    <x v="24"/>
    <x v="27"/>
    <x v="3"/>
    <n v="0.4"/>
    <n v="2250"/>
    <n v="900"/>
    <n v="315"/>
    <n v="0.35"/>
  </r>
  <r>
    <x v="2"/>
    <n v="1128299"/>
    <x v="181"/>
    <x v="2"/>
    <x v="24"/>
    <x v="27"/>
    <x v="4"/>
    <n v="0.45000000000000007"/>
    <n v="1500"/>
    <n v="675.00000000000011"/>
    <n v="202.50000000000003"/>
    <n v="0.3"/>
  </r>
  <r>
    <x v="2"/>
    <n v="1128299"/>
    <x v="181"/>
    <x v="2"/>
    <x v="24"/>
    <x v="27"/>
    <x v="5"/>
    <n v="0.4"/>
    <n v="3500"/>
    <n v="1400"/>
    <n v="350"/>
    <n v="0.25"/>
  </r>
  <r>
    <x v="2"/>
    <n v="1128299"/>
    <x v="182"/>
    <x v="2"/>
    <x v="24"/>
    <x v="27"/>
    <x v="0"/>
    <n v="0.4"/>
    <n v="5000"/>
    <n v="2000"/>
    <n v="700"/>
    <n v="0.35"/>
  </r>
  <r>
    <x v="2"/>
    <n v="1128299"/>
    <x v="182"/>
    <x v="2"/>
    <x v="24"/>
    <x v="27"/>
    <x v="1"/>
    <n v="0.5"/>
    <n v="3500"/>
    <n v="1750"/>
    <n v="700"/>
    <n v="0.4"/>
  </r>
  <r>
    <x v="2"/>
    <n v="1128299"/>
    <x v="182"/>
    <x v="2"/>
    <x v="24"/>
    <x v="27"/>
    <x v="2"/>
    <n v="0.5"/>
    <n v="3500"/>
    <n v="1750"/>
    <n v="612.5"/>
    <n v="0.35"/>
  </r>
  <r>
    <x v="2"/>
    <n v="1128299"/>
    <x v="182"/>
    <x v="2"/>
    <x v="24"/>
    <x v="27"/>
    <x v="3"/>
    <n v="0.5"/>
    <n v="2250"/>
    <n v="1125"/>
    <n v="393.75"/>
    <n v="0.35"/>
  </r>
  <r>
    <x v="2"/>
    <n v="1128299"/>
    <x v="182"/>
    <x v="2"/>
    <x v="24"/>
    <x v="27"/>
    <x v="4"/>
    <n v="0.55000000000000004"/>
    <n v="1250"/>
    <n v="687.5"/>
    <n v="206.25"/>
    <n v="0.3"/>
  </r>
  <r>
    <x v="2"/>
    <n v="1128299"/>
    <x v="182"/>
    <x v="2"/>
    <x v="24"/>
    <x v="27"/>
    <x v="5"/>
    <n v="0.5"/>
    <n v="3250"/>
    <n v="1625"/>
    <n v="406.25"/>
    <n v="0.25"/>
  </r>
  <r>
    <x v="2"/>
    <n v="1128299"/>
    <x v="183"/>
    <x v="2"/>
    <x v="24"/>
    <x v="27"/>
    <x v="0"/>
    <n v="0.5"/>
    <n v="5000"/>
    <n v="2500"/>
    <n v="875"/>
    <n v="0.35"/>
  </r>
  <r>
    <x v="2"/>
    <n v="1128299"/>
    <x v="183"/>
    <x v="2"/>
    <x v="24"/>
    <x v="27"/>
    <x v="1"/>
    <n v="0.55000000000000004"/>
    <n v="3000"/>
    <n v="1650.0000000000002"/>
    <n v="660.00000000000011"/>
    <n v="0.4"/>
  </r>
  <r>
    <x v="2"/>
    <n v="1128299"/>
    <x v="183"/>
    <x v="2"/>
    <x v="24"/>
    <x v="27"/>
    <x v="2"/>
    <n v="0.55000000000000004"/>
    <n v="3500"/>
    <n v="1925.0000000000002"/>
    <n v="673.75"/>
    <n v="0.35"/>
  </r>
  <r>
    <x v="2"/>
    <n v="1128299"/>
    <x v="183"/>
    <x v="2"/>
    <x v="24"/>
    <x v="27"/>
    <x v="3"/>
    <n v="0.5"/>
    <n v="2500"/>
    <n v="1250"/>
    <n v="437.5"/>
    <n v="0.35"/>
  </r>
  <r>
    <x v="2"/>
    <n v="1128299"/>
    <x v="183"/>
    <x v="2"/>
    <x v="24"/>
    <x v="27"/>
    <x v="4"/>
    <n v="0.55000000000000004"/>
    <n v="1500"/>
    <n v="825.00000000000011"/>
    <n v="247.50000000000003"/>
    <n v="0.3"/>
  </r>
  <r>
    <x v="2"/>
    <n v="1128299"/>
    <x v="183"/>
    <x v="2"/>
    <x v="24"/>
    <x v="27"/>
    <x v="5"/>
    <n v="0.70000000000000007"/>
    <n v="3250"/>
    <n v="2275"/>
    <n v="568.75"/>
    <n v="0.25"/>
  </r>
  <r>
    <x v="2"/>
    <n v="1128299"/>
    <x v="184"/>
    <x v="2"/>
    <x v="24"/>
    <x v="27"/>
    <x v="0"/>
    <n v="0.5"/>
    <n v="5250"/>
    <n v="2625"/>
    <n v="918.74999999999989"/>
    <n v="0.35"/>
  </r>
  <r>
    <x v="2"/>
    <n v="1128299"/>
    <x v="184"/>
    <x v="2"/>
    <x v="24"/>
    <x v="27"/>
    <x v="1"/>
    <n v="0.55000000000000004"/>
    <n v="3750"/>
    <n v="2062.5"/>
    <n v="825"/>
    <n v="0.4"/>
  </r>
  <r>
    <x v="2"/>
    <n v="1128299"/>
    <x v="184"/>
    <x v="2"/>
    <x v="24"/>
    <x v="27"/>
    <x v="2"/>
    <n v="0.55000000000000004"/>
    <n v="4000"/>
    <n v="2200"/>
    <n v="770"/>
    <n v="0.35"/>
  </r>
  <r>
    <x v="2"/>
    <n v="1128299"/>
    <x v="184"/>
    <x v="2"/>
    <x v="24"/>
    <x v="27"/>
    <x v="3"/>
    <n v="0.5"/>
    <n v="3000"/>
    <n v="1500"/>
    <n v="525"/>
    <n v="0.35"/>
  </r>
  <r>
    <x v="2"/>
    <n v="1128299"/>
    <x v="184"/>
    <x v="2"/>
    <x v="24"/>
    <x v="27"/>
    <x v="4"/>
    <n v="0.55000000000000004"/>
    <n v="2000"/>
    <n v="1100"/>
    <n v="330"/>
    <n v="0.3"/>
  </r>
  <r>
    <x v="2"/>
    <n v="1128299"/>
    <x v="184"/>
    <x v="2"/>
    <x v="24"/>
    <x v="27"/>
    <x v="5"/>
    <n v="0.70000000000000007"/>
    <n v="3750"/>
    <n v="2625.0000000000005"/>
    <n v="656.25000000000011"/>
    <n v="0.25"/>
  </r>
  <r>
    <x v="2"/>
    <n v="1128299"/>
    <x v="185"/>
    <x v="2"/>
    <x v="24"/>
    <x v="27"/>
    <x v="0"/>
    <n v="0.5"/>
    <n v="6250"/>
    <n v="3125"/>
    <n v="1093.75"/>
    <n v="0.35"/>
  </r>
  <r>
    <x v="2"/>
    <n v="1128299"/>
    <x v="185"/>
    <x v="2"/>
    <x v="24"/>
    <x v="27"/>
    <x v="1"/>
    <n v="0.55000000000000004"/>
    <n v="4750"/>
    <n v="2612.5"/>
    <n v="1045"/>
    <n v="0.4"/>
  </r>
  <r>
    <x v="2"/>
    <n v="1128299"/>
    <x v="185"/>
    <x v="2"/>
    <x v="24"/>
    <x v="27"/>
    <x v="2"/>
    <n v="0.55000000000000004"/>
    <n v="4750"/>
    <n v="2612.5"/>
    <n v="914.37499999999989"/>
    <n v="0.35"/>
  </r>
  <r>
    <x v="2"/>
    <n v="1128299"/>
    <x v="185"/>
    <x v="2"/>
    <x v="24"/>
    <x v="27"/>
    <x v="3"/>
    <n v="0.5"/>
    <n v="3500"/>
    <n v="1750"/>
    <n v="612.5"/>
    <n v="0.35"/>
  </r>
  <r>
    <x v="2"/>
    <n v="1128299"/>
    <x v="185"/>
    <x v="2"/>
    <x v="24"/>
    <x v="27"/>
    <x v="4"/>
    <n v="0.55000000000000004"/>
    <n v="2250"/>
    <n v="1237.5"/>
    <n v="371.25"/>
    <n v="0.3"/>
  </r>
  <r>
    <x v="2"/>
    <n v="1128299"/>
    <x v="185"/>
    <x v="2"/>
    <x v="24"/>
    <x v="27"/>
    <x v="5"/>
    <n v="0.70000000000000007"/>
    <n v="5250"/>
    <n v="3675.0000000000005"/>
    <n v="918.75000000000011"/>
    <n v="0.25"/>
  </r>
  <r>
    <x v="2"/>
    <n v="1128299"/>
    <x v="186"/>
    <x v="2"/>
    <x v="24"/>
    <x v="27"/>
    <x v="0"/>
    <n v="0.5"/>
    <n v="6750"/>
    <n v="3375"/>
    <n v="1181.25"/>
    <n v="0.35"/>
  </r>
  <r>
    <x v="2"/>
    <n v="1128299"/>
    <x v="186"/>
    <x v="2"/>
    <x v="24"/>
    <x v="27"/>
    <x v="1"/>
    <n v="0.55000000000000004"/>
    <n v="5250"/>
    <n v="2887.5000000000005"/>
    <n v="1155.0000000000002"/>
    <n v="0.4"/>
  </r>
  <r>
    <x v="2"/>
    <n v="1128299"/>
    <x v="186"/>
    <x v="2"/>
    <x v="24"/>
    <x v="27"/>
    <x v="2"/>
    <n v="0.55000000000000004"/>
    <n v="4750"/>
    <n v="2612.5"/>
    <n v="914.37499999999989"/>
    <n v="0.35"/>
  </r>
  <r>
    <x v="2"/>
    <n v="1128299"/>
    <x v="186"/>
    <x v="2"/>
    <x v="24"/>
    <x v="27"/>
    <x v="3"/>
    <n v="0.5"/>
    <n v="3750"/>
    <n v="1875"/>
    <n v="656.25"/>
    <n v="0.35"/>
  </r>
  <r>
    <x v="2"/>
    <n v="1128299"/>
    <x v="186"/>
    <x v="2"/>
    <x v="24"/>
    <x v="27"/>
    <x v="4"/>
    <n v="0.55000000000000004"/>
    <n v="4250"/>
    <n v="2337.5"/>
    <n v="701.25"/>
    <n v="0.3"/>
  </r>
  <r>
    <x v="2"/>
    <n v="1128299"/>
    <x v="186"/>
    <x v="2"/>
    <x v="24"/>
    <x v="27"/>
    <x v="5"/>
    <n v="0.70000000000000007"/>
    <n v="4250"/>
    <n v="2975.0000000000005"/>
    <n v="743.75000000000011"/>
    <n v="0.25"/>
  </r>
  <r>
    <x v="2"/>
    <n v="1128299"/>
    <x v="187"/>
    <x v="2"/>
    <x v="24"/>
    <x v="27"/>
    <x v="0"/>
    <n v="0.55000000000000004"/>
    <n v="6250"/>
    <n v="3437.5000000000005"/>
    <n v="1203.125"/>
    <n v="0.35"/>
  </r>
  <r>
    <x v="2"/>
    <n v="1128299"/>
    <x v="187"/>
    <x v="2"/>
    <x v="24"/>
    <x v="27"/>
    <x v="1"/>
    <n v="0.60000000000000009"/>
    <n v="5750"/>
    <n v="3450.0000000000005"/>
    <n v="1380.0000000000002"/>
    <n v="0.4"/>
  </r>
  <r>
    <x v="2"/>
    <n v="1128299"/>
    <x v="187"/>
    <x v="2"/>
    <x v="24"/>
    <x v="27"/>
    <x v="2"/>
    <n v="0.55000000000000004"/>
    <n v="4500"/>
    <n v="2475"/>
    <n v="866.25"/>
    <n v="0.35"/>
  </r>
  <r>
    <x v="2"/>
    <n v="1128299"/>
    <x v="187"/>
    <x v="2"/>
    <x v="24"/>
    <x v="27"/>
    <x v="3"/>
    <n v="0.55000000000000004"/>
    <n v="4000"/>
    <n v="2200"/>
    <n v="770"/>
    <n v="0.35"/>
  </r>
  <r>
    <x v="2"/>
    <n v="1128299"/>
    <x v="187"/>
    <x v="2"/>
    <x v="24"/>
    <x v="27"/>
    <x v="4"/>
    <n v="0.65"/>
    <n v="4000"/>
    <n v="2600"/>
    <n v="780"/>
    <n v="0.3"/>
  </r>
  <r>
    <x v="2"/>
    <n v="1128299"/>
    <x v="187"/>
    <x v="2"/>
    <x v="24"/>
    <x v="27"/>
    <x v="5"/>
    <n v="0.70000000000000007"/>
    <n v="3750"/>
    <n v="2625.0000000000005"/>
    <n v="656.25000000000011"/>
    <n v="0.25"/>
  </r>
  <r>
    <x v="2"/>
    <n v="1128299"/>
    <x v="188"/>
    <x v="2"/>
    <x v="24"/>
    <x v="27"/>
    <x v="0"/>
    <n v="0.45000000000000007"/>
    <n v="5750"/>
    <n v="2587.5000000000005"/>
    <n v="905.62500000000011"/>
    <n v="0.35"/>
  </r>
  <r>
    <x v="2"/>
    <n v="1128299"/>
    <x v="188"/>
    <x v="2"/>
    <x v="24"/>
    <x v="27"/>
    <x v="1"/>
    <n v="0.50000000000000011"/>
    <n v="5750"/>
    <n v="2875.0000000000005"/>
    <n v="1150.0000000000002"/>
    <n v="0.4"/>
  </r>
  <r>
    <x v="2"/>
    <n v="1128299"/>
    <x v="188"/>
    <x v="2"/>
    <x v="24"/>
    <x v="27"/>
    <x v="2"/>
    <n v="0.45000000000000007"/>
    <n v="4250"/>
    <n v="1912.5000000000002"/>
    <n v="669.375"/>
    <n v="0.35"/>
  </r>
  <r>
    <x v="2"/>
    <n v="1128299"/>
    <x v="188"/>
    <x v="2"/>
    <x v="24"/>
    <x v="27"/>
    <x v="3"/>
    <n v="0.45000000000000007"/>
    <n v="3750"/>
    <n v="1687.5000000000002"/>
    <n v="590.625"/>
    <n v="0.35"/>
  </r>
  <r>
    <x v="2"/>
    <n v="1128299"/>
    <x v="188"/>
    <x v="2"/>
    <x v="24"/>
    <x v="27"/>
    <x v="4"/>
    <n v="0.55000000000000004"/>
    <n v="3750"/>
    <n v="2062.5"/>
    <n v="618.75"/>
    <n v="0.3"/>
  </r>
  <r>
    <x v="2"/>
    <n v="1128299"/>
    <x v="188"/>
    <x v="2"/>
    <x v="24"/>
    <x v="27"/>
    <x v="5"/>
    <n v="0.60000000000000009"/>
    <n v="4250"/>
    <n v="2550.0000000000005"/>
    <n v="637.50000000000011"/>
    <n v="0.25"/>
  </r>
  <r>
    <x v="2"/>
    <n v="1128299"/>
    <x v="189"/>
    <x v="2"/>
    <x v="24"/>
    <x v="27"/>
    <x v="0"/>
    <n v="0.45000000000000007"/>
    <n v="5000"/>
    <n v="2250.0000000000005"/>
    <n v="787.50000000000011"/>
    <n v="0.35"/>
  </r>
  <r>
    <x v="2"/>
    <n v="1128299"/>
    <x v="189"/>
    <x v="2"/>
    <x v="24"/>
    <x v="27"/>
    <x v="1"/>
    <n v="0.50000000000000011"/>
    <n v="5000"/>
    <n v="2500.0000000000005"/>
    <n v="1000.0000000000002"/>
    <n v="0.4"/>
  </r>
  <r>
    <x v="2"/>
    <n v="1128299"/>
    <x v="189"/>
    <x v="2"/>
    <x v="24"/>
    <x v="27"/>
    <x v="2"/>
    <n v="0.45000000000000007"/>
    <n v="3250"/>
    <n v="1462.5000000000002"/>
    <n v="511.87500000000006"/>
    <n v="0.35"/>
  </r>
  <r>
    <x v="2"/>
    <n v="1128299"/>
    <x v="189"/>
    <x v="2"/>
    <x v="24"/>
    <x v="27"/>
    <x v="3"/>
    <n v="0.45000000000000007"/>
    <n v="3000"/>
    <n v="1350.0000000000002"/>
    <n v="472.50000000000006"/>
    <n v="0.35"/>
  </r>
  <r>
    <x v="2"/>
    <n v="1128299"/>
    <x v="189"/>
    <x v="2"/>
    <x v="24"/>
    <x v="27"/>
    <x v="4"/>
    <n v="0.55000000000000004"/>
    <n v="2750"/>
    <n v="1512.5000000000002"/>
    <n v="453.75000000000006"/>
    <n v="0.3"/>
  </r>
  <r>
    <x v="2"/>
    <n v="1128299"/>
    <x v="189"/>
    <x v="2"/>
    <x v="24"/>
    <x v="27"/>
    <x v="5"/>
    <n v="0.60000000000000009"/>
    <n v="3250"/>
    <n v="1950.0000000000002"/>
    <n v="487.50000000000006"/>
    <n v="0.25"/>
  </r>
  <r>
    <x v="2"/>
    <n v="1128299"/>
    <x v="190"/>
    <x v="2"/>
    <x v="24"/>
    <x v="27"/>
    <x v="0"/>
    <n v="0.45000000000000007"/>
    <n v="5000"/>
    <n v="2250.0000000000005"/>
    <n v="787.50000000000011"/>
    <n v="0.35"/>
  </r>
  <r>
    <x v="2"/>
    <n v="1128299"/>
    <x v="190"/>
    <x v="2"/>
    <x v="24"/>
    <x v="27"/>
    <x v="1"/>
    <n v="0.50000000000000011"/>
    <n v="5250"/>
    <n v="2625.0000000000005"/>
    <n v="1050.0000000000002"/>
    <n v="0.4"/>
  </r>
  <r>
    <x v="2"/>
    <n v="1128299"/>
    <x v="190"/>
    <x v="2"/>
    <x v="24"/>
    <x v="27"/>
    <x v="2"/>
    <n v="0.45000000000000007"/>
    <n v="3750"/>
    <n v="1687.5000000000002"/>
    <n v="590.625"/>
    <n v="0.35"/>
  </r>
  <r>
    <x v="2"/>
    <n v="1128299"/>
    <x v="190"/>
    <x v="2"/>
    <x v="24"/>
    <x v="27"/>
    <x v="3"/>
    <n v="0.45000000000000007"/>
    <n v="3500"/>
    <n v="1575.0000000000002"/>
    <n v="551.25"/>
    <n v="0.35"/>
  </r>
  <r>
    <x v="2"/>
    <n v="1128299"/>
    <x v="190"/>
    <x v="2"/>
    <x v="24"/>
    <x v="27"/>
    <x v="4"/>
    <n v="0.55000000000000004"/>
    <n v="3000"/>
    <n v="1650.0000000000002"/>
    <n v="495.00000000000006"/>
    <n v="0.3"/>
  </r>
  <r>
    <x v="2"/>
    <n v="1128299"/>
    <x v="190"/>
    <x v="2"/>
    <x v="24"/>
    <x v="27"/>
    <x v="5"/>
    <n v="0.60000000000000009"/>
    <n v="4250"/>
    <n v="2550.0000000000005"/>
    <n v="637.50000000000011"/>
    <n v="0.25"/>
  </r>
  <r>
    <x v="2"/>
    <n v="1128299"/>
    <x v="191"/>
    <x v="2"/>
    <x v="24"/>
    <x v="27"/>
    <x v="0"/>
    <n v="0.45000000000000007"/>
    <n v="6250"/>
    <n v="2812.5000000000005"/>
    <n v="984.37500000000011"/>
    <n v="0.35"/>
  </r>
  <r>
    <x v="2"/>
    <n v="1128299"/>
    <x v="191"/>
    <x v="2"/>
    <x v="24"/>
    <x v="27"/>
    <x v="1"/>
    <n v="0.50000000000000011"/>
    <n v="6250"/>
    <n v="3125.0000000000009"/>
    <n v="1250.0000000000005"/>
    <n v="0.4"/>
  </r>
  <r>
    <x v="2"/>
    <n v="1128299"/>
    <x v="191"/>
    <x v="2"/>
    <x v="24"/>
    <x v="27"/>
    <x v="2"/>
    <n v="0.45000000000000007"/>
    <n v="4250"/>
    <n v="1912.5000000000002"/>
    <n v="669.375"/>
    <n v="0.35"/>
  </r>
  <r>
    <x v="2"/>
    <n v="1128299"/>
    <x v="191"/>
    <x v="2"/>
    <x v="24"/>
    <x v="27"/>
    <x v="3"/>
    <n v="0.45000000000000007"/>
    <n v="4250"/>
    <n v="1912.5000000000002"/>
    <n v="669.375"/>
    <n v="0.35"/>
  </r>
  <r>
    <x v="2"/>
    <n v="1128299"/>
    <x v="191"/>
    <x v="2"/>
    <x v="24"/>
    <x v="27"/>
    <x v="4"/>
    <n v="0.55000000000000004"/>
    <n v="3500"/>
    <n v="1925.0000000000002"/>
    <n v="577.5"/>
    <n v="0.3"/>
  </r>
  <r>
    <x v="2"/>
    <n v="1128299"/>
    <x v="191"/>
    <x v="2"/>
    <x v="24"/>
    <x v="27"/>
    <x v="5"/>
    <n v="0.60000000000000009"/>
    <n v="4500"/>
    <n v="2700.0000000000005"/>
    <n v="675.00000000000011"/>
    <n v="0.25"/>
  </r>
  <r>
    <x v="2"/>
    <n v="1128299"/>
    <x v="192"/>
    <x v="2"/>
    <x v="25"/>
    <x v="28"/>
    <x v="0"/>
    <n v="0.34999999999999992"/>
    <n v="4750"/>
    <n v="1662.4999999999995"/>
    <n v="581.87499999999977"/>
    <n v="0.35"/>
  </r>
  <r>
    <x v="2"/>
    <n v="1128299"/>
    <x v="192"/>
    <x v="2"/>
    <x v="25"/>
    <x v="28"/>
    <x v="1"/>
    <n v="0.45"/>
    <n v="4750"/>
    <n v="2137.5"/>
    <n v="855"/>
    <n v="0.4"/>
  </r>
  <r>
    <x v="2"/>
    <n v="1128299"/>
    <x v="192"/>
    <x v="2"/>
    <x v="25"/>
    <x v="28"/>
    <x v="2"/>
    <n v="0.45"/>
    <n v="4750"/>
    <n v="2137.5"/>
    <n v="748.125"/>
    <n v="0.35"/>
  </r>
  <r>
    <x v="2"/>
    <n v="1128299"/>
    <x v="192"/>
    <x v="2"/>
    <x v="25"/>
    <x v="28"/>
    <x v="3"/>
    <n v="0.45"/>
    <n v="3250"/>
    <n v="1462.5"/>
    <n v="511.87499999999994"/>
    <n v="0.35"/>
  </r>
  <r>
    <x v="2"/>
    <n v="1128299"/>
    <x v="192"/>
    <x v="2"/>
    <x v="25"/>
    <x v="28"/>
    <x v="4"/>
    <n v="0.50000000000000011"/>
    <n v="2750"/>
    <n v="1375.0000000000002"/>
    <n v="412.50000000000006"/>
    <n v="0.3"/>
  </r>
  <r>
    <x v="2"/>
    <n v="1128299"/>
    <x v="192"/>
    <x v="2"/>
    <x v="25"/>
    <x v="28"/>
    <x v="5"/>
    <n v="0.45"/>
    <n v="4750"/>
    <n v="2137.5"/>
    <n v="534.375"/>
    <n v="0.25"/>
  </r>
  <r>
    <x v="2"/>
    <n v="1128299"/>
    <x v="193"/>
    <x v="2"/>
    <x v="25"/>
    <x v="28"/>
    <x v="0"/>
    <n v="0.34999999999999992"/>
    <n v="5250"/>
    <n v="1837.4999999999995"/>
    <n v="643.12499999999977"/>
    <n v="0.35"/>
  </r>
  <r>
    <x v="2"/>
    <n v="1128299"/>
    <x v="193"/>
    <x v="2"/>
    <x v="25"/>
    <x v="28"/>
    <x v="1"/>
    <n v="0.45"/>
    <n v="4250"/>
    <n v="1912.5"/>
    <n v="765"/>
    <n v="0.4"/>
  </r>
  <r>
    <x v="2"/>
    <n v="1128299"/>
    <x v="193"/>
    <x v="2"/>
    <x v="25"/>
    <x v="28"/>
    <x v="2"/>
    <n v="0.45"/>
    <n v="4250"/>
    <n v="1912.5"/>
    <n v="669.375"/>
    <n v="0.35"/>
  </r>
  <r>
    <x v="2"/>
    <n v="1128299"/>
    <x v="193"/>
    <x v="2"/>
    <x v="25"/>
    <x v="28"/>
    <x v="3"/>
    <n v="0.45"/>
    <n v="2750"/>
    <n v="1237.5"/>
    <n v="433.125"/>
    <n v="0.35"/>
  </r>
  <r>
    <x v="2"/>
    <n v="1128299"/>
    <x v="193"/>
    <x v="2"/>
    <x v="25"/>
    <x v="28"/>
    <x v="4"/>
    <n v="0.50000000000000011"/>
    <n v="2000"/>
    <n v="1000.0000000000002"/>
    <n v="300.00000000000006"/>
    <n v="0.3"/>
  </r>
  <r>
    <x v="2"/>
    <n v="1128299"/>
    <x v="193"/>
    <x v="2"/>
    <x v="25"/>
    <x v="28"/>
    <x v="5"/>
    <n v="0.45"/>
    <n v="4000"/>
    <n v="1800"/>
    <n v="450"/>
    <n v="0.25"/>
  </r>
  <r>
    <x v="2"/>
    <n v="1128299"/>
    <x v="194"/>
    <x v="2"/>
    <x v="25"/>
    <x v="28"/>
    <x v="0"/>
    <n v="0.45"/>
    <n v="5500"/>
    <n v="2475"/>
    <n v="866.25"/>
    <n v="0.35"/>
  </r>
  <r>
    <x v="2"/>
    <n v="1128299"/>
    <x v="194"/>
    <x v="2"/>
    <x v="25"/>
    <x v="28"/>
    <x v="1"/>
    <n v="0.55000000000000004"/>
    <n v="4000"/>
    <n v="2200"/>
    <n v="880"/>
    <n v="0.4"/>
  </r>
  <r>
    <x v="2"/>
    <n v="1128299"/>
    <x v="194"/>
    <x v="2"/>
    <x v="25"/>
    <x v="28"/>
    <x v="2"/>
    <n v="0.55000000000000004"/>
    <n v="4000"/>
    <n v="2200"/>
    <n v="770"/>
    <n v="0.35"/>
  </r>
  <r>
    <x v="2"/>
    <n v="1128299"/>
    <x v="194"/>
    <x v="2"/>
    <x v="25"/>
    <x v="28"/>
    <x v="3"/>
    <n v="0.55000000000000004"/>
    <n v="2750"/>
    <n v="1512.5000000000002"/>
    <n v="529.375"/>
    <n v="0.35"/>
  </r>
  <r>
    <x v="2"/>
    <n v="1128299"/>
    <x v="194"/>
    <x v="2"/>
    <x v="25"/>
    <x v="28"/>
    <x v="4"/>
    <n v="0.60000000000000009"/>
    <n v="1750"/>
    <n v="1050.0000000000002"/>
    <n v="315.00000000000006"/>
    <n v="0.3"/>
  </r>
  <r>
    <x v="2"/>
    <n v="1128299"/>
    <x v="194"/>
    <x v="2"/>
    <x v="25"/>
    <x v="28"/>
    <x v="5"/>
    <n v="0.55000000000000004"/>
    <n v="3750"/>
    <n v="2062.5"/>
    <n v="515.625"/>
    <n v="0.25"/>
  </r>
  <r>
    <x v="2"/>
    <n v="1128299"/>
    <x v="195"/>
    <x v="2"/>
    <x v="25"/>
    <x v="28"/>
    <x v="0"/>
    <n v="0.55000000000000004"/>
    <n v="5500"/>
    <n v="3025.0000000000005"/>
    <n v="1058.75"/>
    <n v="0.35"/>
  </r>
  <r>
    <x v="2"/>
    <n v="1128299"/>
    <x v="195"/>
    <x v="2"/>
    <x v="25"/>
    <x v="28"/>
    <x v="1"/>
    <n v="0.60000000000000009"/>
    <n v="3500"/>
    <n v="2100.0000000000005"/>
    <n v="840.00000000000023"/>
    <n v="0.4"/>
  </r>
  <r>
    <x v="2"/>
    <n v="1128299"/>
    <x v="195"/>
    <x v="2"/>
    <x v="25"/>
    <x v="28"/>
    <x v="2"/>
    <n v="0.60000000000000009"/>
    <n v="4000"/>
    <n v="2400.0000000000005"/>
    <n v="840.00000000000011"/>
    <n v="0.35"/>
  </r>
  <r>
    <x v="2"/>
    <n v="1128299"/>
    <x v="195"/>
    <x v="2"/>
    <x v="25"/>
    <x v="28"/>
    <x v="3"/>
    <n v="0.55000000000000004"/>
    <n v="3000"/>
    <n v="1650.0000000000002"/>
    <n v="577.5"/>
    <n v="0.35"/>
  </r>
  <r>
    <x v="2"/>
    <n v="1128299"/>
    <x v="195"/>
    <x v="2"/>
    <x v="25"/>
    <x v="28"/>
    <x v="4"/>
    <n v="0.60000000000000009"/>
    <n v="2000"/>
    <n v="1200.0000000000002"/>
    <n v="360.00000000000006"/>
    <n v="0.3"/>
  </r>
  <r>
    <x v="2"/>
    <n v="1128299"/>
    <x v="195"/>
    <x v="2"/>
    <x v="25"/>
    <x v="28"/>
    <x v="5"/>
    <n v="0.75000000000000011"/>
    <n v="3750"/>
    <n v="2812.5000000000005"/>
    <n v="703.12500000000011"/>
    <n v="0.25"/>
  </r>
  <r>
    <x v="2"/>
    <n v="1128299"/>
    <x v="196"/>
    <x v="2"/>
    <x v="25"/>
    <x v="28"/>
    <x v="0"/>
    <n v="0.55000000000000004"/>
    <n v="5750"/>
    <n v="3162.5000000000005"/>
    <n v="1106.875"/>
    <n v="0.35"/>
  </r>
  <r>
    <x v="2"/>
    <n v="1128299"/>
    <x v="196"/>
    <x v="2"/>
    <x v="25"/>
    <x v="28"/>
    <x v="1"/>
    <n v="0.60000000000000009"/>
    <n v="4250"/>
    <n v="2550.0000000000005"/>
    <n v="1020.0000000000002"/>
    <n v="0.4"/>
  </r>
  <r>
    <x v="2"/>
    <n v="1128299"/>
    <x v="196"/>
    <x v="2"/>
    <x v="25"/>
    <x v="28"/>
    <x v="2"/>
    <n v="0.60000000000000009"/>
    <n v="4500"/>
    <n v="2700.0000000000005"/>
    <n v="945.00000000000011"/>
    <n v="0.35"/>
  </r>
  <r>
    <x v="2"/>
    <n v="1128299"/>
    <x v="196"/>
    <x v="2"/>
    <x v="25"/>
    <x v="28"/>
    <x v="3"/>
    <n v="0.55000000000000004"/>
    <n v="3500"/>
    <n v="1925.0000000000002"/>
    <n v="673.75"/>
    <n v="0.35"/>
  </r>
  <r>
    <x v="2"/>
    <n v="1128299"/>
    <x v="196"/>
    <x v="2"/>
    <x v="25"/>
    <x v="28"/>
    <x v="4"/>
    <n v="0.60000000000000009"/>
    <n v="2500"/>
    <n v="1500.0000000000002"/>
    <n v="450.00000000000006"/>
    <n v="0.3"/>
  </r>
  <r>
    <x v="2"/>
    <n v="1128299"/>
    <x v="196"/>
    <x v="2"/>
    <x v="25"/>
    <x v="28"/>
    <x v="5"/>
    <n v="0.75000000000000011"/>
    <n v="4250"/>
    <n v="3187.5000000000005"/>
    <n v="796.87500000000011"/>
    <n v="0.25"/>
  </r>
  <r>
    <x v="2"/>
    <n v="1128299"/>
    <x v="197"/>
    <x v="2"/>
    <x v="25"/>
    <x v="28"/>
    <x v="0"/>
    <n v="0.55000000000000004"/>
    <n v="7000"/>
    <n v="3850.0000000000005"/>
    <n v="1347.5"/>
    <n v="0.35"/>
  </r>
  <r>
    <x v="2"/>
    <n v="1128299"/>
    <x v="197"/>
    <x v="2"/>
    <x v="25"/>
    <x v="28"/>
    <x v="1"/>
    <n v="0.60000000000000009"/>
    <n v="5500"/>
    <n v="3300.0000000000005"/>
    <n v="1320.0000000000002"/>
    <n v="0.4"/>
  </r>
  <r>
    <x v="2"/>
    <n v="1128299"/>
    <x v="197"/>
    <x v="2"/>
    <x v="25"/>
    <x v="28"/>
    <x v="2"/>
    <n v="0.60000000000000009"/>
    <n v="5500"/>
    <n v="3300.0000000000005"/>
    <n v="1155"/>
    <n v="0.35"/>
  </r>
  <r>
    <x v="2"/>
    <n v="1128299"/>
    <x v="197"/>
    <x v="2"/>
    <x v="25"/>
    <x v="28"/>
    <x v="3"/>
    <n v="0.55000000000000004"/>
    <n v="4250"/>
    <n v="2337.5"/>
    <n v="818.125"/>
    <n v="0.35"/>
  </r>
  <r>
    <x v="2"/>
    <n v="1128299"/>
    <x v="197"/>
    <x v="2"/>
    <x v="25"/>
    <x v="28"/>
    <x v="4"/>
    <n v="0.60000000000000009"/>
    <n v="3000"/>
    <n v="1800.0000000000002"/>
    <n v="540"/>
    <n v="0.3"/>
  </r>
  <r>
    <x v="2"/>
    <n v="1128299"/>
    <x v="197"/>
    <x v="2"/>
    <x v="25"/>
    <x v="28"/>
    <x v="5"/>
    <n v="0.75000000000000011"/>
    <n v="6000"/>
    <n v="4500.0000000000009"/>
    <n v="1125.0000000000002"/>
    <n v="0.25"/>
  </r>
  <r>
    <x v="2"/>
    <n v="1128299"/>
    <x v="198"/>
    <x v="2"/>
    <x v="25"/>
    <x v="28"/>
    <x v="0"/>
    <n v="0.55000000000000004"/>
    <n v="7500"/>
    <n v="4125"/>
    <n v="1443.75"/>
    <n v="0.35"/>
  </r>
  <r>
    <x v="2"/>
    <n v="1128299"/>
    <x v="198"/>
    <x v="2"/>
    <x v="25"/>
    <x v="28"/>
    <x v="1"/>
    <n v="0.60000000000000009"/>
    <n v="6000"/>
    <n v="3600.0000000000005"/>
    <n v="1440.0000000000002"/>
    <n v="0.4"/>
  </r>
  <r>
    <x v="2"/>
    <n v="1128299"/>
    <x v="198"/>
    <x v="2"/>
    <x v="25"/>
    <x v="28"/>
    <x v="2"/>
    <n v="0.60000000000000009"/>
    <n v="5500"/>
    <n v="3300.0000000000005"/>
    <n v="1155"/>
    <n v="0.35"/>
  </r>
  <r>
    <x v="2"/>
    <n v="1128299"/>
    <x v="198"/>
    <x v="2"/>
    <x v="25"/>
    <x v="28"/>
    <x v="3"/>
    <n v="0.55000000000000004"/>
    <n v="4500"/>
    <n v="2475"/>
    <n v="866.25"/>
    <n v="0.35"/>
  </r>
  <r>
    <x v="2"/>
    <n v="1128299"/>
    <x v="198"/>
    <x v="2"/>
    <x v="25"/>
    <x v="28"/>
    <x v="4"/>
    <n v="0.60000000000000009"/>
    <n v="5000"/>
    <n v="3000.0000000000005"/>
    <n v="900.00000000000011"/>
    <n v="0.3"/>
  </r>
  <r>
    <x v="2"/>
    <n v="1128299"/>
    <x v="198"/>
    <x v="2"/>
    <x v="25"/>
    <x v="28"/>
    <x v="5"/>
    <n v="0.75000000000000011"/>
    <n v="5000"/>
    <n v="3750.0000000000005"/>
    <n v="937.50000000000011"/>
    <n v="0.25"/>
  </r>
  <r>
    <x v="2"/>
    <n v="1128299"/>
    <x v="199"/>
    <x v="2"/>
    <x v="25"/>
    <x v="28"/>
    <x v="0"/>
    <n v="0.60000000000000009"/>
    <n v="7000"/>
    <n v="4200.0000000000009"/>
    <n v="1470.0000000000002"/>
    <n v="0.35"/>
  </r>
  <r>
    <x v="2"/>
    <n v="1128299"/>
    <x v="199"/>
    <x v="2"/>
    <x v="25"/>
    <x v="28"/>
    <x v="1"/>
    <n v="0.65000000000000013"/>
    <n v="6500"/>
    <n v="4225.0000000000009"/>
    <n v="1690.0000000000005"/>
    <n v="0.4"/>
  </r>
  <r>
    <x v="2"/>
    <n v="1128299"/>
    <x v="199"/>
    <x v="2"/>
    <x v="25"/>
    <x v="28"/>
    <x v="2"/>
    <n v="0.60000000000000009"/>
    <n v="5250"/>
    <n v="3150.0000000000005"/>
    <n v="1102.5"/>
    <n v="0.35"/>
  </r>
  <r>
    <x v="2"/>
    <n v="1128299"/>
    <x v="199"/>
    <x v="2"/>
    <x v="25"/>
    <x v="28"/>
    <x v="3"/>
    <n v="0.60000000000000009"/>
    <n v="4750"/>
    <n v="2850.0000000000005"/>
    <n v="997.50000000000011"/>
    <n v="0.35"/>
  </r>
  <r>
    <x v="2"/>
    <n v="1128299"/>
    <x v="199"/>
    <x v="2"/>
    <x v="25"/>
    <x v="28"/>
    <x v="4"/>
    <n v="0.70000000000000007"/>
    <n v="4750"/>
    <n v="3325.0000000000005"/>
    <n v="997.50000000000011"/>
    <n v="0.3"/>
  </r>
  <r>
    <x v="2"/>
    <n v="1128299"/>
    <x v="199"/>
    <x v="2"/>
    <x v="25"/>
    <x v="28"/>
    <x v="5"/>
    <n v="0.75000000000000011"/>
    <n v="4500"/>
    <n v="3375.0000000000005"/>
    <n v="843.75000000000011"/>
    <n v="0.25"/>
  </r>
  <r>
    <x v="2"/>
    <n v="1128299"/>
    <x v="200"/>
    <x v="2"/>
    <x v="25"/>
    <x v="28"/>
    <x v="0"/>
    <n v="0.50000000000000011"/>
    <n v="6250"/>
    <n v="3125.0000000000009"/>
    <n v="1093.7500000000002"/>
    <n v="0.35"/>
  </r>
  <r>
    <x v="2"/>
    <n v="1128299"/>
    <x v="200"/>
    <x v="2"/>
    <x v="25"/>
    <x v="28"/>
    <x v="1"/>
    <n v="0.55000000000000016"/>
    <n v="6250"/>
    <n v="3437.5000000000009"/>
    <n v="1375.0000000000005"/>
    <n v="0.4"/>
  </r>
  <r>
    <x v="2"/>
    <n v="1128299"/>
    <x v="200"/>
    <x v="2"/>
    <x v="25"/>
    <x v="28"/>
    <x v="2"/>
    <n v="0.50000000000000011"/>
    <n v="4750"/>
    <n v="2375.0000000000005"/>
    <n v="831.25000000000011"/>
    <n v="0.35"/>
  </r>
  <r>
    <x v="2"/>
    <n v="1128299"/>
    <x v="200"/>
    <x v="2"/>
    <x v="25"/>
    <x v="28"/>
    <x v="3"/>
    <n v="0.50000000000000011"/>
    <n v="4250"/>
    <n v="2125.0000000000005"/>
    <n v="743.75000000000011"/>
    <n v="0.35"/>
  </r>
  <r>
    <x v="2"/>
    <n v="1128299"/>
    <x v="200"/>
    <x v="2"/>
    <x v="25"/>
    <x v="28"/>
    <x v="4"/>
    <n v="0.60000000000000009"/>
    <n v="4250"/>
    <n v="2550.0000000000005"/>
    <n v="765.00000000000011"/>
    <n v="0.3"/>
  </r>
  <r>
    <x v="2"/>
    <n v="1128299"/>
    <x v="200"/>
    <x v="2"/>
    <x v="25"/>
    <x v="28"/>
    <x v="5"/>
    <n v="0.65000000000000013"/>
    <n v="4750"/>
    <n v="3087.5000000000005"/>
    <n v="771.87500000000011"/>
    <n v="0.25"/>
  </r>
  <r>
    <x v="2"/>
    <n v="1128299"/>
    <x v="201"/>
    <x v="2"/>
    <x v="25"/>
    <x v="28"/>
    <x v="0"/>
    <n v="0.50000000000000011"/>
    <n v="5500"/>
    <n v="2750.0000000000005"/>
    <n v="962.50000000000011"/>
    <n v="0.35"/>
  </r>
  <r>
    <x v="2"/>
    <n v="1128299"/>
    <x v="201"/>
    <x v="2"/>
    <x v="25"/>
    <x v="28"/>
    <x v="1"/>
    <n v="0.55000000000000016"/>
    <n v="5500"/>
    <n v="3025.0000000000009"/>
    <n v="1210.0000000000005"/>
    <n v="0.4"/>
  </r>
  <r>
    <x v="2"/>
    <n v="1128299"/>
    <x v="201"/>
    <x v="2"/>
    <x v="25"/>
    <x v="28"/>
    <x v="2"/>
    <n v="0.50000000000000011"/>
    <n v="3750"/>
    <n v="1875.0000000000005"/>
    <n v="656.25000000000011"/>
    <n v="0.35"/>
  </r>
  <r>
    <x v="2"/>
    <n v="1128299"/>
    <x v="201"/>
    <x v="2"/>
    <x v="25"/>
    <x v="28"/>
    <x v="3"/>
    <n v="0.50000000000000011"/>
    <n v="3500"/>
    <n v="1750.0000000000005"/>
    <n v="612.50000000000011"/>
    <n v="0.35"/>
  </r>
  <r>
    <x v="2"/>
    <n v="1128299"/>
    <x v="201"/>
    <x v="2"/>
    <x v="25"/>
    <x v="28"/>
    <x v="4"/>
    <n v="0.60000000000000009"/>
    <n v="3250"/>
    <n v="1950.0000000000002"/>
    <n v="585"/>
    <n v="0.3"/>
  </r>
  <r>
    <x v="2"/>
    <n v="1128299"/>
    <x v="201"/>
    <x v="2"/>
    <x v="25"/>
    <x v="28"/>
    <x v="5"/>
    <n v="0.75000000000000011"/>
    <n v="3750"/>
    <n v="2812.5000000000005"/>
    <n v="703.12500000000011"/>
    <n v="0.25"/>
  </r>
  <r>
    <x v="2"/>
    <n v="1128299"/>
    <x v="202"/>
    <x v="2"/>
    <x v="25"/>
    <x v="28"/>
    <x v="0"/>
    <n v="0.60000000000000009"/>
    <n v="5500"/>
    <n v="3300.0000000000005"/>
    <n v="1155"/>
    <n v="0.35"/>
  </r>
  <r>
    <x v="2"/>
    <n v="1128299"/>
    <x v="202"/>
    <x v="2"/>
    <x v="25"/>
    <x v="28"/>
    <x v="1"/>
    <n v="0.65000000000000013"/>
    <n v="6000"/>
    <n v="3900.0000000000009"/>
    <n v="1560.0000000000005"/>
    <n v="0.4"/>
  </r>
  <r>
    <x v="2"/>
    <n v="1128299"/>
    <x v="202"/>
    <x v="2"/>
    <x v="25"/>
    <x v="28"/>
    <x v="2"/>
    <n v="0.60000000000000009"/>
    <n v="4500"/>
    <n v="2700.0000000000005"/>
    <n v="945.00000000000011"/>
    <n v="0.35"/>
  </r>
  <r>
    <x v="2"/>
    <n v="1128299"/>
    <x v="202"/>
    <x v="2"/>
    <x v="25"/>
    <x v="28"/>
    <x v="3"/>
    <n v="0.60000000000000009"/>
    <n v="4250"/>
    <n v="2550.0000000000005"/>
    <n v="892.50000000000011"/>
    <n v="0.35"/>
  </r>
  <r>
    <x v="2"/>
    <n v="1128299"/>
    <x v="202"/>
    <x v="2"/>
    <x v="25"/>
    <x v="28"/>
    <x v="4"/>
    <n v="0.70000000000000007"/>
    <n v="3750"/>
    <n v="2625.0000000000005"/>
    <n v="787.50000000000011"/>
    <n v="0.3"/>
  </r>
  <r>
    <x v="2"/>
    <n v="1128299"/>
    <x v="202"/>
    <x v="2"/>
    <x v="25"/>
    <x v="28"/>
    <x v="5"/>
    <n v="0.75000000000000011"/>
    <n v="5000"/>
    <n v="3750.0000000000005"/>
    <n v="937.50000000000011"/>
    <n v="0.25"/>
  </r>
  <r>
    <x v="2"/>
    <n v="1128299"/>
    <x v="203"/>
    <x v="2"/>
    <x v="25"/>
    <x v="28"/>
    <x v="0"/>
    <n v="0.60000000000000009"/>
    <n v="7000"/>
    <n v="4200.0000000000009"/>
    <n v="1470.0000000000002"/>
    <n v="0.35"/>
  </r>
  <r>
    <x v="2"/>
    <n v="1128299"/>
    <x v="203"/>
    <x v="2"/>
    <x v="25"/>
    <x v="28"/>
    <x v="1"/>
    <n v="0.65000000000000013"/>
    <n v="7000"/>
    <n v="4550.0000000000009"/>
    <n v="1820.0000000000005"/>
    <n v="0.4"/>
  </r>
  <r>
    <x v="2"/>
    <n v="1128299"/>
    <x v="203"/>
    <x v="2"/>
    <x v="25"/>
    <x v="28"/>
    <x v="2"/>
    <n v="0.60000000000000009"/>
    <n v="5000"/>
    <n v="3000.0000000000005"/>
    <n v="1050"/>
    <n v="0.35"/>
  </r>
  <r>
    <x v="2"/>
    <n v="1128299"/>
    <x v="203"/>
    <x v="2"/>
    <x v="25"/>
    <x v="28"/>
    <x v="3"/>
    <n v="0.60000000000000009"/>
    <n v="5000"/>
    <n v="3000.0000000000005"/>
    <n v="1050"/>
    <n v="0.35"/>
  </r>
  <r>
    <x v="2"/>
    <n v="1128299"/>
    <x v="203"/>
    <x v="2"/>
    <x v="25"/>
    <x v="28"/>
    <x v="4"/>
    <n v="0.70000000000000007"/>
    <n v="4250"/>
    <n v="2975.0000000000005"/>
    <n v="892.50000000000011"/>
    <n v="0.3"/>
  </r>
  <r>
    <x v="2"/>
    <n v="1128299"/>
    <x v="203"/>
    <x v="2"/>
    <x v="25"/>
    <x v="28"/>
    <x v="5"/>
    <n v="0.75000000000000011"/>
    <n v="5250"/>
    <n v="3937.5000000000005"/>
    <n v="984.37500000000011"/>
    <n v="0.25"/>
  </r>
  <r>
    <x v="2"/>
    <n v="1128299"/>
    <x v="90"/>
    <x v="2"/>
    <x v="26"/>
    <x v="29"/>
    <x v="0"/>
    <n v="0.29999999999999993"/>
    <n v="4500"/>
    <n v="1349.9999999999998"/>
    <n v="539.99999999999989"/>
    <n v="0.4"/>
  </r>
  <r>
    <x v="2"/>
    <n v="1128299"/>
    <x v="90"/>
    <x v="2"/>
    <x v="26"/>
    <x v="29"/>
    <x v="1"/>
    <n v="0.4"/>
    <n v="4500"/>
    <n v="1800"/>
    <n v="720"/>
    <n v="0.4"/>
  </r>
  <r>
    <x v="2"/>
    <n v="1128299"/>
    <x v="90"/>
    <x v="2"/>
    <x v="26"/>
    <x v="29"/>
    <x v="2"/>
    <n v="0.4"/>
    <n v="4500"/>
    <n v="1800"/>
    <n v="630"/>
    <n v="0.35"/>
  </r>
  <r>
    <x v="2"/>
    <n v="1128299"/>
    <x v="90"/>
    <x v="2"/>
    <x v="26"/>
    <x v="29"/>
    <x v="3"/>
    <n v="0.4"/>
    <n v="3000"/>
    <n v="1200"/>
    <n v="480"/>
    <n v="0.4"/>
  </r>
  <r>
    <x v="2"/>
    <n v="1128299"/>
    <x v="90"/>
    <x v="2"/>
    <x v="26"/>
    <x v="29"/>
    <x v="4"/>
    <n v="0.45000000000000012"/>
    <n v="2500"/>
    <n v="1125.0000000000002"/>
    <n v="393.75000000000006"/>
    <n v="0.35"/>
  </r>
  <r>
    <x v="2"/>
    <n v="1128299"/>
    <x v="90"/>
    <x v="2"/>
    <x v="26"/>
    <x v="29"/>
    <x v="5"/>
    <n v="0.4"/>
    <n v="4500"/>
    <n v="1800"/>
    <n v="450"/>
    <n v="0.25"/>
  </r>
  <r>
    <x v="2"/>
    <n v="1128299"/>
    <x v="91"/>
    <x v="2"/>
    <x v="26"/>
    <x v="29"/>
    <x v="0"/>
    <n v="0.29999999999999993"/>
    <n v="5000"/>
    <n v="1499.9999999999998"/>
    <n v="599.99999999999989"/>
    <n v="0.4"/>
  </r>
  <r>
    <x v="2"/>
    <n v="1128299"/>
    <x v="91"/>
    <x v="2"/>
    <x v="26"/>
    <x v="29"/>
    <x v="1"/>
    <n v="0.4"/>
    <n v="4000"/>
    <n v="1600"/>
    <n v="640"/>
    <n v="0.4"/>
  </r>
  <r>
    <x v="2"/>
    <n v="1128299"/>
    <x v="91"/>
    <x v="2"/>
    <x v="26"/>
    <x v="29"/>
    <x v="2"/>
    <n v="0.4"/>
    <n v="4000"/>
    <n v="1600"/>
    <n v="560"/>
    <n v="0.35"/>
  </r>
  <r>
    <x v="2"/>
    <n v="1128299"/>
    <x v="91"/>
    <x v="2"/>
    <x v="26"/>
    <x v="29"/>
    <x v="3"/>
    <n v="0.4"/>
    <n v="2500"/>
    <n v="1000"/>
    <n v="400"/>
    <n v="0.4"/>
  </r>
  <r>
    <x v="2"/>
    <n v="1128299"/>
    <x v="91"/>
    <x v="2"/>
    <x v="26"/>
    <x v="29"/>
    <x v="4"/>
    <n v="0.45000000000000012"/>
    <n v="1750"/>
    <n v="787.50000000000023"/>
    <n v="275.62500000000006"/>
    <n v="0.35"/>
  </r>
  <r>
    <x v="2"/>
    <n v="1128299"/>
    <x v="91"/>
    <x v="2"/>
    <x v="26"/>
    <x v="29"/>
    <x v="5"/>
    <n v="0.4"/>
    <n v="3750"/>
    <n v="1500"/>
    <n v="375"/>
    <n v="0.25"/>
  </r>
  <r>
    <x v="2"/>
    <n v="1128299"/>
    <x v="92"/>
    <x v="2"/>
    <x v="26"/>
    <x v="29"/>
    <x v="0"/>
    <n v="0.4"/>
    <n v="5250"/>
    <n v="2100"/>
    <n v="840"/>
    <n v="0.4"/>
  </r>
  <r>
    <x v="2"/>
    <n v="1128299"/>
    <x v="92"/>
    <x v="2"/>
    <x v="26"/>
    <x v="29"/>
    <x v="1"/>
    <n v="0.5"/>
    <n v="3750"/>
    <n v="1875"/>
    <n v="750"/>
    <n v="0.4"/>
  </r>
  <r>
    <x v="2"/>
    <n v="1128299"/>
    <x v="92"/>
    <x v="2"/>
    <x v="26"/>
    <x v="29"/>
    <x v="2"/>
    <n v="0.5"/>
    <n v="3750"/>
    <n v="1875"/>
    <n v="656.25"/>
    <n v="0.35"/>
  </r>
  <r>
    <x v="2"/>
    <n v="1128299"/>
    <x v="92"/>
    <x v="2"/>
    <x v="26"/>
    <x v="29"/>
    <x v="3"/>
    <n v="0.5"/>
    <n v="2500"/>
    <n v="1250"/>
    <n v="500"/>
    <n v="0.4"/>
  </r>
  <r>
    <x v="2"/>
    <n v="1128299"/>
    <x v="92"/>
    <x v="2"/>
    <x v="26"/>
    <x v="29"/>
    <x v="4"/>
    <n v="0.55000000000000004"/>
    <n v="1500"/>
    <n v="825.00000000000011"/>
    <n v="288.75"/>
    <n v="0.35"/>
  </r>
  <r>
    <x v="2"/>
    <n v="1128299"/>
    <x v="92"/>
    <x v="2"/>
    <x v="26"/>
    <x v="29"/>
    <x v="5"/>
    <n v="0.5"/>
    <n v="3500"/>
    <n v="1750"/>
    <n v="437.5"/>
    <n v="0.25"/>
  </r>
  <r>
    <x v="2"/>
    <n v="1128299"/>
    <x v="93"/>
    <x v="2"/>
    <x v="26"/>
    <x v="29"/>
    <x v="0"/>
    <n v="0.5"/>
    <n v="5250"/>
    <n v="2625"/>
    <n v="1050"/>
    <n v="0.4"/>
  </r>
  <r>
    <x v="2"/>
    <n v="1128299"/>
    <x v="93"/>
    <x v="2"/>
    <x v="26"/>
    <x v="29"/>
    <x v="1"/>
    <n v="0.55000000000000004"/>
    <n v="3250"/>
    <n v="1787.5000000000002"/>
    <n v="715.00000000000011"/>
    <n v="0.4"/>
  </r>
  <r>
    <x v="2"/>
    <n v="1128299"/>
    <x v="93"/>
    <x v="2"/>
    <x v="26"/>
    <x v="29"/>
    <x v="2"/>
    <n v="0.55000000000000004"/>
    <n v="3750"/>
    <n v="2062.5"/>
    <n v="721.875"/>
    <n v="0.35"/>
  </r>
  <r>
    <x v="2"/>
    <n v="1128299"/>
    <x v="93"/>
    <x v="2"/>
    <x v="26"/>
    <x v="29"/>
    <x v="3"/>
    <n v="0.5"/>
    <n v="2750"/>
    <n v="1375"/>
    <n v="550"/>
    <n v="0.4"/>
  </r>
  <r>
    <x v="2"/>
    <n v="1128299"/>
    <x v="93"/>
    <x v="2"/>
    <x v="26"/>
    <x v="29"/>
    <x v="4"/>
    <n v="0.55000000000000004"/>
    <n v="1750"/>
    <n v="962.50000000000011"/>
    <n v="336.875"/>
    <n v="0.35"/>
  </r>
  <r>
    <x v="2"/>
    <n v="1128299"/>
    <x v="93"/>
    <x v="2"/>
    <x v="26"/>
    <x v="29"/>
    <x v="5"/>
    <n v="0.70000000000000007"/>
    <n v="3500"/>
    <n v="2450.0000000000005"/>
    <n v="612.50000000000011"/>
    <n v="0.25"/>
  </r>
  <r>
    <x v="2"/>
    <n v="1128299"/>
    <x v="94"/>
    <x v="2"/>
    <x v="26"/>
    <x v="29"/>
    <x v="0"/>
    <n v="0.5"/>
    <n v="5500"/>
    <n v="2750"/>
    <n v="1100"/>
    <n v="0.4"/>
  </r>
  <r>
    <x v="2"/>
    <n v="1128299"/>
    <x v="94"/>
    <x v="2"/>
    <x v="26"/>
    <x v="29"/>
    <x v="1"/>
    <n v="0.55000000000000004"/>
    <n v="4000"/>
    <n v="2200"/>
    <n v="880"/>
    <n v="0.4"/>
  </r>
  <r>
    <x v="2"/>
    <n v="1128299"/>
    <x v="94"/>
    <x v="2"/>
    <x v="26"/>
    <x v="29"/>
    <x v="2"/>
    <n v="0.55000000000000004"/>
    <n v="4250"/>
    <n v="2337.5"/>
    <n v="818.125"/>
    <n v="0.35"/>
  </r>
  <r>
    <x v="2"/>
    <n v="1128299"/>
    <x v="94"/>
    <x v="2"/>
    <x v="26"/>
    <x v="29"/>
    <x v="3"/>
    <n v="0.5"/>
    <n v="3250"/>
    <n v="1625"/>
    <n v="650"/>
    <n v="0.4"/>
  </r>
  <r>
    <x v="2"/>
    <n v="1128299"/>
    <x v="94"/>
    <x v="2"/>
    <x v="26"/>
    <x v="29"/>
    <x v="4"/>
    <n v="0.55000000000000004"/>
    <n v="2250"/>
    <n v="1237.5"/>
    <n v="433.125"/>
    <n v="0.35"/>
  </r>
  <r>
    <x v="2"/>
    <n v="1128299"/>
    <x v="94"/>
    <x v="2"/>
    <x v="26"/>
    <x v="29"/>
    <x v="5"/>
    <n v="0.70000000000000007"/>
    <n v="4000"/>
    <n v="2800.0000000000005"/>
    <n v="700.00000000000011"/>
    <n v="0.25"/>
  </r>
  <r>
    <x v="2"/>
    <n v="1128299"/>
    <x v="95"/>
    <x v="2"/>
    <x v="26"/>
    <x v="29"/>
    <x v="0"/>
    <n v="0.5"/>
    <n v="6750"/>
    <n v="3375"/>
    <n v="1350"/>
    <n v="0.4"/>
  </r>
  <r>
    <x v="2"/>
    <n v="1128299"/>
    <x v="95"/>
    <x v="2"/>
    <x v="26"/>
    <x v="29"/>
    <x v="1"/>
    <n v="0.55000000000000004"/>
    <n v="5250"/>
    <n v="2887.5000000000005"/>
    <n v="1155.0000000000002"/>
    <n v="0.4"/>
  </r>
  <r>
    <x v="2"/>
    <n v="1128299"/>
    <x v="95"/>
    <x v="2"/>
    <x v="26"/>
    <x v="29"/>
    <x v="2"/>
    <n v="0.55000000000000004"/>
    <n v="5250"/>
    <n v="2887.5000000000005"/>
    <n v="1010.6250000000001"/>
    <n v="0.35"/>
  </r>
  <r>
    <x v="2"/>
    <n v="1128299"/>
    <x v="95"/>
    <x v="2"/>
    <x v="26"/>
    <x v="29"/>
    <x v="3"/>
    <n v="0.5"/>
    <n v="4000"/>
    <n v="2000"/>
    <n v="800"/>
    <n v="0.4"/>
  </r>
  <r>
    <x v="2"/>
    <n v="1128299"/>
    <x v="95"/>
    <x v="2"/>
    <x v="26"/>
    <x v="29"/>
    <x v="4"/>
    <n v="0.55000000000000004"/>
    <n v="2750"/>
    <n v="1512.5000000000002"/>
    <n v="529.375"/>
    <n v="0.35"/>
  </r>
  <r>
    <x v="2"/>
    <n v="1128299"/>
    <x v="95"/>
    <x v="2"/>
    <x v="26"/>
    <x v="29"/>
    <x v="5"/>
    <n v="0.70000000000000007"/>
    <n v="5750"/>
    <n v="4025.0000000000005"/>
    <n v="1006.2500000000001"/>
    <n v="0.25"/>
  </r>
  <r>
    <x v="2"/>
    <n v="1128299"/>
    <x v="96"/>
    <x v="2"/>
    <x v="26"/>
    <x v="29"/>
    <x v="0"/>
    <n v="0.5"/>
    <n v="7250"/>
    <n v="3625"/>
    <n v="1450"/>
    <n v="0.4"/>
  </r>
  <r>
    <x v="2"/>
    <n v="1128299"/>
    <x v="96"/>
    <x v="2"/>
    <x v="26"/>
    <x v="29"/>
    <x v="1"/>
    <n v="0.55000000000000004"/>
    <n v="5750"/>
    <n v="3162.5000000000005"/>
    <n v="1265.0000000000002"/>
    <n v="0.4"/>
  </r>
  <r>
    <x v="2"/>
    <n v="1128299"/>
    <x v="96"/>
    <x v="2"/>
    <x v="26"/>
    <x v="29"/>
    <x v="2"/>
    <n v="0.55000000000000004"/>
    <n v="5250"/>
    <n v="2887.5000000000005"/>
    <n v="1010.6250000000001"/>
    <n v="0.35"/>
  </r>
  <r>
    <x v="2"/>
    <n v="1128299"/>
    <x v="96"/>
    <x v="2"/>
    <x v="26"/>
    <x v="29"/>
    <x v="3"/>
    <n v="0.5"/>
    <n v="4250"/>
    <n v="2125"/>
    <n v="850"/>
    <n v="0.4"/>
  </r>
  <r>
    <x v="2"/>
    <n v="1128299"/>
    <x v="96"/>
    <x v="2"/>
    <x v="26"/>
    <x v="29"/>
    <x v="4"/>
    <n v="0.55000000000000004"/>
    <n v="4750"/>
    <n v="2612.5"/>
    <n v="914.37499999999989"/>
    <n v="0.35"/>
  </r>
  <r>
    <x v="2"/>
    <n v="1128299"/>
    <x v="96"/>
    <x v="2"/>
    <x v="26"/>
    <x v="29"/>
    <x v="5"/>
    <n v="0.70000000000000007"/>
    <n v="4750"/>
    <n v="3325.0000000000005"/>
    <n v="831.25000000000011"/>
    <n v="0.25"/>
  </r>
  <r>
    <x v="2"/>
    <n v="1128299"/>
    <x v="97"/>
    <x v="2"/>
    <x v="26"/>
    <x v="29"/>
    <x v="0"/>
    <n v="0.55000000000000004"/>
    <n v="6750"/>
    <n v="3712.5000000000005"/>
    <n v="1485.0000000000002"/>
    <n v="0.4"/>
  </r>
  <r>
    <x v="2"/>
    <n v="1128299"/>
    <x v="97"/>
    <x v="2"/>
    <x v="26"/>
    <x v="29"/>
    <x v="1"/>
    <n v="0.60000000000000009"/>
    <n v="6250"/>
    <n v="3750.0000000000005"/>
    <n v="1500.0000000000002"/>
    <n v="0.4"/>
  </r>
  <r>
    <x v="2"/>
    <n v="1128299"/>
    <x v="97"/>
    <x v="2"/>
    <x v="26"/>
    <x v="29"/>
    <x v="2"/>
    <n v="0.55000000000000004"/>
    <n v="5000"/>
    <n v="2750"/>
    <n v="962.49999999999989"/>
    <n v="0.35"/>
  </r>
  <r>
    <x v="2"/>
    <n v="1128299"/>
    <x v="97"/>
    <x v="2"/>
    <x v="26"/>
    <x v="29"/>
    <x v="3"/>
    <n v="0.55000000000000004"/>
    <n v="4500"/>
    <n v="2475"/>
    <n v="990"/>
    <n v="0.4"/>
  </r>
  <r>
    <x v="2"/>
    <n v="1128299"/>
    <x v="97"/>
    <x v="2"/>
    <x v="26"/>
    <x v="29"/>
    <x v="4"/>
    <n v="0.65"/>
    <n v="4500"/>
    <n v="2925"/>
    <n v="1023.7499999999999"/>
    <n v="0.35"/>
  </r>
  <r>
    <x v="2"/>
    <n v="1128299"/>
    <x v="97"/>
    <x v="2"/>
    <x v="26"/>
    <x v="29"/>
    <x v="5"/>
    <n v="0.70000000000000007"/>
    <n v="4250"/>
    <n v="2975.0000000000005"/>
    <n v="743.75000000000011"/>
    <n v="0.25"/>
  </r>
  <r>
    <x v="2"/>
    <n v="1128299"/>
    <x v="98"/>
    <x v="2"/>
    <x v="26"/>
    <x v="29"/>
    <x v="0"/>
    <n v="0.45000000000000012"/>
    <n v="6000"/>
    <n v="2700.0000000000009"/>
    <n v="1080.0000000000005"/>
    <n v="0.4"/>
  </r>
  <r>
    <x v="2"/>
    <n v="1128299"/>
    <x v="98"/>
    <x v="2"/>
    <x v="26"/>
    <x v="29"/>
    <x v="1"/>
    <n v="0.50000000000000011"/>
    <n v="6000"/>
    <n v="3000.0000000000005"/>
    <n v="1200.0000000000002"/>
    <n v="0.4"/>
  </r>
  <r>
    <x v="2"/>
    <n v="1128299"/>
    <x v="98"/>
    <x v="2"/>
    <x v="26"/>
    <x v="29"/>
    <x v="2"/>
    <n v="0.45000000000000012"/>
    <n v="4500"/>
    <n v="2025.0000000000005"/>
    <n v="708.75000000000011"/>
    <n v="0.35"/>
  </r>
  <r>
    <x v="2"/>
    <n v="1128299"/>
    <x v="98"/>
    <x v="2"/>
    <x v="26"/>
    <x v="29"/>
    <x v="3"/>
    <n v="0.45000000000000012"/>
    <n v="4000"/>
    <n v="1800.0000000000005"/>
    <n v="720.00000000000023"/>
    <n v="0.4"/>
  </r>
  <r>
    <x v="2"/>
    <n v="1128299"/>
    <x v="98"/>
    <x v="2"/>
    <x v="26"/>
    <x v="29"/>
    <x v="4"/>
    <n v="0.55000000000000004"/>
    <n v="4000"/>
    <n v="2200"/>
    <n v="770"/>
    <n v="0.35"/>
  </r>
  <r>
    <x v="2"/>
    <n v="1128299"/>
    <x v="98"/>
    <x v="2"/>
    <x v="26"/>
    <x v="29"/>
    <x v="5"/>
    <n v="0.60000000000000009"/>
    <n v="4500"/>
    <n v="2700.0000000000005"/>
    <n v="675.00000000000011"/>
    <n v="0.25"/>
  </r>
  <r>
    <x v="2"/>
    <n v="1128299"/>
    <x v="99"/>
    <x v="2"/>
    <x v="26"/>
    <x v="29"/>
    <x v="0"/>
    <n v="0.45000000000000012"/>
    <n v="5250"/>
    <n v="2362.5000000000005"/>
    <n v="945.00000000000023"/>
    <n v="0.4"/>
  </r>
  <r>
    <x v="2"/>
    <n v="1128299"/>
    <x v="99"/>
    <x v="2"/>
    <x v="26"/>
    <x v="29"/>
    <x v="1"/>
    <n v="0.50000000000000011"/>
    <n v="5250"/>
    <n v="2625.0000000000005"/>
    <n v="1050.0000000000002"/>
    <n v="0.4"/>
  </r>
  <r>
    <x v="2"/>
    <n v="1128299"/>
    <x v="99"/>
    <x v="2"/>
    <x v="26"/>
    <x v="29"/>
    <x v="2"/>
    <n v="0.45000000000000012"/>
    <n v="3500"/>
    <n v="1575.0000000000005"/>
    <n v="551.25000000000011"/>
    <n v="0.35"/>
  </r>
  <r>
    <x v="2"/>
    <n v="1128299"/>
    <x v="99"/>
    <x v="2"/>
    <x v="26"/>
    <x v="29"/>
    <x v="3"/>
    <n v="0.45000000000000012"/>
    <n v="3250"/>
    <n v="1462.5000000000005"/>
    <n v="585.00000000000023"/>
    <n v="0.4"/>
  </r>
  <r>
    <x v="2"/>
    <n v="1128299"/>
    <x v="99"/>
    <x v="2"/>
    <x v="26"/>
    <x v="29"/>
    <x v="4"/>
    <n v="0.55000000000000004"/>
    <n v="3000"/>
    <n v="1650.0000000000002"/>
    <n v="577.5"/>
    <n v="0.35"/>
  </r>
  <r>
    <x v="2"/>
    <n v="1128299"/>
    <x v="99"/>
    <x v="2"/>
    <x v="26"/>
    <x v="29"/>
    <x v="5"/>
    <n v="0.70000000000000007"/>
    <n v="3500"/>
    <n v="2450.0000000000005"/>
    <n v="612.50000000000011"/>
    <n v="0.25"/>
  </r>
  <r>
    <x v="2"/>
    <n v="1128299"/>
    <x v="100"/>
    <x v="2"/>
    <x v="26"/>
    <x v="29"/>
    <x v="0"/>
    <n v="0.55000000000000004"/>
    <n v="5250"/>
    <n v="2887.5000000000005"/>
    <n v="1155.0000000000002"/>
    <n v="0.4"/>
  </r>
  <r>
    <x v="2"/>
    <n v="1128299"/>
    <x v="100"/>
    <x v="2"/>
    <x v="26"/>
    <x v="29"/>
    <x v="1"/>
    <n v="0.60000000000000009"/>
    <n v="5750"/>
    <n v="3450.0000000000005"/>
    <n v="1380.0000000000002"/>
    <n v="0.4"/>
  </r>
  <r>
    <x v="2"/>
    <n v="1128299"/>
    <x v="100"/>
    <x v="2"/>
    <x v="26"/>
    <x v="29"/>
    <x v="2"/>
    <n v="0.55000000000000004"/>
    <n v="4250"/>
    <n v="2337.5"/>
    <n v="818.125"/>
    <n v="0.35"/>
  </r>
  <r>
    <x v="2"/>
    <n v="1128299"/>
    <x v="100"/>
    <x v="2"/>
    <x v="26"/>
    <x v="29"/>
    <x v="3"/>
    <n v="0.55000000000000004"/>
    <n v="4000"/>
    <n v="2200"/>
    <n v="880"/>
    <n v="0.4"/>
  </r>
  <r>
    <x v="2"/>
    <n v="1128299"/>
    <x v="100"/>
    <x v="2"/>
    <x v="26"/>
    <x v="29"/>
    <x v="4"/>
    <n v="0.65"/>
    <n v="3500"/>
    <n v="2275"/>
    <n v="796.25"/>
    <n v="0.35"/>
  </r>
  <r>
    <x v="2"/>
    <n v="1128299"/>
    <x v="100"/>
    <x v="2"/>
    <x v="26"/>
    <x v="29"/>
    <x v="5"/>
    <n v="0.70000000000000007"/>
    <n v="4750"/>
    <n v="3325.0000000000005"/>
    <n v="831.25000000000011"/>
    <n v="0.25"/>
  </r>
  <r>
    <x v="2"/>
    <n v="1128299"/>
    <x v="101"/>
    <x v="2"/>
    <x v="26"/>
    <x v="29"/>
    <x v="0"/>
    <n v="0.55000000000000004"/>
    <n v="6750"/>
    <n v="3712.5000000000005"/>
    <n v="1485.0000000000002"/>
    <n v="0.4"/>
  </r>
  <r>
    <x v="2"/>
    <n v="1128299"/>
    <x v="101"/>
    <x v="2"/>
    <x v="26"/>
    <x v="29"/>
    <x v="1"/>
    <n v="0.60000000000000009"/>
    <n v="6750"/>
    <n v="4050.0000000000005"/>
    <n v="1620.0000000000002"/>
    <n v="0.4"/>
  </r>
  <r>
    <x v="2"/>
    <n v="1128299"/>
    <x v="101"/>
    <x v="2"/>
    <x v="26"/>
    <x v="29"/>
    <x v="2"/>
    <n v="0.55000000000000004"/>
    <n v="4750"/>
    <n v="2612.5"/>
    <n v="914.37499999999989"/>
    <n v="0.35"/>
  </r>
  <r>
    <x v="2"/>
    <n v="1128299"/>
    <x v="101"/>
    <x v="2"/>
    <x v="26"/>
    <x v="29"/>
    <x v="3"/>
    <n v="0.55000000000000004"/>
    <n v="4750"/>
    <n v="2612.5"/>
    <n v="1045"/>
    <n v="0.4"/>
  </r>
  <r>
    <x v="2"/>
    <n v="1128299"/>
    <x v="101"/>
    <x v="2"/>
    <x v="26"/>
    <x v="29"/>
    <x v="4"/>
    <n v="0.65"/>
    <n v="4000"/>
    <n v="2600"/>
    <n v="909.99999999999989"/>
    <n v="0.35"/>
  </r>
  <r>
    <x v="2"/>
    <n v="1128299"/>
    <x v="101"/>
    <x v="2"/>
    <x v="26"/>
    <x v="29"/>
    <x v="5"/>
    <n v="0.70000000000000007"/>
    <n v="5000"/>
    <n v="3500.0000000000005"/>
    <n v="875.00000000000011"/>
    <n v="0.25"/>
  </r>
  <r>
    <x v="0"/>
    <n v="1185732"/>
    <x v="204"/>
    <x v="4"/>
    <x v="27"/>
    <x v="30"/>
    <x v="0"/>
    <n v="0.4"/>
    <n v="10250"/>
    <n v="4100"/>
    <n v="1845"/>
    <n v="0.45"/>
  </r>
  <r>
    <x v="0"/>
    <n v="1185732"/>
    <x v="204"/>
    <x v="4"/>
    <x v="27"/>
    <x v="30"/>
    <x v="1"/>
    <n v="0.4"/>
    <n v="8250"/>
    <n v="3300"/>
    <n v="1155"/>
    <n v="0.35"/>
  </r>
  <r>
    <x v="0"/>
    <n v="1185732"/>
    <x v="204"/>
    <x v="4"/>
    <x v="27"/>
    <x v="30"/>
    <x v="2"/>
    <n v="0.30000000000000004"/>
    <n v="8250"/>
    <n v="2475.0000000000005"/>
    <n v="618.75000000000011"/>
    <n v="0.25"/>
  </r>
  <r>
    <x v="0"/>
    <n v="1185732"/>
    <x v="204"/>
    <x v="4"/>
    <x v="27"/>
    <x v="30"/>
    <x v="3"/>
    <n v="0.35"/>
    <n v="6750"/>
    <n v="2362.5"/>
    <n v="708.75"/>
    <n v="0.3"/>
  </r>
  <r>
    <x v="0"/>
    <n v="1185732"/>
    <x v="204"/>
    <x v="4"/>
    <x v="27"/>
    <x v="30"/>
    <x v="4"/>
    <n v="0.5"/>
    <n v="7250"/>
    <n v="3625"/>
    <n v="1268.75"/>
    <n v="0.35"/>
  </r>
  <r>
    <x v="0"/>
    <n v="1185732"/>
    <x v="204"/>
    <x v="4"/>
    <x v="27"/>
    <x v="30"/>
    <x v="5"/>
    <n v="0.4"/>
    <n v="8250"/>
    <n v="3300"/>
    <n v="1650"/>
    <n v="0.5"/>
  </r>
  <r>
    <x v="0"/>
    <n v="1185732"/>
    <x v="205"/>
    <x v="4"/>
    <x v="27"/>
    <x v="30"/>
    <x v="0"/>
    <n v="0.4"/>
    <n v="10750"/>
    <n v="4300"/>
    <n v="1935"/>
    <n v="0.45"/>
  </r>
  <r>
    <x v="0"/>
    <n v="1185732"/>
    <x v="205"/>
    <x v="4"/>
    <x v="27"/>
    <x v="30"/>
    <x v="1"/>
    <n v="0.4"/>
    <n v="7250"/>
    <n v="2900"/>
    <n v="1014.9999999999999"/>
    <n v="0.35"/>
  </r>
  <r>
    <x v="0"/>
    <n v="1185732"/>
    <x v="205"/>
    <x v="4"/>
    <x v="27"/>
    <x v="30"/>
    <x v="2"/>
    <n v="0.30000000000000004"/>
    <n v="7750"/>
    <n v="2325.0000000000005"/>
    <n v="581.25000000000011"/>
    <n v="0.25"/>
  </r>
  <r>
    <x v="0"/>
    <n v="1185732"/>
    <x v="205"/>
    <x v="4"/>
    <x v="27"/>
    <x v="30"/>
    <x v="3"/>
    <n v="0.35"/>
    <n v="6250"/>
    <n v="2187.5"/>
    <n v="656.25"/>
    <n v="0.3"/>
  </r>
  <r>
    <x v="0"/>
    <n v="1185732"/>
    <x v="205"/>
    <x v="4"/>
    <x v="27"/>
    <x v="30"/>
    <x v="4"/>
    <n v="0.5"/>
    <n v="7000"/>
    <n v="3500"/>
    <n v="1225"/>
    <n v="0.35"/>
  </r>
  <r>
    <x v="0"/>
    <n v="1185732"/>
    <x v="205"/>
    <x v="4"/>
    <x v="27"/>
    <x v="30"/>
    <x v="5"/>
    <n v="0.35"/>
    <n v="8000"/>
    <n v="2800"/>
    <n v="1400"/>
    <n v="0.5"/>
  </r>
  <r>
    <x v="0"/>
    <n v="1185732"/>
    <x v="115"/>
    <x v="4"/>
    <x v="27"/>
    <x v="30"/>
    <x v="0"/>
    <n v="0.35"/>
    <n v="10200"/>
    <n v="3570"/>
    <n v="1606.5"/>
    <n v="0.45"/>
  </r>
  <r>
    <x v="0"/>
    <n v="1185732"/>
    <x v="115"/>
    <x v="4"/>
    <x v="27"/>
    <x v="30"/>
    <x v="1"/>
    <n v="0.35"/>
    <n v="7000"/>
    <n v="2450"/>
    <n v="857.5"/>
    <n v="0.35"/>
  </r>
  <r>
    <x v="0"/>
    <n v="1185732"/>
    <x v="115"/>
    <x v="4"/>
    <x v="27"/>
    <x v="30"/>
    <x v="2"/>
    <n v="0.25"/>
    <n v="7250"/>
    <n v="1812.5"/>
    <n v="453.125"/>
    <n v="0.25"/>
  </r>
  <r>
    <x v="0"/>
    <n v="1185732"/>
    <x v="115"/>
    <x v="4"/>
    <x v="27"/>
    <x v="30"/>
    <x v="3"/>
    <n v="0.29999999999999993"/>
    <n v="5750"/>
    <n v="1724.9999999999995"/>
    <n v="517.49999999999989"/>
    <n v="0.3"/>
  </r>
  <r>
    <x v="0"/>
    <n v="1185732"/>
    <x v="115"/>
    <x v="4"/>
    <x v="27"/>
    <x v="30"/>
    <x v="4"/>
    <n v="0.45000000000000007"/>
    <n v="6250"/>
    <n v="2812.5000000000005"/>
    <n v="984.37500000000011"/>
    <n v="0.35"/>
  </r>
  <r>
    <x v="0"/>
    <n v="1185732"/>
    <x v="115"/>
    <x v="4"/>
    <x v="27"/>
    <x v="30"/>
    <x v="5"/>
    <n v="0.35"/>
    <n v="7250"/>
    <n v="2537.5"/>
    <n v="1268.75"/>
    <n v="0.5"/>
  </r>
  <r>
    <x v="0"/>
    <n v="1185732"/>
    <x v="206"/>
    <x v="4"/>
    <x v="27"/>
    <x v="30"/>
    <x v="0"/>
    <n v="0.35"/>
    <n v="9750"/>
    <n v="3412.5"/>
    <n v="1535.625"/>
    <n v="0.45"/>
  </r>
  <r>
    <x v="0"/>
    <n v="1185732"/>
    <x v="206"/>
    <x v="4"/>
    <x v="27"/>
    <x v="30"/>
    <x v="1"/>
    <n v="0.35"/>
    <n v="6750"/>
    <n v="2362.5"/>
    <n v="826.875"/>
    <n v="0.35"/>
  </r>
  <r>
    <x v="0"/>
    <n v="1185732"/>
    <x v="206"/>
    <x v="4"/>
    <x v="27"/>
    <x v="30"/>
    <x v="2"/>
    <n v="0.25"/>
    <n v="6750"/>
    <n v="1687.5"/>
    <n v="421.875"/>
    <n v="0.25"/>
  </r>
  <r>
    <x v="0"/>
    <n v="1185732"/>
    <x v="206"/>
    <x v="4"/>
    <x v="27"/>
    <x v="30"/>
    <x v="3"/>
    <n v="0.29999999999999993"/>
    <n v="6000"/>
    <n v="1799.9999999999995"/>
    <n v="539.99999999999989"/>
    <n v="0.3"/>
  </r>
  <r>
    <x v="0"/>
    <n v="1185732"/>
    <x v="206"/>
    <x v="4"/>
    <x v="27"/>
    <x v="30"/>
    <x v="4"/>
    <n v="0.5"/>
    <n v="6250"/>
    <n v="3125"/>
    <n v="1093.75"/>
    <n v="0.35"/>
  </r>
  <r>
    <x v="0"/>
    <n v="1185732"/>
    <x v="206"/>
    <x v="4"/>
    <x v="27"/>
    <x v="30"/>
    <x v="5"/>
    <n v="0.4"/>
    <n v="7750"/>
    <n v="3100"/>
    <n v="1550"/>
    <n v="0.5"/>
  </r>
  <r>
    <x v="0"/>
    <n v="1185732"/>
    <x v="174"/>
    <x v="4"/>
    <x v="27"/>
    <x v="30"/>
    <x v="0"/>
    <n v="0.5"/>
    <n v="10450"/>
    <n v="5225"/>
    <n v="2351.25"/>
    <n v="0.45"/>
  </r>
  <r>
    <x v="0"/>
    <n v="1185732"/>
    <x v="174"/>
    <x v="4"/>
    <x v="27"/>
    <x v="30"/>
    <x v="1"/>
    <n v="0.5"/>
    <n v="7500"/>
    <n v="3750"/>
    <n v="1312.5"/>
    <n v="0.35"/>
  </r>
  <r>
    <x v="0"/>
    <n v="1185732"/>
    <x v="174"/>
    <x v="4"/>
    <x v="27"/>
    <x v="30"/>
    <x v="2"/>
    <n v="0.45"/>
    <n v="7250"/>
    <n v="3262.5"/>
    <n v="815.625"/>
    <n v="0.25"/>
  </r>
  <r>
    <x v="0"/>
    <n v="1185732"/>
    <x v="174"/>
    <x v="4"/>
    <x v="27"/>
    <x v="30"/>
    <x v="3"/>
    <n v="0.45"/>
    <n v="6750"/>
    <n v="3037.5"/>
    <n v="911.25"/>
    <n v="0.3"/>
  </r>
  <r>
    <x v="0"/>
    <n v="1185732"/>
    <x v="174"/>
    <x v="4"/>
    <x v="27"/>
    <x v="30"/>
    <x v="4"/>
    <n v="0.54999999999999993"/>
    <n v="7000"/>
    <n v="3849.9999999999995"/>
    <n v="1347.4999999999998"/>
    <n v="0.35"/>
  </r>
  <r>
    <x v="0"/>
    <n v="1185732"/>
    <x v="174"/>
    <x v="4"/>
    <x v="27"/>
    <x v="30"/>
    <x v="5"/>
    <n v="0.6"/>
    <n v="8000"/>
    <n v="4800"/>
    <n v="2400"/>
    <n v="0.5"/>
  </r>
  <r>
    <x v="0"/>
    <n v="1185732"/>
    <x v="207"/>
    <x v="4"/>
    <x v="27"/>
    <x v="30"/>
    <x v="0"/>
    <n v="0.54999999999999993"/>
    <n v="10500"/>
    <n v="5774.9999999999991"/>
    <n v="2598.7499999999995"/>
    <n v="0.45"/>
  </r>
  <r>
    <x v="0"/>
    <n v="1185732"/>
    <x v="207"/>
    <x v="4"/>
    <x v="27"/>
    <x v="30"/>
    <x v="1"/>
    <n v="0.5"/>
    <n v="8000"/>
    <n v="4000"/>
    <n v="1400"/>
    <n v="0.35"/>
  </r>
  <r>
    <x v="0"/>
    <n v="1185732"/>
    <x v="207"/>
    <x v="4"/>
    <x v="27"/>
    <x v="30"/>
    <x v="2"/>
    <n v="0.5"/>
    <n v="7750"/>
    <n v="3875"/>
    <n v="968.75"/>
    <n v="0.25"/>
  </r>
  <r>
    <x v="0"/>
    <n v="1185732"/>
    <x v="207"/>
    <x v="4"/>
    <x v="27"/>
    <x v="30"/>
    <x v="3"/>
    <n v="0.5"/>
    <n v="7500"/>
    <n v="3750"/>
    <n v="1125"/>
    <n v="0.3"/>
  </r>
  <r>
    <x v="0"/>
    <n v="1185732"/>
    <x v="207"/>
    <x v="4"/>
    <x v="27"/>
    <x v="30"/>
    <x v="4"/>
    <n v="0.65"/>
    <n v="7500"/>
    <n v="4875"/>
    <n v="1706.25"/>
    <n v="0.35"/>
  </r>
  <r>
    <x v="0"/>
    <n v="1185732"/>
    <x v="207"/>
    <x v="4"/>
    <x v="27"/>
    <x v="30"/>
    <x v="5"/>
    <n v="0.70000000000000007"/>
    <n v="9250"/>
    <n v="6475.0000000000009"/>
    <n v="3237.5000000000005"/>
    <n v="0.5"/>
  </r>
  <r>
    <x v="0"/>
    <n v="1185732"/>
    <x v="116"/>
    <x v="4"/>
    <x v="27"/>
    <x v="30"/>
    <x v="0"/>
    <n v="0.65"/>
    <n v="11500"/>
    <n v="7475"/>
    <n v="3363.75"/>
    <n v="0.45"/>
  </r>
  <r>
    <x v="0"/>
    <n v="1185732"/>
    <x v="116"/>
    <x v="4"/>
    <x v="27"/>
    <x v="30"/>
    <x v="1"/>
    <n v="0.60000000000000009"/>
    <n v="9000"/>
    <n v="5400.0000000000009"/>
    <n v="1890.0000000000002"/>
    <n v="0.35"/>
  </r>
  <r>
    <x v="0"/>
    <n v="1185732"/>
    <x v="116"/>
    <x v="4"/>
    <x v="27"/>
    <x v="30"/>
    <x v="2"/>
    <n v="0.55000000000000004"/>
    <n v="8250"/>
    <n v="4537.5"/>
    <n v="1134.375"/>
    <n v="0.25"/>
  </r>
  <r>
    <x v="0"/>
    <n v="1185732"/>
    <x v="116"/>
    <x v="4"/>
    <x v="27"/>
    <x v="30"/>
    <x v="3"/>
    <n v="0.55000000000000004"/>
    <n v="7750"/>
    <n v="4262.5"/>
    <n v="1278.75"/>
    <n v="0.3"/>
  </r>
  <r>
    <x v="0"/>
    <n v="1185732"/>
    <x v="116"/>
    <x v="4"/>
    <x v="27"/>
    <x v="30"/>
    <x v="4"/>
    <n v="0.65"/>
    <n v="8000"/>
    <n v="5200"/>
    <n v="1819.9999999999998"/>
    <n v="0.35"/>
  </r>
  <r>
    <x v="0"/>
    <n v="1185732"/>
    <x v="116"/>
    <x v="4"/>
    <x v="27"/>
    <x v="30"/>
    <x v="5"/>
    <n v="0.70000000000000007"/>
    <n v="9750"/>
    <n v="6825.0000000000009"/>
    <n v="3412.5000000000005"/>
    <n v="0.5"/>
  </r>
  <r>
    <x v="0"/>
    <n v="1185732"/>
    <x v="208"/>
    <x v="4"/>
    <x v="27"/>
    <x v="30"/>
    <x v="0"/>
    <n v="0.65"/>
    <n v="11250"/>
    <n v="7312.5"/>
    <n v="3290.625"/>
    <n v="0.45"/>
  </r>
  <r>
    <x v="0"/>
    <n v="1185732"/>
    <x v="208"/>
    <x v="4"/>
    <x v="27"/>
    <x v="30"/>
    <x v="1"/>
    <n v="0.60000000000000009"/>
    <n v="9000"/>
    <n v="5400.0000000000009"/>
    <n v="1890.0000000000002"/>
    <n v="0.35"/>
  </r>
  <r>
    <x v="0"/>
    <n v="1185732"/>
    <x v="208"/>
    <x v="4"/>
    <x v="27"/>
    <x v="30"/>
    <x v="2"/>
    <n v="0.55000000000000004"/>
    <n v="8250"/>
    <n v="4537.5"/>
    <n v="1134.375"/>
    <n v="0.25"/>
  </r>
  <r>
    <x v="0"/>
    <n v="1185732"/>
    <x v="208"/>
    <x v="4"/>
    <x v="27"/>
    <x v="30"/>
    <x v="3"/>
    <n v="0.45"/>
    <n v="7750"/>
    <n v="3487.5"/>
    <n v="1046.25"/>
    <n v="0.3"/>
  </r>
  <r>
    <x v="0"/>
    <n v="1185732"/>
    <x v="208"/>
    <x v="4"/>
    <x v="27"/>
    <x v="30"/>
    <x v="4"/>
    <n v="0.55000000000000004"/>
    <n v="7500"/>
    <n v="4125"/>
    <n v="1443.75"/>
    <n v="0.35"/>
  </r>
  <r>
    <x v="0"/>
    <n v="1185732"/>
    <x v="208"/>
    <x v="4"/>
    <x v="27"/>
    <x v="30"/>
    <x v="5"/>
    <n v="0.60000000000000009"/>
    <n v="9250"/>
    <n v="5550.0000000000009"/>
    <n v="2775.0000000000005"/>
    <n v="0.5"/>
  </r>
  <r>
    <x v="0"/>
    <n v="1185732"/>
    <x v="178"/>
    <x v="4"/>
    <x v="27"/>
    <x v="30"/>
    <x v="0"/>
    <n v="0.55000000000000004"/>
    <n v="10250"/>
    <n v="5637.5000000000009"/>
    <n v="2536.8750000000005"/>
    <n v="0.45"/>
  </r>
  <r>
    <x v="0"/>
    <n v="1185732"/>
    <x v="178"/>
    <x v="4"/>
    <x v="27"/>
    <x v="30"/>
    <x v="1"/>
    <n v="0.50000000000000011"/>
    <n v="8250"/>
    <n v="4125.0000000000009"/>
    <n v="1443.7500000000002"/>
    <n v="0.35"/>
  </r>
  <r>
    <x v="0"/>
    <n v="1185732"/>
    <x v="178"/>
    <x v="4"/>
    <x v="27"/>
    <x v="30"/>
    <x v="2"/>
    <n v="0.4"/>
    <n v="7250"/>
    <n v="2900"/>
    <n v="725"/>
    <n v="0.25"/>
  </r>
  <r>
    <x v="0"/>
    <n v="1185732"/>
    <x v="178"/>
    <x v="4"/>
    <x v="27"/>
    <x v="30"/>
    <x v="3"/>
    <n v="0.4"/>
    <n v="7000"/>
    <n v="2800"/>
    <n v="840"/>
    <n v="0.3"/>
  </r>
  <r>
    <x v="0"/>
    <n v="1185732"/>
    <x v="178"/>
    <x v="4"/>
    <x v="27"/>
    <x v="30"/>
    <x v="4"/>
    <n v="0.5"/>
    <n v="7000"/>
    <n v="3500"/>
    <n v="1225"/>
    <n v="0.35"/>
  </r>
  <r>
    <x v="0"/>
    <n v="1185732"/>
    <x v="178"/>
    <x v="4"/>
    <x v="27"/>
    <x v="30"/>
    <x v="5"/>
    <n v="0.55000000000000004"/>
    <n v="8000"/>
    <n v="4400"/>
    <n v="2200"/>
    <n v="0.5"/>
  </r>
  <r>
    <x v="0"/>
    <n v="1185732"/>
    <x v="209"/>
    <x v="4"/>
    <x v="27"/>
    <x v="30"/>
    <x v="0"/>
    <n v="0.55000000000000004"/>
    <n v="9750"/>
    <n v="5362.5"/>
    <n v="2413.125"/>
    <n v="0.45"/>
  </r>
  <r>
    <x v="0"/>
    <n v="1185732"/>
    <x v="209"/>
    <x v="4"/>
    <x v="27"/>
    <x v="30"/>
    <x v="1"/>
    <n v="0.45000000000000012"/>
    <n v="8000"/>
    <n v="3600.0000000000009"/>
    <n v="1260.0000000000002"/>
    <n v="0.35"/>
  </r>
  <r>
    <x v="0"/>
    <n v="1185732"/>
    <x v="209"/>
    <x v="4"/>
    <x v="27"/>
    <x v="30"/>
    <x v="2"/>
    <n v="0.45000000000000012"/>
    <n v="6750"/>
    <n v="3037.5000000000009"/>
    <n v="759.37500000000023"/>
    <n v="0.25"/>
  </r>
  <r>
    <x v="0"/>
    <n v="1185732"/>
    <x v="209"/>
    <x v="4"/>
    <x v="27"/>
    <x v="30"/>
    <x v="3"/>
    <n v="0.45000000000000012"/>
    <n v="6500"/>
    <n v="2925.0000000000009"/>
    <n v="877.50000000000023"/>
    <n v="0.3"/>
  </r>
  <r>
    <x v="0"/>
    <n v="1185732"/>
    <x v="209"/>
    <x v="4"/>
    <x v="27"/>
    <x v="30"/>
    <x v="4"/>
    <n v="0.55000000000000004"/>
    <n v="6500"/>
    <n v="3575.0000000000005"/>
    <n v="1251.25"/>
    <n v="0.35"/>
  </r>
  <r>
    <x v="0"/>
    <n v="1185732"/>
    <x v="209"/>
    <x v="4"/>
    <x v="27"/>
    <x v="30"/>
    <x v="5"/>
    <n v="0.6"/>
    <n v="7750"/>
    <n v="4650"/>
    <n v="2325"/>
    <n v="0.5"/>
  </r>
  <r>
    <x v="0"/>
    <n v="1185732"/>
    <x v="210"/>
    <x v="4"/>
    <x v="27"/>
    <x v="30"/>
    <x v="0"/>
    <n v="0.55000000000000004"/>
    <n v="9250"/>
    <n v="5087.5"/>
    <n v="2289.375"/>
    <n v="0.45"/>
  </r>
  <r>
    <x v="0"/>
    <n v="1185732"/>
    <x v="210"/>
    <x v="4"/>
    <x v="27"/>
    <x v="30"/>
    <x v="1"/>
    <n v="0.45000000000000012"/>
    <n v="7500"/>
    <n v="3375.0000000000009"/>
    <n v="1181.2500000000002"/>
    <n v="0.35"/>
  </r>
  <r>
    <x v="0"/>
    <n v="1185732"/>
    <x v="210"/>
    <x v="4"/>
    <x v="27"/>
    <x v="30"/>
    <x v="2"/>
    <n v="0.45000000000000012"/>
    <n v="6950"/>
    <n v="3127.5000000000009"/>
    <n v="781.87500000000023"/>
    <n v="0.25"/>
  </r>
  <r>
    <x v="0"/>
    <n v="1185732"/>
    <x v="210"/>
    <x v="4"/>
    <x v="27"/>
    <x v="30"/>
    <x v="3"/>
    <n v="0.55000000000000016"/>
    <n v="7500"/>
    <n v="4125.0000000000009"/>
    <n v="1237.5000000000002"/>
    <n v="0.3"/>
  </r>
  <r>
    <x v="0"/>
    <n v="1185732"/>
    <x v="210"/>
    <x v="4"/>
    <x v="27"/>
    <x v="30"/>
    <x v="4"/>
    <n v="0.70000000000000007"/>
    <n v="7250"/>
    <n v="5075.0000000000009"/>
    <n v="1776.2500000000002"/>
    <n v="0.35"/>
  </r>
  <r>
    <x v="0"/>
    <n v="1185732"/>
    <x v="210"/>
    <x v="4"/>
    <x v="27"/>
    <x v="30"/>
    <x v="5"/>
    <n v="0.75"/>
    <n v="8250"/>
    <n v="6187.5"/>
    <n v="3093.75"/>
    <n v="0.5"/>
  </r>
  <r>
    <x v="0"/>
    <n v="1185732"/>
    <x v="211"/>
    <x v="4"/>
    <x v="27"/>
    <x v="30"/>
    <x v="0"/>
    <n v="0.70000000000000007"/>
    <n v="10750"/>
    <n v="7525.0000000000009"/>
    <n v="3386.2500000000005"/>
    <n v="0.45"/>
  </r>
  <r>
    <x v="0"/>
    <n v="1185732"/>
    <x v="211"/>
    <x v="4"/>
    <x v="27"/>
    <x v="30"/>
    <x v="1"/>
    <n v="0.60000000000000009"/>
    <n v="8750"/>
    <n v="5250.0000000000009"/>
    <n v="1837.5000000000002"/>
    <n v="0.35"/>
  </r>
  <r>
    <x v="0"/>
    <n v="1185732"/>
    <x v="211"/>
    <x v="4"/>
    <x v="27"/>
    <x v="30"/>
    <x v="2"/>
    <n v="0.60000000000000009"/>
    <n v="8250"/>
    <n v="4950.0000000000009"/>
    <n v="1237.5000000000002"/>
    <n v="0.25"/>
  </r>
  <r>
    <x v="0"/>
    <n v="1185732"/>
    <x v="211"/>
    <x v="4"/>
    <x v="27"/>
    <x v="30"/>
    <x v="3"/>
    <n v="0.60000000000000009"/>
    <n v="7750"/>
    <n v="4650.0000000000009"/>
    <n v="1395.0000000000002"/>
    <n v="0.3"/>
  </r>
  <r>
    <x v="0"/>
    <n v="1185732"/>
    <x v="211"/>
    <x v="4"/>
    <x v="27"/>
    <x v="30"/>
    <x v="4"/>
    <n v="0.70000000000000007"/>
    <n v="7750"/>
    <n v="5425.0000000000009"/>
    <n v="1898.7500000000002"/>
    <n v="0.35"/>
  </r>
  <r>
    <x v="0"/>
    <n v="1185732"/>
    <x v="211"/>
    <x v="4"/>
    <x v="27"/>
    <x v="30"/>
    <x v="5"/>
    <n v="0.75"/>
    <n v="8750"/>
    <n v="6562.5"/>
    <n v="3281.25"/>
    <n v="0.5"/>
  </r>
  <r>
    <x v="0"/>
    <n v="1185732"/>
    <x v="212"/>
    <x v="4"/>
    <x v="28"/>
    <x v="31"/>
    <x v="0"/>
    <n v="0.35000000000000003"/>
    <n v="9250"/>
    <n v="3237.5000000000005"/>
    <n v="1295.0000000000002"/>
    <n v="0.4"/>
  </r>
  <r>
    <x v="0"/>
    <n v="1185732"/>
    <x v="212"/>
    <x v="4"/>
    <x v="28"/>
    <x v="31"/>
    <x v="1"/>
    <n v="0.35000000000000003"/>
    <n v="7250"/>
    <n v="2537.5000000000005"/>
    <n v="888.12500000000011"/>
    <n v="0.35"/>
  </r>
  <r>
    <x v="0"/>
    <n v="1185732"/>
    <x v="212"/>
    <x v="4"/>
    <x v="28"/>
    <x v="31"/>
    <x v="2"/>
    <n v="0.25000000000000006"/>
    <n v="7250"/>
    <n v="1812.5000000000005"/>
    <n v="725.00000000000023"/>
    <n v="0.4"/>
  </r>
  <r>
    <x v="0"/>
    <n v="1185732"/>
    <x v="212"/>
    <x v="4"/>
    <x v="28"/>
    <x v="31"/>
    <x v="3"/>
    <n v="0.3"/>
    <n v="5750"/>
    <n v="1725"/>
    <n v="690"/>
    <n v="0.4"/>
  </r>
  <r>
    <x v="0"/>
    <n v="1185732"/>
    <x v="212"/>
    <x v="4"/>
    <x v="28"/>
    <x v="31"/>
    <x v="4"/>
    <n v="0.45"/>
    <n v="6250"/>
    <n v="2812.5"/>
    <n v="984.37499999999989"/>
    <n v="0.35"/>
  </r>
  <r>
    <x v="0"/>
    <n v="1185732"/>
    <x v="212"/>
    <x v="4"/>
    <x v="28"/>
    <x v="31"/>
    <x v="5"/>
    <n v="0.35000000000000003"/>
    <n v="7250"/>
    <n v="2537.5000000000005"/>
    <n v="1268.7500000000002"/>
    <n v="0.5"/>
  </r>
  <r>
    <x v="0"/>
    <n v="1185732"/>
    <x v="172"/>
    <x v="4"/>
    <x v="28"/>
    <x v="31"/>
    <x v="0"/>
    <n v="0.35000000000000003"/>
    <n v="9750"/>
    <n v="3412.5000000000005"/>
    <n v="1365.0000000000002"/>
    <n v="0.4"/>
  </r>
  <r>
    <x v="0"/>
    <n v="1185732"/>
    <x v="172"/>
    <x v="4"/>
    <x v="28"/>
    <x v="31"/>
    <x v="1"/>
    <n v="0.35000000000000003"/>
    <n v="6250"/>
    <n v="2187.5"/>
    <n v="765.625"/>
    <n v="0.35"/>
  </r>
  <r>
    <x v="0"/>
    <n v="1185732"/>
    <x v="172"/>
    <x v="4"/>
    <x v="28"/>
    <x v="31"/>
    <x v="2"/>
    <n v="0.25000000000000006"/>
    <n v="6750"/>
    <n v="1687.5000000000005"/>
    <n v="675.00000000000023"/>
    <n v="0.4"/>
  </r>
  <r>
    <x v="0"/>
    <n v="1185732"/>
    <x v="172"/>
    <x v="4"/>
    <x v="28"/>
    <x v="31"/>
    <x v="3"/>
    <n v="0.3"/>
    <n v="5250"/>
    <n v="1575"/>
    <n v="630"/>
    <n v="0.4"/>
  </r>
  <r>
    <x v="0"/>
    <n v="1185732"/>
    <x v="172"/>
    <x v="4"/>
    <x v="28"/>
    <x v="31"/>
    <x v="4"/>
    <n v="0.45"/>
    <n v="6000"/>
    <n v="2700"/>
    <n v="944.99999999999989"/>
    <n v="0.35"/>
  </r>
  <r>
    <x v="0"/>
    <n v="1185732"/>
    <x v="172"/>
    <x v="4"/>
    <x v="28"/>
    <x v="31"/>
    <x v="5"/>
    <n v="0.3"/>
    <n v="7000"/>
    <n v="2100"/>
    <n v="1050"/>
    <n v="0.5"/>
  </r>
  <r>
    <x v="0"/>
    <n v="1185732"/>
    <x v="68"/>
    <x v="4"/>
    <x v="28"/>
    <x v="31"/>
    <x v="0"/>
    <n v="0.3"/>
    <n v="9200"/>
    <n v="2760"/>
    <n v="1104"/>
    <n v="0.4"/>
  </r>
  <r>
    <x v="0"/>
    <n v="1185732"/>
    <x v="68"/>
    <x v="4"/>
    <x v="28"/>
    <x v="31"/>
    <x v="1"/>
    <n v="0.3"/>
    <n v="6000"/>
    <n v="1800"/>
    <n v="630"/>
    <n v="0.35"/>
  </r>
  <r>
    <x v="0"/>
    <n v="1185732"/>
    <x v="68"/>
    <x v="4"/>
    <x v="28"/>
    <x v="31"/>
    <x v="2"/>
    <n v="0.2"/>
    <n v="6250"/>
    <n v="1250"/>
    <n v="500"/>
    <n v="0.4"/>
  </r>
  <r>
    <x v="0"/>
    <n v="1185732"/>
    <x v="68"/>
    <x v="4"/>
    <x v="28"/>
    <x v="31"/>
    <x v="3"/>
    <n v="0.24999999999999994"/>
    <n v="4750"/>
    <n v="1187.4999999999998"/>
    <n v="474.99999999999994"/>
    <n v="0.4"/>
  </r>
  <r>
    <x v="0"/>
    <n v="1185732"/>
    <x v="68"/>
    <x v="4"/>
    <x v="28"/>
    <x v="31"/>
    <x v="4"/>
    <n v="0.40000000000000008"/>
    <n v="5250"/>
    <n v="2100.0000000000005"/>
    <n v="735.00000000000011"/>
    <n v="0.35"/>
  </r>
  <r>
    <x v="0"/>
    <n v="1185732"/>
    <x v="68"/>
    <x v="4"/>
    <x v="28"/>
    <x v="31"/>
    <x v="5"/>
    <n v="0.3"/>
    <n v="6250"/>
    <n v="1875"/>
    <n v="937.5"/>
    <n v="0.5"/>
  </r>
  <r>
    <x v="0"/>
    <n v="1185732"/>
    <x v="69"/>
    <x v="4"/>
    <x v="28"/>
    <x v="31"/>
    <x v="0"/>
    <n v="0.3"/>
    <n v="8750"/>
    <n v="2625"/>
    <n v="1050"/>
    <n v="0.4"/>
  </r>
  <r>
    <x v="0"/>
    <n v="1185732"/>
    <x v="69"/>
    <x v="4"/>
    <x v="28"/>
    <x v="31"/>
    <x v="1"/>
    <n v="0.3"/>
    <n v="5750"/>
    <n v="1725"/>
    <n v="603.75"/>
    <n v="0.35"/>
  </r>
  <r>
    <x v="0"/>
    <n v="1185732"/>
    <x v="69"/>
    <x v="4"/>
    <x v="28"/>
    <x v="31"/>
    <x v="2"/>
    <n v="0.2"/>
    <n v="5750"/>
    <n v="1150"/>
    <n v="460"/>
    <n v="0.4"/>
  </r>
  <r>
    <x v="0"/>
    <n v="1185732"/>
    <x v="69"/>
    <x v="4"/>
    <x v="28"/>
    <x v="31"/>
    <x v="3"/>
    <n v="0.24999999999999994"/>
    <n v="5000"/>
    <n v="1249.9999999999998"/>
    <n v="499.99999999999994"/>
    <n v="0.4"/>
  </r>
  <r>
    <x v="0"/>
    <n v="1185732"/>
    <x v="69"/>
    <x v="4"/>
    <x v="28"/>
    <x v="31"/>
    <x v="4"/>
    <n v="0.45"/>
    <n v="5250"/>
    <n v="2362.5"/>
    <n v="826.875"/>
    <n v="0.35"/>
  </r>
  <r>
    <x v="0"/>
    <n v="1185732"/>
    <x v="69"/>
    <x v="4"/>
    <x v="28"/>
    <x v="31"/>
    <x v="5"/>
    <n v="0.35000000000000003"/>
    <n v="6750"/>
    <n v="2362.5"/>
    <n v="1181.25"/>
    <n v="0.5"/>
  </r>
  <r>
    <x v="0"/>
    <n v="1185732"/>
    <x v="16"/>
    <x v="4"/>
    <x v="28"/>
    <x v="31"/>
    <x v="0"/>
    <n v="0.45"/>
    <n v="9450"/>
    <n v="4252.5"/>
    <n v="1701"/>
    <n v="0.4"/>
  </r>
  <r>
    <x v="0"/>
    <n v="1185732"/>
    <x v="16"/>
    <x v="4"/>
    <x v="28"/>
    <x v="31"/>
    <x v="1"/>
    <n v="0.45"/>
    <n v="6500"/>
    <n v="2925"/>
    <n v="1023.7499999999999"/>
    <n v="0.35"/>
  </r>
  <r>
    <x v="0"/>
    <n v="1185732"/>
    <x v="16"/>
    <x v="4"/>
    <x v="28"/>
    <x v="31"/>
    <x v="2"/>
    <n v="0.4"/>
    <n v="6250"/>
    <n v="2500"/>
    <n v="1000"/>
    <n v="0.4"/>
  </r>
  <r>
    <x v="0"/>
    <n v="1185732"/>
    <x v="16"/>
    <x v="4"/>
    <x v="28"/>
    <x v="31"/>
    <x v="3"/>
    <n v="0.4"/>
    <n v="5750"/>
    <n v="2300"/>
    <n v="920"/>
    <n v="0.4"/>
  </r>
  <r>
    <x v="0"/>
    <n v="1185732"/>
    <x v="16"/>
    <x v="4"/>
    <x v="28"/>
    <x v="31"/>
    <x v="4"/>
    <n v="0.49999999999999994"/>
    <n v="6000"/>
    <n v="2999.9999999999995"/>
    <n v="1049.9999999999998"/>
    <n v="0.35"/>
  </r>
  <r>
    <x v="0"/>
    <n v="1185732"/>
    <x v="16"/>
    <x v="4"/>
    <x v="28"/>
    <x v="31"/>
    <x v="5"/>
    <n v="0.54999999999999993"/>
    <n v="7000"/>
    <n v="3849.9999999999995"/>
    <n v="1924.9999999999998"/>
    <n v="0.5"/>
  </r>
  <r>
    <x v="0"/>
    <n v="1185732"/>
    <x v="175"/>
    <x v="4"/>
    <x v="28"/>
    <x v="31"/>
    <x v="0"/>
    <n v="0.49999999999999994"/>
    <n v="9500"/>
    <n v="4749.9999999999991"/>
    <n v="1899.9999999999998"/>
    <n v="0.4"/>
  </r>
  <r>
    <x v="0"/>
    <n v="1185732"/>
    <x v="175"/>
    <x v="4"/>
    <x v="28"/>
    <x v="31"/>
    <x v="1"/>
    <n v="0.45"/>
    <n v="7000"/>
    <n v="3150"/>
    <n v="1102.5"/>
    <n v="0.35"/>
  </r>
  <r>
    <x v="0"/>
    <n v="1185732"/>
    <x v="175"/>
    <x v="4"/>
    <x v="28"/>
    <x v="31"/>
    <x v="2"/>
    <n v="0.5"/>
    <n v="6750"/>
    <n v="3375"/>
    <n v="1350"/>
    <n v="0.4"/>
  </r>
  <r>
    <x v="0"/>
    <n v="1185732"/>
    <x v="175"/>
    <x v="4"/>
    <x v="28"/>
    <x v="31"/>
    <x v="3"/>
    <n v="0.5"/>
    <n v="6500"/>
    <n v="3250"/>
    <n v="1300"/>
    <n v="0.4"/>
  </r>
  <r>
    <x v="0"/>
    <n v="1185732"/>
    <x v="175"/>
    <x v="4"/>
    <x v="28"/>
    <x v="31"/>
    <x v="4"/>
    <n v="0.65"/>
    <n v="6500"/>
    <n v="4225"/>
    <n v="1478.75"/>
    <n v="0.35"/>
  </r>
  <r>
    <x v="0"/>
    <n v="1185732"/>
    <x v="175"/>
    <x v="4"/>
    <x v="28"/>
    <x v="31"/>
    <x v="5"/>
    <n v="0.70000000000000007"/>
    <n v="8250"/>
    <n v="5775.0000000000009"/>
    <n v="2887.5000000000005"/>
    <n v="0.5"/>
  </r>
  <r>
    <x v="0"/>
    <n v="1185732"/>
    <x v="72"/>
    <x v="4"/>
    <x v="28"/>
    <x v="31"/>
    <x v="0"/>
    <n v="0.65"/>
    <n v="10500"/>
    <n v="6825"/>
    <n v="2730"/>
    <n v="0.4"/>
  </r>
  <r>
    <x v="0"/>
    <n v="1185732"/>
    <x v="72"/>
    <x v="4"/>
    <x v="28"/>
    <x v="31"/>
    <x v="1"/>
    <n v="0.60000000000000009"/>
    <n v="8000"/>
    <n v="4800.0000000000009"/>
    <n v="1680.0000000000002"/>
    <n v="0.35"/>
  </r>
  <r>
    <x v="0"/>
    <n v="1185732"/>
    <x v="72"/>
    <x v="4"/>
    <x v="28"/>
    <x v="31"/>
    <x v="2"/>
    <n v="0.55000000000000004"/>
    <n v="7250"/>
    <n v="3987.5000000000005"/>
    <n v="1595.0000000000002"/>
    <n v="0.4"/>
  </r>
  <r>
    <x v="0"/>
    <n v="1185732"/>
    <x v="72"/>
    <x v="4"/>
    <x v="28"/>
    <x v="31"/>
    <x v="3"/>
    <n v="0.55000000000000004"/>
    <n v="6750"/>
    <n v="3712.5000000000005"/>
    <n v="1485.0000000000002"/>
    <n v="0.4"/>
  </r>
  <r>
    <x v="0"/>
    <n v="1185732"/>
    <x v="72"/>
    <x v="4"/>
    <x v="28"/>
    <x v="31"/>
    <x v="4"/>
    <n v="0.65"/>
    <n v="7000"/>
    <n v="4550"/>
    <n v="1592.5"/>
    <n v="0.35"/>
  </r>
  <r>
    <x v="0"/>
    <n v="1185732"/>
    <x v="72"/>
    <x v="4"/>
    <x v="28"/>
    <x v="31"/>
    <x v="5"/>
    <n v="0.70000000000000007"/>
    <n v="8750"/>
    <n v="6125.0000000000009"/>
    <n v="3062.5000000000005"/>
    <n v="0.5"/>
  </r>
  <r>
    <x v="0"/>
    <n v="1185732"/>
    <x v="73"/>
    <x v="4"/>
    <x v="28"/>
    <x v="31"/>
    <x v="0"/>
    <n v="0.65"/>
    <n v="10250"/>
    <n v="6662.5"/>
    <n v="2665"/>
    <n v="0.4"/>
  </r>
  <r>
    <x v="0"/>
    <n v="1185732"/>
    <x v="73"/>
    <x v="4"/>
    <x v="28"/>
    <x v="31"/>
    <x v="1"/>
    <n v="0.60000000000000009"/>
    <n v="8000"/>
    <n v="4800.0000000000009"/>
    <n v="1680.0000000000002"/>
    <n v="0.35"/>
  </r>
  <r>
    <x v="0"/>
    <n v="1185732"/>
    <x v="73"/>
    <x v="4"/>
    <x v="28"/>
    <x v="31"/>
    <x v="2"/>
    <n v="0.55000000000000004"/>
    <n v="7250"/>
    <n v="3987.5000000000005"/>
    <n v="1595.0000000000002"/>
    <n v="0.4"/>
  </r>
  <r>
    <x v="0"/>
    <n v="1185732"/>
    <x v="73"/>
    <x v="4"/>
    <x v="28"/>
    <x v="31"/>
    <x v="3"/>
    <n v="0.45"/>
    <n v="6750"/>
    <n v="3037.5"/>
    <n v="1215"/>
    <n v="0.4"/>
  </r>
  <r>
    <x v="0"/>
    <n v="1185732"/>
    <x v="73"/>
    <x v="4"/>
    <x v="28"/>
    <x v="31"/>
    <x v="4"/>
    <n v="0.55000000000000004"/>
    <n v="6500"/>
    <n v="3575.0000000000005"/>
    <n v="1251.25"/>
    <n v="0.35"/>
  </r>
  <r>
    <x v="0"/>
    <n v="1185732"/>
    <x v="73"/>
    <x v="4"/>
    <x v="28"/>
    <x v="31"/>
    <x v="5"/>
    <n v="0.60000000000000009"/>
    <n v="8250"/>
    <n v="4950.0000000000009"/>
    <n v="2475.0000000000005"/>
    <n v="0.5"/>
  </r>
  <r>
    <x v="0"/>
    <n v="1185732"/>
    <x v="20"/>
    <x v="4"/>
    <x v="28"/>
    <x v="31"/>
    <x v="0"/>
    <n v="0.55000000000000004"/>
    <n v="9250"/>
    <n v="5087.5"/>
    <n v="2035"/>
    <n v="0.4"/>
  </r>
  <r>
    <x v="0"/>
    <n v="1185732"/>
    <x v="20"/>
    <x v="4"/>
    <x v="28"/>
    <x v="31"/>
    <x v="1"/>
    <n v="0.50000000000000011"/>
    <n v="7250"/>
    <n v="3625.0000000000009"/>
    <n v="1268.7500000000002"/>
    <n v="0.35"/>
  </r>
  <r>
    <x v="0"/>
    <n v="1185732"/>
    <x v="20"/>
    <x v="4"/>
    <x v="28"/>
    <x v="31"/>
    <x v="2"/>
    <n v="0.30000000000000004"/>
    <n v="6250"/>
    <n v="1875.0000000000002"/>
    <n v="750.00000000000011"/>
    <n v="0.4"/>
  </r>
  <r>
    <x v="0"/>
    <n v="1185732"/>
    <x v="20"/>
    <x v="4"/>
    <x v="28"/>
    <x v="31"/>
    <x v="3"/>
    <n v="0.30000000000000004"/>
    <n v="6000"/>
    <n v="1800.0000000000002"/>
    <n v="720.00000000000011"/>
    <n v="0.4"/>
  </r>
  <r>
    <x v="0"/>
    <n v="1185732"/>
    <x v="20"/>
    <x v="4"/>
    <x v="28"/>
    <x v="31"/>
    <x v="4"/>
    <n v="0.4"/>
    <n v="6000"/>
    <n v="2400"/>
    <n v="840"/>
    <n v="0.35"/>
  </r>
  <r>
    <x v="0"/>
    <n v="1185732"/>
    <x v="20"/>
    <x v="4"/>
    <x v="28"/>
    <x v="31"/>
    <x v="5"/>
    <n v="0.45000000000000007"/>
    <n v="7000"/>
    <n v="3150.0000000000005"/>
    <n v="1575.0000000000002"/>
    <n v="0.5"/>
  </r>
  <r>
    <x v="0"/>
    <n v="1185732"/>
    <x v="179"/>
    <x v="4"/>
    <x v="28"/>
    <x v="31"/>
    <x v="0"/>
    <n v="0.45000000000000007"/>
    <n v="8750"/>
    <n v="3937.5000000000005"/>
    <n v="1575.0000000000002"/>
    <n v="0.4"/>
  </r>
  <r>
    <x v="0"/>
    <n v="1185732"/>
    <x v="179"/>
    <x v="4"/>
    <x v="28"/>
    <x v="31"/>
    <x v="1"/>
    <n v="0.35000000000000009"/>
    <n v="7000"/>
    <n v="2450.0000000000005"/>
    <n v="857.50000000000011"/>
    <n v="0.35"/>
  </r>
  <r>
    <x v="0"/>
    <n v="1185732"/>
    <x v="179"/>
    <x v="4"/>
    <x v="28"/>
    <x v="31"/>
    <x v="2"/>
    <n v="0.35000000000000009"/>
    <n v="5750"/>
    <n v="2012.5000000000005"/>
    <n v="805.00000000000023"/>
    <n v="0.4"/>
  </r>
  <r>
    <x v="0"/>
    <n v="1185732"/>
    <x v="179"/>
    <x v="4"/>
    <x v="28"/>
    <x v="31"/>
    <x v="3"/>
    <n v="0.35000000000000009"/>
    <n v="5500"/>
    <n v="1925.0000000000005"/>
    <n v="770.00000000000023"/>
    <n v="0.4"/>
  </r>
  <r>
    <x v="0"/>
    <n v="1185732"/>
    <x v="179"/>
    <x v="4"/>
    <x v="28"/>
    <x v="31"/>
    <x v="4"/>
    <n v="0.45000000000000007"/>
    <n v="5500"/>
    <n v="2475.0000000000005"/>
    <n v="866.25000000000011"/>
    <n v="0.35"/>
  </r>
  <r>
    <x v="0"/>
    <n v="1185732"/>
    <x v="179"/>
    <x v="4"/>
    <x v="28"/>
    <x v="31"/>
    <x v="5"/>
    <n v="0.5"/>
    <n v="6750"/>
    <n v="3375"/>
    <n v="1687.5"/>
    <n v="0.5"/>
  </r>
  <r>
    <x v="0"/>
    <n v="1185732"/>
    <x v="76"/>
    <x v="4"/>
    <x v="28"/>
    <x v="31"/>
    <x v="0"/>
    <n v="0.45000000000000007"/>
    <n v="8250"/>
    <n v="3712.5000000000005"/>
    <n v="1485.0000000000002"/>
    <n v="0.4"/>
  </r>
  <r>
    <x v="0"/>
    <n v="1185732"/>
    <x v="76"/>
    <x v="4"/>
    <x v="28"/>
    <x v="31"/>
    <x v="1"/>
    <n v="0.35000000000000009"/>
    <n v="6500"/>
    <n v="2275.0000000000005"/>
    <n v="796.25000000000011"/>
    <n v="0.35"/>
  </r>
  <r>
    <x v="0"/>
    <n v="1185732"/>
    <x v="76"/>
    <x v="4"/>
    <x v="28"/>
    <x v="31"/>
    <x v="2"/>
    <n v="0.40000000000000013"/>
    <n v="5950"/>
    <n v="2380.0000000000009"/>
    <n v="952.00000000000045"/>
    <n v="0.4"/>
  </r>
  <r>
    <x v="0"/>
    <n v="1185732"/>
    <x v="76"/>
    <x v="4"/>
    <x v="28"/>
    <x v="31"/>
    <x v="3"/>
    <n v="0.6000000000000002"/>
    <n v="6500"/>
    <n v="3900.0000000000014"/>
    <n v="1560.0000000000007"/>
    <n v="0.4"/>
  </r>
  <r>
    <x v="0"/>
    <n v="1185732"/>
    <x v="76"/>
    <x v="4"/>
    <x v="28"/>
    <x v="31"/>
    <x v="4"/>
    <n v="0.75000000000000011"/>
    <n v="6250"/>
    <n v="4687.5000000000009"/>
    <n v="1640.6250000000002"/>
    <n v="0.35"/>
  </r>
  <r>
    <x v="0"/>
    <n v="1185732"/>
    <x v="76"/>
    <x v="4"/>
    <x v="28"/>
    <x v="31"/>
    <x v="5"/>
    <n v="0.75"/>
    <n v="7250"/>
    <n v="5437.5"/>
    <n v="2718.75"/>
    <n v="0.5"/>
  </r>
  <r>
    <x v="0"/>
    <n v="1185732"/>
    <x v="77"/>
    <x v="4"/>
    <x v="28"/>
    <x v="31"/>
    <x v="0"/>
    <n v="0.70000000000000007"/>
    <n v="9750"/>
    <n v="6825.0000000000009"/>
    <n v="2730.0000000000005"/>
    <n v="0.4"/>
  </r>
  <r>
    <x v="0"/>
    <n v="1185732"/>
    <x v="77"/>
    <x v="4"/>
    <x v="28"/>
    <x v="31"/>
    <x v="1"/>
    <n v="0.60000000000000009"/>
    <n v="7750"/>
    <n v="4650.0000000000009"/>
    <n v="1627.5000000000002"/>
    <n v="0.35"/>
  </r>
  <r>
    <x v="0"/>
    <n v="1185732"/>
    <x v="77"/>
    <x v="4"/>
    <x v="28"/>
    <x v="31"/>
    <x v="2"/>
    <n v="0.60000000000000009"/>
    <n v="7250"/>
    <n v="4350.0000000000009"/>
    <n v="1740.0000000000005"/>
    <n v="0.4"/>
  </r>
  <r>
    <x v="0"/>
    <n v="1185732"/>
    <x v="77"/>
    <x v="4"/>
    <x v="28"/>
    <x v="31"/>
    <x v="3"/>
    <n v="0.60000000000000009"/>
    <n v="6750"/>
    <n v="4050.0000000000005"/>
    <n v="1620.0000000000002"/>
    <n v="0.4"/>
  </r>
  <r>
    <x v="0"/>
    <n v="1185732"/>
    <x v="77"/>
    <x v="4"/>
    <x v="28"/>
    <x v="31"/>
    <x v="4"/>
    <n v="0.70000000000000007"/>
    <n v="6750"/>
    <n v="4725"/>
    <n v="1653.75"/>
    <n v="0.35"/>
  </r>
  <r>
    <x v="0"/>
    <n v="1185732"/>
    <x v="77"/>
    <x v="4"/>
    <x v="28"/>
    <x v="31"/>
    <x v="5"/>
    <n v="0.75"/>
    <n v="7750"/>
    <n v="5812.5"/>
    <n v="2906.25"/>
    <n v="0.5"/>
  </r>
  <r>
    <x v="0"/>
    <n v="1185732"/>
    <x v="90"/>
    <x v="4"/>
    <x v="29"/>
    <x v="32"/>
    <x v="0"/>
    <n v="0.35000000000000003"/>
    <n v="7750"/>
    <n v="2712.5000000000005"/>
    <n v="1085.0000000000002"/>
    <n v="0.4"/>
  </r>
  <r>
    <x v="0"/>
    <n v="1185732"/>
    <x v="90"/>
    <x v="4"/>
    <x v="29"/>
    <x v="32"/>
    <x v="1"/>
    <n v="0.35000000000000003"/>
    <n v="5750"/>
    <n v="2012.5000000000002"/>
    <n v="704.375"/>
    <n v="0.35"/>
  </r>
  <r>
    <x v="0"/>
    <n v="1185732"/>
    <x v="90"/>
    <x v="4"/>
    <x v="29"/>
    <x v="32"/>
    <x v="2"/>
    <n v="0.25000000000000006"/>
    <n v="5750"/>
    <n v="1437.5000000000002"/>
    <n v="575.00000000000011"/>
    <n v="0.4"/>
  </r>
  <r>
    <x v="0"/>
    <n v="1185732"/>
    <x v="90"/>
    <x v="4"/>
    <x v="29"/>
    <x v="32"/>
    <x v="3"/>
    <n v="0.3"/>
    <n v="4250"/>
    <n v="1275"/>
    <n v="510"/>
    <n v="0.4"/>
  </r>
  <r>
    <x v="0"/>
    <n v="1185732"/>
    <x v="90"/>
    <x v="4"/>
    <x v="29"/>
    <x v="32"/>
    <x v="4"/>
    <n v="0.45"/>
    <n v="4750"/>
    <n v="2137.5"/>
    <n v="748.125"/>
    <n v="0.35"/>
  </r>
  <r>
    <x v="0"/>
    <n v="1185732"/>
    <x v="90"/>
    <x v="4"/>
    <x v="29"/>
    <x v="32"/>
    <x v="5"/>
    <n v="0.35000000000000003"/>
    <n v="5750"/>
    <n v="2012.5000000000002"/>
    <n v="1006.2500000000001"/>
    <n v="0.5"/>
  </r>
  <r>
    <x v="0"/>
    <n v="1185732"/>
    <x v="119"/>
    <x v="4"/>
    <x v="29"/>
    <x v="32"/>
    <x v="0"/>
    <n v="0.35000000000000003"/>
    <n v="8250"/>
    <n v="2887.5000000000005"/>
    <n v="1155.0000000000002"/>
    <n v="0.4"/>
  </r>
  <r>
    <x v="0"/>
    <n v="1185732"/>
    <x v="119"/>
    <x v="4"/>
    <x v="29"/>
    <x v="32"/>
    <x v="1"/>
    <n v="0.35000000000000003"/>
    <n v="4750"/>
    <n v="1662.5000000000002"/>
    <n v="581.875"/>
    <n v="0.35"/>
  </r>
  <r>
    <x v="0"/>
    <n v="1185732"/>
    <x v="119"/>
    <x v="4"/>
    <x v="29"/>
    <x v="32"/>
    <x v="2"/>
    <n v="0.25000000000000006"/>
    <n v="5250"/>
    <n v="1312.5000000000002"/>
    <n v="525.00000000000011"/>
    <n v="0.4"/>
  </r>
  <r>
    <x v="0"/>
    <n v="1185732"/>
    <x v="119"/>
    <x v="4"/>
    <x v="29"/>
    <x v="32"/>
    <x v="3"/>
    <n v="0.3"/>
    <n v="3750"/>
    <n v="1125"/>
    <n v="450"/>
    <n v="0.4"/>
  </r>
  <r>
    <x v="0"/>
    <n v="1185732"/>
    <x v="119"/>
    <x v="4"/>
    <x v="29"/>
    <x v="32"/>
    <x v="4"/>
    <n v="0.45"/>
    <n v="4500"/>
    <n v="2025"/>
    <n v="708.75"/>
    <n v="0.35"/>
  </r>
  <r>
    <x v="0"/>
    <n v="1185732"/>
    <x v="119"/>
    <x v="4"/>
    <x v="29"/>
    <x v="32"/>
    <x v="5"/>
    <n v="0.3"/>
    <n v="5500"/>
    <n v="1650"/>
    <n v="825"/>
    <n v="0.5"/>
  </r>
  <r>
    <x v="0"/>
    <n v="1185732"/>
    <x v="137"/>
    <x v="4"/>
    <x v="29"/>
    <x v="32"/>
    <x v="0"/>
    <n v="0.3"/>
    <n v="7700"/>
    <n v="2310"/>
    <n v="924"/>
    <n v="0.4"/>
  </r>
  <r>
    <x v="0"/>
    <n v="1185732"/>
    <x v="137"/>
    <x v="4"/>
    <x v="29"/>
    <x v="32"/>
    <x v="1"/>
    <n v="0.3"/>
    <n v="4500"/>
    <n v="1350"/>
    <n v="472.49999999999994"/>
    <n v="0.35"/>
  </r>
  <r>
    <x v="0"/>
    <n v="1185732"/>
    <x v="137"/>
    <x v="4"/>
    <x v="29"/>
    <x v="32"/>
    <x v="2"/>
    <n v="0.2"/>
    <n v="4750"/>
    <n v="950"/>
    <n v="380"/>
    <n v="0.4"/>
  </r>
  <r>
    <x v="0"/>
    <n v="1185732"/>
    <x v="137"/>
    <x v="4"/>
    <x v="29"/>
    <x v="32"/>
    <x v="3"/>
    <n v="0.24999999999999994"/>
    <n v="3250"/>
    <n v="812.49999999999977"/>
    <n v="324.99999999999994"/>
    <n v="0.4"/>
  </r>
  <r>
    <x v="0"/>
    <n v="1185732"/>
    <x v="137"/>
    <x v="4"/>
    <x v="29"/>
    <x v="32"/>
    <x v="4"/>
    <n v="0.40000000000000008"/>
    <n v="3750"/>
    <n v="1500.0000000000002"/>
    <n v="525"/>
    <n v="0.35"/>
  </r>
  <r>
    <x v="0"/>
    <n v="1185732"/>
    <x v="137"/>
    <x v="4"/>
    <x v="29"/>
    <x v="32"/>
    <x v="5"/>
    <n v="0.3"/>
    <n v="4750"/>
    <n v="1425"/>
    <n v="712.5"/>
    <n v="0.5"/>
  </r>
  <r>
    <x v="0"/>
    <n v="1185732"/>
    <x v="138"/>
    <x v="4"/>
    <x v="29"/>
    <x v="32"/>
    <x v="0"/>
    <n v="0.3"/>
    <n v="7250"/>
    <n v="2175"/>
    <n v="870"/>
    <n v="0.4"/>
  </r>
  <r>
    <x v="0"/>
    <n v="1185732"/>
    <x v="138"/>
    <x v="4"/>
    <x v="29"/>
    <x v="32"/>
    <x v="1"/>
    <n v="0.3"/>
    <n v="4250"/>
    <n v="1275"/>
    <n v="446.25"/>
    <n v="0.35"/>
  </r>
  <r>
    <x v="0"/>
    <n v="1185732"/>
    <x v="138"/>
    <x v="4"/>
    <x v="29"/>
    <x v="32"/>
    <x v="2"/>
    <n v="0.2"/>
    <n v="4250"/>
    <n v="850"/>
    <n v="340"/>
    <n v="0.4"/>
  </r>
  <r>
    <x v="0"/>
    <n v="1185732"/>
    <x v="138"/>
    <x v="4"/>
    <x v="29"/>
    <x v="32"/>
    <x v="3"/>
    <n v="0.24999999999999994"/>
    <n v="3500"/>
    <n v="874.99999999999977"/>
    <n v="349.99999999999994"/>
    <n v="0.4"/>
  </r>
  <r>
    <x v="0"/>
    <n v="1185732"/>
    <x v="138"/>
    <x v="4"/>
    <x v="29"/>
    <x v="32"/>
    <x v="4"/>
    <n v="0.45"/>
    <n v="3750"/>
    <n v="1687.5"/>
    <n v="590.625"/>
    <n v="0.35"/>
  </r>
  <r>
    <x v="0"/>
    <n v="1185732"/>
    <x v="138"/>
    <x v="4"/>
    <x v="29"/>
    <x v="32"/>
    <x v="5"/>
    <n v="0.35000000000000003"/>
    <n v="5250"/>
    <n v="1837.5000000000002"/>
    <n v="918.75000000000011"/>
    <n v="0.5"/>
  </r>
  <r>
    <x v="0"/>
    <n v="1185732"/>
    <x v="213"/>
    <x v="4"/>
    <x v="29"/>
    <x v="32"/>
    <x v="0"/>
    <n v="0.45"/>
    <n v="7950"/>
    <n v="3577.5"/>
    <n v="1431"/>
    <n v="0.4"/>
  </r>
  <r>
    <x v="0"/>
    <n v="1185732"/>
    <x v="213"/>
    <x v="4"/>
    <x v="29"/>
    <x v="32"/>
    <x v="1"/>
    <n v="0.45"/>
    <n v="5000"/>
    <n v="2250"/>
    <n v="787.5"/>
    <n v="0.35"/>
  </r>
  <r>
    <x v="0"/>
    <n v="1185732"/>
    <x v="213"/>
    <x v="4"/>
    <x v="29"/>
    <x v="32"/>
    <x v="2"/>
    <n v="0.4"/>
    <n v="4750"/>
    <n v="1900"/>
    <n v="760"/>
    <n v="0.4"/>
  </r>
  <r>
    <x v="0"/>
    <n v="1185732"/>
    <x v="213"/>
    <x v="4"/>
    <x v="29"/>
    <x v="32"/>
    <x v="3"/>
    <n v="0.4"/>
    <n v="4250"/>
    <n v="1700"/>
    <n v="680"/>
    <n v="0.4"/>
  </r>
  <r>
    <x v="0"/>
    <n v="1185732"/>
    <x v="213"/>
    <x v="4"/>
    <x v="29"/>
    <x v="32"/>
    <x v="4"/>
    <n v="0.49999999999999994"/>
    <n v="4500"/>
    <n v="2249.9999999999995"/>
    <n v="787.49999999999977"/>
    <n v="0.35"/>
  </r>
  <r>
    <x v="0"/>
    <n v="1185732"/>
    <x v="213"/>
    <x v="4"/>
    <x v="29"/>
    <x v="32"/>
    <x v="5"/>
    <n v="0.54999999999999993"/>
    <n v="5500"/>
    <n v="3024.9999999999995"/>
    <n v="1512.4999999999998"/>
    <n v="0.5"/>
  </r>
  <r>
    <x v="0"/>
    <n v="1185732"/>
    <x v="121"/>
    <x v="4"/>
    <x v="29"/>
    <x v="32"/>
    <x v="0"/>
    <n v="0.49999999999999994"/>
    <n v="8000"/>
    <n v="3999.9999999999995"/>
    <n v="1600"/>
    <n v="0.4"/>
  </r>
  <r>
    <x v="0"/>
    <n v="1185732"/>
    <x v="121"/>
    <x v="4"/>
    <x v="29"/>
    <x v="32"/>
    <x v="1"/>
    <n v="0.45"/>
    <n v="5500"/>
    <n v="2475"/>
    <n v="866.25"/>
    <n v="0.35"/>
  </r>
  <r>
    <x v="0"/>
    <n v="1185732"/>
    <x v="121"/>
    <x v="4"/>
    <x v="29"/>
    <x v="32"/>
    <x v="2"/>
    <n v="0.5"/>
    <n v="5250"/>
    <n v="2625"/>
    <n v="1050"/>
    <n v="0.4"/>
  </r>
  <r>
    <x v="0"/>
    <n v="1185732"/>
    <x v="121"/>
    <x v="4"/>
    <x v="29"/>
    <x v="32"/>
    <x v="3"/>
    <n v="0.5"/>
    <n v="5000"/>
    <n v="2500"/>
    <n v="1000"/>
    <n v="0.4"/>
  </r>
  <r>
    <x v="0"/>
    <n v="1185732"/>
    <x v="121"/>
    <x v="4"/>
    <x v="29"/>
    <x v="32"/>
    <x v="4"/>
    <n v="0.65"/>
    <n v="5000"/>
    <n v="3250"/>
    <n v="1137.5"/>
    <n v="0.35"/>
  </r>
  <r>
    <x v="0"/>
    <n v="1185732"/>
    <x v="121"/>
    <x v="4"/>
    <x v="29"/>
    <x v="32"/>
    <x v="5"/>
    <n v="0.70000000000000007"/>
    <n v="6750"/>
    <n v="4725"/>
    <n v="2362.5"/>
    <n v="0.5"/>
  </r>
  <r>
    <x v="0"/>
    <n v="1185732"/>
    <x v="140"/>
    <x v="4"/>
    <x v="29"/>
    <x v="32"/>
    <x v="0"/>
    <n v="0.65"/>
    <n v="9000"/>
    <n v="5850"/>
    <n v="2340"/>
    <n v="0.4"/>
  </r>
  <r>
    <x v="0"/>
    <n v="1185732"/>
    <x v="140"/>
    <x v="4"/>
    <x v="29"/>
    <x v="32"/>
    <x v="1"/>
    <n v="0.60000000000000009"/>
    <n v="6500"/>
    <n v="3900.0000000000005"/>
    <n v="1365"/>
    <n v="0.35"/>
  </r>
  <r>
    <x v="0"/>
    <n v="1185732"/>
    <x v="140"/>
    <x v="4"/>
    <x v="29"/>
    <x v="32"/>
    <x v="2"/>
    <n v="0.55000000000000004"/>
    <n v="5750"/>
    <n v="3162.5000000000005"/>
    <n v="1265.0000000000002"/>
    <n v="0.4"/>
  </r>
  <r>
    <x v="0"/>
    <n v="1185732"/>
    <x v="140"/>
    <x v="4"/>
    <x v="29"/>
    <x v="32"/>
    <x v="3"/>
    <n v="0.55000000000000004"/>
    <n v="5250"/>
    <n v="2887.5000000000005"/>
    <n v="1155.0000000000002"/>
    <n v="0.4"/>
  </r>
  <r>
    <x v="0"/>
    <n v="1185732"/>
    <x v="140"/>
    <x v="4"/>
    <x v="29"/>
    <x v="32"/>
    <x v="4"/>
    <n v="0.65"/>
    <n v="5500"/>
    <n v="3575"/>
    <n v="1251.25"/>
    <n v="0.35"/>
  </r>
  <r>
    <x v="0"/>
    <n v="1185732"/>
    <x v="140"/>
    <x v="4"/>
    <x v="29"/>
    <x v="32"/>
    <x v="5"/>
    <n v="0.70000000000000007"/>
    <n v="7250"/>
    <n v="5075.0000000000009"/>
    <n v="2537.5000000000005"/>
    <n v="0.5"/>
  </r>
  <r>
    <x v="0"/>
    <n v="1185732"/>
    <x v="141"/>
    <x v="4"/>
    <x v="29"/>
    <x v="32"/>
    <x v="0"/>
    <n v="0.65"/>
    <n v="8750"/>
    <n v="5687.5"/>
    <n v="2275"/>
    <n v="0.4"/>
  </r>
  <r>
    <x v="0"/>
    <n v="1185732"/>
    <x v="141"/>
    <x v="4"/>
    <x v="29"/>
    <x v="32"/>
    <x v="1"/>
    <n v="0.60000000000000009"/>
    <n v="6500"/>
    <n v="3900.0000000000005"/>
    <n v="1365"/>
    <n v="0.35"/>
  </r>
  <r>
    <x v="0"/>
    <n v="1185732"/>
    <x v="141"/>
    <x v="4"/>
    <x v="29"/>
    <x v="32"/>
    <x v="2"/>
    <n v="0.55000000000000004"/>
    <n v="5750"/>
    <n v="3162.5000000000005"/>
    <n v="1265.0000000000002"/>
    <n v="0.4"/>
  </r>
  <r>
    <x v="0"/>
    <n v="1185732"/>
    <x v="141"/>
    <x v="4"/>
    <x v="29"/>
    <x v="32"/>
    <x v="3"/>
    <n v="0.45"/>
    <n v="5250"/>
    <n v="2362.5"/>
    <n v="945"/>
    <n v="0.4"/>
  </r>
  <r>
    <x v="0"/>
    <n v="1185732"/>
    <x v="141"/>
    <x v="4"/>
    <x v="29"/>
    <x v="32"/>
    <x v="4"/>
    <n v="0.55000000000000004"/>
    <n v="5000"/>
    <n v="2750"/>
    <n v="962.49999999999989"/>
    <n v="0.35"/>
  </r>
  <r>
    <x v="0"/>
    <n v="1185732"/>
    <x v="141"/>
    <x v="4"/>
    <x v="29"/>
    <x v="32"/>
    <x v="5"/>
    <n v="0.60000000000000009"/>
    <n v="6750"/>
    <n v="4050.0000000000005"/>
    <n v="2025.0000000000002"/>
    <n v="0.5"/>
  </r>
  <r>
    <x v="0"/>
    <n v="1185732"/>
    <x v="214"/>
    <x v="4"/>
    <x v="29"/>
    <x v="32"/>
    <x v="0"/>
    <n v="0.55000000000000004"/>
    <n v="7750"/>
    <n v="4262.5"/>
    <n v="1705"/>
    <n v="0.4"/>
  </r>
  <r>
    <x v="0"/>
    <n v="1185732"/>
    <x v="214"/>
    <x v="4"/>
    <x v="29"/>
    <x v="32"/>
    <x v="1"/>
    <n v="0.50000000000000011"/>
    <n v="5750"/>
    <n v="2875.0000000000005"/>
    <n v="1006.2500000000001"/>
    <n v="0.35"/>
  </r>
  <r>
    <x v="0"/>
    <n v="1185732"/>
    <x v="214"/>
    <x v="4"/>
    <x v="29"/>
    <x v="32"/>
    <x v="2"/>
    <n v="0.25000000000000006"/>
    <n v="4750"/>
    <n v="1187.5000000000002"/>
    <n v="475.00000000000011"/>
    <n v="0.4"/>
  </r>
  <r>
    <x v="0"/>
    <n v="1185732"/>
    <x v="214"/>
    <x v="4"/>
    <x v="29"/>
    <x v="32"/>
    <x v="3"/>
    <n v="0.25000000000000006"/>
    <n v="4500"/>
    <n v="1125.0000000000002"/>
    <n v="450.00000000000011"/>
    <n v="0.4"/>
  </r>
  <r>
    <x v="0"/>
    <n v="1185732"/>
    <x v="214"/>
    <x v="4"/>
    <x v="29"/>
    <x v="32"/>
    <x v="4"/>
    <n v="0.35000000000000003"/>
    <n v="4500"/>
    <n v="1575.0000000000002"/>
    <n v="551.25"/>
    <n v="0.35"/>
  </r>
  <r>
    <x v="0"/>
    <n v="1185732"/>
    <x v="214"/>
    <x v="4"/>
    <x v="29"/>
    <x v="32"/>
    <x v="5"/>
    <n v="0.40000000000000008"/>
    <n v="5500"/>
    <n v="2200.0000000000005"/>
    <n v="1100.0000000000002"/>
    <n v="0.5"/>
  </r>
  <r>
    <x v="0"/>
    <n v="1185732"/>
    <x v="123"/>
    <x v="4"/>
    <x v="29"/>
    <x v="32"/>
    <x v="0"/>
    <n v="0.40000000000000008"/>
    <n v="7250"/>
    <n v="2900.0000000000005"/>
    <n v="1160.0000000000002"/>
    <n v="0.4"/>
  </r>
  <r>
    <x v="0"/>
    <n v="1185732"/>
    <x v="123"/>
    <x v="4"/>
    <x v="29"/>
    <x v="32"/>
    <x v="1"/>
    <n v="0.3000000000000001"/>
    <n v="5500"/>
    <n v="1650.0000000000005"/>
    <n v="577.50000000000011"/>
    <n v="0.35"/>
  </r>
  <r>
    <x v="0"/>
    <n v="1185732"/>
    <x v="123"/>
    <x v="4"/>
    <x v="29"/>
    <x v="32"/>
    <x v="2"/>
    <n v="0.3000000000000001"/>
    <n v="4250"/>
    <n v="1275.0000000000005"/>
    <n v="510.00000000000023"/>
    <n v="0.4"/>
  </r>
  <r>
    <x v="0"/>
    <n v="1185732"/>
    <x v="123"/>
    <x v="4"/>
    <x v="29"/>
    <x v="32"/>
    <x v="3"/>
    <n v="0.3000000000000001"/>
    <n v="4000"/>
    <n v="1200.0000000000005"/>
    <n v="480.00000000000023"/>
    <n v="0.4"/>
  </r>
  <r>
    <x v="0"/>
    <n v="1185732"/>
    <x v="123"/>
    <x v="4"/>
    <x v="29"/>
    <x v="32"/>
    <x v="4"/>
    <n v="0.40000000000000008"/>
    <n v="4000"/>
    <n v="1600.0000000000002"/>
    <n v="560"/>
    <n v="0.35"/>
  </r>
  <r>
    <x v="0"/>
    <n v="1185732"/>
    <x v="123"/>
    <x v="4"/>
    <x v="29"/>
    <x v="32"/>
    <x v="5"/>
    <n v="0.4"/>
    <n v="5250"/>
    <n v="2100"/>
    <n v="1050"/>
    <n v="0.5"/>
  </r>
  <r>
    <x v="0"/>
    <n v="1185732"/>
    <x v="143"/>
    <x v="4"/>
    <x v="29"/>
    <x v="32"/>
    <x v="0"/>
    <n v="0.35000000000000009"/>
    <n v="6750"/>
    <n v="2362.5000000000005"/>
    <n v="945.00000000000023"/>
    <n v="0.4"/>
  </r>
  <r>
    <x v="0"/>
    <n v="1185732"/>
    <x v="143"/>
    <x v="4"/>
    <x v="29"/>
    <x v="32"/>
    <x v="1"/>
    <n v="0.25000000000000011"/>
    <n v="5000"/>
    <n v="1250.0000000000005"/>
    <n v="437.50000000000011"/>
    <n v="0.35"/>
  </r>
  <r>
    <x v="0"/>
    <n v="1185732"/>
    <x v="143"/>
    <x v="4"/>
    <x v="29"/>
    <x v="32"/>
    <x v="2"/>
    <n v="0.35000000000000014"/>
    <n v="4450"/>
    <n v="1557.5000000000007"/>
    <n v="623.00000000000034"/>
    <n v="0.4"/>
  </r>
  <r>
    <x v="0"/>
    <n v="1185732"/>
    <x v="143"/>
    <x v="4"/>
    <x v="29"/>
    <x v="32"/>
    <x v="3"/>
    <n v="0.65000000000000024"/>
    <n v="5000"/>
    <n v="3250.0000000000014"/>
    <n v="1300.0000000000007"/>
    <n v="0.4"/>
  </r>
  <r>
    <x v="0"/>
    <n v="1185732"/>
    <x v="143"/>
    <x v="4"/>
    <x v="29"/>
    <x v="32"/>
    <x v="4"/>
    <n v="0.80000000000000016"/>
    <n v="4750"/>
    <n v="3800.0000000000009"/>
    <n v="1330.0000000000002"/>
    <n v="0.35"/>
  </r>
  <r>
    <x v="0"/>
    <n v="1185732"/>
    <x v="143"/>
    <x v="4"/>
    <x v="29"/>
    <x v="32"/>
    <x v="5"/>
    <n v="0.8"/>
    <n v="5750"/>
    <n v="4600"/>
    <n v="2300"/>
    <n v="0.5"/>
  </r>
  <r>
    <x v="0"/>
    <n v="1185732"/>
    <x v="144"/>
    <x v="4"/>
    <x v="29"/>
    <x v="32"/>
    <x v="0"/>
    <n v="0.75000000000000011"/>
    <n v="8250"/>
    <n v="6187.5000000000009"/>
    <n v="2475.0000000000005"/>
    <n v="0.4"/>
  </r>
  <r>
    <x v="0"/>
    <n v="1185732"/>
    <x v="144"/>
    <x v="4"/>
    <x v="29"/>
    <x v="32"/>
    <x v="1"/>
    <n v="0.65000000000000013"/>
    <n v="6250"/>
    <n v="4062.5000000000009"/>
    <n v="1421.8750000000002"/>
    <n v="0.35"/>
  </r>
  <r>
    <x v="0"/>
    <n v="1185732"/>
    <x v="144"/>
    <x v="4"/>
    <x v="29"/>
    <x v="32"/>
    <x v="2"/>
    <n v="0.65000000000000013"/>
    <n v="5750"/>
    <n v="3737.5000000000009"/>
    <n v="1495.0000000000005"/>
    <n v="0.4"/>
  </r>
  <r>
    <x v="0"/>
    <n v="1185732"/>
    <x v="144"/>
    <x v="4"/>
    <x v="29"/>
    <x v="32"/>
    <x v="3"/>
    <n v="0.65000000000000013"/>
    <n v="5250"/>
    <n v="3412.5000000000009"/>
    <n v="1365.0000000000005"/>
    <n v="0.4"/>
  </r>
  <r>
    <x v="0"/>
    <n v="1185732"/>
    <x v="144"/>
    <x v="4"/>
    <x v="29"/>
    <x v="32"/>
    <x v="4"/>
    <n v="0.75000000000000011"/>
    <n v="5250"/>
    <n v="3937.5000000000005"/>
    <n v="1378.125"/>
    <n v="0.35"/>
  </r>
  <r>
    <x v="0"/>
    <n v="1185732"/>
    <x v="144"/>
    <x v="4"/>
    <x v="29"/>
    <x v="32"/>
    <x v="5"/>
    <n v="0.8"/>
    <n v="6250"/>
    <n v="5000"/>
    <n v="2500"/>
    <n v="0.5"/>
  </r>
  <r>
    <x v="0"/>
    <n v="1185732"/>
    <x v="215"/>
    <x v="3"/>
    <x v="30"/>
    <x v="33"/>
    <x v="0"/>
    <n v="0.4"/>
    <n v="5000"/>
    <n v="2000"/>
    <n v="800"/>
    <n v="0.4"/>
  </r>
  <r>
    <x v="0"/>
    <n v="1185732"/>
    <x v="215"/>
    <x v="3"/>
    <x v="30"/>
    <x v="33"/>
    <x v="1"/>
    <n v="0.4"/>
    <n v="3000"/>
    <n v="1200"/>
    <n v="420"/>
    <n v="0.35"/>
  </r>
  <r>
    <x v="0"/>
    <n v="1185732"/>
    <x v="215"/>
    <x v="3"/>
    <x v="30"/>
    <x v="33"/>
    <x v="2"/>
    <n v="0.30000000000000004"/>
    <n v="3000"/>
    <n v="900.00000000000011"/>
    <n v="360.00000000000006"/>
    <n v="0.4"/>
  </r>
  <r>
    <x v="0"/>
    <n v="1185732"/>
    <x v="215"/>
    <x v="3"/>
    <x v="30"/>
    <x v="33"/>
    <x v="3"/>
    <n v="0.35000000000000003"/>
    <n v="1500"/>
    <n v="525"/>
    <n v="210"/>
    <n v="0.4"/>
  </r>
  <r>
    <x v="0"/>
    <n v="1185732"/>
    <x v="215"/>
    <x v="3"/>
    <x v="30"/>
    <x v="33"/>
    <x v="4"/>
    <n v="0.49999999999999994"/>
    <n v="2000"/>
    <n v="999.99999999999989"/>
    <n v="349.99999999999994"/>
    <n v="0.35"/>
  </r>
  <r>
    <x v="0"/>
    <n v="1185732"/>
    <x v="215"/>
    <x v="3"/>
    <x v="30"/>
    <x v="33"/>
    <x v="5"/>
    <n v="0.4"/>
    <n v="3000"/>
    <n v="1200"/>
    <n v="480"/>
    <n v="0.4"/>
  </r>
  <r>
    <x v="0"/>
    <n v="1185732"/>
    <x v="216"/>
    <x v="3"/>
    <x v="30"/>
    <x v="33"/>
    <x v="0"/>
    <n v="0.4"/>
    <n v="5500"/>
    <n v="2200"/>
    <n v="880"/>
    <n v="0.4"/>
  </r>
  <r>
    <x v="0"/>
    <n v="1185732"/>
    <x v="216"/>
    <x v="3"/>
    <x v="30"/>
    <x v="33"/>
    <x v="1"/>
    <n v="0.4"/>
    <n v="2000"/>
    <n v="800"/>
    <n v="280"/>
    <n v="0.35"/>
  </r>
  <r>
    <x v="0"/>
    <n v="1185732"/>
    <x v="216"/>
    <x v="3"/>
    <x v="30"/>
    <x v="33"/>
    <x v="2"/>
    <n v="0.30000000000000004"/>
    <n v="2500"/>
    <n v="750.00000000000011"/>
    <n v="300.00000000000006"/>
    <n v="0.4"/>
  </r>
  <r>
    <x v="0"/>
    <n v="1185732"/>
    <x v="216"/>
    <x v="3"/>
    <x v="30"/>
    <x v="33"/>
    <x v="3"/>
    <n v="0.35000000000000003"/>
    <n v="1250"/>
    <n v="437.50000000000006"/>
    <n v="175.00000000000003"/>
    <n v="0.4"/>
  </r>
  <r>
    <x v="0"/>
    <n v="1185732"/>
    <x v="216"/>
    <x v="3"/>
    <x v="30"/>
    <x v="33"/>
    <x v="4"/>
    <n v="0.49999999999999994"/>
    <n v="2000"/>
    <n v="999.99999999999989"/>
    <n v="349.99999999999994"/>
    <n v="0.35"/>
  </r>
  <r>
    <x v="0"/>
    <n v="1185732"/>
    <x v="216"/>
    <x v="3"/>
    <x v="30"/>
    <x v="33"/>
    <x v="5"/>
    <n v="0.4"/>
    <n v="3000"/>
    <n v="1200"/>
    <n v="480"/>
    <n v="0.4"/>
  </r>
  <r>
    <x v="0"/>
    <n v="1185732"/>
    <x v="217"/>
    <x v="3"/>
    <x v="30"/>
    <x v="33"/>
    <x v="0"/>
    <n v="0.45"/>
    <n v="5200"/>
    <n v="2340"/>
    <n v="936"/>
    <n v="0.4"/>
  </r>
  <r>
    <x v="0"/>
    <n v="1185732"/>
    <x v="217"/>
    <x v="3"/>
    <x v="30"/>
    <x v="33"/>
    <x v="1"/>
    <n v="0.45"/>
    <n v="2250"/>
    <n v="1012.5"/>
    <n v="354.375"/>
    <n v="0.35"/>
  </r>
  <r>
    <x v="0"/>
    <n v="1185732"/>
    <x v="217"/>
    <x v="3"/>
    <x v="30"/>
    <x v="33"/>
    <x v="2"/>
    <n v="0.35000000000000003"/>
    <n v="2500"/>
    <n v="875.00000000000011"/>
    <n v="350.00000000000006"/>
    <n v="0.4"/>
  </r>
  <r>
    <x v="0"/>
    <n v="1185732"/>
    <x v="217"/>
    <x v="3"/>
    <x v="30"/>
    <x v="33"/>
    <x v="3"/>
    <n v="0.4"/>
    <n v="1000"/>
    <n v="400"/>
    <n v="160"/>
    <n v="0.4"/>
  </r>
  <r>
    <x v="0"/>
    <n v="1185732"/>
    <x v="217"/>
    <x v="3"/>
    <x v="30"/>
    <x v="33"/>
    <x v="4"/>
    <n v="0.54999999999999993"/>
    <n v="1500"/>
    <n v="824.99999999999989"/>
    <n v="288.74999999999994"/>
    <n v="0.35"/>
  </r>
  <r>
    <x v="0"/>
    <n v="1185732"/>
    <x v="217"/>
    <x v="3"/>
    <x v="30"/>
    <x v="33"/>
    <x v="5"/>
    <n v="0.45"/>
    <n v="2500"/>
    <n v="1125"/>
    <n v="450"/>
    <n v="0.4"/>
  </r>
  <r>
    <x v="0"/>
    <n v="1185732"/>
    <x v="218"/>
    <x v="3"/>
    <x v="30"/>
    <x v="33"/>
    <x v="0"/>
    <n v="0.45"/>
    <n v="4750"/>
    <n v="2137.5"/>
    <n v="855"/>
    <n v="0.4"/>
  </r>
  <r>
    <x v="0"/>
    <n v="1185732"/>
    <x v="218"/>
    <x v="3"/>
    <x v="30"/>
    <x v="33"/>
    <x v="1"/>
    <n v="0.45"/>
    <n v="1750"/>
    <n v="787.5"/>
    <n v="275.625"/>
    <n v="0.35"/>
  </r>
  <r>
    <x v="0"/>
    <n v="1185732"/>
    <x v="218"/>
    <x v="3"/>
    <x v="30"/>
    <x v="33"/>
    <x v="2"/>
    <n v="0.4"/>
    <n v="1750"/>
    <n v="700"/>
    <n v="280"/>
    <n v="0.4"/>
  </r>
  <r>
    <x v="0"/>
    <n v="1185732"/>
    <x v="218"/>
    <x v="3"/>
    <x v="30"/>
    <x v="33"/>
    <x v="3"/>
    <n v="0.45"/>
    <n v="1000"/>
    <n v="450"/>
    <n v="180"/>
    <n v="0.4"/>
  </r>
  <r>
    <x v="0"/>
    <n v="1185732"/>
    <x v="218"/>
    <x v="3"/>
    <x v="30"/>
    <x v="33"/>
    <x v="4"/>
    <n v="0.5"/>
    <n v="1250"/>
    <n v="625"/>
    <n v="218.75"/>
    <n v="0.35"/>
  </r>
  <r>
    <x v="0"/>
    <n v="1185732"/>
    <x v="218"/>
    <x v="3"/>
    <x v="30"/>
    <x v="33"/>
    <x v="5"/>
    <n v="0.4"/>
    <n v="2500"/>
    <n v="1000"/>
    <n v="400"/>
    <n v="0.4"/>
  </r>
  <r>
    <x v="0"/>
    <n v="1185732"/>
    <x v="219"/>
    <x v="3"/>
    <x v="30"/>
    <x v="33"/>
    <x v="0"/>
    <n v="0.5"/>
    <n v="5200"/>
    <n v="2600"/>
    <n v="1040"/>
    <n v="0.4"/>
  </r>
  <r>
    <x v="0"/>
    <n v="1185732"/>
    <x v="219"/>
    <x v="3"/>
    <x v="30"/>
    <x v="33"/>
    <x v="1"/>
    <n v="0.45000000000000007"/>
    <n v="2250"/>
    <n v="1012.5000000000001"/>
    <n v="354.375"/>
    <n v="0.35"/>
  </r>
  <r>
    <x v="0"/>
    <n v="1185732"/>
    <x v="219"/>
    <x v="3"/>
    <x v="30"/>
    <x v="33"/>
    <x v="2"/>
    <n v="0.4"/>
    <n v="2000"/>
    <n v="800"/>
    <n v="320"/>
    <n v="0.4"/>
  </r>
  <r>
    <x v="0"/>
    <n v="1185732"/>
    <x v="219"/>
    <x v="3"/>
    <x v="30"/>
    <x v="33"/>
    <x v="3"/>
    <n v="0.4"/>
    <n v="1250"/>
    <n v="500"/>
    <n v="200"/>
    <n v="0.4"/>
  </r>
  <r>
    <x v="0"/>
    <n v="1185732"/>
    <x v="219"/>
    <x v="3"/>
    <x v="30"/>
    <x v="33"/>
    <x v="4"/>
    <n v="0.5"/>
    <n v="1500"/>
    <n v="750"/>
    <n v="262.5"/>
    <n v="0.35"/>
  </r>
  <r>
    <x v="0"/>
    <n v="1185732"/>
    <x v="219"/>
    <x v="3"/>
    <x v="30"/>
    <x v="33"/>
    <x v="5"/>
    <n v="0.55000000000000004"/>
    <n v="2750"/>
    <n v="1512.5000000000002"/>
    <n v="605.00000000000011"/>
    <n v="0.4"/>
  </r>
  <r>
    <x v="0"/>
    <n v="1185732"/>
    <x v="220"/>
    <x v="3"/>
    <x v="30"/>
    <x v="33"/>
    <x v="0"/>
    <n v="0.4"/>
    <n v="5250"/>
    <n v="2100"/>
    <n v="840"/>
    <n v="0.4"/>
  </r>
  <r>
    <x v="0"/>
    <n v="1185732"/>
    <x v="220"/>
    <x v="3"/>
    <x v="30"/>
    <x v="33"/>
    <x v="1"/>
    <n v="0.35000000000000009"/>
    <n v="2750"/>
    <n v="962.50000000000023"/>
    <n v="336.87500000000006"/>
    <n v="0.35"/>
  </r>
  <r>
    <x v="0"/>
    <n v="1185732"/>
    <x v="220"/>
    <x v="3"/>
    <x v="30"/>
    <x v="33"/>
    <x v="2"/>
    <n v="0.30000000000000004"/>
    <n v="2250"/>
    <n v="675.00000000000011"/>
    <n v="270.00000000000006"/>
    <n v="0.4"/>
  </r>
  <r>
    <x v="0"/>
    <n v="1185732"/>
    <x v="220"/>
    <x v="3"/>
    <x v="30"/>
    <x v="33"/>
    <x v="3"/>
    <n v="0.30000000000000004"/>
    <n v="2000"/>
    <n v="600.00000000000011"/>
    <n v="240.00000000000006"/>
    <n v="0.4"/>
  </r>
  <r>
    <x v="0"/>
    <n v="1185732"/>
    <x v="220"/>
    <x v="3"/>
    <x v="30"/>
    <x v="33"/>
    <x v="4"/>
    <n v="0.5"/>
    <n v="2000"/>
    <n v="1000"/>
    <n v="350"/>
    <n v="0.35"/>
  </r>
  <r>
    <x v="0"/>
    <n v="1185732"/>
    <x v="220"/>
    <x v="3"/>
    <x v="30"/>
    <x v="33"/>
    <x v="5"/>
    <n v="0.55000000000000004"/>
    <n v="3750"/>
    <n v="2062.5"/>
    <n v="825"/>
    <n v="0.4"/>
  </r>
  <r>
    <x v="0"/>
    <n v="1185732"/>
    <x v="221"/>
    <x v="3"/>
    <x v="30"/>
    <x v="33"/>
    <x v="0"/>
    <n v="0.5"/>
    <n v="6000"/>
    <n v="3000"/>
    <n v="1200"/>
    <n v="0.4"/>
  </r>
  <r>
    <x v="0"/>
    <n v="1185732"/>
    <x v="221"/>
    <x v="3"/>
    <x v="30"/>
    <x v="33"/>
    <x v="1"/>
    <n v="0.45000000000000007"/>
    <n v="3500"/>
    <n v="1575.0000000000002"/>
    <n v="551.25"/>
    <n v="0.35"/>
  </r>
  <r>
    <x v="0"/>
    <n v="1185732"/>
    <x v="221"/>
    <x v="3"/>
    <x v="30"/>
    <x v="33"/>
    <x v="2"/>
    <n v="0.4"/>
    <n v="2750"/>
    <n v="1100"/>
    <n v="440"/>
    <n v="0.4"/>
  </r>
  <r>
    <x v="0"/>
    <n v="1185732"/>
    <x v="221"/>
    <x v="3"/>
    <x v="30"/>
    <x v="33"/>
    <x v="3"/>
    <n v="0.4"/>
    <n v="2250"/>
    <n v="900"/>
    <n v="360"/>
    <n v="0.4"/>
  </r>
  <r>
    <x v="0"/>
    <n v="1185732"/>
    <x v="221"/>
    <x v="3"/>
    <x v="30"/>
    <x v="33"/>
    <x v="4"/>
    <n v="0.5"/>
    <n v="2500"/>
    <n v="1250"/>
    <n v="437.5"/>
    <n v="0.35"/>
  </r>
  <r>
    <x v="0"/>
    <n v="1185732"/>
    <x v="221"/>
    <x v="3"/>
    <x v="30"/>
    <x v="33"/>
    <x v="5"/>
    <n v="0.55000000000000004"/>
    <n v="4250"/>
    <n v="2337.5"/>
    <n v="935"/>
    <n v="0.4"/>
  </r>
  <r>
    <x v="0"/>
    <n v="1185732"/>
    <x v="222"/>
    <x v="3"/>
    <x v="30"/>
    <x v="33"/>
    <x v="0"/>
    <n v="0.5"/>
    <n v="5750"/>
    <n v="2875"/>
    <n v="1150"/>
    <n v="0.4"/>
  </r>
  <r>
    <x v="0"/>
    <n v="1185732"/>
    <x v="222"/>
    <x v="3"/>
    <x v="30"/>
    <x v="33"/>
    <x v="1"/>
    <n v="0.45000000000000007"/>
    <n v="3500"/>
    <n v="1575.0000000000002"/>
    <n v="551.25"/>
    <n v="0.35"/>
  </r>
  <r>
    <x v="0"/>
    <n v="1185732"/>
    <x v="222"/>
    <x v="3"/>
    <x v="30"/>
    <x v="33"/>
    <x v="2"/>
    <n v="0.4"/>
    <n v="2750"/>
    <n v="1100"/>
    <n v="440"/>
    <n v="0.4"/>
  </r>
  <r>
    <x v="0"/>
    <n v="1185732"/>
    <x v="222"/>
    <x v="3"/>
    <x v="30"/>
    <x v="33"/>
    <x v="3"/>
    <n v="0.4"/>
    <n v="2500"/>
    <n v="1000"/>
    <n v="400"/>
    <n v="0.4"/>
  </r>
  <r>
    <x v="0"/>
    <n v="1185732"/>
    <x v="222"/>
    <x v="3"/>
    <x v="30"/>
    <x v="33"/>
    <x v="4"/>
    <n v="0.5"/>
    <n v="2250"/>
    <n v="1125"/>
    <n v="393.75"/>
    <n v="0.35"/>
  </r>
  <r>
    <x v="0"/>
    <n v="1185732"/>
    <x v="222"/>
    <x v="3"/>
    <x v="30"/>
    <x v="33"/>
    <x v="5"/>
    <n v="0.55000000000000004"/>
    <n v="4000"/>
    <n v="2200"/>
    <n v="880"/>
    <n v="0.4"/>
  </r>
  <r>
    <x v="0"/>
    <n v="1185732"/>
    <x v="223"/>
    <x v="3"/>
    <x v="30"/>
    <x v="33"/>
    <x v="0"/>
    <n v="0.5"/>
    <n v="5250"/>
    <n v="2625"/>
    <n v="1050"/>
    <n v="0.4"/>
  </r>
  <r>
    <x v="0"/>
    <n v="1185732"/>
    <x v="223"/>
    <x v="3"/>
    <x v="30"/>
    <x v="33"/>
    <x v="1"/>
    <n v="0.45000000000000007"/>
    <n v="3250"/>
    <n v="1462.5000000000002"/>
    <n v="511.87500000000006"/>
    <n v="0.35"/>
  </r>
  <r>
    <x v="0"/>
    <n v="1185732"/>
    <x v="223"/>
    <x v="3"/>
    <x v="30"/>
    <x v="33"/>
    <x v="2"/>
    <n v="0.35000000000000003"/>
    <n v="2250"/>
    <n v="787.50000000000011"/>
    <n v="315.00000000000006"/>
    <n v="0.4"/>
  </r>
  <r>
    <x v="0"/>
    <n v="1185732"/>
    <x v="223"/>
    <x v="3"/>
    <x v="30"/>
    <x v="33"/>
    <x v="3"/>
    <n v="0.35000000000000003"/>
    <n v="2000"/>
    <n v="700.00000000000011"/>
    <n v="280.00000000000006"/>
    <n v="0.4"/>
  </r>
  <r>
    <x v="0"/>
    <n v="1185732"/>
    <x v="223"/>
    <x v="3"/>
    <x v="30"/>
    <x v="33"/>
    <x v="4"/>
    <n v="0.45"/>
    <n v="2000"/>
    <n v="900"/>
    <n v="315"/>
    <n v="0.35"/>
  </r>
  <r>
    <x v="0"/>
    <n v="1185732"/>
    <x v="223"/>
    <x v="3"/>
    <x v="30"/>
    <x v="33"/>
    <x v="5"/>
    <n v="0.5"/>
    <n v="2750"/>
    <n v="1375"/>
    <n v="550"/>
    <n v="0.4"/>
  </r>
  <r>
    <x v="0"/>
    <n v="1185732"/>
    <x v="224"/>
    <x v="3"/>
    <x v="30"/>
    <x v="33"/>
    <x v="0"/>
    <n v="0.54999999999999993"/>
    <n v="4500"/>
    <n v="2474.9999999999995"/>
    <n v="989.99999999999989"/>
    <n v="0.4"/>
  </r>
  <r>
    <x v="0"/>
    <n v="1185732"/>
    <x v="224"/>
    <x v="3"/>
    <x v="30"/>
    <x v="33"/>
    <x v="1"/>
    <n v="0.45"/>
    <n v="2750"/>
    <n v="1237.5"/>
    <n v="433.125"/>
    <n v="0.35"/>
  </r>
  <r>
    <x v="0"/>
    <n v="1185732"/>
    <x v="224"/>
    <x v="3"/>
    <x v="30"/>
    <x v="33"/>
    <x v="2"/>
    <n v="0.45"/>
    <n v="1750"/>
    <n v="787.5"/>
    <n v="315"/>
    <n v="0.4"/>
  </r>
  <r>
    <x v="0"/>
    <n v="1185732"/>
    <x v="224"/>
    <x v="3"/>
    <x v="30"/>
    <x v="33"/>
    <x v="3"/>
    <n v="0.45"/>
    <n v="1500"/>
    <n v="675"/>
    <n v="270"/>
    <n v="0.4"/>
  </r>
  <r>
    <x v="0"/>
    <n v="1185732"/>
    <x v="224"/>
    <x v="3"/>
    <x v="30"/>
    <x v="33"/>
    <x v="4"/>
    <n v="0.54999999999999993"/>
    <n v="1500"/>
    <n v="824.99999999999989"/>
    <n v="288.74999999999994"/>
    <n v="0.35"/>
  </r>
  <r>
    <x v="0"/>
    <n v="1185732"/>
    <x v="224"/>
    <x v="3"/>
    <x v="30"/>
    <x v="33"/>
    <x v="5"/>
    <n v="0.54999999999999993"/>
    <n v="2750"/>
    <n v="1512.4999999999998"/>
    <n v="604.99999999999989"/>
    <n v="0.4"/>
  </r>
  <r>
    <x v="0"/>
    <n v="1185732"/>
    <x v="225"/>
    <x v="3"/>
    <x v="30"/>
    <x v="33"/>
    <x v="0"/>
    <n v="0.5"/>
    <n v="4250"/>
    <n v="2125"/>
    <n v="850"/>
    <n v="0.4"/>
  </r>
  <r>
    <x v="0"/>
    <n v="1185732"/>
    <x v="225"/>
    <x v="3"/>
    <x v="30"/>
    <x v="33"/>
    <x v="1"/>
    <n v="0.4"/>
    <n v="2750"/>
    <n v="1100"/>
    <n v="385"/>
    <n v="0.35"/>
  </r>
  <r>
    <x v="0"/>
    <n v="1185732"/>
    <x v="225"/>
    <x v="3"/>
    <x v="30"/>
    <x v="33"/>
    <x v="2"/>
    <n v="0.45"/>
    <n v="2200"/>
    <n v="990"/>
    <n v="396"/>
    <n v="0.4"/>
  </r>
  <r>
    <x v="0"/>
    <n v="1185732"/>
    <x v="225"/>
    <x v="3"/>
    <x v="30"/>
    <x v="33"/>
    <x v="3"/>
    <n v="0.55000000000000004"/>
    <n v="2000"/>
    <n v="1100"/>
    <n v="440"/>
    <n v="0.4"/>
  </r>
  <r>
    <x v="0"/>
    <n v="1185732"/>
    <x v="225"/>
    <x v="3"/>
    <x v="30"/>
    <x v="33"/>
    <x v="4"/>
    <n v="0.65"/>
    <n v="1750"/>
    <n v="1137.5"/>
    <n v="398.125"/>
    <n v="0.35"/>
  </r>
  <r>
    <x v="0"/>
    <n v="1185732"/>
    <x v="225"/>
    <x v="3"/>
    <x v="30"/>
    <x v="33"/>
    <x v="5"/>
    <n v="0.7"/>
    <n v="2750"/>
    <n v="1924.9999999999998"/>
    <n v="770"/>
    <n v="0.4"/>
  </r>
  <r>
    <x v="0"/>
    <n v="1185732"/>
    <x v="226"/>
    <x v="3"/>
    <x v="30"/>
    <x v="33"/>
    <x v="0"/>
    <n v="0.65"/>
    <n v="5250"/>
    <n v="3412.5"/>
    <n v="1365"/>
    <n v="0.4"/>
  </r>
  <r>
    <x v="0"/>
    <n v="1185732"/>
    <x v="226"/>
    <x v="3"/>
    <x v="30"/>
    <x v="33"/>
    <x v="1"/>
    <n v="0.55000000000000004"/>
    <n v="3250"/>
    <n v="1787.5000000000002"/>
    <n v="625.625"/>
    <n v="0.35"/>
  </r>
  <r>
    <x v="0"/>
    <n v="1185732"/>
    <x v="226"/>
    <x v="3"/>
    <x v="30"/>
    <x v="33"/>
    <x v="2"/>
    <n v="0.55000000000000004"/>
    <n v="2750"/>
    <n v="1512.5000000000002"/>
    <n v="605.00000000000011"/>
    <n v="0.4"/>
  </r>
  <r>
    <x v="0"/>
    <n v="1185732"/>
    <x v="226"/>
    <x v="3"/>
    <x v="30"/>
    <x v="33"/>
    <x v="3"/>
    <n v="0.5"/>
    <n v="2250"/>
    <n v="1125"/>
    <n v="450"/>
    <n v="0.4"/>
  </r>
  <r>
    <x v="0"/>
    <n v="1185732"/>
    <x v="226"/>
    <x v="3"/>
    <x v="30"/>
    <x v="33"/>
    <x v="4"/>
    <n v="0.6"/>
    <n v="2250"/>
    <n v="1350"/>
    <n v="472.49999999999994"/>
    <n v="0.35"/>
  </r>
  <r>
    <x v="0"/>
    <n v="1185732"/>
    <x v="226"/>
    <x v="3"/>
    <x v="30"/>
    <x v="33"/>
    <x v="5"/>
    <n v="0.64999999999999991"/>
    <n v="3250"/>
    <n v="2112.4999999999995"/>
    <n v="844.99999999999989"/>
    <n v="0.4"/>
  </r>
  <r>
    <x v="0"/>
    <n v="1185732"/>
    <x v="24"/>
    <x v="4"/>
    <x v="31"/>
    <x v="34"/>
    <x v="0"/>
    <n v="0.30000000000000004"/>
    <n v="7250"/>
    <n v="2175.0000000000005"/>
    <n v="870.00000000000023"/>
    <n v="0.4"/>
  </r>
  <r>
    <x v="0"/>
    <n v="1185732"/>
    <x v="24"/>
    <x v="4"/>
    <x v="31"/>
    <x v="34"/>
    <x v="1"/>
    <n v="0.30000000000000004"/>
    <n v="5250"/>
    <n v="1575.0000000000002"/>
    <n v="551.25"/>
    <n v="0.35"/>
  </r>
  <r>
    <x v="0"/>
    <n v="1185732"/>
    <x v="24"/>
    <x v="4"/>
    <x v="31"/>
    <x v="34"/>
    <x v="2"/>
    <n v="0.20000000000000007"/>
    <n v="5250"/>
    <n v="1050.0000000000005"/>
    <n v="420.00000000000023"/>
    <n v="0.4"/>
  </r>
  <r>
    <x v="0"/>
    <n v="1185732"/>
    <x v="24"/>
    <x v="4"/>
    <x v="31"/>
    <x v="34"/>
    <x v="3"/>
    <n v="0.25"/>
    <n v="3750"/>
    <n v="937.5"/>
    <n v="375"/>
    <n v="0.4"/>
  </r>
  <r>
    <x v="0"/>
    <n v="1185732"/>
    <x v="24"/>
    <x v="4"/>
    <x v="31"/>
    <x v="34"/>
    <x v="4"/>
    <n v="0.4"/>
    <n v="4250"/>
    <n v="1700"/>
    <n v="595"/>
    <n v="0.35"/>
  </r>
  <r>
    <x v="0"/>
    <n v="1185732"/>
    <x v="24"/>
    <x v="4"/>
    <x v="31"/>
    <x v="34"/>
    <x v="5"/>
    <n v="0.30000000000000004"/>
    <n v="5250"/>
    <n v="1575.0000000000002"/>
    <n v="787.50000000000011"/>
    <n v="0.5"/>
  </r>
  <r>
    <x v="0"/>
    <n v="1185732"/>
    <x v="167"/>
    <x v="4"/>
    <x v="31"/>
    <x v="34"/>
    <x v="0"/>
    <n v="0.30000000000000004"/>
    <n v="7750"/>
    <n v="2325.0000000000005"/>
    <n v="930.00000000000023"/>
    <n v="0.4"/>
  </r>
  <r>
    <x v="0"/>
    <n v="1185732"/>
    <x v="167"/>
    <x v="4"/>
    <x v="31"/>
    <x v="34"/>
    <x v="1"/>
    <n v="0.30000000000000004"/>
    <n v="4250"/>
    <n v="1275.0000000000002"/>
    <n v="446.25000000000006"/>
    <n v="0.35"/>
  </r>
  <r>
    <x v="0"/>
    <n v="1185732"/>
    <x v="167"/>
    <x v="4"/>
    <x v="31"/>
    <x v="34"/>
    <x v="2"/>
    <n v="0.20000000000000007"/>
    <n v="4750"/>
    <n v="950.00000000000034"/>
    <n v="380.00000000000017"/>
    <n v="0.4"/>
  </r>
  <r>
    <x v="0"/>
    <n v="1185732"/>
    <x v="167"/>
    <x v="4"/>
    <x v="31"/>
    <x v="34"/>
    <x v="3"/>
    <n v="0.25"/>
    <n v="3250"/>
    <n v="812.5"/>
    <n v="325"/>
    <n v="0.4"/>
  </r>
  <r>
    <x v="0"/>
    <n v="1185732"/>
    <x v="167"/>
    <x v="4"/>
    <x v="31"/>
    <x v="34"/>
    <x v="4"/>
    <n v="0.4"/>
    <n v="4000"/>
    <n v="1600"/>
    <n v="560"/>
    <n v="0.35"/>
  </r>
  <r>
    <x v="0"/>
    <n v="1185732"/>
    <x v="167"/>
    <x v="4"/>
    <x v="31"/>
    <x v="34"/>
    <x v="5"/>
    <n v="0.25"/>
    <n v="5000"/>
    <n v="1250"/>
    <n v="625"/>
    <n v="0.5"/>
  </r>
  <r>
    <x v="0"/>
    <n v="1185732"/>
    <x v="104"/>
    <x v="4"/>
    <x v="31"/>
    <x v="34"/>
    <x v="0"/>
    <n v="0.25"/>
    <n v="7200"/>
    <n v="1800"/>
    <n v="720"/>
    <n v="0.4"/>
  </r>
  <r>
    <x v="0"/>
    <n v="1185732"/>
    <x v="104"/>
    <x v="4"/>
    <x v="31"/>
    <x v="34"/>
    <x v="1"/>
    <n v="0.25"/>
    <n v="4000"/>
    <n v="1000"/>
    <n v="350"/>
    <n v="0.35"/>
  </r>
  <r>
    <x v="0"/>
    <n v="1185732"/>
    <x v="104"/>
    <x v="4"/>
    <x v="31"/>
    <x v="34"/>
    <x v="2"/>
    <n v="0.15000000000000002"/>
    <n v="4250"/>
    <n v="637.50000000000011"/>
    <n v="255.00000000000006"/>
    <n v="0.4"/>
  </r>
  <r>
    <x v="0"/>
    <n v="1185732"/>
    <x v="104"/>
    <x v="4"/>
    <x v="31"/>
    <x v="34"/>
    <x v="3"/>
    <n v="0.19999999999999996"/>
    <n v="2750"/>
    <n v="549.99999999999989"/>
    <n v="219.99999999999997"/>
    <n v="0.4"/>
  </r>
  <r>
    <x v="0"/>
    <n v="1185732"/>
    <x v="104"/>
    <x v="4"/>
    <x v="31"/>
    <x v="34"/>
    <x v="4"/>
    <n v="0.35000000000000009"/>
    <n v="3250"/>
    <n v="1137.5000000000002"/>
    <n v="398.12500000000006"/>
    <n v="0.35"/>
  </r>
  <r>
    <x v="0"/>
    <n v="1185732"/>
    <x v="104"/>
    <x v="4"/>
    <x v="31"/>
    <x v="34"/>
    <x v="5"/>
    <n v="0.25"/>
    <n v="4250"/>
    <n v="1062.5"/>
    <n v="531.25"/>
    <n v="0.5"/>
  </r>
  <r>
    <x v="0"/>
    <n v="1185732"/>
    <x v="105"/>
    <x v="4"/>
    <x v="31"/>
    <x v="34"/>
    <x v="0"/>
    <n v="0.25"/>
    <n v="6750"/>
    <n v="1687.5"/>
    <n v="675"/>
    <n v="0.4"/>
  </r>
  <r>
    <x v="0"/>
    <n v="1185732"/>
    <x v="105"/>
    <x v="4"/>
    <x v="31"/>
    <x v="34"/>
    <x v="1"/>
    <n v="0.25"/>
    <n v="3750"/>
    <n v="937.5"/>
    <n v="328.125"/>
    <n v="0.35"/>
  </r>
  <r>
    <x v="0"/>
    <n v="1185732"/>
    <x v="105"/>
    <x v="4"/>
    <x v="31"/>
    <x v="34"/>
    <x v="2"/>
    <n v="0.15000000000000002"/>
    <n v="3750"/>
    <n v="562.50000000000011"/>
    <n v="225.00000000000006"/>
    <n v="0.4"/>
  </r>
  <r>
    <x v="0"/>
    <n v="1185732"/>
    <x v="105"/>
    <x v="4"/>
    <x v="31"/>
    <x v="34"/>
    <x v="3"/>
    <n v="0.19999999999999996"/>
    <n v="3000"/>
    <n v="599.99999999999989"/>
    <n v="239.99999999999997"/>
    <n v="0.4"/>
  </r>
  <r>
    <x v="0"/>
    <n v="1185732"/>
    <x v="105"/>
    <x v="4"/>
    <x v="31"/>
    <x v="34"/>
    <x v="4"/>
    <n v="0.4"/>
    <n v="3250"/>
    <n v="1300"/>
    <n v="454.99999999999994"/>
    <n v="0.35"/>
  </r>
  <r>
    <x v="0"/>
    <n v="1185732"/>
    <x v="105"/>
    <x v="4"/>
    <x v="31"/>
    <x v="34"/>
    <x v="5"/>
    <n v="0.30000000000000004"/>
    <n v="4750"/>
    <n v="1425.0000000000002"/>
    <n v="712.50000000000011"/>
    <n v="0.5"/>
  </r>
  <r>
    <x v="0"/>
    <n v="1185732"/>
    <x v="40"/>
    <x v="4"/>
    <x v="31"/>
    <x v="34"/>
    <x v="0"/>
    <n v="0.4"/>
    <n v="7450"/>
    <n v="2980"/>
    <n v="1192"/>
    <n v="0.4"/>
  </r>
  <r>
    <x v="0"/>
    <n v="1185732"/>
    <x v="40"/>
    <x v="4"/>
    <x v="31"/>
    <x v="34"/>
    <x v="1"/>
    <n v="0.4"/>
    <n v="4500"/>
    <n v="1800"/>
    <n v="630"/>
    <n v="0.35"/>
  </r>
  <r>
    <x v="0"/>
    <n v="1185732"/>
    <x v="40"/>
    <x v="4"/>
    <x v="31"/>
    <x v="34"/>
    <x v="2"/>
    <n v="0.35000000000000003"/>
    <n v="4250"/>
    <n v="1487.5000000000002"/>
    <n v="595.00000000000011"/>
    <n v="0.4"/>
  </r>
  <r>
    <x v="0"/>
    <n v="1185732"/>
    <x v="40"/>
    <x v="4"/>
    <x v="31"/>
    <x v="34"/>
    <x v="3"/>
    <n v="0.35000000000000003"/>
    <n v="3750"/>
    <n v="1312.5000000000002"/>
    <n v="525.00000000000011"/>
    <n v="0.4"/>
  </r>
  <r>
    <x v="0"/>
    <n v="1185732"/>
    <x v="40"/>
    <x v="4"/>
    <x v="31"/>
    <x v="34"/>
    <x v="4"/>
    <n v="0.44999999999999996"/>
    <n v="4000"/>
    <n v="1799.9999999999998"/>
    <n v="629.99999999999989"/>
    <n v="0.35"/>
  </r>
  <r>
    <x v="0"/>
    <n v="1185732"/>
    <x v="40"/>
    <x v="4"/>
    <x v="31"/>
    <x v="34"/>
    <x v="5"/>
    <n v="0.49999999999999994"/>
    <n v="5000"/>
    <n v="2499.9999999999995"/>
    <n v="1249.9999999999998"/>
    <n v="0.5"/>
  </r>
  <r>
    <x v="0"/>
    <n v="1185732"/>
    <x v="169"/>
    <x v="4"/>
    <x v="31"/>
    <x v="34"/>
    <x v="0"/>
    <n v="0.44999999999999996"/>
    <n v="7500"/>
    <n v="3374.9999999999995"/>
    <n v="1350"/>
    <n v="0.4"/>
  </r>
  <r>
    <x v="0"/>
    <n v="1185732"/>
    <x v="169"/>
    <x v="4"/>
    <x v="31"/>
    <x v="34"/>
    <x v="1"/>
    <n v="0.4"/>
    <n v="5000"/>
    <n v="2000"/>
    <n v="700"/>
    <n v="0.35"/>
  </r>
  <r>
    <x v="0"/>
    <n v="1185732"/>
    <x v="169"/>
    <x v="4"/>
    <x v="31"/>
    <x v="34"/>
    <x v="2"/>
    <n v="0.45"/>
    <n v="4750"/>
    <n v="2137.5"/>
    <n v="855"/>
    <n v="0.4"/>
  </r>
  <r>
    <x v="0"/>
    <n v="1185732"/>
    <x v="169"/>
    <x v="4"/>
    <x v="31"/>
    <x v="34"/>
    <x v="3"/>
    <n v="0.45"/>
    <n v="4500"/>
    <n v="2025"/>
    <n v="810"/>
    <n v="0.4"/>
  </r>
  <r>
    <x v="0"/>
    <n v="1185732"/>
    <x v="169"/>
    <x v="4"/>
    <x v="31"/>
    <x v="34"/>
    <x v="4"/>
    <n v="0.6"/>
    <n v="4500"/>
    <n v="2700"/>
    <n v="944.99999999999989"/>
    <n v="0.35"/>
  </r>
  <r>
    <x v="0"/>
    <n v="1185732"/>
    <x v="169"/>
    <x v="4"/>
    <x v="31"/>
    <x v="34"/>
    <x v="5"/>
    <n v="0.65"/>
    <n v="6250"/>
    <n v="4062.5"/>
    <n v="2031.25"/>
    <n v="0.5"/>
  </r>
  <r>
    <x v="0"/>
    <n v="1185732"/>
    <x v="108"/>
    <x v="4"/>
    <x v="31"/>
    <x v="34"/>
    <x v="0"/>
    <n v="0.6"/>
    <n v="8500"/>
    <n v="5100"/>
    <n v="2040"/>
    <n v="0.4"/>
  </r>
  <r>
    <x v="0"/>
    <n v="1185732"/>
    <x v="108"/>
    <x v="4"/>
    <x v="31"/>
    <x v="34"/>
    <x v="1"/>
    <n v="0.55000000000000004"/>
    <n v="6000"/>
    <n v="3300.0000000000005"/>
    <n v="1155"/>
    <n v="0.35"/>
  </r>
  <r>
    <x v="0"/>
    <n v="1185732"/>
    <x v="108"/>
    <x v="4"/>
    <x v="31"/>
    <x v="34"/>
    <x v="2"/>
    <n v="0.5"/>
    <n v="5250"/>
    <n v="2625"/>
    <n v="1050"/>
    <n v="0.4"/>
  </r>
  <r>
    <x v="0"/>
    <n v="1185732"/>
    <x v="108"/>
    <x v="4"/>
    <x v="31"/>
    <x v="34"/>
    <x v="3"/>
    <n v="0.5"/>
    <n v="4750"/>
    <n v="2375"/>
    <n v="950"/>
    <n v="0.4"/>
  </r>
  <r>
    <x v="0"/>
    <n v="1185732"/>
    <x v="108"/>
    <x v="4"/>
    <x v="31"/>
    <x v="34"/>
    <x v="4"/>
    <n v="0.6"/>
    <n v="5000"/>
    <n v="3000"/>
    <n v="1050"/>
    <n v="0.35"/>
  </r>
  <r>
    <x v="0"/>
    <n v="1185732"/>
    <x v="108"/>
    <x v="4"/>
    <x v="31"/>
    <x v="34"/>
    <x v="5"/>
    <n v="0.65"/>
    <n v="6750"/>
    <n v="4387.5"/>
    <n v="2193.75"/>
    <n v="0.5"/>
  </r>
  <r>
    <x v="0"/>
    <n v="1185732"/>
    <x v="109"/>
    <x v="4"/>
    <x v="31"/>
    <x v="34"/>
    <x v="0"/>
    <n v="0.6"/>
    <n v="8250"/>
    <n v="4950"/>
    <n v="1980"/>
    <n v="0.4"/>
  </r>
  <r>
    <x v="0"/>
    <n v="1185732"/>
    <x v="109"/>
    <x v="4"/>
    <x v="31"/>
    <x v="34"/>
    <x v="1"/>
    <n v="0.55000000000000004"/>
    <n v="6000"/>
    <n v="3300.0000000000005"/>
    <n v="1155"/>
    <n v="0.35"/>
  </r>
  <r>
    <x v="0"/>
    <n v="1185732"/>
    <x v="109"/>
    <x v="4"/>
    <x v="31"/>
    <x v="34"/>
    <x v="2"/>
    <n v="0.5"/>
    <n v="5250"/>
    <n v="2625"/>
    <n v="1050"/>
    <n v="0.4"/>
  </r>
  <r>
    <x v="0"/>
    <n v="1185732"/>
    <x v="109"/>
    <x v="4"/>
    <x v="31"/>
    <x v="34"/>
    <x v="3"/>
    <n v="0.4"/>
    <n v="4750"/>
    <n v="1900"/>
    <n v="760"/>
    <n v="0.4"/>
  </r>
  <r>
    <x v="0"/>
    <n v="1185732"/>
    <x v="109"/>
    <x v="4"/>
    <x v="31"/>
    <x v="34"/>
    <x v="4"/>
    <n v="0.5"/>
    <n v="4500"/>
    <n v="2250"/>
    <n v="787.5"/>
    <n v="0.35"/>
  </r>
  <r>
    <x v="0"/>
    <n v="1185732"/>
    <x v="109"/>
    <x v="4"/>
    <x v="31"/>
    <x v="34"/>
    <x v="5"/>
    <n v="0.55000000000000004"/>
    <n v="6250"/>
    <n v="3437.5000000000005"/>
    <n v="1718.7500000000002"/>
    <n v="0.5"/>
  </r>
  <r>
    <x v="0"/>
    <n v="1185732"/>
    <x v="44"/>
    <x v="4"/>
    <x v="31"/>
    <x v="34"/>
    <x v="0"/>
    <n v="0.5"/>
    <n v="7250"/>
    <n v="3625"/>
    <n v="1450"/>
    <n v="0.4"/>
  </r>
  <r>
    <x v="0"/>
    <n v="1185732"/>
    <x v="44"/>
    <x v="4"/>
    <x v="31"/>
    <x v="34"/>
    <x v="1"/>
    <n v="0.45000000000000012"/>
    <n v="5250"/>
    <n v="2362.5000000000005"/>
    <n v="826.87500000000011"/>
    <n v="0.35"/>
  </r>
  <r>
    <x v="0"/>
    <n v="1185732"/>
    <x v="44"/>
    <x v="4"/>
    <x v="31"/>
    <x v="34"/>
    <x v="2"/>
    <n v="0.20000000000000007"/>
    <n v="4250"/>
    <n v="850.00000000000023"/>
    <n v="340.00000000000011"/>
    <n v="0.4"/>
  </r>
  <r>
    <x v="0"/>
    <n v="1185732"/>
    <x v="44"/>
    <x v="4"/>
    <x v="31"/>
    <x v="34"/>
    <x v="3"/>
    <n v="0.20000000000000007"/>
    <n v="4000"/>
    <n v="800.00000000000023"/>
    <n v="320.00000000000011"/>
    <n v="0.4"/>
  </r>
  <r>
    <x v="0"/>
    <n v="1185732"/>
    <x v="44"/>
    <x v="4"/>
    <x v="31"/>
    <x v="34"/>
    <x v="4"/>
    <n v="0.30000000000000004"/>
    <n v="4000"/>
    <n v="1200.0000000000002"/>
    <n v="420.00000000000006"/>
    <n v="0.35"/>
  </r>
  <r>
    <x v="0"/>
    <n v="1185732"/>
    <x v="44"/>
    <x v="4"/>
    <x v="31"/>
    <x v="34"/>
    <x v="5"/>
    <n v="0.35000000000000009"/>
    <n v="5000"/>
    <n v="1750.0000000000005"/>
    <n v="875.00000000000023"/>
    <n v="0.5"/>
  </r>
  <r>
    <x v="0"/>
    <n v="1185732"/>
    <x v="171"/>
    <x v="4"/>
    <x v="31"/>
    <x v="34"/>
    <x v="0"/>
    <n v="0.35000000000000009"/>
    <n v="6750"/>
    <n v="2362.5000000000005"/>
    <n v="945.00000000000023"/>
    <n v="0.4"/>
  </r>
  <r>
    <x v="0"/>
    <n v="1185732"/>
    <x v="171"/>
    <x v="4"/>
    <x v="31"/>
    <x v="34"/>
    <x v="1"/>
    <n v="0.25000000000000011"/>
    <n v="5000"/>
    <n v="1250.0000000000005"/>
    <n v="437.50000000000011"/>
    <n v="0.35"/>
  </r>
  <r>
    <x v="0"/>
    <n v="1185732"/>
    <x v="171"/>
    <x v="4"/>
    <x v="31"/>
    <x v="34"/>
    <x v="2"/>
    <n v="0.25000000000000011"/>
    <n v="3750"/>
    <n v="937.50000000000045"/>
    <n v="375.00000000000023"/>
    <n v="0.4"/>
  </r>
  <r>
    <x v="0"/>
    <n v="1185732"/>
    <x v="171"/>
    <x v="4"/>
    <x v="31"/>
    <x v="34"/>
    <x v="3"/>
    <n v="0.25000000000000011"/>
    <n v="3500"/>
    <n v="875.00000000000034"/>
    <n v="350.00000000000017"/>
    <n v="0.4"/>
  </r>
  <r>
    <x v="0"/>
    <n v="1185732"/>
    <x v="171"/>
    <x v="4"/>
    <x v="31"/>
    <x v="34"/>
    <x v="4"/>
    <n v="0.35000000000000009"/>
    <n v="3500"/>
    <n v="1225.0000000000002"/>
    <n v="428.75000000000006"/>
    <n v="0.35"/>
  </r>
  <r>
    <x v="0"/>
    <n v="1185732"/>
    <x v="171"/>
    <x v="4"/>
    <x v="31"/>
    <x v="34"/>
    <x v="5"/>
    <n v="0.35000000000000003"/>
    <n v="4750"/>
    <n v="1662.5000000000002"/>
    <n v="831.25000000000011"/>
    <n v="0.5"/>
  </r>
  <r>
    <x v="0"/>
    <n v="1185732"/>
    <x v="112"/>
    <x v="4"/>
    <x v="31"/>
    <x v="34"/>
    <x v="0"/>
    <n v="0.3000000000000001"/>
    <n v="6250"/>
    <n v="1875.0000000000007"/>
    <n v="750.00000000000034"/>
    <n v="0.4"/>
  </r>
  <r>
    <x v="0"/>
    <n v="1185732"/>
    <x v="112"/>
    <x v="4"/>
    <x v="31"/>
    <x v="34"/>
    <x v="1"/>
    <n v="0.20000000000000012"/>
    <n v="4500"/>
    <n v="900.00000000000057"/>
    <n v="315.00000000000017"/>
    <n v="0.35"/>
  </r>
  <r>
    <x v="0"/>
    <n v="1185732"/>
    <x v="112"/>
    <x v="4"/>
    <x v="31"/>
    <x v="34"/>
    <x v="2"/>
    <n v="0.30000000000000016"/>
    <n v="3950"/>
    <n v="1185.0000000000007"/>
    <n v="474.00000000000028"/>
    <n v="0.4"/>
  </r>
  <r>
    <x v="0"/>
    <n v="1185732"/>
    <x v="112"/>
    <x v="4"/>
    <x v="31"/>
    <x v="34"/>
    <x v="3"/>
    <n v="0.6000000000000002"/>
    <n v="4500"/>
    <n v="2700.0000000000009"/>
    <n v="1080.0000000000005"/>
    <n v="0.4"/>
  </r>
  <r>
    <x v="0"/>
    <n v="1185732"/>
    <x v="112"/>
    <x v="4"/>
    <x v="31"/>
    <x v="34"/>
    <x v="4"/>
    <n v="0.75000000000000011"/>
    <n v="4250"/>
    <n v="3187.5000000000005"/>
    <n v="1115.625"/>
    <n v="0.35"/>
  </r>
  <r>
    <x v="0"/>
    <n v="1185732"/>
    <x v="112"/>
    <x v="4"/>
    <x v="31"/>
    <x v="34"/>
    <x v="5"/>
    <n v="0.75"/>
    <n v="5250"/>
    <n v="3937.5"/>
    <n v="1968.75"/>
    <n v="0.5"/>
  </r>
  <r>
    <x v="0"/>
    <n v="1185732"/>
    <x v="113"/>
    <x v="4"/>
    <x v="31"/>
    <x v="34"/>
    <x v="0"/>
    <n v="0.70000000000000007"/>
    <n v="7750"/>
    <n v="5425.0000000000009"/>
    <n v="2170.0000000000005"/>
    <n v="0.4"/>
  </r>
  <r>
    <x v="0"/>
    <n v="1185732"/>
    <x v="113"/>
    <x v="4"/>
    <x v="31"/>
    <x v="34"/>
    <x v="1"/>
    <n v="0.60000000000000009"/>
    <n v="5750"/>
    <n v="3450.0000000000005"/>
    <n v="1207.5"/>
    <n v="0.35"/>
  </r>
  <r>
    <x v="0"/>
    <n v="1185732"/>
    <x v="113"/>
    <x v="4"/>
    <x v="31"/>
    <x v="34"/>
    <x v="2"/>
    <n v="0.60000000000000009"/>
    <n v="5250"/>
    <n v="3150.0000000000005"/>
    <n v="1260.0000000000002"/>
    <n v="0.4"/>
  </r>
  <r>
    <x v="0"/>
    <n v="1185732"/>
    <x v="113"/>
    <x v="4"/>
    <x v="31"/>
    <x v="34"/>
    <x v="3"/>
    <n v="0.60000000000000009"/>
    <n v="4750"/>
    <n v="2850.0000000000005"/>
    <n v="1140.0000000000002"/>
    <n v="0.4"/>
  </r>
  <r>
    <x v="0"/>
    <n v="1185732"/>
    <x v="113"/>
    <x v="4"/>
    <x v="31"/>
    <x v="34"/>
    <x v="4"/>
    <n v="0.70000000000000007"/>
    <n v="4750"/>
    <n v="3325.0000000000005"/>
    <n v="1163.75"/>
    <n v="0.35"/>
  </r>
  <r>
    <x v="0"/>
    <n v="1185732"/>
    <x v="113"/>
    <x v="4"/>
    <x v="31"/>
    <x v="34"/>
    <x v="5"/>
    <n v="0.75"/>
    <n v="5750"/>
    <n v="4312.5"/>
    <n v="2156.25"/>
    <n v="0.5"/>
  </r>
  <r>
    <x v="1"/>
    <n v="1197831"/>
    <x v="180"/>
    <x v="1"/>
    <x v="32"/>
    <x v="35"/>
    <x v="0"/>
    <n v="0.25000000000000006"/>
    <n v="6500"/>
    <n v="1625.0000000000005"/>
    <n v="650.00000000000023"/>
    <n v="0.4"/>
  </r>
  <r>
    <x v="1"/>
    <n v="1197831"/>
    <x v="180"/>
    <x v="1"/>
    <x v="32"/>
    <x v="35"/>
    <x v="1"/>
    <n v="0.25000000000000006"/>
    <n v="4500"/>
    <n v="1125.0000000000002"/>
    <n v="393.75000000000006"/>
    <n v="0.35"/>
  </r>
  <r>
    <x v="1"/>
    <n v="1197831"/>
    <x v="180"/>
    <x v="1"/>
    <x v="32"/>
    <x v="35"/>
    <x v="2"/>
    <n v="0.15000000000000008"/>
    <n v="4500"/>
    <n v="675.00000000000034"/>
    <n v="270.00000000000017"/>
    <n v="0.4"/>
  </r>
  <r>
    <x v="1"/>
    <n v="1197831"/>
    <x v="180"/>
    <x v="1"/>
    <x v="32"/>
    <x v="35"/>
    <x v="3"/>
    <n v="0.2"/>
    <n v="3000"/>
    <n v="600"/>
    <n v="240"/>
    <n v="0.4"/>
  </r>
  <r>
    <x v="1"/>
    <n v="1197831"/>
    <x v="180"/>
    <x v="1"/>
    <x v="32"/>
    <x v="35"/>
    <x v="4"/>
    <n v="0.35000000000000003"/>
    <n v="3500"/>
    <n v="1225.0000000000002"/>
    <n v="428.75000000000006"/>
    <n v="0.35"/>
  </r>
  <r>
    <x v="1"/>
    <n v="1197831"/>
    <x v="180"/>
    <x v="1"/>
    <x v="32"/>
    <x v="35"/>
    <x v="5"/>
    <n v="0.25000000000000006"/>
    <n v="4500"/>
    <n v="1125.0000000000002"/>
    <n v="450.00000000000011"/>
    <n v="0.4"/>
  </r>
  <r>
    <x v="1"/>
    <n v="1197831"/>
    <x v="227"/>
    <x v="1"/>
    <x v="32"/>
    <x v="35"/>
    <x v="0"/>
    <n v="0.25000000000000006"/>
    <n v="7000"/>
    <n v="1750.0000000000005"/>
    <n v="700.00000000000023"/>
    <n v="0.4"/>
  </r>
  <r>
    <x v="1"/>
    <n v="1197831"/>
    <x v="227"/>
    <x v="1"/>
    <x v="32"/>
    <x v="35"/>
    <x v="1"/>
    <n v="0.25000000000000006"/>
    <n v="3500"/>
    <n v="875.00000000000023"/>
    <n v="306.25000000000006"/>
    <n v="0.35"/>
  </r>
  <r>
    <x v="1"/>
    <n v="1197831"/>
    <x v="227"/>
    <x v="1"/>
    <x v="32"/>
    <x v="35"/>
    <x v="2"/>
    <n v="0.15000000000000008"/>
    <n v="4000"/>
    <n v="600.00000000000034"/>
    <n v="240.00000000000014"/>
    <n v="0.4"/>
  </r>
  <r>
    <x v="1"/>
    <n v="1197831"/>
    <x v="227"/>
    <x v="1"/>
    <x v="32"/>
    <x v="35"/>
    <x v="3"/>
    <n v="0.2"/>
    <n v="2500"/>
    <n v="500"/>
    <n v="200"/>
    <n v="0.4"/>
  </r>
  <r>
    <x v="1"/>
    <n v="1197831"/>
    <x v="227"/>
    <x v="1"/>
    <x v="32"/>
    <x v="35"/>
    <x v="4"/>
    <n v="0.35000000000000003"/>
    <n v="3250"/>
    <n v="1137.5"/>
    <n v="398.125"/>
    <n v="0.35"/>
  </r>
  <r>
    <x v="1"/>
    <n v="1197831"/>
    <x v="227"/>
    <x v="1"/>
    <x v="32"/>
    <x v="35"/>
    <x v="5"/>
    <n v="0.2"/>
    <n v="4250"/>
    <n v="850"/>
    <n v="340"/>
    <n v="0.4"/>
  </r>
  <r>
    <x v="1"/>
    <n v="1197831"/>
    <x v="26"/>
    <x v="1"/>
    <x v="32"/>
    <x v="35"/>
    <x v="0"/>
    <n v="0.2"/>
    <n v="6450"/>
    <n v="1290"/>
    <n v="516"/>
    <n v="0.4"/>
  </r>
  <r>
    <x v="1"/>
    <n v="1197831"/>
    <x v="26"/>
    <x v="1"/>
    <x v="32"/>
    <x v="35"/>
    <x v="1"/>
    <n v="0.2"/>
    <n v="3250"/>
    <n v="650"/>
    <n v="227.49999999999997"/>
    <n v="0.35"/>
  </r>
  <r>
    <x v="1"/>
    <n v="1197831"/>
    <x v="26"/>
    <x v="1"/>
    <x v="32"/>
    <x v="35"/>
    <x v="2"/>
    <n v="0.10000000000000002"/>
    <n v="3500"/>
    <n v="350.00000000000006"/>
    <n v="140.00000000000003"/>
    <n v="0.4"/>
  </r>
  <r>
    <x v="1"/>
    <n v="1197831"/>
    <x v="26"/>
    <x v="1"/>
    <x v="32"/>
    <x v="35"/>
    <x v="3"/>
    <n v="0.19999999999999996"/>
    <n v="2000"/>
    <n v="399.99999999999989"/>
    <n v="159.99999999999997"/>
    <n v="0.4"/>
  </r>
  <r>
    <x v="1"/>
    <n v="1197831"/>
    <x v="26"/>
    <x v="1"/>
    <x v="32"/>
    <x v="35"/>
    <x v="4"/>
    <n v="0.35000000000000009"/>
    <n v="2500"/>
    <n v="875.00000000000023"/>
    <n v="306.25000000000006"/>
    <n v="0.35"/>
  </r>
  <r>
    <x v="1"/>
    <n v="1197831"/>
    <x v="26"/>
    <x v="1"/>
    <x v="32"/>
    <x v="35"/>
    <x v="5"/>
    <n v="0.25"/>
    <n v="3500"/>
    <n v="875"/>
    <n v="350"/>
    <n v="0.4"/>
  </r>
  <r>
    <x v="1"/>
    <n v="1197831"/>
    <x v="27"/>
    <x v="1"/>
    <x v="32"/>
    <x v="35"/>
    <x v="0"/>
    <n v="0.25"/>
    <n v="6000"/>
    <n v="1500"/>
    <n v="600"/>
    <n v="0.4"/>
  </r>
  <r>
    <x v="1"/>
    <n v="1197831"/>
    <x v="27"/>
    <x v="1"/>
    <x v="32"/>
    <x v="35"/>
    <x v="1"/>
    <n v="0.25"/>
    <n v="3000"/>
    <n v="750"/>
    <n v="262.5"/>
    <n v="0.35"/>
  </r>
  <r>
    <x v="1"/>
    <n v="1197831"/>
    <x v="27"/>
    <x v="1"/>
    <x v="32"/>
    <x v="35"/>
    <x v="2"/>
    <n v="0.15000000000000002"/>
    <n v="3000"/>
    <n v="450.00000000000006"/>
    <n v="180.00000000000003"/>
    <n v="0.4"/>
  </r>
  <r>
    <x v="1"/>
    <n v="1197831"/>
    <x v="27"/>
    <x v="1"/>
    <x v="32"/>
    <x v="35"/>
    <x v="3"/>
    <n v="0.19999999999999996"/>
    <n v="2250"/>
    <n v="449.99999999999989"/>
    <n v="179.99999999999997"/>
    <n v="0.4"/>
  </r>
  <r>
    <x v="1"/>
    <n v="1197831"/>
    <x v="27"/>
    <x v="1"/>
    <x v="32"/>
    <x v="35"/>
    <x v="4"/>
    <n v="0.4"/>
    <n v="2500"/>
    <n v="1000"/>
    <n v="350"/>
    <n v="0.35"/>
  </r>
  <r>
    <x v="1"/>
    <n v="1197831"/>
    <x v="27"/>
    <x v="1"/>
    <x v="32"/>
    <x v="35"/>
    <x v="5"/>
    <n v="0.30000000000000004"/>
    <n v="4000"/>
    <n v="1200.0000000000002"/>
    <n v="480.00000000000011"/>
    <n v="0.4"/>
  </r>
  <r>
    <x v="1"/>
    <n v="1197831"/>
    <x v="168"/>
    <x v="1"/>
    <x v="32"/>
    <x v="35"/>
    <x v="0"/>
    <n v="0.4"/>
    <n v="6700"/>
    <n v="2680"/>
    <n v="1072"/>
    <n v="0.4"/>
  </r>
  <r>
    <x v="1"/>
    <n v="1197831"/>
    <x v="168"/>
    <x v="1"/>
    <x v="32"/>
    <x v="35"/>
    <x v="1"/>
    <n v="0.4"/>
    <n v="3750"/>
    <n v="1500"/>
    <n v="525"/>
    <n v="0.35"/>
  </r>
  <r>
    <x v="1"/>
    <n v="1197831"/>
    <x v="168"/>
    <x v="1"/>
    <x v="32"/>
    <x v="35"/>
    <x v="2"/>
    <n v="0.35000000000000003"/>
    <n v="3500"/>
    <n v="1225.0000000000002"/>
    <n v="490.00000000000011"/>
    <n v="0.4"/>
  </r>
  <r>
    <x v="1"/>
    <n v="1197831"/>
    <x v="168"/>
    <x v="1"/>
    <x v="32"/>
    <x v="35"/>
    <x v="3"/>
    <n v="0.35000000000000003"/>
    <n v="3000"/>
    <n v="1050"/>
    <n v="420"/>
    <n v="0.4"/>
  </r>
  <r>
    <x v="1"/>
    <n v="1197831"/>
    <x v="168"/>
    <x v="1"/>
    <x v="32"/>
    <x v="35"/>
    <x v="4"/>
    <n v="0.44999999999999996"/>
    <n v="3250"/>
    <n v="1462.4999999999998"/>
    <n v="511.87499999999989"/>
    <n v="0.35"/>
  </r>
  <r>
    <x v="1"/>
    <n v="1197831"/>
    <x v="168"/>
    <x v="1"/>
    <x v="32"/>
    <x v="35"/>
    <x v="5"/>
    <n v="0.44999999999999996"/>
    <n v="4250"/>
    <n v="1912.4999999999998"/>
    <n v="765"/>
    <n v="0.4"/>
  </r>
  <r>
    <x v="1"/>
    <n v="1197831"/>
    <x v="228"/>
    <x v="1"/>
    <x v="32"/>
    <x v="35"/>
    <x v="0"/>
    <n v="0.39999999999999997"/>
    <n v="6750"/>
    <n v="2700"/>
    <n v="1080"/>
    <n v="0.4"/>
  </r>
  <r>
    <x v="1"/>
    <n v="1197831"/>
    <x v="228"/>
    <x v="1"/>
    <x v="32"/>
    <x v="35"/>
    <x v="1"/>
    <n v="0.35000000000000003"/>
    <n v="4250"/>
    <n v="1487.5000000000002"/>
    <n v="520.625"/>
    <n v="0.35"/>
  </r>
  <r>
    <x v="1"/>
    <n v="1197831"/>
    <x v="228"/>
    <x v="1"/>
    <x v="32"/>
    <x v="35"/>
    <x v="2"/>
    <n v="0.4"/>
    <n v="4000"/>
    <n v="1600"/>
    <n v="640"/>
    <n v="0.4"/>
  </r>
  <r>
    <x v="1"/>
    <n v="1197831"/>
    <x v="228"/>
    <x v="1"/>
    <x v="32"/>
    <x v="35"/>
    <x v="3"/>
    <n v="0.4"/>
    <n v="3750"/>
    <n v="1500"/>
    <n v="600"/>
    <n v="0.4"/>
  </r>
  <r>
    <x v="1"/>
    <n v="1197831"/>
    <x v="228"/>
    <x v="1"/>
    <x v="32"/>
    <x v="35"/>
    <x v="4"/>
    <n v="0.54999999999999993"/>
    <n v="3750"/>
    <n v="2062.4999999999995"/>
    <n v="721.87499999999977"/>
    <n v="0.35"/>
  </r>
  <r>
    <x v="1"/>
    <n v="1197831"/>
    <x v="228"/>
    <x v="1"/>
    <x v="32"/>
    <x v="35"/>
    <x v="5"/>
    <n v="0.6"/>
    <n v="5500"/>
    <n v="3300"/>
    <n v="1320"/>
    <n v="0.4"/>
  </r>
  <r>
    <x v="1"/>
    <n v="1197831"/>
    <x v="30"/>
    <x v="1"/>
    <x v="32"/>
    <x v="35"/>
    <x v="0"/>
    <n v="0.54999999999999993"/>
    <n v="7750"/>
    <n v="4262.4999999999991"/>
    <n v="1704.9999999999998"/>
    <n v="0.4"/>
  </r>
  <r>
    <x v="1"/>
    <n v="1197831"/>
    <x v="30"/>
    <x v="1"/>
    <x v="32"/>
    <x v="35"/>
    <x v="1"/>
    <n v="0.5"/>
    <n v="5250"/>
    <n v="2625"/>
    <n v="918.74999999999989"/>
    <n v="0.35"/>
  </r>
  <r>
    <x v="1"/>
    <n v="1197831"/>
    <x v="30"/>
    <x v="1"/>
    <x v="32"/>
    <x v="35"/>
    <x v="2"/>
    <n v="0.45"/>
    <n v="4500"/>
    <n v="2025"/>
    <n v="810"/>
    <n v="0.4"/>
  </r>
  <r>
    <x v="1"/>
    <n v="1197831"/>
    <x v="30"/>
    <x v="1"/>
    <x v="32"/>
    <x v="35"/>
    <x v="3"/>
    <n v="0.45"/>
    <n v="4000"/>
    <n v="1800"/>
    <n v="720"/>
    <n v="0.4"/>
  </r>
  <r>
    <x v="1"/>
    <n v="1197831"/>
    <x v="30"/>
    <x v="1"/>
    <x v="32"/>
    <x v="35"/>
    <x v="4"/>
    <n v="0.6"/>
    <n v="4250"/>
    <n v="2550"/>
    <n v="892.5"/>
    <n v="0.35"/>
  </r>
  <r>
    <x v="1"/>
    <n v="1197831"/>
    <x v="30"/>
    <x v="1"/>
    <x v="32"/>
    <x v="35"/>
    <x v="5"/>
    <n v="0.65"/>
    <n v="6000"/>
    <n v="3900"/>
    <n v="1560"/>
    <n v="0.4"/>
  </r>
  <r>
    <x v="1"/>
    <n v="1197831"/>
    <x v="31"/>
    <x v="1"/>
    <x v="32"/>
    <x v="35"/>
    <x v="0"/>
    <n v="0.6"/>
    <n v="7500"/>
    <n v="4500"/>
    <n v="1800"/>
    <n v="0.4"/>
  </r>
  <r>
    <x v="1"/>
    <n v="1197831"/>
    <x v="31"/>
    <x v="1"/>
    <x v="32"/>
    <x v="35"/>
    <x v="1"/>
    <n v="0.55000000000000004"/>
    <n v="5250"/>
    <n v="2887.5000000000005"/>
    <n v="1010.6250000000001"/>
    <n v="0.35"/>
  </r>
  <r>
    <x v="1"/>
    <n v="1197831"/>
    <x v="31"/>
    <x v="1"/>
    <x v="32"/>
    <x v="35"/>
    <x v="2"/>
    <n v="0.5"/>
    <n v="4500"/>
    <n v="2250"/>
    <n v="900"/>
    <n v="0.4"/>
  </r>
  <r>
    <x v="1"/>
    <n v="1197831"/>
    <x v="31"/>
    <x v="1"/>
    <x v="32"/>
    <x v="35"/>
    <x v="3"/>
    <n v="0.4"/>
    <n v="4000"/>
    <n v="1600"/>
    <n v="640"/>
    <n v="0.4"/>
  </r>
  <r>
    <x v="1"/>
    <n v="1197831"/>
    <x v="31"/>
    <x v="1"/>
    <x v="32"/>
    <x v="35"/>
    <x v="4"/>
    <n v="0.5"/>
    <n v="3750"/>
    <n v="1875"/>
    <n v="656.25"/>
    <n v="0.35"/>
  </r>
  <r>
    <x v="1"/>
    <n v="1197831"/>
    <x v="31"/>
    <x v="1"/>
    <x v="32"/>
    <x v="35"/>
    <x v="5"/>
    <n v="0.55000000000000004"/>
    <n v="5500"/>
    <n v="3025.0000000000005"/>
    <n v="1210.0000000000002"/>
    <n v="0.4"/>
  </r>
  <r>
    <x v="1"/>
    <n v="1197831"/>
    <x v="170"/>
    <x v="1"/>
    <x v="32"/>
    <x v="35"/>
    <x v="0"/>
    <n v="0.5"/>
    <n v="6500"/>
    <n v="3250"/>
    <n v="1300"/>
    <n v="0.4"/>
  </r>
  <r>
    <x v="1"/>
    <n v="1197831"/>
    <x v="170"/>
    <x v="1"/>
    <x v="32"/>
    <x v="35"/>
    <x v="1"/>
    <n v="0.40000000000000013"/>
    <n v="4500"/>
    <n v="1800.0000000000007"/>
    <n v="630.00000000000023"/>
    <n v="0.35"/>
  </r>
  <r>
    <x v="1"/>
    <n v="1197831"/>
    <x v="170"/>
    <x v="1"/>
    <x v="32"/>
    <x v="35"/>
    <x v="2"/>
    <n v="0.15000000000000008"/>
    <n v="3500"/>
    <n v="525.00000000000023"/>
    <n v="210.00000000000011"/>
    <n v="0.4"/>
  </r>
  <r>
    <x v="1"/>
    <n v="1197831"/>
    <x v="170"/>
    <x v="1"/>
    <x v="32"/>
    <x v="35"/>
    <x v="3"/>
    <n v="0.15000000000000008"/>
    <n v="3250"/>
    <n v="487.50000000000023"/>
    <n v="195.00000000000011"/>
    <n v="0.4"/>
  </r>
  <r>
    <x v="1"/>
    <n v="1197831"/>
    <x v="170"/>
    <x v="1"/>
    <x v="32"/>
    <x v="35"/>
    <x v="4"/>
    <n v="0.25000000000000006"/>
    <n v="3250"/>
    <n v="812.50000000000023"/>
    <n v="284.37500000000006"/>
    <n v="0.35"/>
  </r>
  <r>
    <x v="1"/>
    <n v="1197831"/>
    <x v="170"/>
    <x v="1"/>
    <x v="32"/>
    <x v="35"/>
    <x v="5"/>
    <n v="0.3000000000000001"/>
    <n v="4250"/>
    <n v="1275.0000000000005"/>
    <n v="510.00000000000023"/>
    <n v="0.4"/>
  </r>
  <r>
    <x v="1"/>
    <n v="1197831"/>
    <x v="229"/>
    <x v="1"/>
    <x v="32"/>
    <x v="35"/>
    <x v="0"/>
    <n v="0.3000000000000001"/>
    <n v="6000"/>
    <n v="1800.0000000000007"/>
    <n v="720.00000000000034"/>
    <n v="0.4"/>
  </r>
  <r>
    <x v="1"/>
    <n v="1197831"/>
    <x v="229"/>
    <x v="1"/>
    <x v="32"/>
    <x v="35"/>
    <x v="1"/>
    <n v="0.20000000000000012"/>
    <n v="4250"/>
    <n v="850.00000000000057"/>
    <n v="297.50000000000017"/>
    <n v="0.35"/>
  </r>
  <r>
    <x v="1"/>
    <n v="1197831"/>
    <x v="229"/>
    <x v="1"/>
    <x v="32"/>
    <x v="35"/>
    <x v="2"/>
    <n v="0.20000000000000012"/>
    <n v="3000"/>
    <n v="600.00000000000034"/>
    <n v="240.00000000000014"/>
    <n v="0.4"/>
  </r>
  <r>
    <x v="1"/>
    <n v="1197831"/>
    <x v="229"/>
    <x v="1"/>
    <x v="32"/>
    <x v="35"/>
    <x v="3"/>
    <n v="0.20000000000000012"/>
    <n v="2750"/>
    <n v="550.00000000000034"/>
    <n v="220.00000000000014"/>
    <n v="0.4"/>
  </r>
  <r>
    <x v="1"/>
    <n v="1197831"/>
    <x v="229"/>
    <x v="1"/>
    <x v="32"/>
    <x v="35"/>
    <x v="4"/>
    <n v="0.3000000000000001"/>
    <n v="2750"/>
    <n v="825.00000000000023"/>
    <n v="288.75000000000006"/>
    <n v="0.35"/>
  </r>
  <r>
    <x v="1"/>
    <n v="1197831"/>
    <x v="229"/>
    <x v="1"/>
    <x v="32"/>
    <x v="35"/>
    <x v="5"/>
    <n v="0.30000000000000004"/>
    <n v="4000"/>
    <n v="1200.0000000000002"/>
    <n v="480.00000000000011"/>
    <n v="0.4"/>
  </r>
  <r>
    <x v="1"/>
    <n v="1197831"/>
    <x v="34"/>
    <x v="1"/>
    <x v="32"/>
    <x v="35"/>
    <x v="0"/>
    <n v="0.25000000000000011"/>
    <n v="5500"/>
    <n v="1375.0000000000007"/>
    <n v="550.00000000000034"/>
    <n v="0.4"/>
  </r>
  <r>
    <x v="1"/>
    <n v="1197831"/>
    <x v="34"/>
    <x v="1"/>
    <x v="32"/>
    <x v="35"/>
    <x v="1"/>
    <n v="0.15000000000000013"/>
    <n v="3750"/>
    <n v="562.50000000000045"/>
    <n v="196.87500000000014"/>
    <n v="0.35"/>
  </r>
  <r>
    <x v="1"/>
    <n v="1197831"/>
    <x v="34"/>
    <x v="1"/>
    <x v="32"/>
    <x v="35"/>
    <x v="2"/>
    <n v="0.25000000000000017"/>
    <n v="3200"/>
    <n v="800.00000000000057"/>
    <n v="320.00000000000023"/>
    <n v="0.4"/>
  </r>
  <r>
    <x v="1"/>
    <n v="1197831"/>
    <x v="34"/>
    <x v="1"/>
    <x v="32"/>
    <x v="35"/>
    <x v="3"/>
    <n v="0.55000000000000016"/>
    <n v="3750"/>
    <n v="2062.5000000000005"/>
    <n v="825.00000000000023"/>
    <n v="0.4"/>
  </r>
  <r>
    <x v="1"/>
    <n v="1197831"/>
    <x v="34"/>
    <x v="1"/>
    <x v="32"/>
    <x v="35"/>
    <x v="4"/>
    <n v="0.75000000000000011"/>
    <n v="3500"/>
    <n v="2625.0000000000005"/>
    <n v="918.75000000000011"/>
    <n v="0.35"/>
  </r>
  <r>
    <x v="1"/>
    <n v="1197831"/>
    <x v="34"/>
    <x v="1"/>
    <x v="32"/>
    <x v="35"/>
    <x v="5"/>
    <n v="0.75"/>
    <n v="4500"/>
    <n v="3375"/>
    <n v="1350"/>
    <n v="0.4"/>
  </r>
  <r>
    <x v="1"/>
    <n v="1197831"/>
    <x v="35"/>
    <x v="1"/>
    <x v="32"/>
    <x v="35"/>
    <x v="0"/>
    <n v="0.70000000000000007"/>
    <n v="7000"/>
    <n v="4900.0000000000009"/>
    <n v="1960.0000000000005"/>
    <n v="0.4"/>
  </r>
  <r>
    <x v="1"/>
    <n v="1197831"/>
    <x v="35"/>
    <x v="1"/>
    <x v="32"/>
    <x v="35"/>
    <x v="1"/>
    <n v="0.60000000000000009"/>
    <n v="5000"/>
    <n v="3000.0000000000005"/>
    <n v="1050"/>
    <n v="0.35"/>
  </r>
  <r>
    <x v="1"/>
    <n v="1197831"/>
    <x v="35"/>
    <x v="1"/>
    <x v="32"/>
    <x v="35"/>
    <x v="2"/>
    <n v="0.60000000000000009"/>
    <n v="4500"/>
    <n v="2700.0000000000005"/>
    <n v="1080.0000000000002"/>
    <n v="0.4"/>
  </r>
  <r>
    <x v="1"/>
    <n v="1197831"/>
    <x v="35"/>
    <x v="1"/>
    <x v="32"/>
    <x v="35"/>
    <x v="3"/>
    <n v="0.60000000000000009"/>
    <n v="4000"/>
    <n v="2400.0000000000005"/>
    <n v="960.00000000000023"/>
    <n v="0.4"/>
  </r>
  <r>
    <x v="1"/>
    <n v="1197831"/>
    <x v="35"/>
    <x v="1"/>
    <x v="32"/>
    <x v="35"/>
    <x v="4"/>
    <n v="0.70000000000000007"/>
    <n v="4000"/>
    <n v="2800.0000000000005"/>
    <n v="980.00000000000011"/>
    <n v="0.35"/>
  </r>
  <r>
    <x v="1"/>
    <n v="1197831"/>
    <x v="35"/>
    <x v="1"/>
    <x v="32"/>
    <x v="35"/>
    <x v="5"/>
    <n v="0.75"/>
    <n v="5000"/>
    <n v="3750"/>
    <n v="1500"/>
    <n v="0.4"/>
  </r>
  <r>
    <x v="1"/>
    <n v="1197831"/>
    <x v="180"/>
    <x v="1"/>
    <x v="33"/>
    <x v="36"/>
    <x v="0"/>
    <n v="0.25000000000000006"/>
    <n v="5750"/>
    <n v="1437.5000000000002"/>
    <n v="575.00000000000011"/>
    <n v="0.4"/>
  </r>
  <r>
    <x v="1"/>
    <n v="1197831"/>
    <x v="180"/>
    <x v="1"/>
    <x v="33"/>
    <x v="36"/>
    <x v="1"/>
    <n v="0.25000000000000006"/>
    <n v="3750"/>
    <n v="937.50000000000023"/>
    <n v="328.12500000000006"/>
    <n v="0.35"/>
  </r>
  <r>
    <x v="1"/>
    <n v="1197831"/>
    <x v="180"/>
    <x v="1"/>
    <x v="33"/>
    <x v="36"/>
    <x v="2"/>
    <n v="0.15000000000000008"/>
    <n v="3750"/>
    <n v="562.50000000000034"/>
    <n v="225.00000000000014"/>
    <n v="0.4"/>
  </r>
  <r>
    <x v="1"/>
    <n v="1197831"/>
    <x v="180"/>
    <x v="1"/>
    <x v="33"/>
    <x v="36"/>
    <x v="3"/>
    <n v="0.2"/>
    <n v="2250"/>
    <n v="450"/>
    <n v="180"/>
    <n v="0.4"/>
  </r>
  <r>
    <x v="1"/>
    <n v="1197831"/>
    <x v="180"/>
    <x v="1"/>
    <x v="33"/>
    <x v="36"/>
    <x v="4"/>
    <n v="0.35000000000000003"/>
    <n v="2750"/>
    <n v="962.50000000000011"/>
    <n v="336.875"/>
    <n v="0.35"/>
  </r>
  <r>
    <x v="1"/>
    <n v="1197831"/>
    <x v="180"/>
    <x v="1"/>
    <x v="33"/>
    <x v="36"/>
    <x v="5"/>
    <n v="0.25000000000000006"/>
    <n v="3750"/>
    <n v="937.50000000000023"/>
    <n v="375.00000000000011"/>
    <n v="0.4"/>
  </r>
  <r>
    <x v="1"/>
    <n v="1197831"/>
    <x v="227"/>
    <x v="1"/>
    <x v="33"/>
    <x v="36"/>
    <x v="0"/>
    <n v="0.25000000000000006"/>
    <n v="6250"/>
    <n v="1562.5000000000005"/>
    <n v="625.00000000000023"/>
    <n v="0.4"/>
  </r>
  <r>
    <x v="1"/>
    <n v="1197831"/>
    <x v="227"/>
    <x v="1"/>
    <x v="33"/>
    <x v="36"/>
    <x v="1"/>
    <n v="0.25000000000000006"/>
    <n v="2750"/>
    <n v="687.50000000000011"/>
    <n v="240.62500000000003"/>
    <n v="0.35"/>
  </r>
  <r>
    <x v="1"/>
    <n v="1197831"/>
    <x v="227"/>
    <x v="1"/>
    <x v="33"/>
    <x v="36"/>
    <x v="2"/>
    <n v="0.15000000000000008"/>
    <n v="3250"/>
    <n v="487.50000000000023"/>
    <n v="195.00000000000011"/>
    <n v="0.4"/>
  </r>
  <r>
    <x v="1"/>
    <n v="1197831"/>
    <x v="227"/>
    <x v="1"/>
    <x v="33"/>
    <x v="36"/>
    <x v="3"/>
    <n v="0.2"/>
    <n v="1750"/>
    <n v="350"/>
    <n v="140"/>
    <n v="0.4"/>
  </r>
  <r>
    <x v="1"/>
    <n v="1197831"/>
    <x v="227"/>
    <x v="1"/>
    <x v="33"/>
    <x v="36"/>
    <x v="4"/>
    <n v="0.35000000000000003"/>
    <n v="2500"/>
    <n v="875.00000000000011"/>
    <n v="306.25"/>
    <n v="0.35"/>
  </r>
  <r>
    <x v="1"/>
    <n v="1197831"/>
    <x v="227"/>
    <x v="1"/>
    <x v="33"/>
    <x v="36"/>
    <x v="5"/>
    <n v="0.2"/>
    <n v="3500"/>
    <n v="700"/>
    <n v="280"/>
    <n v="0.4"/>
  </r>
  <r>
    <x v="1"/>
    <n v="1197831"/>
    <x v="26"/>
    <x v="1"/>
    <x v="33"/>
    <x v="36"/>
    <x v="0"/>
    <n v="0.2"/>
    <n v="5700"/>
    <n v="1140"/>
    <n v="456"/>
    <n v="0.4"/>
  </r>
  <r>
    <x v="1"/>
    <n v="1197831"/>
    <x v="26"/>
    <x v="1"/>
    <x v="33"/>
    <x v="36"/>
    <x v="1"/>
    <n v="0.2"/>
    <n v="2500"/>
    <n v="500"/>
    <n v="175"/>
    <n v="0.35"/>
  </r>
  <r>
    <x v="1"/>
    <n v="1197831"/>
    <x v="26"/>
    <x v="1"/>
    <x v="33"/>
    <x v="36"/>
    <x v="2"/>
    <n v="0.10000000000000002"/>
    <n v="2750"/>
    <n v="275.00000000000006"/>
    <n v="110.00000000000003"/>
    <n v="0.4"/>
  </r>
  <r>
    <x v="1"/>
    <n v="1197831"/>
    <x v="26"/>
    <x v="1"/>
    <x v="33"/>
    <x v="36"/>
    <x v="3"/>
    <n v="0.19999999999999996"/>
    <n v="1250"/>
    <n v="249.99999999999994"/>
    <n v="99.999999999999986"/>
    <n v="0.4"/>
  </r>
  <r>
    <x v="1"/>
    <n v="1197831"/>
    <x v="26"/>
    <x v="1"/>
    <x v="33"/>
    <x v="36"/>
    <x v="4"/>
    <n v="0.35000000000000009"/>
    <n v="1750"/>
    <n v="612.50000000000011"/>
    <n v="214.37500000000003"/>
    <n v="0.35"/>
  </r>
  <r>
    <x v="1"/>
    <n v="1197831"/>
    <x v="26"/>
    <x v="1"/>
    <x v="33"/>
    <x v="36"/>
    <x v="5"/>
    <n v="0.25"/>
    <n v="2750"/>
    <n v="687.5"/>
    <n v="275"/>
    <n v="0.4"/>
  </r>
  <r>
    <x v="1"/>
    <n v="1197831"/>
    <x v="27"/>
    <x v="1"/>
    <x v="33"/>
    <x v="36"/>
    <x v="0"/>
    <n v="0.25"/>
    <n v="5250"/>
    <n v="1312.5"/>
    <n v="525"/>
    <n v="0.4"/>
  </r>
  <r>
    <x v="1"/>
    <n v="1197831"/>
    <x v="27"/>
    <x v="1"/>
    <x v="33"/>
    <x v="36"/>
    <x v="1"/>
    <n v="0.25"/>
    <n v="2250"/>
    <n v="562.5"/>
    <n v="196.875"/>
    <n v="0.35"/>
  </r>
  <r>
    <x v="1"/>
    <n v="1197831"/>
    <x v="27"/>
    <x v="1"/>
    <x v="33"/>
    <x v="36"/>
    <x v="2"/>
    <n v="0.15000000000000002"/>
    <n v="2250"/>
    <n v="337.50000000000006"/>
    <n v="135.00000000000003"/>
    <n v="0.4"/>
  </r>
  <r>
    <x v="1"/>
    <n v="1197831"/>
    <x v="27"/>
    <x v="1"/>
    <x v="33"/>
    <x v="36"/>
    <x v="3"/>
    <n v="0.19999999999999996"/>
    <n v="1500"/>
    <n v="299.99999999999994"/>
    <n v="119.99999999999999"/>
    <n v="0.4"/>
  </r>
  <r>
    <x v="1"/>
    <n v="1197831"/>
    <x v="27"/>
    <x v="1"/>
    <x v="33"/>
    <x v="36"/>
    <x v="4"/>
    <n v="0.4"/>
    <n v="1750"/>
    <n v="700"/>
    <n v="244.99999999999997"/>
    <n v="0.35"/>
  </r>
  <r>
    <x v="1"/>
    <n v="1197831"/>
    <x v="27"/>
    <x v="1"/>
    <x v="33"/>
    <x v="36"/>
    <x v="5"/>
    <n v="0.30000000000000004"/>
    <n v="3250"/>
    <n v="975.00000000000011"/>
    <n v="390.00000000000006"/>
    <n v="0.4"/>
  </r>
  <r>
    <x v="1"/>
    <n v="1197831"/>
    <x v="168"/>
    <x v="1"/>
    <x v="33"/>
    <x v="36"/>
    <x v="0"/>
    <n v="0.4"/>
    <n v="5950"/>
    <n v="2380"/>
    <n v="952"/>
    <n v="0.4"/>
  </r>
  <r>
    <x v="1"/>
    <n v="1197831"/>
    <x v="168"/>
    <x v="1"/>
    <x v="33"/>
    <x v="36"/>
    <x v="1"/>
    <n v="0.4"/>
    <n v="3000"/>
    <n v="1200"/>
    <n v="420"/>
    <n v="0.35"/>
  </r>
  <r>
    <x v="1"/>
    <n v="1197831"/>
    <x v="168"/>
    <x v="1"/>
    <x v="33"/>
    <x v="36"/>
    <x v="2"/>
    <n v="0.35000000000000003"/>
    <n v="2750"/>
    <n v="962.50000000000011"/>
    <n v="385.00000000000006"/>
    <n v="0.4"/>
  </r>
  <r>
    <x v="1"/>
    <n v="1197831"/>
    <x v="168"/>
    <x v="1"/>
    <x v="33"/>
    <x v="36"/>
    <x v="3"/>
    <n v="0.35000000000000003"/>
    <n v="2250"/>
    <n v="787.50000000000011"/>
    <n v="315.00000000000006"/>
    <n v="0.4"/>
  </r>
  <r>
    <x v="1"/>
    <n v="1197831"/>
    <x v="168"/>
    <x v="1"/>
    <x v="33"/>
    <x v="36"/>
    <x v="4"/>
    <n v="0.44999999999999996"/>
    <n v="2500"/>
    <n v="1125"/>
    <n v="393.75"/>
    <n v="0.35"/>
  </r>
  <r>
    <x v="1"/>
    <n v="1197831"/>
    <x v="168"/>
    <x v="1"/>
    <x v="33"/>
    <x v="36"/>
    <x v="5"/>
    <n v="0.44999999999999996"/>
    <n v="3500"/>
    <n v="1574.9999999999998"/>
    <n v="630"/>
    <n v="0.4"/>
  </r>
  <r>
    <x v="1"/>
    <n v="1197831"/>
    <x v="228"/>
    <x v="1"/>
    <x v="33"/>
    <x v="36"/>
    <x v="0"/>
    <n v="0.39999999999999997"/>
    <n v="6000"/>
    <n v="2400"/>
    <n v="960"/>
    <n v="0.4"/>
  </r>
  <r>
    <x v="1"/>
    <n v="1197831"/>
    <x v="228"/>
    <x v="1"/>
    <x v="33"/>
    <x v="36"/>
    <x v="1"/>
    <n v="0.35000000000000003"/>
    <n v="3500"/>
    <n v="1225.0000000000002"/>
    <n v="428.75000000000006"/>
    <n v="0.35"/>
  </r>
  <r>
    <x v="1"/>
    <n v="1197831"/>
    <x v="228"/>
    <x v="1"/>
    <x v="33"/>
    <x v="36"/>
    <x v="2"/>
    <n v="0.4"/>
    <n v="3250"/>
    <n v="1300"/>
    <n v="520"/>
    <n v="0.4"/>
  </r>
  <r>
    <x v="1"/>
    <n v="1197831"/>
    <x v="228"/>
    <x v="1"/>
    <x v="33"/>
    <x v="36"/>
    <x v="3"/>
    <n v="0.4"/>
    <n v="3000"/>
    <n v="1200"/>
    <n v="480"/>
    <n v="0.4"/>
  </r>
  <r>
    <x v="1"/>
    <n v="1197831"/>
    <x v="228"/>
    <x v="1"/>
    <x v="33"/>
    <x v="36"/>
    <x v="4"/>
    <n v="0.54999999999999993"/>
    <n v="3000"/>
    <n v="1649.9999999999998"/>
    <n v="577.49999999999989"/>
    <n v="0.35"/>
  </r>
  <r>
    <x v="1"/>
    <n v="1197831"/>
    <x v="228"/>
    <x v="1"/>
    <x v="33"/>
    <x v="36"/>
    <x v="5"/>
    <n v="0.6"/>
    <n v="4750"/>
    <n v="2850"/>
    <n v="1140"/>
    <n v="0.4"/>
  </r>
  <r>
    <x v="1"/>
    <n v="1197831"/>
    <x v="30"/>
    <x v="1"/>
    <x v="33"/>
    <x v="36"/>
    <x v="0"/>
    <n v="0.54999999999999993"/>
    <n v="7000"/>
    <n v="3849.9999999999995"/>
    <n v="1540"/>
    <n v="0.4"/>
  </r>
  <r>
    <x v="1"/>
    <n v="1197831"/>
    <x v="30"/>
    <x v="1"/>
    <x v="33"/>
    <x v="36"/>
    <x v="1"/>
    <n v="0.5"/>
    <n v="4500"/>
    <n v="2250"/>
    <n v="787.5"/>
    <n v="0.35"/>
  </r>
  <r>
    <x v="1"/>
    <n v="1197831"/>
    <x v="30"/>
    <x v="1"/>
    <x v="33"/>
    <x v="36"/>
    <x v="2"/>
    <n v="0.45"/>
    <n v="3750"/>
    <n v="1687.5"/>
    <n v="675"/>
    <n v="0.4"/>
  </r>
  <r>
    <x v="1"/>
    <n v="1197831"/>
    <x v="30"/>
    <x v="1"/>
    <x v="33"/>
    <x v="36"/>
    <x v="3"/>
    <n v="0.45"/>
    <n v="3250"/>
    <n v="1462.5"/>
    <n v="585"/>
    <n v="0.4"/>
  </r>
  <r>
    <x v="1"/>
    <n v="1197831"/>
    <x v="30"/>
    <x v="1"/>
    <x v="33"/>
    <x v="36"/>
    <x v="4"/>
    <n v="0.6"/>
    <n v="3500"/>
    <n v="2100"/>
    <n v="735"/>
    <n v="0.35"/>
  </r>
  <r>
    <x v="1"/>
    <n v="1197831"/>
    <x v="30"/>
    <x v="1"/>
    <x v="33"/>
    <x v="36"/>
    <x v="5"/>
    <n v="0.65"/>
    <n v="5250"/>
    <n v="3412.5"/>
    <n v="1365"/>
    <n v="0.4"/>
  </r>
  <r>
    <x v="1"/>
    <n v="1197831"/>
    <x v="31"/>
    <x v="1"/>
    <x v="33"/>
    <x v="36"/>
    <x v="0"/>
    <n v="0.6"/>
    <n v="6750"/>
    <n v="4050"/>
    <n v="1620"/>
    <n v="0.4"/>
  </r>
  <r>
    <x v="1"/>
    <n v="1197831"/>
    <x v="31"/>
    <x v="1"/>
    <x v="33"/>
    <x v="36"/>
    <x v="1"/>
    <n v="0.55000000000000004"/>
    <n v="4500"/>
    <n v="2475"/>
    <n v="866.25"/>
    <n v="0.35"/>
  </r>
  <r>
    <x v="1"/>
    <n v="1197831"/>
    <x v="31"/>
    <x v="1"/>
    <x v="33"/>
    <x v="36"/>
    <x v="2"/>
    <n v="0.5"/>
    <n v="3750"/>
    <n v="1875"/>
    <n v="750"/>
    <n v="0.4"/>
  </r>
  <r>
    <x v="1"/>
    <n v="1197831"/>
    <x v="31"/>
    <x v="1"/>
    <x v="33"/>
    <x v="36"/>
    <x v="3"/>
    <n v="0.4"/>
    <n v="3250"/>
    <n v="1300"/>
    <n v="520"/>
    <n v="0.4"/>
  </r>
  <r>
    <x v="1"/>
    <n v="1197831"/>
    <x v="31"/>
    <x v="1"/>
    <x v="33"/>
    <x v="36"/>
    <x v="4"/>
    <n v="0.5"/>
    <n v="3000"/>
    <n v="1500"/>
    <n v="525"/>
    <n v="0.35"/>
  </r>
  <r>
    <x v="1"/>
    <n v="1197831"/>
    <x v="31"/>
    <x v="1"/>
    <x v="33"/>
    <x v="36"/>
    <x v="5"/>
    <n v="0.55000000000000004"/>
    <n v="4750"/>
    <n v="2612.5"/>
    <n v="1045"/>
    <n v="0.4"/>
  </r>
  <r>
    <x v="1"/>
    <n v="1197831"/>
    <x v="170"/>
    <x v="1"/>
    <x v="33"/>
    <x v="36"/>
    <x v="0"/>
    <n v="0.5"/>
    <n v="5750"/>
    <n v="2875"/>
    <n v="1150"/>
    <n v="0.4"/>
  </r>
  <r>
    <x v="1"/>
    <n v="1197831"/>
    <x v="170"/>
    <x v="1"/>
    <x v="33"/>
    <x v="36"/>
    <x v="1"/>
    <n v="0.40000000000000013"/>
    <n v="3750"/>
    <n v="1500.0000000000005"/>
    <n v="525.00000000000011"/>
    <n v="0.35"/>
  </r>
  <r>
    <x v="1"/>
    <n v="1197831"/>
    <x v="170"/>
    <x v="1"/>
    <x v="33"/>
    <x v="36"/>
    <x v="2"/>
    <n v="0.15000000000000008"/>
    <n v="2750"/>
    <n v="412.50000000000023"/>
    <n v="165.00000000000011"/>
    <n v="0.4"/>
  </r>
  <r>
    <x v="1"/>
    <n v="1197831"/>
    <x v="170"/>
    <x v="1"/>
    <x v="33"/>
    <x v="36"/>
    <x v="3"/>
    <n v="0.15000000000000008"/>
    <n v="2500"/>
    <n v="375.00000000000017"/>
    <n v="150.00000000000009"/>
    <n v="0.4"/>
  </r>
  <r>
    <x v="1"/>
    <n v="1197831"/>
    <x v="170"/>
    <x v="1"/>
    <x v="33"/>
    <x v="36"/>
    <x v="4"/>
    <n v="0.25000000000000006"/>
    <n v="2500"/>
    <n v="625.00000000000011"/>
    <n v="218.75000000000003"/>
    <n v="0.35"/>
  </r>
  <r>
    <x v="1"/>
    <n v="1197831"/>
    <x v="170"/>
    <x v="1"/>
    <x v="33"/>
    <x v="36"/>
    <x v="5"/>
    <n v="0.3000000000000001"/>
    <n v="3500"/>
    <n v="1050.0000000000005"/>
    <n v="420.00000000000023"/>
    <n v="0.4"/>
  </r>
  <r>
    <x v="1"/>
    <n v="1197831"/>
    <x v="229"/>
    <x v="1"/>
    <x v="33"/>
    <x v="36"/>
    <x v="0"/>
    <n v="0.3000000000000001"/>
    <n v="5250"/>
    <n v="1575.0000000000005"/>
    <n v="630.00000000000023"/>
    <n v="0.4"/>
  </r>
  <r>
    <x v="1"/>
    <n v="1197831"/>
    <x v="229"/>
    <x v="1"/>
    <x v="33"/>
    <x v="36"/>
    <x v="1"/>
    <n v="0.20000000000000012"/>
    <n v="3500"/>
    <n v="700.00000000000045"/>
    <n v="245.00000000000014"/>
    <n v="0.35"/>
  </r>
  <r>
    <x v="1"/>
    <n v="1197831"/>
    <x v="229"/>
    <x v="1"/>
    <x v="33"/>
    <x v="36"/>
    <x v="2"/>
    <n v="0.20000000000000012"/>
    <n v="2250"/>
    <n v="450.00000000000028"/>
    <n v="180.00000000000011"/>
    <n v="0.4"/>
  </r>
  <r>
    <x v="1"/>
    <n v="1197831"/>
    <x v="229"/>
    <x v="1"/>
    <x v="33"/>
    <x v="36"/>
    <x v="3"/>
    <n v="0.20000000000000012"/>
    <n v="2000"/>
    <n v="400.00000000000023"/>
    <n v="160.00000000000011"/>
    <n v="0.4"/>
  </r>
  <r>
    <x v="1"/>
    <n v="1197831"/>
    <x v="229"/>
    <x v="1"/>
    <x v="33"/>
    <x v="36"/>
    <x v="4"/>
    <n v="0.3000000000000001"/>
    <n v="2000"/>
    <n v="600.00000000000023"/>
    <n v="210.00000000000006"/>
    <n v="0.35"/>
  </r>
  <r>
    <x v="1"/>
    <n v="1197831"/>
    <x v="229"/>
    <x v="1"/>
    <x v="33"/>
    <x v="36"/>
    <x v="5"/>
    <n v="0.30000000000000004"/>
    <n v="3250"/>
    <n v="975.00000000000011"/>
    <n v="390.00000000000006"/>
    <n v="0.4"/>
  </r>
  <r>
    <x v="1"/>
    <n v="1197831"/>
    <x v="34"/>
    <x v="1"/>
    <x v="33"/>
    <x v="36"/>
    <x v="0"/>
    <n v="0.25000000000000011"/>
    <n v="4750"/>
    <n v="1187.5000000000005"/>
    <n v="475.00000000000023"/>
    <n v="0.4"/>
  </r>
  <r>
    <x v="1"/>
    <n v="1197831"/>
    <x v="34"/>
    <x v="1"/>
    <x v="33"/>
    <x v="36"/>
    <x v="1"/>
    <n v="0.15000000000000013"/>
    <n v="3000"/>
    <n v="450.0000000000004"/>
    <n v="157.50000000000014"/>
    <n v="0.35"/>
  </r>
  <r>
    <x v="1"/>
    <n v="1197831"/>
    <x v="34"/>
    <x v="1"/>
    <x v="33"/>
    <x v="36"/>
    <x v="2"/>
    <n v="0.25000000000000017"/>
    <n v="2450"/>
    <n v="612.50000000000045"/>
    <n v="245.0000000000002"/>
    <n v="0.4"/>
  </r>
  <r>
    <x v="1"/>
    <n v="1197831"/>
    <x v="34"/>
    <x v="1"/>
    <x v="33"/>
    <x v="36"/>
    <x v="3"/>
    <n v="0.55000000000000016"/>
    <n v="3000"/>
    <n v="1650.0000000000005"/>
    <n v="660.00000000000023"/>
    <n v="0.4"/>
  </r>
  <r>
    <x v="1"/>
    <n v="1197831"/>
    <x v="34"/>
    <x v="1"/>
    <x v="33"/>
    <x v="36"/>
    <x v="4"/>
    <n v="0.75000000000000011"/>
    <n v="2750"/>
    <n v="2062.5000000000005"/>
    <n v="721.87500000000011"/>
    <n v="0.35"/>
  </r>
  <r>
    <x v="1"/>
    <n v="1197831"/>
    <x v="34"/>
    <x v="1"/>
    <x v="33"/>
    <x v="36"/>
    <x v="5"/>
    <n v="0.75"/>
    <n v="3750"/>
    <n v="2812.5"/>
    <n v="1125"/>
    <n v="0.4"/>
  </r>
  <r>
    <x v="1"/>
    <n v="1197831"/>
    <x v="35"/>
    <x v="1"/>
    <x v="33"/>
    <x v="36"/>
    <x v="0"/>
    <n v="0.70000000000000007"/>
    <n v="6250"/>
    <n v="4375"/>
    <n v="1750"/>
    <n v="0.4"/>
  </r>
  <r>
    <x v="1"/>
    <n v="1197831"/>
    <x v="35"/>
    <x v="1"/>
    <x v="33"/>
    <x v="36"/>
    <x v="1"/>
    <n v="0.60000000000000009"/>
    <n v="4250"/>
    <n v="2550.0000000000005"/>
    <n v="892.50000000000011"/>
    <n v="0.35"/>
  </r>
  <r>
    <x v="1"/>
    <n v="1197831"/>
    <x v="35"/>
    <x v="1"/>
    <x v="33"/>
    <x v="36"/>
    <x v="2"/>
    <n v="0.60000000000000009"/>
    <n v="3750"/>
    <n v="2250.0000000000005"/>
    <n v="900.00000000000023"/>
    <n v="0.4"/>
  </r>
  <r>
    <x v="1"/>
    <n v="1197831"/>
    <x v="35"/>
    <x v="1"/>
    <x v="33"/>
    <x v="36"/>
    <x v="3"/>
    <n v="0.60000000000000009"/>
    <n v="3250"/>
    <n v="1950.0000000000002"/>
    <n v="780.00000000000011"/>
    <n v="0.4"/>
  </r>
  <r>
    <x v="1"/>
    <n v="1197831"/>
    <x v="35"/>
    <x v="1"/>
    <x v="33"/>
    <x v="36"/>
    <x v="4"/>
    <n v="0.70000000000000007"/>
    <n v="3250"/>
    <n v="2275"/>
    <n v="796.25"/>
    <n v="0.35"/>
  </r>
  <r>
    <x v="1"/>
    <n v="1197831"/>
    <x v="35"/>
    <x v="1"/>
    <x v="33"/>
    <x v="36"/>
    <x v="5"/>
    <n v="0.75"/>
    <n v="4250"/>
    <n v="3187.5"/>
    <n v="1275"/>
    <n v="0.4"/>
  </r>
  <r>
    <x v="1"/>
    <n v="1197831"/>
    <x v="230"/>
    <x v="1"/>
    <x v="34"/>
    <x v="37"/>
    <x v="0"/>
    <n v="0.25000000000000006"/>
    <n v="5500"/>
    <n v="1375.0000000000002"/>
    <n v="481.25000000000006"/>
    <n v="0.35"/>
  </r>
  <r>
    <x v="1"/>
    <n v="1197831"/>
    <x v="230"/>
    <x v="1"/>
    <x v="34"/>
    <x v="37"/>
    <x v="1"/>
    <n v="0.25000000000000006"/>
    <n v="3500"/>
    <n v="875.00000000000023"/>
    <n v="306.25000000000006"/>
    <n v="0.35"/>
  </r>
  <r>
    <x v="1"/>
    <n v="1197831"/>
    <x v="230"/>
    <x v="1"/>
    <x v="34"/>
    <x v="37"/>
    <x v="2"/>
    <n v="0.15000000000000008"/>
    <n v="3500"/>
    <n v="525.00000000000023"/>
    <n v="183.75000000000006"/>
    <n v="0.35"/>
  </r>
  <r>
    <x v="1"/>
    <n v="1197831"/>
    <x v="230"/>
    <x v="1"/>
    <x v="34"/>
    <x v="37"/>
    <x v="3"/>
    <n v="0.2"/>
    <n v="2000"/>
    <n v="400"/>
    <n v="140"/>
    <n v="0.35"/>
  </r>
  <r>
    <x v="1"/>
    <n v="1197831"/>
    <x v="230"/>
    <x v="1"/>
    <x v="34"/>
    <x v="37"/>
    <x v="4"/>
    <n v="0.35000000000000003"/>
    <n v="2500"/>
    <n v="875.00000000000011"/>
    <n v="306.25"/>
    <n v="0.35"/>
  </r>
  <r>
    <x v="1"/>
    <n v="1197831"/>
    <x v="230"/>
    <x v="1"/>
    <x v="34"/>
    <x v="37"/>
    <x v="5"/>
    <n v="0.25000000000000006"/>
    <n v="3500"/>
    <n v="875.00000000000023"/>
    <n v="306.25000000000006"/>
    <n v="0.35"/>
  </r>
  <r>
    <x v="1"/>
    <n v="1197831"/>
    <x v="231"/>
    <x v="1"/>
    <x v="34"/>
    <x v="37"/>
    <x v="0"/>
    <n v="0.25000000000000006"/>
    <n v="6000"/>
    <n v="1500.0000000000002"/>
    <n v="525"/>
    <n v="0.35"/>
  </r>
  <r>
    <x v="1"/>
    <n v="1197831"/>
    <x v="231"/>
    <x v="1"/>
    <x v="34"/>
    <x v="37"/>
    <x v="1"/>
    <n v="0.25000000000000006"/>
    <n v="2500"/>
    <n v="625.00000000000011"/>
    <n v="218.75000000000003"/>
    <n v="0.35"/>
  </r>
  <r>
    <x v="1"/>
    <n v="1197831"/>
    <x v="231"/>
    <x v="1"/>
    <x v="34"/>
    <x v="37"/>
    <x v="2"/>
    <n v="0.15000000000000008"/>
    <n v="3000"/>
    <n v="450.00000000000023"/>
    <n v="157.50000000000006"/>
    <n v="0.35"/>
  </r>
  <r>
    <x v="1"/>
    <n v="1197831"/>
    <x v="231"/>
    <x v="1"/>
    <x v="34"/>
    <x v="37"/>
    <x v="3"/>
    <n v="0.2"/>
    <n v="1500"/>
    <n v="300"/>
    <n v="105"/>
    <n v="0.35"/>
  </r>
  <r>
    <x v="1"/>
    <n v="1197831"/>
    <x v="231"/>
    <x v="1"/>
    <x v="34"/>
    <x v="37"/>
    <x v="4"/>
    <n v="0.35000000000000003"/>
    <n v="2250"/>
    <n v="787.50000000000011"/>
    <n v="275.625"/>
    <n v="0.35"/>
  </r>
  <r>
    <x v="1"/>
    <n v="1197831"/>
    <x v="231"/>
    <x v="1"/>
    <x v="34"/>
    <x v="37"/>
    <x v="5"/>
    <n v="0.2"/>
    <n v="3250"/>
    <n v="650"/>
    <n v="227.49999999999997"/>
    <n v="0.35"/>
  </r>
  <r>
    <x v="1"/>
    <n v="1197831"/>
    <x v="92"/>
    <x v="1"/>
    <x v="34"/>
    <x v="37"/>
    <x v="0"/>
    <n v="0.2"/>
    <n v="5450"/>
    <n v="1090"/>
    <n v="381.5"/>
    <n v="0.35"/>
  </r>
  <r>
    <x v="1"/>
    <n v="1197831"/>
    <x v="92"/>
    <x v="1"/>
    <x v="34"/>
    <x v="37"/>
    <x v="1"/>
    <n v="0.2"/>
    <n v="2250"/>
    <n v="450"/>
    <n v="157.5"/>
    <n v="0.35"/>
  </r>
  <r>
    <x v="1"/>
    <n v="1197831"/>
    <x v="92"/>
    <x v="1"/>
    <x v="34"/>
    <x v="37"/>
    <x v="2"/>
    <n v="0.10000000000000002"/>
    <n v="2500"/>
    <n v="250.00000000000006"/>
    <n v="87.500000000000014"/>
    <n v="0.35"/>
  </r>
  <r>
    <x v="1"/>
    <n v="1197831"/>
    <x v="92"/>
    <x v="1"/>
    <x v="34"/>
    <x v="37"/>
    <x v="3"/>
    <n v="0.19999999999999996"/>
    <n v="1000"/>
    <n v="199.99999999999994"/>
    <n v="69.999999999999972"/>
    <n v="0.35"/>
  </r>
  <r>
    <x v="1"/>
    <n v="1197831"/>
    <x v="92"/>
    <x v="1"/>
    <x v="34"/>
    <x v="37"/>
    <x v="4"/>
    <n v="0.35000000000000009"/>
    <n v="1500"/>
    <n v="525.00000000000011"/>
    <n v="183.75000000000003"/>
    <n v="0.35"/>
  </r>
  <r>
    <x v="1"/>
    <n v="1197831"/>
    <x v="92"/>
    <x v="1"/>
    <x v="34"/>
    <x v="37"/>
    <x v="5"/>
    <n v="0.25"/>
    <n v="2500"/>
    <n v="625"/>
    <n v="218.75"/>
    <n v="0.35"/>
  </r>
  <r>
    <x v="1"/>
    <n v="1197831"/>
    <x v="93"/>
    <x v="1"/>
    <x v="34"/>
    <x v="37"/>
    <x v="0"/>
    <n v="0.25"/>
    <n v="5000"/>
    <n v="1250"/>
    <n v="437.5"/>
    <n v="0.35"/>
  </r>
  <r>
    <x v="1"/>
    <n v="1197831"/>
    <x v="93"/>
    <x v="1"/>
    <x v="34"/>
    <x v="37"/>
    <x v="1"/>
    <n v="0.25"/>
    <n v="2000"/>
    <n v="500"/>
    <n v="175"/>
    <n v="0.35"/>
  </r>
  <r>
    <x v="1"/>
    <n v="1197831"/>
    <x v="93"/>
    <x v="1"/>
    <x v="34"/>
    <x v="37"/>
    <x v="2"/>
    <n v="0.15000000000000002"/>
    <n v="2000"/>
    <n v="300.00000000000006"/>
    <n v="105.00000000000001"/>
    <n v="0.35"/>
  </r>
  <r>
    <x v="1"/>
    <n v="1197831"/>
    <x v="93"/>
    <x v="1"/>
    <x v="34"/>
    <x v="37"/>
    <x v="3"/>
    <n v="0.19999999999999996"/>
    <n v="1250"/>
    <n v="249.99999999999994"/>
    <n v="87.499999999999972"/>
    <n v="0.35"/>
  </r>
  <r>
    <x v="1"/>
    <n v="1197831"/>
    <x v="93"/>
    <x v="1"/>
    <x v="34"/>
    <x v="37"/>
    <x v="4"/>
    <n v="0.4"/>
    <n v="1500"/>
    <n v="600"/>
    <n v="210"/>
    <n v="0.35"/>
  </r>
  <r>
    <x v="1"/>
    <n v="1197831"/>
    <x v="93"/>
    <x v="1"/>
    <x v="34"/>
    <x v="37"/>
    <x v="5"/>
    <n v="0.30000000000000004"/>
    <n v="3000"/>
    <n v="900.00000000000011"/>
    <n v="315"/>
    <n v="0.35"/>
  </r>
  <r>
    <x v="1"/>
    <n v="1197831"/>
    <x v="120"/>
    <x v="1"/>
    <x v="34"/>
    <x v="37"/>
    <x v="0"/>
    <n v="0.4"/>
    <n v="5700"/>
    <n v="2280"/>
    <n v="798"/>
    <n v="0.35"/>
  </r>
  <r>
    <x v="1"/>
    <n v="1197831"/>
    <x v="120"/>
    <x v="1"/>
    <x v="34"/>
    <x v="37"/>
    <x v="1"/>
    <n v="0.4"/>
    <n v="2750"/>
    <n v="1100"/>
    <n v="385"/>
    <n v="0.35"/>
  </r>
  <r>
    <x v="1"/>
    <n v="1197831"/>
    <x v="120"/>
    <x v="1"/>
    <x v="34"/>
    <x v="37"/>
    <x v="2"/>
    <n v="0.35000000000000003"/>
    <n v="2500"/>
    <n v="875.00000000000011"/>
    <n v="306.25"/>
    <n v="0.35"/>
  </r>
  <r>
    <x v="1"/>
    <n v="1197831"/>
    <x v="120"/>
    <x v="1"/>
    <x v="34"/>
    <x v="37"/>
    <x v="3"/>
    <n v="0.35000000000000003"/>
    <n v="2000"/>
    <n v="700.00000000000011"/>
    <n v="245.00000000000003"/>
    <n v="0.35"/>
  </r>
  <r>
    <x v="1"/>
    <n v="1197831"/>
    <x v="120"/>
    <x v="1"/>
    <x v="34"/>
    <x v="37"/>
    <x v="4"/>
    <n v="0.44999999999999996"/>
    <n v="2250"/>
    <n v="1012.4999999999999"/>
    <n v="354.37499999999994"/>
    <n v="0.35"/>
  </r>
  <r>
    <x v="1"/>
    <n v="1197831"/>
    <x v="120"/>
    <x v="1"/>
    <x v="34"/>
    <x v="37"/>
    <x v="5"/>
    <n v="0.44999999999999996"/>
    <n v="3250"/>
    <n v="1462.4999999999998"/>
    <n v="511.87499999999989"/>
    <n v="0.35"/>
  </r>
  <r>
    <x v="1"/>
    <n v="1197831"/>
    <x v="232"/>
    <x v="1"/>
    <x v="34"/>
    <x v="37"/>
    <x v="0"/>
    <n v="0.39999999999999997"/>
    <n v="5750"/>
    <n v="2300"/>
    <n v="805"/>
    <n v="0.35"/>
  </r>
  <r>
    <x v="1"/>
    <n v="1197831"/>
    <x v="232"/>
    <x v="1"/>
    <x v="34"/>
    <x v="37"/>
    <x v="1"/>
    <n v="0.35000000000000003"/>
    <n v="3250"/>
    <n v="1137.5"/>
    <n v="398.125"/>
    <n v="0.35"/>
  </r>
  <r>
    <x v="1"/>
    <n v="1197831"/>
    <x v="232"/>
    <x v="1"/>
    <x v="34"/>
    <x v="37"/>
    <x v="2"/>
    <n v="0.4"/>
    <n v="3000"/>
    <n v="1200"/>
    <n v="420"/>
    <n v="0.35"/>
  </r>
  <r>
    <x v="1"/>
    <n v="1197831"/>
    <x v="232"/>
    <x v="1"/>
    <x v="34"/>
    <x v="37"/>
    <x v="3"/>
    <n v="0.4"/>
    <n v="2750"/>
    <n v="1100"/>
    <n v="385"/>
    <n v="0.35"/>
  </r>
  <r>
    <x v="1"/>
    <n v="1197831"/>
    <x v="232"/>
    <x v="1"/>
    <x v="34"/>
    <x v="37"/>
    <x v="4"/>
    <n v="0.54999999999999993"/>
    <n v="2750"/>
    <n v="1512.4999999999998"/>
    <n v="529.37499999999989"/>
    <n v="0.35"/>
  </r>
  <r>
    <x v="1"/>
    <n v="1197831"/>
    <x v="232"/>
    <x v="1"/>
    <x v="34"/>
    <x v="37"/>
    <x v="5"/>
    <n v="0.6"/>
    <n v="4500"/>
    <n v="2700"/>
    <n v="944.99999999999989"/>
    <n v="0.35"/>
  </r>
  <r>
    <x v="1"/>
    <n v="1197831"/>
    <x v="96"/>
    <x v="1"/>
    <x v="34"/>
    <x v="37"/>
    <x v="0"/>
    <n v="0.54999999999999993"/>
    <n v="6750"/>
    <n v="3712.4999999999995"/>
    <n v="1299.3749999999998"/>
    <n v="0.35"/>
  </r>
  <r>
    <x v="1"/>
    <n v="1197831"/>
    <x v="96"/>
    <x v="1"/>
    <x v="34"/>
    <x v="37"/>
    <x v="1"/>
    <n v="0.5"/>
    <n v="4250"/>
    <n v="2125"/>
    <n v="743.75"/>
    <n v="0.35"/>
  </r>
  <r>
    <x v="1"/>
    <n v="1197831"/>
    <x v="96"/>
    <x v="1"/>
    <x v="34"/>
    <x v="37"/>
    <x v="2"/>
    <n v="0.45"/>
    <n v="3500"/>
    <n v="1575"/>
    <n v="551.25"/>
    <n v="0.35"/>
  </r>
  <r>
    <x v="1"/>
    <n v="1197831"/>
    <x v="96"/>
    <x v="1"/>
    <x v="34"/>
    <x v="37"/>
    <x v="3"/>
    <n v="0.45"/>
    <n v="3000"/>
    <n v="1350"/>
    <n v="472.49999999999994"/>
    <n v="0.35"/>
  </r>
  <r>
    <x v="1"/>
    <n v="1197831"/>
    <x v="96"/>
    <x v="1"/>
    <x v="34"/>
    <x v="37"/>
    <x v="4"/>
    <n v="0.6"/>
    <n v="3250"/>
    <n v="1950"/>
    <n v="682.5"/>
    <n v="0.35"/>
  </r>
  <r>
    <x v="1"/>
    <n v="1197831"/>
    <x v="96"/>
    <x v="1"/>
    <x v="34"/>
    <x v="37"/>
    <x v="5"/>
    <n v="0.65"/>
    <n v="5000"/>
    <n v="3250"/>
    <n v="1137.5"/>
    <n v="0.35"/>
  </r>
  <r>
    <x v="1"/>
    <n v="1197831"/>
    <x v="97"/>
    <x v="1"/>
    <x v="34"/>
    <x v="37"/>
    <x v="0"/>
    <n v="0.6"/>
    <n v="6500"/>
    <n v="3900"/>
    <n v="1365"/>
    <n v="0.35"/>
  </r>
  <r>
    <x v="1"/>
    <n v="1197831"/>
    <x v="97"/>
    <x v="1"/>
    <x v="34"/>
    <x v="37"/>
    <x v="1"/>
    <n v="0.55000000000000004"/>
    <n v="4250"/>
    <n v="2337.5"/>
    <n v="818.125"/>
    <n v="0.35"/>
  </r>
  <r>
    <x v="1"/>
    <n v="1197831"/>
    <x v="97"/>
    <x v="1"/>
    <x v="34"/>
    <x v="37"/>
    <x v="2"/>
    <n v="0.5"/>
    <n v="3500"/>
    <n v="1750"/>
    <n v="612.5"/>
    <n v="0.35"/>
  </r>
  <r>
    <x v="1"/>
    <n v="1197831"/>
    <x v="97"/>
    <x v="1"/>
    <x v="34"/>
    <x v="37"/>
    <x v="3"/>
    <n v="0.4"/>
    <n v="3000"/>
    <n v="1200"/>
    <n v="420"/>
    <n v="0.35"/>
  </r>
  <r>
    <x v="1"/>
    <n v="1197831"/>
    <x v="97"/>
    <x v="1"/>
    <x v="34"/>
    <x v="37"/>
    <x v="4"/>
    <n v="0.5"/>
    <n v="2750"/>
    <n v="1375"/>
    <n v="481.24999999999994"/>
    <n v="0.35"/>
  </r>
  <r>
    <x v="1"/>
    <n v="1197831"/>
    <x v="97"/>
    <x v="1"/>
    <x v="34"/>
    <x v="37"/>
    <x v="5"/>
    <n v="0.55000000000000004"/>
    <n v="4500"/>
    <n v="2475"/>
    <n v="866.25"/>
    <n v="0.35"/>
  </r>
  <r>
    <x v="1"/>
    <n v="1197831"/>
    <x v="122"/>
    <x v="1"/>
    <x v="34"/>
    <x v="37"/>
    <x v="0"/>
    <n v="0.5"/>
    <n v="5500"/>
    <n v="2750"/>
    <n v="962.49999999999989"/>
    <n v="0.35"/>
  </r>
  <r>
    <x v="1"/>
    <n v="1197831"/>
    <x v="122"/>
    <x v="1"/>
    <x v="34"/>
    <x v="37"/>
    <x v="1"/>
    <n v="0.40000000000000013"/>
    <n v="3500"/>
    <n v="1400.0000000000005"/>
    <n v="490.00000000000011"/>
    <n v="0.35"/>
  </r>
  <r>
    <x v="1"/>
    <n v="1197831"/>
    <x v="122"/>
    <x v="1"/>
    <x v="34"/>
    <x v="37"/>
    <x v="2"/>
    <n v="0.15000000000000008"/>
    <n v="2500"/>
    <n v="375.00000000000017"/>
    <n v="131.25000000000006"/>
    <n v="0.35"/>
  </r>
  <r>
    <x v="1"/>
    <n v="1197831"/>
    <x v="122"/>
    <x v="1"/>
    <x v="34"/>
    <x v="37"/>
    <x v="3"/>
    <n v="0.15000000000000008"/>
    <n v="2250"/>
    <n v="337.50000000000017"/>
    <n v="118.12500000000006"/>
    <n v="0.35"/>
  </r>
  <r>
    <x v="1"/>
    <n v="1197831"/>
    <x v="122"/>
    <x v="1"/>
    <x v="34"/>
    <x v="37"/>
    <x v="4"/>
    <n v="0.25000000000000006"/>
    <n v="2250"/>
    <n v="562.50000000000011"/>
    <n v="196.87500000000003"/>
    <n v="0.35"/>
  </r>
  <r>
    <x v="1"/>
    <n v="1197831"/>
    <x v="122"/>
    <x v="1"/>
    <x v="34"/>
    <x v="37"/>
    <x v="5"/>
    <n v="0.3000000000000001"/>
    <n v="3250"/>
    <n v="975.00000000000034"/>
    <n v="341.25000000000011"/>
    <n v="0.35"/>
  </r>
  <r>
    <x v="1"/>
    <n v="1197831"/>
    <x v="233"/>
    <x v="1"/>
    <x v="34"/>
    <x v="37"/>
    <x v="0"/>
    <n v="0.3000000000000001"/>
    <n v="5000"/>
    <n v="1500.0000000000005"/>
    <n v="525.00000000000011"/>
    <n v="0.35"/>
  </r>
  <r>
    <x v="1"/>
    <n v="1197831"/>
    <x v="233"/>
    <x v="1"/>
    <x v="34"/>
    <x v="37"/>
    <x v="1"/>
    <n v="0.20000000000000012"/>
    <n v="3250"/>
    <n v="650.00000000000034"/>
    <n v="227.50000000000011"/>
    <n v="0.35"/>
  </r>
  <r>
    <x v="1"/>
    <n v="1197831"/>
    <x v="233"/>
    <x v="1"/>
    <x v="34"/>
    <x v="37"/>
    <x v="2"/>
    <n v="0.20000000000000012"/>
    <n v="2000"/>
    <n v="400.00000000000023"/>
    <n v="140.00000000000006"/>
    <n v="0.35"/>
  </r>
  <r>
    <x v="1"/>
    <n v="1197831"/>
    <x v="233"/>
    <x v="1"/>
    <x v="34"/>
    <x v="37"/>
    <x v="3"/>
    <n v="0.20000000000000012"/>
    <n v="1750"/>
    <n v="350.00000000000023"/>
    <n v="122.50000000000007"/>
    <n v="0.35"/>
  </r>
  <r>
    <x v="1"/>
    <n v="1197831"/>
    <x v="233"/>
    <x v="1"/>
    <x v="34"/>
    <x v="37"/>
    <x v="4"/>
    <n v="0.3000000000000001"/>
    <n v="1750"/>
    <n v="525.00000000000023"/>
    <n v="183.75000000000006"/>
    <n v="0.35"/>
  </r>
  <r>
    <x v="1"/>
    <n v="1197831"/>
    <x v="233"/>
    <x v="1"/>
    <x v="34"/>
    <x v="37"/>
    <x v="5"/>
    <n v="0.30000000000000004"/>
    <n v="3000"/>
    <n v="900.00000000000011"/>
    <n v="315"/>
    <n v="0.35"/>
  </r>
  <r>
    <x v="1"/>
    <n v="1197831"/>
    <x v="100"/>
    <x v="1"/>
    <x v="34"/>
    <x v="37"/>
    <x v="0"/>
    <n v="0.25000000000000011"/>
    <n v="4500"/>
    <n v="1125.0000000000005"/>
    <n v="393.75000000000011"/>
    <n v="0.35"/>
  </r>
  <r>
    <x v="1"/>
    <n v="1197831"/>
    <x v="100"/>
    <x v="1"/>
    <x v="34"/>
    <x v="37"/>
    <x v="1"/>
    <n v="0.15000000000000013"/>
    <n v="2750"/>
    <n v="412.50000000000034"/>
    <n v="144.37500000000011"/>
    <n v="0.35"/>
  </r>
  <r>
    <x v="1"/>
    <n v="1197831"/>
    <x v="100"/>
    <x v="1"/>
    <x v="34"/>
    <x v="37"/>
    <x v="2"/>
    <n v="0.25000000000000017"/>
    <n v="2200"/>
    <n v="550.00000000000034"/>
    <n v="192.50000000000011"/>
    <n v="0.35"/>
  </r>
  <r>
    <x v="1"/>
    <n v="1197831"/>
    <x v="100"/>
    <x v="1"/>
    <x v="34"/>
    <x v="37"/>
    <x v="3"/>
    <n v="0.55000000000000016"/>
    <n v="2750"/>
    <n v="1512.5000000000005"/>
    <n v="529.37500000000011"/>
    <n v="0.35"/>
  </r>
  <r>
    <x v="1"/>
    <n v="1197831"/>
    <x v="100"/>
    <x v="1"/>
    <x v="34"/>
    <x v="37"/>
    <x v="4"/>
    <n v="0.75000000000000011"/>
    <n v="2500"/>
    <n v="1875.0000000000002"/>
    <n v="656.25"/>
    <n v="0.35"/>
  </r>
  <r>
    <x v="1"/>
    <n v="1197831"/>
    <x v="100"/>
    <x v="1"/>
    <x v="34"/>
    <x v="37"/>
    <x v="5"/>
    <n v="0.75"/>
    <n v="3500"/>
    <n v="2625"/>
    <n v="918.74999999999989"/>
    <n v="0.35"/>
  </r>
  <r>
    <x v="1"/>
    <n v="1197831"/>
    <x v="101"/>
    <x v="1"/>
    <x v="34"/>
    <x v="37"/>
    <x v="0"/>
    <n v="0.70000000000000007"/>
    <n v="6000"/>
    <n v="4200"/>
    <n v="1470"/>
    <n v="0.35"/>
  </r>
  <r>
    <x v="1"/>
    <n v="1197831"/>
    <x v="101"/>
    <x v="1"/>
    <x v="34"/>
    <x v="37"/>
    <x v="1"/>
    <n v="0.60000000000000009"/>
    <n v="4000"/>
    <n v="2400.0000000000005"/>
    <n v="840.00000000000011"/>
    <n v="0.35"/>
  </r>
  <r>
    <x v="1"/>
    <n v="1197831"/>
    <x v="101"/>
    <x v="1"/>
    <x v="34"/>
    <x v="37"/>
    <x v="2"/>
    <n v="0.60000000000000009"/>
    <n v="3500"/>
    <n v="2100.0000000000005"/>
    <n v="735.00000000000011"/>
    <n v="0.35"/>
  </r>
  <r>
    <x v="1"/>
    <n v="1197831"/>
    <x v="101"/>
    <x v="1"/>
    <x v="34"/>
    <x v="37"/>
    <x v="3"/>
    <n v="0.60000000000000009"/>
    <n v="3000"/>
    <n v="1800.0000000000002"/>
    <n v="630"/>
    <n v="0.35"/>
  </r>
  <r>
    <x v="1"/>
    <n v="1197831"/>
    <x v="101"/>
    <x v="1"/>
    <x v="34"/>
    <x v="37"/>
    <x v="4"/>
    <n v="0.70000000000000007"/>
    <n v="3000"/>
    <n v="2100"/>
    <n v="735"/>
    <n v="0.35"/>
  </r>
  <r>
    <x v="1"/>
    <n v="1197831"/>
    <x v="101"/>
    <x v="1"/>
    <x v="34"/>
    <x v="37"/>
    <x v="5"/>
    <n v="0.75"/>
    <n v="4000"/>
    <n v="3000"/>
    <n v="1050"/>
    <n v="0.35"/>
  </r>
  <r>
    <x v="0"/>
    <n v="1185732"/>
    <x v="78"/>
    <x v="3"/>
    <x v="35"/>
    <x v="38"/>
    <x v="0"/>
    <n v="0.4"/>
    <n v="4750"/>
    <n v="1900"/>
    <n v="665"/>
    <n v="0.35"/>
  </r>
  <r>
    <x v="0"/>
    <n v="1185732"/>
    <x v="78"/>
    <x v="3"/>
    <x v="35"/>
    <x v="38"/>
    <x v="1"/>
    <n v="0.4"/>
    <n v="2750"/>
    <n v="1100"/>
    <n v="330"/>
    <n v="0.3"/>
  </r>
  <r>
    <x v="0"/>
    <n v="1185732"/>
    <x v="78"/>
    <x v="3"/>
    <x v="35"/>
    <x v="38"/>
    <x v="2"/>
    <n v="0.30000000000000004"/>
    <n v="2750"/>
    <n v="825.00000000000011"/>
    <n v="247.50000000000003"/>
    <n v="0.3"/>
  </r>
  <r>
    <x v="0"/>
    <n v="1185732"/>
    <x v="78"/>
    <x v="3"/>
    <x v="35"/>
    <x v="38"/>
    <x v="3"/>
    <n v="0.35000000000000003"/>
    <n v="1250"/>
    <n v="437.50000000000006"/>
    <n v="131.25"/>
    <n v="0.3"/>
  </r>
  <r>
    <x v="0"/>
    <n v="1185732"/>
    <x v="78"/>
    <x v="3"/>
    <x v="35"/>
    <x v="38"/>
    <x v="4"/>
    <n v="0.49999999999999994"/>
    <n v="1750"/>
    <n v="874.99999999999989"/>
    <n v="306.24999999999994"/>
    <n v="0.35"/>
  </r>
  <r>
    <x v="0"/>
    <n v="1185732"/>
    <x v="78"/>
    <x v="3"/>
    <x v="35"/>
    <x v="38"/>
    <x v="5"/>
    <n v="0.4"/>
    <n v="2750"/>
    <n v="1100"/>
    <n v="440"/>
    <n v="0.4"/>
  </r>
  <r>
    <x v="0"/>
    <n v="1185732"/>
    <x v="1"/>
    <x v="3"/>
    <x v="35"/>
    <x v="38"/>
    <x v="0"/>
    <n v="0.4"/>
    <n v="5250"/>
    <n v="2100"/>
    <n v="735"/>
    <n v="0.35"/>
  </r>
  <r>
    <x v="0"/>
    <n v="1185732"/>
    <x v="1"/>
    <x v="3"/>
    <x v="35"/>
    <x v="38"/>
    <x v="1"/>
    <n v="0.4"/>
    <n v="1750"/>
    <n v="700"/>
    <n v="210"/>
    <n v="0.3"/>
  </r>
  <r>
    <x v="0"/>
    <n v="1185732"/>
    <x v="1"/>
    <x v="3"/>
    <x v="35"/>
    <x v="38"/>
    <x v="2"/>
    <n v="0.30000000000000004"/>
    <n v="2250"/>
    <n v="675.00000000000011"/>
    <n v="202.50000000000003"/>
    <n v="0.3"/>
  </r>
  <r>
    <x v="0"/>
    <n v="1185732"/>
    <x v="1"/>
    <x v="3"/>
    <x v="35"/>
    <x v="38"/>
    <x v="3"/>
    <n v="0.35000000000000003"/>
    <n v="1000"/>
    <n v="350.00000000000006"/>
    <n v="105.00000000000001"/>
    <n v="0.3"/>
  </r>
  <r>
    <x v="0"/>
    <n v="1185732"/>
    <x v="1"/>
    <x v="3"/>
    <x v="35"/>
    <x v="38"/>
    <x v="4"/>
    <n v="0.49999999999999994"/>
    <n v="1750"/>
    <n v="874.99999999999989"/>
    <n v="306.24999999999994"/>
    <n v="0.35"/>
  </r>
  <r>
    <x v="0"/>
    <n v="1185732"/>
    <x v="1"/>
    <x v="3"/>
    <x v="35"/>
    <x v="38"/>
    <x v="5"/>
    <n v="0.35"/>
    <n v="2750"/>
    <n v="962.49999999999989"/>
    <n v="385"/>
    <n v="0.4"/>
  </r>
  <r>
    <x v="0"/>
    <n v="1185732"/>
    <x v="234"/>
    <x v="3"/>
    <x v="35"/>
    <x v="38"/>
    <x v="0"/>
    <n v="0.4"/>
    <n v="4950"/>
    <n v="1980"/>
    <n v="693"/>
    <n v="0.35"/>
  </r>
  <r>
    <x v="0"/>
    <n v="1185732"/>
    <x v="234"/>
    <x v="3"/>
    <x v="35"/>
    <x v="38"/>
    <x v="1"/>
    <n v="0.4"/>
    <n v="2000"/>
    <n v="800"/>
    <n v="240"/>
    <n v="0.3"/>
  </r>
  <r>
    <x v="0"/>
    <n v="1185732"/>
    <x v="234"/>
    <x v="3"/>
    <x v="35"/>
    <x v="38"/>
    <x v="2"/>
    <n v="0.30000000000000004"/>
    <n v="2250"/>
    <n v="675.00000000000011"/>
    <n v="202.50000000000003"/>
    <n v="0.3"/>
  </r>
  <r>
    <x v="0"/>
    <n v="1185732"/>
    <x v="234"/>
    <x v="3"/>
    <x v="35"/>
    <x v="38"/>
    <x v="3"/>
    <n v="0.35"/>
    <n v="750"/>
    <n v="262.5"/>
    <n v="78.75"/>
    <n v="0.3"/>
  </r>
  <r>
    <x v="0"/>
    <n v="1185732"/>
    <x v="234"/>
    <x v="3"/>
    <x v="35"/>
    <x v="38"/>
    <x v="4"/>
    <n v="0.5"/>
    <n v="1250"/>
    <n v="625"/>
    <n v="218.75"/>
    <n v="0.35"/>
  </r>
  <r>
    <x v="0"/>
    <n v="1185732"/>
    <x v="234"/>
    <x v="3"/>
    <x v="35"/>
    <x v="38"/>
    <x v="5"/>
    <n v="0.4"/>
    <n v="2250"/>
    <n v="900"/>
    <n v="360"/>
    <n v="0.4"/>
  </r>
  <r>
    <x v="0"/>
    <n v="1185732"/>
    <x v="235"/>
    <x v="3"/>
    <x v="35"/>
    <x v="38"/>
    <x v="0"/>
    <n v="0.4"/>
    <n v="4500"/>
    <n v="1800"/>
    <n v="630"/>
    <n v="0.35"/>
  </r>
  <r>
    <x v="0"/>
    <n v="1185732"/>
    <x v="235"/>
    <x v="3"/>
    <x v="35"/>
    <x v="38"/>
    <x v="1"/>
    <n v="0.4"/>
    <n v="1500"/>
    <n v="600"/>
    <n v="180"/>
    <n v="0.3"/>
  </r>
  <r>
    <x v="0"/>
    <n v="1185732"/>
    <x v="235"/>
    <x v="3"/>
    <x v="35"/>
    <x v="38"/>
    <x v="2"/>
    <n v="0.30000000000000004"/>
    <n v="1500"/>
    <n v="450.00000000000006"/>
    <n v="135"/>
    <n v="0.3"/>
  </r>
  <r>
    <x v="0"/>
    <n v="1185732"/>
    <x v="235"/>
    <x v="3"/>
    <x v="35"/>
    <x v="38"/>
    <x v="3"/>
    <n v="0.35"/>
    <n v="750"/>
    <n v="262.5"/>
    <n v="78.75"/>
    <n v="0.3"/>
  </r>
  <r>
    <x v="0"/>
    <n v="1185732"/>
    <x v="235"/>
    <x v="3"/>
    <x v="35"/>
    <x v="38"/>
    <x v="4"/>
    <n v="0.6"/>
    <n v="1000"/>
    <n v="600"/>
    <n v="210"/>
    <n v="0.35"/>
  </r>
  <r>
    <x v="0"/>
    <n v="1185732"/>
    <x v="235"/>
    <x v="3"/>
    <x v="35"/>
    <x v="38"/>
    <x v="5"/>
    <n v="0.5"/>
    <n v="2250"/>
    <n v="1125"/>
    <n v="450"/>
    <n v="0.4"/>
  </r>
  <r>
    <x v="0"/>
    <n v="1185732"/>
    <x v="236"/>
    <x v="3"/>
    <x v="35"/>
    <x v="38"/>
    <x v="0"/>
    <n v="0.6"/>
    <n v="4950"/>
    <n v="2970"/>
    <n v="1039.5"/>
    <n v="0.35"/>
  </r>
  <r>
    <x v="0"/>
    <n v="1185732"/>
    <x v="236"/>
    <x v="3"/>
    <x v="35"/>
    <x v="38"/>
    <x v="1"/>
    <n v="0.5"/>
    <n v="2000"/>
    <n v="1000"/>
    <n v="300"/>
    <n v="0.3"/>
  </r>
  <r>
    <x v="0"/>
    <n v="1185732"/>
    <x v="236"/>
    <x v="3"/>
    <x v="35"/>
    <x v="38"/>
    <x v="2"/>
    <n v="0.45"/>
    <n v="1750"/>
    <n v="787.5"/>
    <n v="236.25"/>
    <n v="0.3"/>
  </r>
  <r>
    <x v="0"/>
    <n v="1185732"/>
    <x v="236"/>
    <x v="3"/>
    <x v="35"/>
    <x v="38"/>
    <x v="3"/>
    <n v="0.45"/>
    <n v="1000"/>
    <n v="450"/>
    <n v="135"/>
    <n v="0.3"/>
  </r>
  <r>
    <x v="0"/>
    <n v="1185732"/>
    <x v="236"/>
    <x v="3"/>
    <x v="35"/>
    <x v="38"/>
    <x v="4"/>
    <n v="0.54999999999999993"/>
    <n v="1250"/>
    <n v="687.49999999999989"/>
    <n v="240.62499999999994"/>
    <n v="0.35"/>
  </r>
  <r>
    <x v="0"/>
    <n v="1185732"/>
    <x v="236"/>
    <x v="3"/>
    <x v="35"/>
    <x v="38"/>
    <x v="5"/>
    <n v="0.6"/>
    <n v="2500"/>
    <n v="1500"/>
    <n v="600"/>
    <n v="0.4"/>
  </r>
  <r>
    <x v="0"/>
    <n v="1185732"/>
    <x v="5"/>
    <x v="3"/>
    <x v="35"/>
    <x v="38"/>
    <x v="0"/>
    <n v="0.45"/>
    <n v="5000"/>
    <n v="2250"/>
    <n v="787.5"/>
    <n v="0.35"/>
  </r>
  <r>
    <x v="0"/>
    <n v="1185732"/>
    <x v="5"/>
    <x v="3"/>
    <x v="35"/>
    <x v="38"/>
    <x v="1"/>
    <n v="0.40000000000000008"/>
    <n v="2500"/>
    <n v="1000.0000000000002"/>
    <n v="300.00000000000006"/>
    <n v="0.3"/>
  </r>
  <r>
    <x v="0"/>
    <n v="1185732"/>
    <x v="5"/>
    <x v="3"/>
    <x v="35"/>
    <x v="38"/>
    <x v="2"/>
    <n v="0.35000000000000003"/>
    <n v="2000"/>
    <n v="700.00000000000011"/>
    <n v="210.00000000000003"/>
    <n v="0.3"/>
  </r>
  <r>
    <x v="0"/>
    <n v="1185732"/>
    <x v="5"/>
    <x v="3"/>
    <x v="35"/>
    <x v="38"/>
    <x v="3"/>
    <n v="0.35000000000000003"/>
    <n v="1750"/>
    <n v="612.50000000000011"/>
    <n v="183.75000000000003"/>
    <n v="0.3"/>
  </r>
  <r>
    <x v="0"/>
    <n v="1185732"/>
    <x v="5"/>
    <x v="3"/>
    <x v="35"/>
    <x v="38"/>
    <x v="4"/>
    <n v="0.45"/>
    <n v="1750"/>
    <n v="787.5"/>
    <n v="275.625"/>
    <n v="0.35"/>
  </r>
  <r>
    <x v="0"/>
    <n v="1185732"/>
    <x v="5"/>
    <x v="3"/>
    <x v="35"/>
    <x v="38"/>
    <x v="5"/>
    <n v="0.55000000000000004"/>
    <n v="3250"/>
    <n v="1787.5000000000002"/>
    <n v="715.00000000000011"/>
    <n v="0.4"/>
  </r>
  <r>
    <x v="0"/>
    <n v="1185732"/>
    <x v="237"/>
    <x v="3"/>
    <x v="35"/>
    <x v="38"/>
    <x v="0"/>
    <n v="0.5"/>
    <n v="5500"/>
    <n v="2750"/>
    <n v="962.49999999999989"/>
    <n v="0.35"/>
  </r>
  <r>
    <x v="0"/>
    <n v="1185732"/>
    <x v="237"/>
    <x v="3"/>
    <x v="35"/>
    <x v="38"/>
    <x v="1"/>
    <n v="0.45000000000000007"/>
    <n v="3000"/>
    <n v="1350.0000000000002"/>
    <n v="405.00000000000006"/>
    <n v="0.3"/>
  </r>
  <r>
    <x v="0"/>
    <n v="1185732"/>
    <x v="237"/>
    <x v="3"/>
    <x v="35"/>
    <x v="38"/>
    <x v="2"/>
    <n v="0.4"/>
    <n v="2250"/>
    <n v="900"/>
    <n v="270"/>
    <n v="0.3"/>
  </r>
  <r>
    <x v="0"/>
    <n v="1185732"/>
    <x v="237"/>
    <x v="3"/>
    <x v="35"/>
    <x v="38"/>
    <x v="3"/>
    <n v="0.4"/>
    <n v="1750"/>
    <n v="700"/>
    <n v="210"/>
    <n v="0.3"/>
  </r>
  <r>
    <x v="0"/>
    <n v="1185732"/>
    <x v="237"/>
    <x v="3"/>
    <x v="35"/>
    <x v="38"/>
    <x v="4"/>
    <n v="0.5"/>
    <n v="2000"/>
    <n v="1000"/>
    <n v="350"/>
    <n v="0.35"/>
  </r>
  <r>
    <x v="0"/>
    <n v="1185732"/>
    <x v="237"/>
    <x v="3"/>
    <x v="35"/>
    <x v="38"/>
    <x v="5"/>
    <n v="0.55000000000000004"/>
    <n v="3750"/>
    <n v="2062.5"/>
    <n v="825"/>
    <n v="0.4"/>
  </r>
  <r>
    <x v="0"/>
    <n v="1185732"/>
    <x v="238"/>
    <x v="3"/>
    <x v="35"/>
    <x v="38"/>
    <x v="0"/>
    <n v="0.5"/>
    <n v="5250"/>
    <n v="2625"/>
    <n v="918.74999999999989"/>
    <n v="0.35"/>
  </r>
  <r>
    <x v="0"/>
    <n v="1185732"/>
    <x v="238"/>
    <x v="3"/>
    <x v="35"/>
    <x v="38"/>
    <x v="1"/>
    <n v="0.45000000000000007"/>
    <n v="3000"/>
    <n v="1350.0000000000002"/>
    <n v="405.00000000000006"/>
    <n v="0.3"/>
  </r>
  <r>
    <x v="0"/>
    <n v="1185732"/>
    <x v="238"/>
    <x v="3"/>
    <x v="35"/>
    <x v="38"/>
    <x v="2"/>
    <n v="0.4"/>
    <n v="2250"/>
    <n v="900"/>
    <n v="270"/>
    <n v="0.3"/>
  </r>
  <r>
    <x v="0"/>
    <n v="1185732"/>
    <x v="238"/>
    <x v="3"/>
    <x v="35"/>
    <x v="38"/>
    <x v="3"/>
    <n v="0.4"/>
    <n v="2000"/>
    <n v="800"/>
    <n v="240"/>
    <n v="0.3"/>
  </r>
  <r>
    <x v="0"/>
    <n v="1185732"/>
    <x v="238"/>
    <x v="3"/>
    <x v="35"/>
    <x v="38"/>
    <x v="4"/>
    <n v="0.5"/>
    <n v="1750"/>
    <n v="875"/>
    <n v="306.25"/>
    <n v="0.35"/>
  </r>
  <r>
    <x v="0"/>
    <n v="1185732"/>
    <x v="238"/>
    <x v="3"/>
    <x v="35"/>
    <x v="38"/>
    <x v="5"/>
    <n v="0.55000000000000004"/>
    <n v="3500"/>
    <n v="1925.0000000000002"/>
    <n v="770.00000000000011"/>
    <n v="0.4"/>
  </r>
  <r>
    <x v="0"/>
    <n v="1185732"/>
    <x v="239"/>
    <x v="3"/>
    <x v="35"/>
    <x v="38"/>
    <x v="0"/>
    <n v="0.45"/>
    <n v="4750"/>
    <n v="2137.5"/>
    <n v="748.125"/>
    <n v="0.35"/>
  </r>
  <r>
    <x v="0"/>
    <n v="1185732"/>
    <x v="239"/>
    <x v="3"/>
    <x v="35"/>
    <x v="38"/>
    <x v="1"/>
    <n v="0.40000000000000008"/>
    <n v="2750"/>
    <n v="1100.0000000000002"/>
    <n v="330.00000000000006"/>
    <n v="0.3"/>
  </r>
  <r>
    <x v="0"/>
    <n v="1185732"/>
    <x v="239"/>
    <x v="3"/>
    <x v="35"/>
    <x v="38"/>
    <x v="2"/>
    <n v="0.35000000000000003"/>
    <n v="1750"/>
    <n v="612.50000000000011"/>
    <n v="183.75000000000003"/>
    <n v="0.3"/>
  </r>
  <r>
    <x v="0"/>
    <n v="1185732"/>
    <x v="239"/>
    <x v="3"/>
    <x v="35"/>
    <x v="38"/>
    <x v="3"/>
    <n v="0.35000000000000003"/>
    <n v="1500"/>
    <n v="525"/>
    <n v="157.5"/>
    <n v="0.3"/>
  </r>
  <r>
    <x v="0"/>
    <n v="1185732"/>
    <x v="239"/>
    <x v="3"/>
    <x v="35"/>
    <x v="38"/>
    <x v="4"/>
    <n v="0.45"/>
    <n v="1500"/>
    <n v="675"/>
    <n v="236.24999999999997"/>
    <n v="0.35"/>
  </r>
  <r>
    <x v="0"/>
    <n v="1185732"/>
    <x v="239"/>
    <x v="3"/>
    <x v="35"/>
    <x v="38"/>
    <x v="5"/>
    <n v="0.5"/>
    <n v="2250"/>
    <n v="1125"/>
    <n v="450"/>
    <n v="0.4"/>
  </r>
  <r>
    <x v="0"/>
    <n v="1185732"/>
    <x v="9"/>
    <x v="3"/>
    <x v="35"/>
    <x v="38"/>
    <x v="0"/>
    <n v="0.54999999999999993"/>
    <n v="4000"/>
    <n v="2199.9999999999995"/>
    <n v="769.99999999999977"/>
    <n v="0.35"/>
  </r>
  <r>
    <x v="0"/>
    <n v="1185732"/>
    <x v="9"/>
    <x v="3"/>
    <x v="35"/>
    <x v="38"/>
    <x v="1"/>
    <n v="0.45"/>
    <n v="2500"/>
    <n v="1125"/>
    <n v="337.5"/>
    <n v="0.3"/>
  </r>
  <r>
    <x v="0"/>
    <n v="1185732"/>
    <x v="9"/>
    <x v="3"/>
    <x v="35"/>
    <x v="38"/>
    <x v="2"/>
    <n v="0.45"/>
    <n v="1500"/>
    <n v="675"/>
    <n v="202.5"/>
    <n v="0.3"/>
  </r>
  <r>
    <x v="0"/>
    <n v="1185732"/>
    <x v="9"/>
    <x v="3"/>
    <x v="35"/>
    <x v="38"/>
    <x v="3"/>
    <n v="0.45"/>
    <n v="1250"/>
    <n v="562.5"/>
    <n v="168.75"/>
    <n v="0.3"/>
  </r>
  <r>
    <x v="0"/>
    <n v="1185732"/>
    <x v="9"/>
    <x v="3"/>
    <x v="35"/>
    <x v="38"/>
    <x v="4"/>
    <n v="0.54999999999999993"/>
    <n v="1250"/>
    <n v="687.49999999999989"/>
    <n v="240.62499999999994"/>
    <n v="0.35"/>
  </r>
  <r>
    <x v="0"/>
    <n v="1185732"/>
    <x v="9"/>
    <x v="3"/>
    <x v="35"/>
    <x v="38"/>
    <x v="5"/>
    <n v="0.59999999999999987"/>
    <n v="2500"/>
    <n v="1499.9999999999998"/>
    <n v="599.99999999999989"/>
    <n v="0.4"/>
  </r>
  <r>
    <x v="0"/>
    <n v="1185732"/>
    <x v="240"/>
    <x v="3"/>
    <x v="35"/>
    <x v="38"/>
    <x v="0"/>
    <n v="0.54999999999999993"/>
    <n v="4000"/>
    <n v="2199.9999999999995"/>
    <n v="769.99999999999977"/>
    <n v="0.35"/>
  </r>
  <r>
    <x v="0"/>
    <n v="1185732"/>
    <x v="240"/>
    <x v="3"/>
    <x v="35"/>
    <x v="38"/>
    <x v="1"/>
    <n v="0.45"/>
    <n v="2500"/>
    <n v="1125"/>
    <n v="337.5"/>
    <n v="0.3"/>
  </r>
  <r>
    <x v="0"/>
    <n v="1185732"/>
    <x v="240"/>
    <x v="3"/>
    <x v="35"/>
    <x v="38"/>
    <x v="2"/>
    <n v="0.45"/>
    <n v="1950"/>
    <n v="877.5"/>
    <n v="263.25"/>
    <n v="0.3"/>
  </r>
  <r>
    <x v="0"/>
    <n v="1185732"/>
    <x v="240"/>
    <x v="3"/>
    <x v="35"/>
    <x v="38"/>
    <x v="3"/>
    <n v="0.45"/>
    <n v="1750"/>
    <n v="787.5"/>
    <n v="236.25"/>
    <n v="0.3"/>
  </r>
  <r>
    <x v="0"/>
    <n v="1185732"/>
    <x v="240"/>
    <x v="3"/>
    <x v="35"/>
    <x v="38"/>
    <x v="4"/>
    <n v="0.6"/>
    <n v="1500"/>
    <n v="900"/>
    <n v="315"/>
    <n v="0.35"/>
  </r>
  <r>
    <x v="0"/>
    <n v="1185732"/>
    <x v="240"/>
    <x v="3"/>
    <x v="35"/>
    <x v="38"/>
    <x v="5"/>
    <n v="0.64999999999999991"/>
    <n v="2500"/>
    <n v="1624.9999999999998"/>
    <n v="650"/>
    <n v="0.4"/>
  </r>
  <r>
    <x v="0"/>
    <n v="1185732"/>
    <x v="241"/>
    <x v="3"/>
    <x v="35"/>
    <x v="38"/>
    <x v="0"/>
    <n v="0.6"/>
    <n v="5000"/>
    <n v="3000"/>
    <n v="1050"/>
    <n v="0.35"/>
  </r>
  <r>
    <x v="0"/>
    <n v="1185732"/>
    <x v="241"/>
    <x v="3"/>
    <x v="35"/>
    <x v="38"/>
    <x v="1"/>
    <n v="0.5"/>
    <n v="3000"/>
    <n v="1500"/>
    <n v="450"/>
    <n v="0.3"/>
  </r>
  <r>
    <x v="0"/>
    <n v="1185732"/>
    <x v="241"/>
    <x v="3"/>
    <x v="35"/>
    <x v="38"/>
    <x v="2"/>
    <n v="0.5"/>
    <n v="2500"/>
    <n v="1250"/>
    <n v="375"/>
    <n v="0.3"/>
  </r>
  <r>
    <x v="0"/>
    <n v="1185732"/>
    <x v="241"/>
    <x v="3"/>
    <x v="35"/>
    <x v="38"/>
    <x v="3"/>
    <n v="0.5"/>
    <n v="2000"/>
    <n v="1000"/>
    <n v="300"/>
    <n v="0.3"/>
  </r>
  <r>
    <x v="0"/>
    <n v="1185732"/>
    <x v="241"/>
    <x v="3"/>
    <x v="35"/>
    <x v="38"/>
    <x v="4"/>
    <n v="0.6"/>
    <n v="2000"/>
    <n v="1200"/>
    <n v="420"/>
    <n v="0.35"/>
  </r>
  <r>
    <x v="0"/>
    <n v="1185732"/>
    <x v="241"/>
    <x v="3"/>
    <x v="35"/>
    <x v="38"/>
    <x v="5"/>
    <n v="0.64999999999999991"/>
    <n v="3000"/>
    <n v="1949.9999999999998"/>
    <n v="780"/>
    <n v="0.4"/>
  </r>
  <r>
    <x v="0"/>
    <n v="1185732"/>
    <x v="204"/>
    <x v="3"/>
    <x v="36"/>
    <x v="39"/>
    <x v="0"/>
    <n v="0.35000000000000003"/>
    <n v="4750"/>
    <n v="1662.5000000000002"/>
    <n v="581.875"/>
    <n v="0.35"/>
  </r>
  <r>
    <x v="0"/>
    <n v="1185732"/>
    <x v="204"/>
    <x v="3"/>
    <x v="36"/>
    <x v="39"/>
    <x v="1"/>
    <n v="0.35000000000000003"/>
    <n v="2750"/>
    <n v="962.50000000000011"/>
    <n v="288.75"/>
    <n v="0.3"/>
  </r>
  <r>
    <x v="0"/>
    <n v="1185732"/>
    <x v="204"/>
    <x v="3"/>
    <x v="36"/>
    <x v="39"/>
    <x v="2"/>
    <n v="0.25000000000000006"/>
    <n v="2750"/>
    <n v="687.50000000000011"/>
    <n v="206.25000000000003"/>
    <n v="0.3"/>
  </r>
  <r>
    <x v="0"/>
    <n v="1185732"/>
    <x v="204"/>
    <x v="3"/>
    <x v="36"/>
    <x v="39"/>
    <x v="3"/>
    <n v="0.30000000000000004"/>
    <n v="1250"/>
    <n v="375.00000000000006"/>
    <n v="112.50000000000001"/>
    <n v="0.3"/>
  </r>
  <r>
    <x v="0"/>
    <n v="1185732"/>
    <x v="204"/>
    <x v="3"/>
    <x v="36"/>
    <x v="39"/>
    <x v="4"/>
    <n v="0.44999999999999996"/>
    <n v="1750"/>
    <n v="787.49999999999989"/>
    <n v="275.62499999999994"/>
    <n v="0.35"/>
  </r>
  <r>
    <x v="0"/>
    <n v="1185732"/>
    <x v="204"/>
    <x v="3"/>
    <x v="36"/>
    <x v="39"/>
    <x v="5"/>
    <n v="0.35000000000000003"/>
    <n v="2750"/>
    <n v="962.50000000000011"/>
    <n v="385.00000000000006"/>
    <n v="0.4"/>
  </r>
  <r>
    <x v="0"/>
    <n v="1185732"/>
    <x v="242"/>
    <x v="3"/>
    <x v="36"/>
    <x v="39"/>
    <x v="0"/>
    <n v="0.35000000000000003"/>
    <n v="5250"/>
    <n v="1837.5000000000002"/>
    <n v="643.125"/>
    <n v="0.35"/>
  </r>
  <r>
    <x v="0"/>
    <n v="1185732"/>
    <x v="242"/>
    <x v="3"/>
    <x v="36"/>
    <x v="39"/>
    <x v="1"/>
    <n v="0.35000000000000003"/>
    <n v="1750"/>
    <n v="612.50000000000011"/>
    <n v="183.75000000000003"/>
    <n v="0.3"/>
  </r>
  <r>
    <x v="0"/>
    <n v="1185732"/>
    <x v="242"/>
    <x v="3"/>
    <x v="36"/>
    <x v="39"/>
    <x v="2"/>
    <n v="0.25000000000000006"/>
    <n v="2250"/>
    <n v="562.50000000000011"/>
    <n v="168.75000000000003"/>
    <n v="0.3"/>
  </r>
  <r>
    <x v="0"/>
    <n v="1185732"/>
    <x v="242"/>
    <x v="3"/>
    <x v="36"/>
    <x v="39"/>
    <x v="3"/>
    <n v="0.30000000000000004"/>
    <n v="1000"/>
    <n v="300.00000000000006"/>
    <n v="90.000000000000014"/>
    <n v="0.3"/>
  </r>
  <r>
    <x v="0"/>
    <n v="1185732"/>
    <x v="242"/>
    <x v="3"/>
    <x v="36"/>
    <x v="39"/>
    <x v="4"/>
    <n v="0.44999999999999996"/>
    <n v="1750"/>
    <n v="787.49999999999989"/>
    <n v="275.62499999999994"/>
    <n v="0.35"/>
  </r>
  <r>
    <x v="0"/>
    <n v="1185732"/>
    <x v="242"/>
    <x v="3"/>
    <x v="36"/>
    <x v="39"/>
    <x v="5"/>
    <n v="0.24999999999999997"/>
    <n v="2750"/>
    <n v="687.49999999999989"/>
    <n v="274.99999999999994"/>
    <n v="0.4"/>
  </r>
  <r>
    <x v="0"/>
    <n v="1185732"/>
    <x v="80"/>
    <x v="3"/>
    <x v="36"/>
    <x v="39"/>
    <x v="0"/>
    <n v="0.30000000000000004"/>
    <n v="4950"/>
    <n v="1485.0000000000002"/>
    <n v="519.75"/>
    <n v="0.35"/>
  </r>
  <r>
    <x v="0"/>
    <n v="1185732"/>
    <x v="80"/>
    <x v="3"/>
    <x v="36"/>
    <x v="39"/>
    <x v="1"/>
    <n v="0.30000000000000004"/>
    <n v="2000"/>
    <n v="600.00000000000011"/>
    <n v="180.00000000000003"/>
    <n v="0.3"/>
  </r>
  <r>
    <x v="0"/>
    <n v="1185732"/>
    <x v="80"/>
    <x v="3"/>
    <x v="36"/>
    <x v="39"/>
    <x v="2"/>
    <n v="0.20000000000000004"/>
    <n v="2250"/>
    <n v="450.00000000000011"/>
    <n v="135.00000000000003"/>
    <n v="0.3"/>
  </r>
  <r>
    <x v="0"/>
    <n v="1185732"/>
    <x v="80"/>
    <x v="3"/>
    <x v="36"/>
    <x v="39"/>
    <x v="3"/>
    <n v="0.24999999999999997"/>
    <n v="750"/>
    <n v="187.49999999999997"/>
    <n v="56.249999999999993"/>
    <n v="0.3"/>
  </r>
  <r>
    <x v="0"/>
    <n v="1185732"/>
    <x v="80"/>
    <x v="3"/>
    <x v="36"/>
    <x v="39"/>
    <x v="4"/>
    <n v="0.4"/>
    <n v="1250"/>
    <n v="500"/>
    <n v="175"/>
    <n v="0.35"/>
  </r>
  <r>
    <x v="0"/>
    <n v="1185732"/>
    <x v="80"/>
    <x v="3"/>
    <x v="36"/>
    <x v="39"/>
    <x v="5"/>
    <n v="0.30000000000000004"/>
    <n v="2250"/>
    <n v="675.00000000000011"/>
    <n v="270.00000000000006"/>
    <n v="0.4"/>
  </r>
  <r>
    <x v="0"/>
    <n v="1185732"/>
    <x v="81"/>
    <x v="3"/>
    <x v="36"/>
    <x v="39"/>
    <x v="0"/>
    <n v="0.30000000000000004"/>
    <n v="4500"/>
    <n v="1350.0000000000002"/>
    <n v="472.50000000000006"/>
    <n v="0.35"/>
  </r>
  <r>
    <x v="0"/>
    <n v="1185732"/>
    <x v="81"/>
    <x v="3"/>
    <x v="36"/>
    <x v="39"/>
    <x v="1"/>
    <n v="0.30000000000000004"/>
    <n v="1500"/>
    <n v="450.00000000000006"/>
    <n v="135"/>
    <n v="0.3"/>
  </r>
  <r>
    <x v="0"/>
    <n v="1185732"/>
    <x v="81"/>
    <x v="3"/>
    <x v="36"/>
    <x v="39"/>
    <x v="2"/>
    <n v="0.20000000000000004"/>
    <n v="1500"/>
    <n v="300.00000000000006"/>
    <n v="90.000000000000014"/>
    <n v="0.3"/>
  </r>
  <r>
    <x v="0"/>
    <n v="1185732"/>
    <x v="81"/>
    <x v="3"/>
    <x v="36"/>
    <x v="39"/>
    <x v="3"/>
    <n v="0.24999999999999997"/>
    <n v="750"/>
    <n v="187.49999999999997"/>
    <n v="56.249999999999993"/>
    <n v="0.3"/>
  </r>
  <r>
    <x v="0"/>
    <n v="1185732"/>
    <x v="81"/>
    <x v="3"/>
    <x v="36"/>
    <x v="39"/>
    <x v="4"/>
    <n v="0.6"/>
    <n v="1000"/>
    <n v="600"/>
    <n v="210"/>
    <n v="0.35"/>
  </r>
  <r>
    <x v="0"/>
    <n v="1185732"/>
    <x v="81"/>
    <x v="3"/>
    <x v="36"/>
    <x v="39"/>
    <x v="5"/>
    <n v="0.5"/>
    <n v="2250"/>
    <n v="1125"/>
    <n v="450"/>
    <n v="0.4"/>
  </r>
  <r>
    <x v="0"/>
    <n v="1185732"/>
    <x v="4"/>
    <x v="3"/>
    <x v="36"/>
    <x v="39"/>
    <x v="0"/>
    <n v="0.6"/>
    <n v="4950"/>
    <n v="2970"/>
    <n v="1039.5"/>
    <n v="0.35"/>
  </r>
  <r>
    <x v="0"/>
    <n v="1185732"/>
    <x v="4"/>
    <x v="3"/>
    <x v="36"/>
    <x v="39"/>
    <x v="1"/>
    <n v="0.45"/>
    <n v="2000"/>
    <n v="900"/>
    <n v="270"/>
    <n v="0.3"/>
  </r>
  <r>
    <x v="0"/>
    <n v="1185732"/>
    <x v="4"/>
    <x v="3"/>
    <x v="36"/>
    <x v="39"/>
    <x v="2"/>
    <n v="0.4"/>
    <n v="1750"/>
    <n v="700"/>
    <n v="210"/>
    <n v="0.3"/>
  </r>
  <r>
    <x v="0"/>
    <n v="1185732"/>
    <x v="4"/>
    <x v="3"/>
    <x v="36"/>
    <x v="39"/>
    <x v="3"/>
    <n v="0.4"/>
    <n v="1000"/>
    <n v="400"/>
    <n v="120"/>
    <n v="0.3"/>
  </r>
  <r>
    <x v="0"/>
    <n v="1185732"/>
    <x v="4"/>
    <x v="3"/>
    <x v="36"/>
    <x v="39"/>
    <x v="4"/>
    <n v="0.49999999999999994"/>
    <n v="1250"/>
    <n v="624.99999999999989"/>
    <n v="218.74999999999994"/>
    <n v="0.35"/>
  </r>
  <r>
    <x v="0"/>
    <n v="1185732"/>
    <x v="4"/>
    <x v="3"/>
    <x v="36"/>
    <x v="39"/>
    <x v="5"/>
    <n v="0.54999999999999993"/>
    <n v="2500"/>
    <n v="1374.9999999999998"/>
    <n v="549.99999999999989"/>
    <n v="0.4"/>
  </r>
  <r>
    <x v="0"/>
    <n v="1185732"/>
    <x v="243"/>
    <x v="3"/>
    <x v="36"/>
    <x v="39"/>
    <x v="0"/>
    <n v="0.4"/>
    <n v="5000"/>
    <n v="2000"/>
    <n v="700"/>
    <n v="0.35"/>
  </r>
  <r>
    <x v="0"/>
    <n v="1185732"/>
    <x v="243"/>
    <x v="3"/>
    <x v="36"/>
    <x v="39"/>
    <x v="1"/>
    <n v="0.35000000000000009"/>
    <n v="2500"/>
    <n v="875.00000000000023"/>
    <n v="262.50000000000006"/>
    <n v="0.3"/>
  </r>
  <r>
    <x v="0"/>
    <n v="1185732"/>
    <x v="243"/>
    <x v="3"/>
    <x v="36"/>
    <x v="39"/>
    <x v="2"/>
    <n v="0.30000000000000004"/>
    <n v="2000"/>
    <n v="600.00000000000011"/>
    <n v="180.00000000000003"/>
    <n v="0.3"/>
  </r>
  <r>
    <x v="0"/>
    <n v="1185732"/>
    <x v="243"/>
    <x v="3"/>
    <x v="36"/>
    <x v="39"/>
    <x v="3"/>
    <n v="0.30000000000000004"/>
    <n v="1750"/>
    <n v="525.00000000000011"/>
    <n v="157.50000000000003"/>
    <n v="0.3"/>
  </r>
  <r>
    <x v="0"/>
    <n v="1185732"/>
    <x v="243"/>
    <x v="3"/>
    <x v="36"/>
    <x v="39"/>
    <x v="4"/>
    <n v="0.4"/>
    <n v="1750"/>
    <n v="700"/>
    <n v="244.99999999999997"/>
    <n v="0.35"/>
  </r>
  <r>
    <x v="0"/>
    <n v="1185732"/>
    <x v="243"/>
    <x v="3"/>
    <x v="36"/>
    <x v="39"/>
    <x v="5"/>
    <n v="0.55000000000000004"/>
    <n v="3250"/>
    <n v="1787.5000000000002"/>
    <n v="715.00000000000011"/>
    <n v="0.4"/>
  </r>
  <r>
    <x v="0"/>
    <n v="1185732"/>
    <x v="84"/>
    <x v="3"/>
    <x v="36"/>
    <x v="39"/>
    <x v="0"/>
    <n v="0.5"/>
    <n v="5500"/>
    <n v="2750"/>
    <n v="962.49999999999989"/>
    <n v="0.35"/>
  </r>
  <r>
    <x v="0"/>
    <n v="1185732"/>
    <x v="84"/>
    <x v="3"/>
    <x v="36"/>
    <x v="39"/>
    <x v="1"/>
    <n v="0.45000000000000007"/>
    <n v="3000"/>
    <n v="1350.0000000000002"/>
    <n v="405.00000000000006"/>
    <n v="0.3"/>
  </r>
  <r>
    <x v="0"/>
    <n v="1185732"/>
    <x v="84"/>
    <x v="3"/>
    <x v="36"/>
    <x v="39"/>
    <x v="2"/>
    <n v="0.4"/>
    <n v="2250"/>
    <n v="900"/>
    <n v="270"/>
    <n v="0.3"/>
  </r>
  <r>
    <x v="0"/>
    <n v="1185732"/>
    <x v="84"/>
    <x v="3"/>
    <x v="36"/>
    <x v="39"/>
    <x v="3"/>
    <n v="0.4"/>
    <n v="1750"/>
    <n v="700"/>
    <n v="210"/>
    <n v="0.3"/>
  </r>
  <r>
    <x v="0"/>
    <n v="1185732"/>
    <x v="84"/>
    <x v="3"/>
    <x v="36"/>
    <x v="39"/>
    <x v="4"/>
    <n v="0.5"/>
    <n v="2000"/>
    <n v="1000"/>
    <n v="350"/>
    <n v="0.35"/>
  </r>
  <r>
    <x v="0"/>
    <n v="1185732"/>
    <x v="84"/>
    <x v="3"/>
    <x v="36"/>
    <x v="39"/>
    <x v="5"/>
    <n v="0.55000000000000004"/>
    <n v="3750"/>
    <n v="2062.5"/>
    <n v="825"/>
    <n v="0.4"/>
  </r>
  <r>
    <x v="0"/>
    <n v="1185732"/>
    <x v="85"/>
    <x v="3"/>
    <x v="36"/>
    <x v="39"/>
    <x v="0"/>
    <n v="0.5"/>
    <n v="5250"/>
    <n v="2625"/>
    <n v="918.74999999999989"/>
    <n v="0.35"/>
  </r>
  <r>
    <x v="0"/>
    <n v="1185732"/>
    <x v="85"/>
    <x v="3"/>
    <x v="36"/>
    <x v="39"/>
    <x v="1"/>
    <n v="0.45000000000000007"/>
    <n v="3000"/>
    <n v="1350.0000000000002"/>
    <n v="405.00000000000006"/>
    <n v="0.3"/>
  </r>
  <r>
    <x v="0"/>
    <n v="1185732"/>
    <x v="85"/>
    <x v="3"/>
    <x v="36"/>
    <x v="39"/>
    <x v="2"/>
    <n v="0.4"/>
    <n v="2250"/>
    <n v="900"/>
    <n v="270"/>
    <n v="0.3"/>
  </r>
  <r>
    <x v="0"/>
    <n v="1185732"/>
    <x v="85"/>
    <x v="3"/>
    <x v="36"/>
    <x v="39"/>
    <x v="3"/>
    <n v="0.4"/>
    <n v="2000"/>
    <n v="800"/>
    <n v="240"/>
    <n v="0.3"/>
  </r>
  <r>
    <x v="0"/>
    <n v="1185732"/>
    <x v="85"/>
    <x v="3"/>
    <x v="36"/>
    <x v="39"/>
    <x v="4"/>
    <n v="0.5"/>
    <n v="1750"/>
    <n v="875"/>
    <n v="306.25"/>
    <n v="0.35"/>
  </r>
  <r>
    <x v="0"/>
    <n v="1185732"/>
    <x v="85"/>
    <x v="3"/>
    <x v="36"/>
    <x v="39"/>
    <x v="5"/>
    <n v="0.55000000000000004"/>
    <n v="3500"/>
    <n v="1925.0000000000002"/>
    <n v="770.00000000000011"/>
    <n v="0.4"/>
  </r>
  <r>
    <x v="0"/>
    <n v="1185732"/>
    <x v="8"/>
    <x v="3"/>
    <x v="36"/>
    <x v="39"/>
    <x v="0"/>
    <n v="0.4"/>
    <n v="4750"/>
    <n v="1900"/>
    <n v="665"/>
    <n v="0.35"/>
  </r>
  <r>
    <x v="0"/>
    <n v="1185732"/>
    <x v="8"/>
    <x v="3"/>
    <x v="36"/>
    <x v="39"/>
    <x v="1"/>
    <n v="0.35000000000000009"/>
    <n v="2750"/>
    <n v="962.50000000000023"/>
    <n v="288.75000000000006"/>
    <n v="0.3"/>
  </r>
  <r>
    <x v="0"/>
    <n v="1185732"/>
    <x v="8"/>
    <x v="3"/>
    <x v="36"/>
    <x v="39"/>
    <x v="2"/>
    <n v="0.30000000000000004"/>
    <n v="1750"/>
    <n v="525.00000000000011"/>
    <n v="157.50000000000003"/>
    <n v="0.3"/>
  </r>
  <r>
    <x v="0"/>
    <n v="1185732"/>
    <x v="8"/>
    <x v="3"/>
    <x v="36"/>
    <x v="39"/>
    <x v="3"/>
    <n v="0.30000000000000004"/>
    <n v="1500"/>
    <n v="450.00000000000006"/>
    <n v="135"/>
    <n v="0.3"/>
  </r>
  <r>
    <x v="0"/>
    <n v="1185732"/>
    <x v="8"/>
    <x v="3"/>
    <x v="36"/>
    <x v="39"/>
    <x v="4"/>
    <n v="0.4"/>
    <n v="1500"/>
    <n v="600"/>
    <n v="210"/>
    <n v="0.35"/>
  </r>
  <r>
    <x v="0"/>
    <n v="1185732"/>
    <x v="8"/>
    <x v="3"/>
    <x v="36"/>
    <x v="39"/>
    <x v="5"/>
    <n v="0.45"/>
    <n v="2250"/>
    <n v="1012.5"/>
    <n v="405"/>
    <n v="0.4"/>
  </r>
  <r>
    <x v="0"/>
    <n v="1185732"/>
    <x v="244"/>
    <x v="3"/>
    <x v="36"/>
    <x v="39"/>
    <x v="0"/>
    <n v="0.49999999999999994"/>
    <n v="4000"/>
    <n v="1999.9999999999998"/>
    <n v="699.99999999999989"/>
    <n v="0.35"/>
  </r>
  <r>
    <x v="0"/>
    <n v="1185732"/>
    <x v="244"/>
    <x v="3"/>
    <x v="36"/>
    <x v="39"/>
    <x v="1"/>
    <n v="0.4"/>
    <n v="2500"/>
    <n v="1000"/>
    <n v="300"/>
    <n v="0.3"/>
  </r>
  <r>
    <x v="0"/>
    <n v="1185732"/>
    <x v="244"/>
    <x v="3"/>
    <x v="36"/>
    <x v="39"/>
    <x v="2"/>
    <n v="0.4"/>
    <n v="1500"/>
    <n v="600"/>
    <n v="180"/>
    <n v="0.3"/>
  </r>
  <r>
    <x v="0"/>
    <n v="1185732"/>
    <x v="244"/>
    <x v="3"/>
    <x v="36"/>
    <x v="39"/>
    <x v="3"/>
    <n v="0.4"/>
    <n v="1250"/>
    <n v="500"/>
    <n v="150"/>
    <n v="0.3"/>
  </r>
  <r>
    <x v="0"/>
    <n v="1185732"/>
    <x v="244"/>
    <x v="3"/>
    <x v="36"/>
    <x v="39"/>
    <x v="4"/>
    <n v="0.49999999999999994"/>
    <n v="1250"/>
    <n v="624.99999999999989"/>
    <n v="218.74999999999994"/>
    <n v="0.35"/>
  </r>
  <r>
    <x v="0"/>
    <n v="1185732"/>
    <x v="244"/>
    <x v="3"/>
    <x v="36"/>
    <x v="39"/>
    <x v="5"/>
    <n v="0.54999999999999982"/>
    <n v="2500"/>
    <n v="1374.9999999999995"/>
    <n v="549.99999999999989"/>
    <n v="0.4"/>
  </r>
  <r>
    <x v="0"/>
    <n v="1185732"/>
    <x v="88"/>
    <x v="3"/>
    <x v="36"/>
    <x v="39"/>
    <x v="0"/>
    <n v="0.49999999999999994"/>
    <n v="4000"/>
    <n v="1999.9999999999998"/>
    <n v="699.99999999999989"/>
    <n v="0.35"/>
  </r>
  <r>
    <x v="0"/>
    <n v="1185732"/>
    <x v="88"/>
    <x v="3"/>
    <x v="36"/>
    <x v="39"/>
    <x v="1"/>
    <n v="0.4"/>
    <n v="2500"/>
    <n v="1000"/>
    <n v="300"/>
    <n v="0.3"/>
  </r>
  <r>
    <x v="0"/>
    <n v="1185732"/>
    <x v="88"/>
    <x v="3"/>
    <x v="36"/>
    <x v="39"/>
    <x v="2"/>
    <n v="0.4"/>
    <n v="1950"/>
    <n v="780"/>
    <n v="234"/>
    <n v="0.3"/>
  </r>
  <r>
    <x v="0"/>
    <n v="1185732"/>
    <x v="88"/>
    <x v="3"/>
    <x v="36"/>
    <x v="39"/>
    <x v="3"/>
    <n v="0.4"/>
    <n v="1750"/>
    <n v="700"/>
    <n v="210"/>
    <n v="0.3"/>
  </r>
  <r>
    <x v="0"/>
    <n v="1185732"/>
    <x v="88"/>
    <x v="3"/>
    <x v="36"/>
    <x v="39"/>
    <x v="4"/>
    <n v="0.6"/>
    <n v="1500"/>
    <n v="900"/>
    <n v="315"/>
    <n v="0.35"/>
  </r>
  <r>
    <x v="0"/>
    <n v="1185732"/>
    <x v="88"/>
    <x v="3"/>
    <x v="36"/>
    <x v="39"/>
    <x v="5"/>
    <n v="0.64999999999999991"/>
    <n v="2500"/>
    <n v="1624.9999999999998"/>
    <n v="650"/>
    <n v="0.4"/>
  </r>
  <r>
    <x v="0"/>
    <n v="1185732"/>
    <x v="89"/>
    <x v="3"/>
    <x v="36"/>
    <x v="39"/>
    <x v="0"/>
    <n v="0.6"/>
    <n v="5000"/>
    <n v="3000"/>
    <n v="1050"/>
    <n v="0.35"/>
  </r>
  <r>
    <x v="0"/>
    <n v="1185732"/>
    <x v="89"/>
    <x v="3"/>
    <x v="36"/>
    <x v="39"/>
    <x v="1"/>
    <n v="0.5"/>
    <n v="3000"/>
    <n v="1500"/>
    <n v="450"/>
    <n v="0.3"/>
  </r>
  <r>
    <x v="0"/>
    <n v="1185732"/>
    <x v="89"/>
    <x v="3"/>
    <x v="36"/>
    <x v="39"/>
    <x v="2"/>
    <n v="0.5"/>
    <n v="2500"/>
    <n v="1250"/>
    <n v="375"/>
    <n v="0.3"/>
  </r>
  <r>
    <x v="0"/>
    <n v="1185732"/>
    <x v="89"/>
    <x v="3"/>
    <x v="36"/>
    <x v="39"/>
    <x v="3"/>
    <n v="0.5"/>
    <n v="2000"/>
    <n v="1000"/>
    <n v="300"/>
    <n v="0.3"/>
  </r>
  <r>
    <x v="0"/>
    <n v="1185732"/>
    <x v="89"/>
    <x v="3"/>
    <x v="36"/>
    <x v="39"/>
    <x v="4"/>
    <n v="0.6"/>
    <n v="2000"/>
    <n v="1200"/>
    <n v="420"/>
    <n v="0.35"/>
  </r>
  <r>
    <x v="0"/>
    <n v="1185732"/>
    <x v="89"/>
    <x v="3"/>
    <x v="36"/>
    <x v="39"/>
    <x v="5"/>
    <n v="0.64999999999999991"/>
    <n v="3000"/>
    <n v="1949.9999999999998"/>
    <n v="780"/>
    <n v="0.4"/>
  </r>
  <r>
    <x v="0"/>
    <n v="1185732"/>
    <x v="212"/>
    <x v="3"/>
    <x v="37"/>
    <x v="40"/>
    <x v="0"/>
    <n v="0.30000000000000004"/>
    <n v="4500"/>
    <n v="1350.0000000000002"/>
    <n v="405.00000000000006"/>
    <n v="0.3"/>
  </r>
  <r>
    <x v="0"/>
    <n v="1185732"/>
    <x v="212"/>
    <x v="3"/>
    <x v="37"/>
    <x v="40"/>
    <x v="1"/>
    <n v="0.30000000000000004"/>
    <n v="2500"/>
    <n v="750.00000000000011"/>
    <n v="262.5"/>
    <n v="0.35"/>
  </r>
  <r>
    <x v="0"/>
    <n v="1185732"/>
    <x v="212"/>
    <x v="3"/>
    <x v="37"/>
    <x v="40"/>
    <x v="2"/>
    <n v="0.20000000000000007"/>
    <n v="2500"/>
    <n v="500.00000000000017"/>
    <n v="150.00000000000006"/>
    <n v="0.3"/>
  </r>
  <r>
    <x v="0"/>
    <n v="1185732"/>
    <x v="212"/>
    <x v="3"/>
    <x v="37"/>
    <x v="40"/>
    <x v="3"/>
    <n v="0.25000000000000006"/>
    <n v="1000"/>
    <n v="250.00000000000006"/>
    <n v="75.000000000000014"/>
    <n v="0.3"/>
  </r>
  <r>
    <x v="0"/>
    <n v="1185732"/>
    <x v="212"/>
    <x v="3"/>
    <x v="37"/>
    <x v="40"/>
    <x v="4"/>
    <n v="0.39999999999999997"/>
    <n v="1500"/>
    <n v="600"/>
    <n v="300"/>
    <n v="0.5"/>
  </r>
  <r>
    <x v="0"/>
    <n v="1185732"/>
    <x v="212"/>
    <x v="3"/>
    <x v="37"/>
    <x v="40"/>
    <x v="5"/>
    <n v="0.30000000000000004"/>
    <n v="2500"/>
    <n v="750.00000000000011"/>
    <n v="300.00000000000006"/>
    <n v="0.4"/>
  </r>
  <r>
    <x v="0"/>
    <n v="1185732"/>
    <x v="245"/>
    <x v="3"/>
    <x v="37"/>
    <x v="40"/>
    <x v="0"/>
    <n v="0.30000000000000004"/>
    <n v="5000"/>
    <n v="1500.0000000000002"/>
    <n v="450.00000000000006"/>
    <n v="0.3"/>
  </r>
  <r>
    <x v="0"/>
    <n v="1185732"/>
    <x v="245"/>
    <x v="3"/>
    <x v="37"/>
    <x v="40"/>
    <x v="1"/>
    <n v="0.30000000000000004"/>
    <n v="1500"/>
    <n v="450.00000000000006"/>
    <n v="157.5"/>
    <n v="0.35"/>
  </r>
  <r>
    <x v="0"/>
    <n v="1185732"/>
    <x v="245"/>
    <x v="3"/>
    <x v="37"/>
    <x v="40"/>
    <x v="2"/>
    <n v="0.20000000000000007"/>
    <n v="2000"/>
    <n v="400.00000000000011"/>
    <n v="120.00000000000003"/>
    <n v="0.3"/>
  </r>
  <r>
    <x v="0"/>
    <n v="1185732"/>
    <x v="245"/>
    <x v="3"/>
    <x v="37"/>
    <x v="40"/>
    <x v="3"/>
    <n v="0.25000000000000006"/>
    <n v="750"/>
    <n v="187.50000000000003"/>
    <n v="56.250000000000007"/>
    <n v="0.3"/>
  </r>
  <r>
    <x v="0"/>
    <n v="1185732"/>
    <x v="245"/>
    <x v="3"/>
    <x v="37"/>
    <x v="40"/>
    <x v="4"/>
    <n v="0.39999999999999997"/>
    <n v="1500"/>
    <n v="600"/>
    <n v="300"/>
    <n v="0.5"/>
  </r>
  <r>
    <x v="0"/>
    <n v="1185732"/>
    <x v="245"/>
    <x v="3"/>
    <x v="37"/>
    <x v="40"/>
    <x v="5"/>
    <n v="0.14999999999999997"/>
    <n v="2500"/>
    <n v="374.99999999999994"/>
    <n v="149.99999999999997"/>
    <n v="0.4"/>
  </r>
  <r>
    <x v="0"/>
    <n v="1185732"/>
    <x v="115"/>
    <x v="3"/>
    <x v="37"/>
    <x v="40"/>
    <x v="0"/>
    <n v="0.20000000000000004"/>
    <n v="4700"/>
    <n v="940.00000000000023"/>
    <n v="282.00000000000006"/>
    <n v="0.3"/>
  </r>
  <r>
    <x v="0"/>
    <n v="1185732"/>
    <x v="115"/>
    <x v="3"/>
    <x v="37"/>
    <x v="40"/>
    <x v="1"/>
    <n v="0.20000000000000004"/>
    <n v="1750"/>
    <n v="350.00000000000006"/>
    <n v="122.50000000000001"/>
    <n v="0.35"/>
  </r>
  <r>
    <x v="0"/>
    <n v="1185732"/>
    <x v="115"/>
    <x v="3"/>
    <x v="37"/>
    <x v="40"/>
    <x v="2"/>
    <n v="0.10000000000000003"/>
    <n v="2250"/>
    <n v="225.00000000000009"/>
    <n v="67.500000000000028"/>
    <n v="0.3"/>
  </r>
  <r>
    <x v="0"/>
    <n v="1185732"/>
    <x v="115"/>
    <x v="3"/>
    <x v="37"/>
    <x v="40"/>
    <x v="3"/>
    <n v="0.14999999999999997"/>
    <n v="1000"/>
    <n v="149.99999999999997"/>
    <n v="44.999999999999993"/>
    <n v="0.3"/>
  </r>
  <r>
    <x v="0"/>
    <n v="1185732"/>
    <x v="115"/>
    <x v="3"/>
    <x v="37"/>
    <x v="40"/>
    <x v="4"/>
    <n v="0.30000000000000004"/>
    <n v="1500"/>
    <n v="450.00000000000006"/>
    <n v="225.00000000000003"/>
    <n v="0.5"/>
  </r>
  <r>
    <x v="0"/>
    <n v="1185732"/>
    <x v="115"/>
    <x v="3"/>
    <x v="37"/>
    <x v="40"/>
    <x v="5"/>
    <n v="0.20000000000000004"/>
    <n v="2500"/>
    <n v="500.00000000000011"/>
    <n v="200.00000000000006"/>
    <n v="0.4"/>
  </r>
  <r>
    <x v="0"/>
    <n v="1185732"/>
    <x v="206"/>
    <x v="3"/>
    <x v="37"/>
    <x v="40"/>
    <x v="0"/>
    <n v="0.20000000000000004"/>
    <n v="4750"/>
    <n v="950.00000000000023"/>
    <n v="285.00000000000006"/>
    <n v="0.3"/>
  </r>
  <r>
    <x v="0"/>
    <n v="1185732"/>
    <x v="206"/>
    <x v="3"/>
    <x v="37"/>
    <x v="40"/>
    <x v="1"/>
    <n v="0.20000000000000004"/>
    <n v="1750"/>
    <n v="350.00000000000006"/>
    <n v="122.50000000000001"/>
    <n v="0.35"/>
  </r>
  <r>
    <x v="0"/>
    <n v="1185732"/>
    <x v="206"/>
    <x v="3"/>
    <x v="37"/>
    <x v="40"/>
    <x v="2"/>
    <n v="0.10000000000000003"/>
    <n v="1750"/>
    <n v="175.00000000000006"/>
    <n v="52.500000000000014"/>
    <n v="0.3"/>
  </r>
  <r>
    <x v="0"/>
    <n v="1185732"/>
    <x v="206"/>
    <x v="3"/>
    <x v="37"/>
    <x v="40"/>
    <x v="3"/>
    <n v="0.14999999999999997"/>
    <n v="1000"/>
    <n v="149.99999999999997"/>
    <n v="44.999999999999993"/>
    <n v="0.3"/>
  </r>
  <r>
    <x v="0"/>
    <n v="1185732"/>
    <x v="206"/>
    <x v="3"/>
    <x v="37"/>
    <x v="40"/>
    <x v="4"/>
    <n v="0.6"/>
    <n v="1250"/>
    <n v="750"/>
    <n v="375"/>
    <n v="0.5"/>
  </r>
  <r>
    <x v="0"/>
    <n v="1185732"/>
    <x v="206"/>
    <x v="3"/>
    <x v="37"/>
    <x v="40"/>
    <x v="5"/>
    <n v="0.5"/>
    <n v="2500"/>
    <n v="1250"/>
    <n v="500"/>
    <n v="0.4"/>
  </r>
  <r>
    <x v="0"/>
    <n v="1185732"/>
    <x v="246"/>
    <x v="3"/>
    <x v="37"/>
    <x v="40"/>
    <x v="0"/>
    <n v="0.6"/>
    <n v="5200"/>
    <n v="3120"/>
    <n v="936"/>
    <n v="0.3"/>
  </r>
  <r>
    <x v="0"/>
    <n v="1185732"/>
    <x v="246"/>
    <x v="3"/>
    <x v="37"/>
    <x v="40"/>
    <x v="1"/>
    <n v="0.4"/>
    <n v="2250"/>
    <n v="900"/>
    <n v="315"/>
    <n v="0.35"/>
  </r>
  <r>
    <x v="0"/>
    <n v="1185732"/>
    <x v="246"/>
    <x v="3"/>
    <x v="37"/>
    <x v="40"/>
    <x v="2"/>
    <n v="0.35000000000000003"/>
    <n v="2000"/>
    <n v="700.00000000000011"/>
    <n v="210.00000000000003"/>
    <n v="0.3"/>
  </r>
  <r>
    <x v="0"/>
    <n v="1185732"/>
    <x v="246"/>
    <x v="3"/>
    <x v="37"/>
    <x v="40"/>
    <x v="3"/>
    <n v="0.35000000000000003"/>
    <n v="1250"/>
    <n v="437.50000000000006"/>
    <n v="131.25"/>
    <n v="0.3"/>
  </r>
  <r>
    <x v="0"/>
    <n v="1185732"/>
    <x v="246"/>
    <x v="3"/>
    <x v="37"/>
    <x v="40"/>
    <x v="4"/>
    <n v="0.44999999999999996"/>
    <n v="1500"/>
    <n v="674.99999999999989"/>
    <n v="337.49999999999994"/>
    <n v="0.5"/>
  </r>
  <r>
    <x v="0"/>
    <n v="1185732"/>
    <x v="246"/>
    <x v="3"/>
    <x v="37"/>
    <x v="40"/>
    <x v="5"/>
    <n v="0.49999999999999994"/>
    <n v="2750"/>
    <n v="1374.9999999999998"/>
    <n v="549.99999999999989"/>
    <n v="0.4"/>
  </r>
  <r>
    <x v="0"/>
    <n v="1185732"/>
    <x v="247"/>
    <x v="3"/>
    <x v="37"/>
    <x v="40"/>
    <x v="0"/>
    <n v="0.35000000000000003"/>
    <n v="5250"/>
    <n v="1837.5000000000002"/>
    <n v="551.25"/>
    <n v="0.3"/>
  </r>
  <r>
    <x v="0"/>
    <n v="1185732"/>
    <x v="247"/>
    <x v="3"/>
    <x v="37"/>
    <x v="40"/>
    <x v="1"/>
    <n v="0.3000000000000001"/>
    <n v="2750"/>
    <n v="825.00000000000023"/>
    <n v="288.75000000000006"/>
    <n v="0.35"/>
  </r>
  <r>
    <x v="0"/>
    <n v="1185732"/>
    <x v="247"/>
    <x v="3"/>
    <x v="37"/>
    <x v="40"/>
    <x v="2"/>
    <n v="0.25000000000000006"/>
    <n v="2000"/>
    <n v="500.00000000000011"/>
    <n v="150.00000000000003"/>
    <n v="0.3"/>
  </r>
  <r>
    <x v="0"/>
    <n v="1185732"/>
    <x v="247"/>
    <x v="3"/>
    <x v="37"/>
    <x v="40"/>
    <x v="3"/>
    <n v="0.25000000000000006"/>
    <n v="1750"/>
    <n v="437.50000000000011"/>
    <n v="131.25000000000003"/>
    <n v="0.3"/>
  </r>
  <r>
    <x v="0"/>
    <n v="1185732"/>
    <x v="247"/>
    <x v="3"/>
    <x v="37"/>
    <x v="40"/>
    <x v="4"/>
    <n v="0.35000000000000003"/>
    <n v="1750"/>
    <n v="612.50000000000011"/>
    <n v="306.25000000000006"/>
    <n v="0.5"/>
  </r>
  <r>
    <x v="0"/>
    <n v="1185732"/>
    <x v="247"/>
    <x v="3"/>
    <x v="37"/>
    <x v="40"/>
    <x v="5"/>
    <n v="0.55000000000000004"/>
    <n v="3250"/>
    <n v="1787.5000000000002"/>
    <n v="715.00000000000011"/>
    <n v="0.4"/>
  </r>
  <r>
    <x v="0"/>
    <n v="1185732"/>
    <x v="116"/>
    <x v="3"/>
    <x v="37"/>
    <x v="40"/>
    <x v="0"/>
    <n v="0.5"/>
    <n v="5500"/>
    <n v="2750"/>
    <n v="825"/>
    <n v="0.3"/>
  </r>
  <r>
    <x v="0"/>
    <n v="1185732"/>
    <x v="116"/>
    <x v="3"/>
    <x v="37"/>
    <x v="40"/>
    <x v="1"/>
    <n v="0.45000000000000007"/>
    <n v="3000"/>
    <n v="1350.0000000000002"/>
    <n v="472.50000000000006"/>
    <n v="0.35"/>
  </r>
  <r>
    <x v="0"/>
    <n v="1185732"/>
    <x v="116"/>
    <x v="3"/>
    <x v="37"/>
    <x v="40"/>
    <x v="2"/>
    <n v="0.4"/>
    <n v="2250"/>
    <n v="900"/>
    <n v="270"/>
    <n v="0.3"/>
  </r>
  <r>
    <x v="0"/>
    <n v="1185732"/>
    <x v="116"/>
    <x v="3"/>
    <x v="37"/>
    <x v="40"/>
    <x v="3"/>
    <n v="0.4"/>
    <n v="1750"/>
    <n v="700"/>
    <n v="210"/>
    <n v="0.3"/>
  </r>
  <r>
    <x v="0"/>
    <n v="1185732"/>
    <x v="116"/>
    <x v="3"/>
    <x v="37"/>
    <x v="40"/>
    <x v="4"/>
    <n v="0.5"/>
    <n v="2000"/>
    <n v="1000"/>
    <n v="500"/>
    <n v="0.5"/>
  </r>
  <r>
    <x v="0"/>
    <n v="1185732"/>
    <x v="116"/>
    <x v="3"/>
    <x v="37"/>
    <x v="40"/>
    <x v="5"/>
    <n v="0.55000000000000004"/>
    <n v="3750"/>
    <n v="2062.5"/>
    <n v="825"/>
    <n v="0.4"/>
  </r>
  <r>
    <x v="0"/>
    <n v="1185732"/>
    <x v="208"/>
    <x v="3"/>
    <x v="37"/>
    <x v="40"/>
    <x v="0"/>
    <n v="0.5"/>
    <n v="5250"/>
    <n v="2625"/>
    <n v="787.5"/>
    <n v="0.3"/>
  </r>
  <r>
    <x v="0"/>
    <n v="1185732"/>
    <x v="208"/>
    <x v="3"/>
    <x v="37"/>
    <x v="40"/>
    <x v="1"/>
    <n v="0.45000000000000007"/>
    <n v="3000"/>
    <n v="1350.0000000000002"/>
    <n v="472.50000000000006"/>
    <n v="0.35"/>
  </r>
  <r>
    <x v="0"/>
    <n v="1185732"/>
    <x v="208"/>
    <x v="3"/>
    <x v="37"/>
    <x v="40"/>
    <x v="2"/>
    <n v="0.4"/>
    <n v="2250"/>
    <n v="900"/>
    <n v="270"/>
    <n v="0.3"/>
  </r>
  <r>
    <x v="0"/>
    <n v="1185732"/>
    <x v="208"/>
    <x v="3"/>
    <x v="37"/>
    <x v="40"/>
    <x v="3"/>
    <n v="0.4"/>
    <n v="2000"/>
    <n v="800"/>
    <n v="240"/>
    <n v="0.3"/>
  </r>
  <r>
    <x v="0"/>
    <n v="1185732"/>
    <x v="208"/>
    <x v="3"/>
    <x v="37"/>
    <x v="40"/>
    <x v="4"/>
    <n v="0.5"/>
    <n v="1750"/>
    <n v="875"/>
    <n v="437.5"/>
    <n v="0.5"/>
  </r>
  <r>
    <x v="0"/>
    <n v="1185732"/>
    <x v="208"/>
    <x v="3"/>
    <x v="37"/>
    <x v="40"/>
    <x v="5"/>
    <n v="0.55000000000000004"/>
    <n v="3500"/>
    <n v="1925.0000000000002"/>
    <n v="770.00000000000011"/>
    <n v="0.4"/>
  </r>
  <r>
    <x v="0"/>
    <n v="1185732"/>
    <x v="248"/>
    <x v="3"/>
    <x v="37"/>
    <x v="40"/>
    <x v="0"/>
    <n v="0.35000000000000003"/>
    <n v="4750"/>
    <n v="1662.5000000000002"/>
    <n v="498.75000000000006"/>
    <n v="0.3"/>
  </r>
  <r>
    <x v="0"/>
    <n v="1185732"/>
    <x v="248"/>
    <x v="3"/>
    <x v="37"/>
    <x v="40"/>
    <x v="1"/>
    <n v="0.3000000000000001"/>
    <n v="2750"/>
    <n v="825.00000000000023"/>
    <n v="288.75000000000006"/>
    <n v="0.35"/>
  </r>
  <r>
    <x v="0"/>
    <n v="1185732"/>
    <x v="248"/>
    <x v="3"/>
    <x v="37"/>
    <x v="40"/>
    <x v="2"/>
    <n v="0.25000000000000006"/>
    <n v="1750"/>
    <n v="437.50000000000011"/>
    <n v="131.25000000000003"/>
    <n v="0.3"/>
  </r>
  <r>
    <x v="0"/>
    <n v="1185732"/>
    <x v="248"/>
    <x v="3"/>
    <x v="37"/>
    <x v="40"/>
    <x v="3"/>
    <n v="0.25000000000000006"/>
    <n v="1500"/>
    <n v="375.00000000000006"/>
    <n v="112.50000000000001"/>
    <n v="0.3"/>
  </r>
  <r>
    <x v="0"/>
    <n v="1185732"/>
    <x v="248"/>
    <x v="3"/>
    <x v="37"/>
    <x v="40"/>
    <x v="4"/>
    <n v="0.35000000000000003"/>
    <n v="1500"/>
    <n v="525"/>
    <n v="262.5"/>
    <n v="0.5"/>
  </r>
  <r>
    <x v="0"/>
    <n v="1185732"/>
    <x v="248"/>
    <x v="3"/>
    <x v="37"/>
    <x v="40"/>
    <x v="5"/>
    <n v="0.4"/>
    <n v="2250"/>
    <n v="900"/>
    <n v="360"/>
    <n v="0.4"/>
  </r>
  <r>
    <x v="0"/>
    <n v="1185732"/>
    <x v="249"/>
    <x v="3"/>
    <x v="37"/>
    <x v="40"/>
    <x v="0"/>
    <n v="0.44999999999999996"/>
    <n v="4000"/>
    <n v="1799.9999999999998"/>
    <n v="539.99999999999989"/>
    <n v="0.3"/>
  </r>
  <r>
    <x v="0"/>
    <n v="1185732"/>
    <x v="249"/>
    <x v="3"/>
    <x v="37"/>
    <x v="40"/>
    <x v="1"/>
    <n v="0.35000000000000003"/>
    <n v="2500"/>
    <n v="875.00000000000011"/>
    <n v="306.25"/>
    <n v="0.35"/>
  </r>
  <r>
    <x v="0"/>
    <n v="1185732"/>
    <x v="249"/>
    <x v="3"/>
    <x v="37"/>
    <x v="40"/>
    <x v="2"/>
    <n v="0.35000000000000003"/>
    <n v="1500"/>
    <n v="525"/>
    <n v="157.5"/>
    <n v="0.3"/>
  </r>
  <r>
    <x v="0"/>
    <n v="1185732"/>
    <x v="249"/>
    <x v="3"/>
    <x v="37"/>
    <x v="40"/>
    <x v="3"/>
    <n v="0.35000000000000003"/>
    <n v="1250"/>
    <n v="437.50000000000006"/>
    <n v="131.25"/>
    <n v="0.3"/>
  </r>
  <r>
    <x v="0"/>
    <n v="1185732"/>
    <x v="249"/>
    <x v="3"/>
    <x v="37"/>
    <x v="40"/>
    <x v="4"/>
    <n v="0.44999999999999996"/>
    <n v="1250"/>
    <n v="562.5"/>
    <n v="281.25"/>
    <n v="0.5"/>
  </r>
  <r>
    <x v="0"/>
    <n v="1185732"/>
    <x v="249"/>
    <x v="3"/>
    <x v="37"/>
    <x v="40"/>
    <x v="5"/>
    <n v="0.49999999999999983"/>
    <n v="2500"/>
    <n v="1249.9999999999995"/>
    <n v="499.99999999999983"/>
    <n v="0.4"/>
  </r>
  <r>
    <x v="0"/>
    <n v="1185732"/>
    <x v="210"/>
    <x v="3"/>
    <x v="37"/>
    <x v="40"/>
    <x v="0"/>
    <n v="0.44999999999999996"/>
    <n v="4000"/>
    <n v="1799.9999999999998"/>
    <n v="539.99999999999989"/>
    <n v="0.3"/>
  </r>
  <r>
    <x v="0"/>
    <n v="1185732"/>
    <x v="210"/>
    <x v="3"/>
    <x v="37"/>
    <x v="40"/>
    <x v="1"/>
    <n v="0.35000000000000003"/>
    <n v="2750"/>
    <n v="962.50000000000011"/>
    <n v="336.875"/>
    <n v="0.35"/>
  </r>
  <r>
    <x v="0"/>
    <n v="1185732"/>
    <x v="210"/>
    <x v="3"/>
    <x v="37"/>
    <x v="40"/>
    <x v="2"/>
    <n v="0.35000000000000003"/>
    <n v="2200"/>
    <n v="770.00000000000011"/>
    <n v="231.00000000000003"/>
    <n v="0.3"/>
  </r>
  <r>
    <x v="0"/>
    <n v="1185732"/>
    <x v="210"/>
    <x v="3"/>
    <x v="37"/>
    <x v="40"/>
    <x v="3"/>
    <n v="0.35000000000000003"/>
    <n v="2000"/>
    <n v="700.00000000000011"/>
    <n v="210.00000000000003"/>
    <n v="0.3"/>
  </r>
  <r>
    <x v="0"/>
    <n v="1185732"/>
    <x v="210"/>
    <x v="3"/>
    <x v="37"/>
    <x v="40"/>
    <x v="4"/>
    <n v="0.6"/>
    <n v="1750"/>
    <n v="1050"/>
    <n v="525"/>
    <n v="0.5"/>
  </r>
  <r>
    <x v="0"/>
    <n v="1185732"/>
    <x v="210"/>
    <x v="3"/>
    <x v="37"/>
    <x v="40"/>
    <x v="5"/>
    <n v="0.64999999999999991"/>
    <n v="2750"/>
    <n v="1787.4999999999998"/>
    <n v="715"/>
    <n v="0.4"/>
  </r>
  <r>
    <x v="0"/>
    <n v="1185732"/>
    <x v="211"/>
    <x v="3"/>
    <x v="37"/>
    <x v="40"/>
    <x v="0"/>
    <n v="0.6"/>
    <n v="5250"/>
    <n v="3150"/>
    <n v="945"/>
    <n v="0.3"/>
  </r>
  <r>
    <x v="0"/>
    <n v="1185732"/>
    <x v="211"/>
    <x v="3"/>
    <x v="37"/>
    <x v="40"/>
    <x v="1"/>
    <n v="0.5"/>
    <n v="3250"/>
    <n v="1625"/>
    <n v="568.75"/>
    <n v="0.35"/>
  </r>
  <r>
    <x v="0"/>
    <n v="1185732"/>
    <x v="211"/>
    <x v="3"/>
    <x v="37"/>
    <x v="40"/>
    <x v="2"/>
    <n v="0.5"/>
    <n v="2750"/>
    <n v="1375"/>
    <n v="412.5"/>
    <n v="0.3"/>
  </r>
  <r>
    <x v="0"/>
    <n v="1185732"/>
    <x v="211"/>
    <x v="3"/>
    <x v="37"/>
    <x v="40"/>
    <x v="3"/>
    <n v="0.5"/>
    <n v="2250"/>
    <n v="1125"/>
    <n v="337.5"/>
    <n v="0.3"/>
  </r>
  <r>
    <x v="0"/>
    <n v="1185732"/>
    <x v="211"/>
    <x v="3"/>
    <x v="37"/>
    <x v="40"/>
    <x v="4"/>
    <n v="0.6"/>
    <n v="2250"/>
    <n v="1350"/>
    <n v="675"/>
    <n v="0.5"/>
  </r>
  <r>
    <x v="0"/>
    <n v="1185732"/>
    <x v="211"/>
    <x v="3"/>
    <x v="37"/>
    <x v="40"/>
    <x v="5"/>
    <n v="0.64999999999999991"/>
    <n v="3250"/>
    <n v="2112.4999999999995"/>
    <n v="844.99999999999989"/>
    <n v="0.4"/>
  </r>
  <r>
    <x v="0"/>
    <n v="1185732"/>
    <x v="66"/>
    <x v="3"/>
    <x v="38"/>
    <x v="41"/>
    <x v="0"/>
    <n v="0.30000000000000004"/>
    <n v="4500"/>
    <n v="1350.0000000000002"/>
    <n v="405.00000000000006"/>
    <n v="0.3"/>
  </r>
  <r>
    <x v="0"/>
    <n v="1185732"/>
    <x v="66"/>
    <x v="3"/>
    <x v="38"/>
    <x v="41"/>
    <x v="1"/>
    <n v="0.30000000000000004"/>
    <n v="2500"/>
    <n v="750.00000000000011"/>
    <n v="262.5"/>
    <n v="0.35"/>
  </r>
  <r>
    <x v="0"/>
    <n v="1185732"/>
    <x v="66"/>
    <x v="3"/>
    <x v="38"/>
    <x v="41"/>
    <x v="2"/>
    <n v="0.20000000000000007"/>
    <n v="2500"/>
    <n v="500.00000000000017"/>
    <n v="150.00000000000006"/>
    <n v="0.3"/>
  </r>
  <r>
    <x v="0"/>
    <n v="1185732"/>
    <x v="66"/>
    <x v="3"/>
    <x v="38"/>
    <x v="41"/>
    <x v="3"/>
    <n v="0.25000000000000006"/>
    <n v="1000"/>
    <n v="250.00000000000006"/>
    <n v="75.000000000000014"/>
    <n v="0.3"/>
  </r>
  <r>
    <x v="0"/>
    <n v="1185732"/>
    <x v="66"/>
    <x v="3"/>
    <x v="38"/>
    <x v="41"/>
    <x v="4"/>
    <n v="0.39999999999999997"/>
    <n v="1500"/>
    <n v="600"/>
    <n v="300"/>
    <n v="0.5"/>
  </r>
  <r>
    <x v="0"/>
    <n v="1185732"/>
    <x v="66"/>
    <x v="3"/>
    <x v="38"/>
    <x v="41"/>
    <x v="5"/>
    <n v="0.30000000000000004"/>
    <n v="2500"/>
    <n v="750.00000000000011"/>
    <n v="300.00000000000006"/>
    <n v="0.4"/>
  </r>
  <r>
    <x v="0"/>
    <n v="1185732"/>
    <x v="67"/>
    <x v="3"/>
    <x v="38"/>
    <x v="41"/>
    <x v="0"/>
    <n v="0.30000000000000004"/>
    <n v="5000"/>
    <n v="1500.0000000000002"/>
    <n v="450.00000000000006"/>
    <n v="0.3"/>
  </r>
  <r>
    <x v="0"/>
    <n v="1185732"/>
    <x v="67"/>
    <x v="3"/>
    <x v="38"/>
    <x v="41"/>
    <x v="1"/>
    <n v="0.30000000000000004"/>
    <n v="1500"/>
    <n v="450.00000000000006"/>
    <n v="157.5"/>
    <n v="0.35"/>
  </r>
  <r>
    <x v="0"/>
    <n v="1185732"/>
    <x v="67"/>
    <x v="3"/>
    <x v="38"/>
    <x v="41"/>
    <x v="2"/>
    <n v="0.20000000000000007"/>
    <n v="2000"/>
    <n v="400.00000000000011"/>
    <n v="120.00000000000003"/>
    <n v="0.3"/>
  </r>
  <r>
    <x v="0"/>
    <n v="1185732"/>
    <x v="67"/>
    <x v="3"/>
    <x v="38"/>
    <x v="41"/>
    <x v="3"/>
    <n v="0.25000000000000006"/>
    <n v="750"/>
    <n v="187.50000000000003"/>
    <n v="56.250000000000007"/>
    <n v="0.3"/>
  </r>
  <r>
    <x v="0"/>
    <n v="1185732"/>
    <x v="67"/>
    <x v="3"/>
    <x v="38"/>
    <x v="41"/>
    <x v="4"/>
    <n v="0.39999999999999997"/>
    <n v="1500"/>
    <n v="600"/>
    <n v="300"/>
    <n v="0.5"/>
  </r>
  <r>
    <x v="0"/>
    <n v="1185732"/>
    <x v="67"/>
    <x v="3"/>
    <x v="38"/>
    <x v="41"/>
    <x v="5"/>
    <n v="0.14999999999999997"/>
    <n v="2500"/>
    <n v="374.99999999999994"/>
    <n v="149.99999999999997"/>
    <n v="0.4"/>
  </r>
  <r>
    <x v="0"/>
    <n v="1185732"/>
    <x v="68"/>
    <x v="3"/>
    <x v="38"/>
    <x v="41"/>
    <x v="0"/>
    <n v="0.20000000000000004"/>
    <n v="4700"/>
    <n v="940.00000000000023"/>
    <n v="282.00000000000006"/>
    <n v="0.3"/>
  </r>
  <r>
    <x v="0"/>
    <n v="1185732"/>
    <x v="68"/>
    <x v="3"/>
    <x v="38"/>
    <x v="41"/>
    <x v="1"/>
    <n v="0.20000000000000004"/>
    <n v="1750"/>
    <n v="350.00000000000006"/>
    <n v="122.50000000000001"/>
    <n v="0.35"/>
  </r>
  <r>
    <x v="0"/>
    <n v="1185732"/>
    <x v="68"/>
    <x v="3"/>
    <x v="38"/>
    <x v="41"/>
    <x v="2"/>
    <n v="0.10000000000000003"/>
    <n v="2250"/>
    <n v="225.00000000000009"/>
    <n v="67.500000000000028"/>
    <n v="0.3"/>
  </r>
  <r>
    <x v="0"/>
    <n v="1185732"/>
    <x v="68"/>
    <x v="3"/>
    <x v="38"/>
    <x v="41"/>
    <x v="3"/>
    <n v="0.14999999999999997"/>
    <n v="750"/>
    <n v="112.49999999999997"/>
    <n v="33.749999999999993"/>
    <n v="0.3"/>
  </r>
  <r>
    <x v="0"/>
    <n v="1185732"/>
    <x v="68"/>
    <x v="3"/>
    <x v="38"/>
    <x v="41"/>
    <x v="4"/>
    <n v="0.30000000000000004"/>
    <n v="1250"/>
    <n v="375.00000000000006"/>
    <n v="187.50000000000003"/>
    <n v="0.5"/>
  </r>
  <r>
    <x v="0"/>
    <n v="1185732"/>
    <x v="68"/>
    <x v="3"/>
    <x v="38"/>
    <x v="41"/>
    <x v="5"/>
    <n v="0.20000000000000004"/>
    <n v="2250"/>
    <n v="450.00000000000011"/>
    <n v="180.00000000000006"/>
    <n v="0.4"/>
  </r>
  <r>
    <x v="0"/>
    <n v="1185732"/>
    <x v="69"/>
    <x v="3"/>
    <x v="38"/>
    <x v="41"/>
    <x v="0"/>
    <n v="0.20000000000000004"/>
    <n v="4500"/>
    <n v="900.00000000000023"/>
    <n v="270.00000000000006"/>
    <n v="0.3"/>
  </r>
  <r>
    <x v="0"/>
    <n v="1185732"/>
    <x v="69"/>
    <x v="3"/>
    <x v="38"/>
    <x v="41"/>
    <x v="1"/>
    <n v="0.20000000000000004"/>
    <n v="1500"/>
    <n v="300.00000000000006"/>
    <n v="105.00000000000001"/>
    <n v="0.35"/>
  </r>
  <r>
    <x v="0"/>
    <n v="1185732"/>
    <x v="69"/>
    <x v="3"/>
    <x v="38"/>
    <x v="41"/>
    <x v="2"/>
    <n v="0.10000000000000003"/>
    <n v="1500"/>
    <n v="150.00000000000006"/>
    <n v="45.000000000000014"/>
    <n v="0.3"/>
  </r>
  <r>
    <x v="0"/>
    <n v="1185732"/>
    <x v="69"/>
    <x v="3"/>
    <x v="38"/>
    <x v="41"/>
    <x v="3"/>
    <n v="0.14999999999999997"/>
    <n v="750"/>
    <n v="112.49999999999997"/>
    <n v="33.749999999999993"/>
    <n v="0.3"/>
  </r>
  <r>
    <x v="0"/>
    <n v="1185732"/>
    <x v="69"/>
    <x v="3"/>
    <x v="38"/>
    <x v="41"/>
    <x v="4"/>
    <n v="0.6"/>
    <n v="1000"/>
    <n v="600"/>
    <n v="300"/>
    <n v="0.5"/>
  </r>
  <r>
    <x v="0"/>
    <n v="1185732"/>
    <x v="69"/>
    <x v="3"/>
    <x v="38"/>
    <x v="41"/>
    <x v="5"/>
    <n v="0.5"/>
    <n v="2250"/>
    <n v="1125"/>
    <n v="450"/>
    <n v="0.4"/>
  </r>
  <r>
    <x v="0"/>
    <n v="1185732"/>
    <x v="70"/>
    <x v="3"/>
    <x v="38"/>
    <x v="41"/>
    <x v="0"/>
    <n v="0.6"/>
    <n v="4950"/>
    <n v="2970"/>
    <n v="891"/>
    <n v="0.3"/>
  </r>
  <r>
    <x v="0"/>
    <n v="1185732"/>
    <x v="70"/>
    <x v="3"/>
    <x v="38"/>
    <x v="41"/>
    <x v="1"/>
    <n v="0.4"/>
    <n v="2000"/>
    <n v="800"/>
    <n v="280"/>
    <n v="0.35"/>
  </r>
  <r>
    <x v="0"/>
    <n v="1185732"/>
    <x v="70"/>
    <x v="3"/>
    <x v="38"/>
    <x v="41"/>
    <x v="2"/>
    <n v="0.35000000000000003"/>
    <n v="1750"/>
    <n v="612.50000000000011"/>
    <n v="183.75000000000003"/>
    <n v="0.3"/>
  </r>
  <r>
    <x v="0"/>
    <n v="1185732"/>
    <x v="70"/>
    <x v="3"/>
    <x v="38"/>
    <x v="41"/>
    <x v="3"/>
    <n v="0.35000000000000003"/>
    <n v="1500"/>
    <n v="525"/>
    <n v="157.5"/>
    <n v="0.3"/>
  </r>
  <r>
    <x v="0"/>
    <n v="1185732"/>
    <x v="70"/>
    <x v="3"/>
    <x v="38"/>
    <x v="41"/>
    <x v="4"/>
    <n v="0.44999999999999996"/>
    <n v="1750"/>
    <n v="787.49999999999989"/>
    <n v="393.74999999999994"/>
    <n v="0.5"/>
  </r>
  <r>
    <x v="0"/>
    <n v="1185732"/>
    <x v="70"/>
    <x v="3"/>
    <x v="38"/>
    <x v="41"/>
    <x v="5"/>
    <n v="0.49999999999999994"/>
    <n v="3000"/>
    <n v="1499.9999999999998"/>
    <n v="599.99999999999989"/>
    <n v="0.4"/>
  </r>
  <r>
    <x v="0"/>
    <n v="1185732"/>
    <x v="71"/>
    <x v="3"/>
    <x v="38"/>
    <x v="41"/>
    <x v="0"/>
    <n v="0.35000000000000003"/>
    <n v="5500"/>
    <n v="1925.0000000000002"/>
    <n v="577.5"/>
    <n v="0.3"/>
  </r>
  <r>
    <x v="0"/>
    <n v="1185732"/>
    <x v="71"/>
    <x v="3"/>
    <x v="38"/>
    <x v="41"/>
    <x v="1"/>
    <n v="0.3000000000000001"/>
    <n v="3000"/>
    <n v="900.00000000000034"/>
    <n v="315.00000000000011"/>
    <n v="0.35"/>
  </r>
  <r>
    <x v="0"/>
    <n v="1185732"/>
    <x v="71"/>
    <x v="3"/>
    <x v="38"/>
    <x v="41"/>
    <x v="2"/>
    <n v="0.25000000000000006"/>
    <n v="2000"/>
    <n v="500.00000000000011"/>
    <n v="150.00000000000003"/>
    <n v="0.3"/>
  </r>
  <r>
    <x v="0"/>
    <n v="1185732"/>
    <x v="71"/>
    <x v="3"/>
    <x v="38"/>
    <x v="41"/>
    <x v="3"/>
    <n v="0.25000000000000006"/>
    <n v="1750"/>
    <n v="437.50000000000011"/>
    <n v="131.25000000000003"/>
    <n v="0.3"/>
  </r>
  <r>
    <x v="0"/>
    <n v="1185732"/>
    <x v="71"/>
    <x v="3"/>
    <x v="38"/>
    <x v="41"/>
    <x v="4"/>
    <n v="0.35000000000000003"/>
    <n v="1750"/>
    <n v="612.50000000000011"/>
    <n v="306.25000000000006"/>
    <n v="0.5"/>
  </r>
  <r>
    <x v="0"/>
    <n v="1185732"/>
    <x v="71"/>
    <x v="3"/>
    <x v="38"/>
    <x v="41"/>
    <x v="5"/>
    <n v="0.55000000000000004"/>
    <n v="3250"/>
    <n v="1787.5000000000002"/>
    <n v="715.00000000000011"/>
    <n v="0.4"/>
  </r>
  <r>
    <x v="0"/>
    <n v="1185732"/>
    <x v="72"/>
    <x v="3"/>
    <x v="38"/>
    <x v="41"/>
    <x v="0"/>
    <n v="0.5"/>
    <n v="5500"/>
    <n v="2750"/>
    <n v="825"/>
    <n v="0.3"/>
  </r>
  <r>
    <x v="0"/>
    <n v="1185732"/>
    <x v="72"/>
    <x v="3"/>
    <x v="38"/>
    <x v="41"/>
    <x v="1"/>
    <n v="0.45000000000000007"/>
    <n v="3000"/>
    <n v="1350.0000000000002"/>
    <n v="472.50000000000006"/>
    <n v="0.35"/>
  </r>
  <r>
    <x v="0"/>
    <n v="1185732"/>
    <x v="72"/>
    <x v="3"/>
    <x v="38"/>
    <x v="41"/>
    <x v="2"/>
    <n v="0.4"/>
    <n v="2250"/>
    <n v="900"/>
    <n v="270"/>
    <n v="0.3"/>
  </r>
  <r>
    <x v="0"/>
    <n v="1185732"/>
    <x v="72"/>
    <x v="3"/>
    <x v="38"/>
    <x v="41"/>
    <x v="3"/>
    <n v="0.4"/>
    <n v="1750"/>
    <n v="700"/>
    <n v="210"/>
    <n v="0.3"/>
  </r>
  <r>
    <x v="0"/>
    <n v="1185732"/>
    <x v="72"/>
    <x v="3"/>
    <x v="38"/>
    <x v="41"/>
    <x v="4"/>
    <n v="0.5"/>
    <n v="2000"/>
    <n v="1000"/>
    <n v="500"/>
    <n v="0.5"/>
  </r>
  <r>
    <x v="0"/>
    <n v="1185732"/>
    <x v="72"/>
    <x v="3"/>
    <x v="38"/>
    <x v="41"/>
    <x v="5"/>
    <n v="0.55000000000000004"/>
    <n v="3750"/>
    <n v="2062.5"/>
    <n v="825"/>
    <n v="0.4"/>
  </r>
  <r>
    <x v="0"/>
    <n v="1185732"/>
    <x v="73"/>
    <x v="3"/>
    <x v="38"/>
    <x v="41"/>
    <x v="0"/>
    <n v="0.5"/>
    <n v="5250"/>
    <n v="2625"/>
    <n v="787.5"/>
    <n v="0.3"/>
  </r>
  <r>
    <x v="0"/>
    <n v="1185732"/>
    <x v="73"/>
    <x v="3"/>
    <x v="38"/>
    <x v="41"/>
    <x v="1"/>
    <n v="0.45000000000000007"/>
    <n v="3000"/>
    <n v="1350.0000000000002"/>
    <n v="472.50000000000006"/>
    <n v="0.35"/>
  </r>
  <r>
    <x v="0"/>
    <n v="1185732"/>
    <x v="73"/>
    <x v="3"/>
    <x v="38"/>
    <x v="41"/>
    <x v="2"/>
    <n v="0.4"/>
    <n v="2250"/>
    <n v="900"/>
    <n v="270"/>
    <n v="0.3"/>
  </r>
  <r>
    <x v="0"/>
    <n v="1185732"/>
    <x v="73"/>
    <x v="3"/>
    <x v="38"/>
    <x v="41"/>
    <x v="3"/>
    <n v="0.4"/>
    <n v="2000"/>
    <n v="800"/>
    <n v="240"/>
    <n v="0.3"/>
  </r>
  <r>
    <x v="0"/>
    <n v="1185732"/>
    <x v="73"/>
    <x v="3"/>
    <x v="38"/>
    <x v="41"/>
    <x v="4"/>
    <n v="0.5"/>
    <n v="1750"/>
    <n v="875"/>
    <n v="437.5"/>
    <n v="0.5"/>
  </r>
  <r>
    <x v="0"/>
    <n v="1185732"/>
    <x v="73"/>
    <x v="3"/>
    <x v="38"/>
    <x v="41"/>
    <x v="5"/>
    <n v="0.55000000000000004"/>
    <n v="3500"/>
    <n v="1925.0000000000002"/>
    <n v="770.00000000000011"/>
    <n v="0.4"/>
  </r>
  <r>
    <x v="0"/>
    <n v="1185732"/>
    <x v="74"/>
    <x v="3"/>
    <x v="38"/>
    <x v="41"/>
    <x v="0"/>
    <n v="0.35000000000000003"/>
    <n v="4750"/>
    <n v="1662.5000000000002"/>
    <n v="498.75000000000006"/>
    <n v="0.3"/>
  </r>
  <r>
    <x v="0"/>
    <n v="1185732"/>
    <x v="74"/>
    <x v="3"/>
    <x v="38"/>
    <x v="41"/>
    <x v="1"/>
    <n v="0.3000000000000001"/>
    <n v="2500"/>
    <n v="750.00000000000023"/>
    <n v="262.50000000000006"/>
    <n v="0.35"/>
  </r>
  <r>
    <x v="0"/>
    <n v="1185732"/>
    <x v="74"/>
    <x v="3"/>
    <x v="38"/>
    <x v="41"/>
    <x v="2"/>
    <n v="0.25000000000000006"/>
    <n v="1500"/>
    <n v="375.00000000000006"/>
    <n v="112.50000000000001"/>
    <n v="0.3"/>
  </r>
  <r>
    <x v="0"/>
    <n v="1185732"/>
    <x v="74"/>
    <x v="3"/>
    <x v="38"/>
    <x v="41"/>
    <x v="3"/>
    <n v="0.25000000000000006"/>
    <n v="1250"/>
    <n v="312.50000000000006"/>
    <n v="93.750000000000014"/>
    <n v="0.3"/>
  </r>
  <r>
    <x v="0"/>
    <n v="1185732"/>
    <x v="74"/>
    <x v="3"/>
    <x v="38"/>
    <x v="41"/>
    <x v="4"/>
    <n v="0.35000000000000003"/>
    <n v="1250"/>
    <n v="437.50000000000006"/>
    <n v="218.75000000000003"/>
    <n v="0.5"/>
  </r>
  <r>
    <x v="0"/>
    <n v="1185732"/>
    <x v="74"/>
    <x v="3"/>
    <x v="38"/>
    <x v="41"/>
    <x v="5"/>
    <n v="0.4"/>
    <n v="2000"/>
    <n v="800"/>
    <n v="320"/>
    <n v="0.4"/>
  </r>
  <r>
    <x v="0"/>
    <n v="1185732"/>
    <x v="75"/>
    <x v="3"/>
    <x v="38"/>
    <x v="41"/>
    <x v="0"/>
    <n v="0.44999999999999996"/>
    <n v="3750"/>
    <n v="1687.4999999999998"/>
    <n v="506.24999999999989"/>
    <n v="0.3"/>
  </r>
  <r>
    <x v="0"/>
    <n v="1185732"/>
    <x v="75"/>
    <x v="3"/>
    <x v="38"/>
    <x v="41"/>
    <x v="1"/>
    <n v="0.35000000000000003"/>
    <n v="2250"/>
    <n v="787.50000000000011"/>
    <n v="275.625"/>
    <n v="0.35"/>
  </r>
  <r>
    <x v="0"/>
    <n v="1185732"/>
    <x v="75"/>
    <x v="3"/>
    <x v="38"/>
    <x v="41"/>
    <x v="2"/>
    <n v="0.35000000000000003"/>
    <n v="1250"/>
    <n v="437.50000000000006"/>
    <n v="131.25"/>
    <n v="0.3"/>
  </r>
  <r>
    <x v="0"/>
    <n v="1185732"/>
    <x v="75"/>
    <x v="3"/>
    <x v="38"/>
    <x v="41"/>
    <x v="3"/>
    <n v="0.35000000000000003"/>
    <n v="1250"/>
    <n v="437.50000000000006"/>
    <n v="131.25"/>
    <n v="0.3"/>
  </r>
  <r>
    <x v="0"/>
    <n v="1185732"/>
    <x v="75"/>
    <x v="3"/>
    <x v="38"/>
    <x v="41"/>
    <x v="4"/>
    <n v="0.44999999999999996"/>
    <n v="1250"/>
    <n v="562.5"/>
    <n v="281.25"/>
    <n v="0.5"/>
  </r>
  <r>
    <x v="0"/>
    <n v="1185732"/>
    <x v="75"/>
    <x v="3"/>
    <x v="38"/>
    <x v="41"/>
    <x v="5"/>
    <n v="0.49999999999999983"/>
    <n v="2500"/>
    <n v="1249.9999999999995"/>
    <n v="499.99999999999983"/>
    <n v="0.4"/>
  </r>
  <r>
    <x v="0"/>
    <n v="1185732"/>
    <x v="76"/>
    <x v="3"/>
    <x v="38"/>
    <x v="41"/>
    <x v="0"/>
    <n v="0.44999999999999996"/>
    <n v="4000"/>
    <n v="1799.9999999999998"/>
    <n v="539.99999999999989"/>
    <n v="0.3"/>
  </r>
  <r>
    <x v="0"/>
    <n v="1185732"/>
    <x v="76"/>
    <x v="3"/>
    <x v="38"/>
    <x v="41"/>
    <x v="1"/>
    <n v="0.35000000000000003"/>
    <n v="3000"/>
    <n v="1050"/>
    <n v="367.5"/>
    <n v="0.35"/>
  </r>
  <r>
    <x v="0"/>
    <n v="1185732"/>
    <x v="76"/>
    <x v="3"/>
    <x v="38"/>
    <x v="41"/>
    <x v="2"/>
    <n v="0.35000000000000003"/>
    <n v="2450"/>
    <n v="857.50000000000011"/>
    <n v="257.25"/>
    <n v="0.3"/>
  </r>
  <r>
    <x v="0"/>
    <n v="1185732"/>
    <x v="76"/>
    <x v="3"/>
    <x v="38"/>
    <x v="41"/>
    <x v="3"/>
    <n v="0.35000000000000003"/>
    <n v="2250"/>
    <n v="787.50000000000011"/>
    <n v="236.25000000000003"/>
    <n v="0.3"/>
  </r>
  <r>
    <x v="0"/>
    <n v="1185732"/>
    <x v="76"/>
    <x v="3"/>
    <x v="38"/>
    <x v="41"/>
    <x v="4"/>
    <n v="0.6"/>
    <n v="2000"/>
    <n v="1200"/>
    <n v="600"/>
    <n v="0.5"/>
  </r>
  <r>
    <x v="0"/>
    <n v="1185732"/>
    <x v="76"/>
    <x v="3"/>
    <x v="38"/>
    <x v="41"/>
    <x v="5"/>
    <n v="0.64999999999999991"/>
    <n v="3000"/>
    <n v="1949.9999999999998"/>
    <n v="780"/>
    <n v="0.4"/>
  </r>
  <r>
    <x v="0"/>
    <n v="1185732"/>
    <x v="77"/>
    <x v="3"/>
    <x v="38"/>
    <x v="41"/>
    <x v="0"/>
    <n v="0.6"/>
    <n v="5500"/>
    <n v="3300"/>
    <n v="990"/>
    <n v="0.3"/>
  </r>
  <r>
    <x v="0"/>
    <n v="1185732"/>
    <x v="77"/>
    <x v="3"/>
    <x v="38"/>
    <x v="41"/>
    <x v="1"/>
    <n v="0.5"/>
    <n v="3500"/>
    <n v="1750"/>
    <n v="612.5"/>
    <n v="0.35"/>
  </r>
  <r>
    <x v="0"/>
    <n v="1185732"/>
    <x v="77"/>
    <x v="3"/>
    <x v="38"/>
    <x v="41"/>
    <x v="2"/>
    <n v="0.5"/>
    <n v="3000"/>
    <n v="1500"/>
    <n v="450"/>
    <n v="0.3"/>
  </r>
  <r>
    <x v="0"/>
    <n v="1185732"/>
    <x v="77"/>
    <x v="3"/>
    <x v="38"/>
    <x v="41"/>
    <x v="3"/>
    <n v="0.5"/>
    <n v="2500"/>
    <n v="1250"/>
    <n v="375"/>
    <n v="0.3"/>
  </r>
  <r>
    <x v="0"/>
    <n v="1185732"/>
    <x v="77"/>
    <x v="3"/>
    <x v="38"/>
    <x v="41"/>
    <x v="4"/>
    <n v="0.6"/>
    <n v="2500"/>
    <n v="1500"/>
    <n v="750"/>
    <n v="0.5"/>
  </r>
  <r>
    <x v="0"/>
    <n v="1185732"/>
    <x v="77"/>
    <x v="3"/>
    <x v="38"/>
    <x v="41"/>
    <x v="5"/>
    <n v="0.64999999999999991"/>
    <n v="3500"/>
    <n v="2274.9999999999995"/>
    <n v="909.99999999999989"/>
    <n v="0.4"/>
  </r>
  <r>
    <x v="0"/>
    <n v="1185732"/>
    <x v="136"/>
    <x v="3"/>
    <x v="39"/>
    <x v="42"/>
    <x v="0"/>
    <n v="0.35000000000000003"/>
    <n v="5000"/>
    <n v="1750.0000000000002"/>
    <n v="700.00000000000011"/>
    <n v="0.4"/>
  </r>
  <r>
    <x v="0"/>
    <n v="1185732"/>
    <x v="136"/>
    <x v="3"/>
    <x v="39"/>
    <x v="42"/>
    <x v="1"/>
    <n v="0.35000000000000003"/>
    <n v="3000"/>
    <n v="1050"/>
    <n v="420"/>
    <n v="0.4"/>
  </r>
  <r>
    <x v="0"/>
    <n v="1185732"/>
    <x v="136"/>
    <x v="3"/>
    <x v="39"/>
    <x v="42"/>
    <x v="2"/>
    <n v="0.25000000000000006"/>
    <n v="3000"/>
    <n v="750.00000000000011"/>
    <n v="262.5"/>
    <n v="0.35"/>
  </r>
  <r>
    <x v="0"/>
    <n v="1185732"/>
    <x v="136"/>
    <x v="3"/>
    <x v="39"/>
    <x v="42"/>
    <x v="3"/>
    <n v="0.30000000000000004"/>
    <n v="1500"/>
    <n v="450.00000000000006"/>
    <n v="157.5"/>
    <n v="0.35"/>
  </r>
  <r>
    <x v="0"/>
    <n v="1185732"/>
    <x v="136"/>
    <x v="3"/>
    <x v="39"/>
    <x v="42"/>
    <x v="4"/>
    <n v="0.44999999999999996"/>
    <n v="2000"/>
    <n v="899.99999999999989"/>
    <n v="269.99999999999994"/>
    <n v="0.3"/>
  </r>
  <r>
    <x v="0"/>
    <n v="1185732"/>
    <x v="136"/>
    <x v="3"/>
    <x v="39"/>
    <x v="42"/>
    <x v="5"/>
    <n v="0.35000000000000003"/>
    <n v="3000"/>
    <n v="1050"/>
    <n v="420"/>
    <n v="0.4"/>
  </r>
  <r>
    <x v="0"/>
    <n v="1185732"/>
    <x v="79"/>
    <x v="3"/>
    <x v="39"/>
    <x v="42"/>
    <x v="0"/>
    <n v="0.35000000000000003"/>
    <n v="5500"/>
    <n v="1925.0000000000002"/>
    <n v="770.00000000000011"/>
    <n v="0.4"/>
  </r>
  <r>
    <x v="0"/>
    <n v="1185732"/>
    <x v="79"/>
    <x v="3"/>
    <x v="39"/>
    <x v="42"/>
    <x v="1"/>
    <n v="0.35000000000000003"/>
    <n v="2000"/>
    <n v="700.00000000000011"/>
    <n v="280.00000000000006"/>
    <n v="0.4"/>
  </r>
  <r>
    <x v="0"/>
    <n v="1185732"/>
    <x v="79"/>
    <x v="3"/>
    <x v="39"/>
    <x v="42"/>
    <x v="2"/>
    <n v="0.25000000000000006"/>
    <n v="2500"/>
    <n v="625.00000000000011"/>
    <n v="218.75000000000003"/>
    <n v="0.35"/>
  </r>
  <r>
    <x v="0"/>
    <n v="1185732"/>
    <x v="79"/>
    <x v="3"/>
    <x v="39"/>
    <x v="42"/>
    <x v="3"/>
    <n v="0.30000000000000004"/>
    <n v="1250"/>
    <n v="375.00000000000006"/>
    <n v="131.25"/>
    <n v="0.35"/>
  </r>
  <r>
    <x v="0"/>
    <n v="1185732"/>
    <x v="79"/>
    <x v="3"/>
    <x v="39"/>
    <x v="42"/>
    <x v="4"/>
    <n v="0.44999999999999996"/>
    <n v="2000"/>
    <n v="899.99999999999989"/>
    <n v="269.99999999999994"/>
    <n v="0.3"/>
  </r>
  <r>
    <x v="0"/>
    <n v="1185732"/>
    <x v="79"/>
    <x v="3"/>
    <x v="39"/>
    <x v="42"/>
    <x v="5"/>
    <n v="0.19999999999999996"/>
    <n v="3000"/>
    <n v="599.99999999999989"/>
    <n v="239.99999999999997"/>
    <n v="0.4"/>
  </r>
  <r>
    <x v="0"/>
    <n v="1185732"/>
    <x v="137"/>
    <x v="3"/>
    <x v="39"/>
    <x v="42"/>
    <x v="0"/>
    <n v="0.25000000000000006"/>
    <n v="5200"/>
    <n v="1300.0000000000002"/>
    <n v="520.00000000000011"/>
    <n v="0.4"/>
  </r>
  <r>
    <x v="0"/>
    <n v="1185732"/>
    <x v="137"/>
    <x v="3"/>
    <x v="39"/>
    <x v="42"/>
    <x v="1"/>
    <n v="0.25000000000000006"/>
    <n v="2250"/>
    <n v="562.50000000000011"/>
    <n v="225.00000000000006"/>
    <n v="0.4"/>
  </r>
  <r>
    <x v="0"/>
    <n v="1185732"/>
    <x v="137"/>
    <x v="3"/>
    <x v="39"/>
    <x v="42"/>
    <x v="2"/>
    <n v="0.15000000000000002"/>
    <n v="2750"/>
    <n v="412.50000000000006"/>
    <n v="144.375"/>
    <n v="0.35"/>
  </r>
  <r>
    <x v="0"/>
    <n v="1185732"/>
    <x v="137"/>
    <x v="3"/>
    <x v="39"/>
    <x v="42"/>
    <x v="3"/>
    <n v="0.19999999999999996"/>
    <n v="1250"/>
    <n v="249.99999999999994"/>
    <n v="87.499999999999972"/>
    <n v="0.35"/>
  </r>
  <r>
    <x v="0"/>
    <n v="1185732"/>
    <x v="137"/>
    <x v="3"/>
    <x v="39"/>
    <x v="42"/>
    <x v="4"/>
    <n v="0.35000000000000003"/>
    <n v="1750"/>
    <n v="612.50000000000011"/>
    <n v="183.75000000000003"/>
    <n v="0.3"/>
  </r>
  <r>
    <x v="0"/>
    <n v="1185732"/>
    <x v="137"/>
    <x v="3"/>
    <x v="39"/>
    <x v="42"/>
    <x v="5"/>
    <n v="0.25000000000000006"/>
    <n v="2750"/>
    <n v="687.50000000000011"/>
    <n v="275.00000000000006"/>
    <n v="0.4"/>
  </r>
  <r>
    <x v="0"/>
    <n v="1185732"/>
    <x v="138"/>
    <x v="3"/>
    <x v="39"/>
    <x v="42"/>
    <x v="0"/>
    <n v="0.25000000000000006"/>
    <n v="5000"/>
    <n v="1250.0000000000002"/>
    <n v="500.00000000000011"/>
    <n v="0.4"/>
  </r>
  <r>
    <x v="0"/>
    <n v="1185732"/>
    <x v="138"/>
    <x v="3"/>
    <x v="39"/>
    <x v="42"/>
    <x v="1"/>
    <n v="0.25000000000000006"/>
    <n v="2000"/>
    <n v="500.00000000000011"/>
    <n v="200.00000000000006"/>
    <n v="0.4"/>
  </r>
  <r>
    <x v="0"/>
    <n v="1185732"/>
    <x v="138"/>
    <x v="3"/>
    <x v="39"/>
    <x v="42"/>
    <x v="2"/>
    <n v="0.15000000000000002"/>
    <n v="2000"/>
    <n v="300.00000000000006"/>
    <n v="105.00000000000001"/>
    <n v="0.35"/>
  </r>
  <r>
    <x v="0"/>
    <n v="1185732"/>
    <x v="138"/>
    <x v="3"/>
    <x v="39"/>
    <x v="42"/>
    <x v="3"/>
    <n v="0.19999999999999996"/>
    <n v="1250"/>
    <n v="249.99999999999994"/>
    <n v="87.499999999999972"/>
    <n v="0.35"/>
  </r>
  <r>
    <x v="0"/>
    <n v="1185732"/>
    <x v="138"/>
    <x v="3"/>
    <x v="39"/>
    <x v="42"/>
    <x v="4"/>
    <n v="0.65"/>
    <n v="1500"/>
    <n v="975"/>
    <n v="292.5"/>
    <n v="0.3"/>
  </r>
  <r>
    <x v="0"/>
    <n v="1185732"/>
    <x v="138"/>
    <x v="3"/>
    <x v="39"/>
    <x v="42"/>
    <x v="5"/>
    <n v="0.5"/>
    <n v="2750"/>
    <n v="1375"/>
    <n v="550"/>
    <n v="0.4"/>
  </r>
  <r>
    <x v="0"/>
    <n v="1185732"/>
    <x v="139"/>
    <x v="3"/>
    <x v="39"/>
    <x v="42"/>
    <x v="0"/>
    <n v="0.6"/>
    <n v="5450"/>
    <n v="3270"/>
    <n v="1308"/>
    <n v="0.4"/>
  </r>
  <r>
    <x v="0"/>
    <n v="1185732"/>
    <x v="139"/>
    <x v="3"/>
    <x v="39"/>
    <x v="42"/>
    <x v="1"/>
    <n v="0.4"/>
    <n v="2500"/>
    <n v="1000"/>
    <n v="400"/>
    <n v="0.4"/>
  </r>
  <r>
    <x v="0"/>
    <n v="1185732"/>
    <x v="139"/>
    <x v="3"/>
    <x v="39"/>
    <x v="42"/>
    <x v="2"/>
    <n v="0.35000000000000003"/>
    <n v="2250"/>
    <n v="787.50000000000011"/>
    <n v="275.625"/>
    <n v="0.35"/>
  </r>
  <r>
    <x v="0"/>
    <n v="1185732"/>
    <x v="139"/>
    <x v="3"/>
    <x v="39"/>
    <x v="42"/>
    <x v="3"/>
    <n v="0.35000000000000003"/>
    <n v="1750"/>
    <n v="612.50000000000011"/>
    <n v="214.37500000000003"/>
    <n v="0.35"/>
  </r>
  <r>
    <x v="0"/>
    <n v="1185732"/>
    <x v="139"/>
    <x v="3"/>
    <x v="39"/>
    <x v="42"/>
    <x v="4"/>
    <n v="0.44999999999999996"/>
    <n v="2000"/>
    <n v="899.99999999999989"/>
    <n v="269.99999999999994"/>
    <n v="0.3"/>
  </r>
  <r>
    <x v="0"/>
    <n v="1185732"/>
    <x v="139"/>
    <x v="3"/>
    <x v="39"/>
    <x v="42"/>
    <x v="5"/>
    <n v="0.54999999999999993"/>
    <n v="3250"/>
    <n v="1787.4999999999998"/>
    <n v="715"/>
    <n v="0.4"/>
  </r>
  <r>
    <x v="0"/>
    <n v="1185732"/>
    <x v="83"/>
    <x v="3"/>
    <x v="39"/>
    <x v="42"/>
    <x v="0"/>
    <n v="0.4"/>
    <n v="5750"/>
    <n v="2300"/>
    <n v="920"/>
    <n v="0.4"/>
  </r>
  <r>
    <x v="0"/>
    <n v="1185732"/>
    <x v="83"/>
    <x v="3"/>
    <x v="39"/>
    <x v="42"/>
    <x v="1"/>
    <n v="0.35000000000000009"/>
    <n v="3250"/>
    <n v="1137.5000000000002"/>
    <n v="455.00000000000011"/>
    <n v="0.4"/>
  </r>
  <r>
    <x v="0"/>
    <n v="1185732"/>
    <x v="83"/>
    <x v="3"/>
    <x v="39"/>
    <x v="42"/>
    <x v="2"/>
    <n v="0.30000000000000004"/>
    <n v="2000"/>
    <n v="600.00000000000011"/>
    <n v="210.00000000000003"/>
    <n v="0.35"/>
  </r>
  <r>
    <x v="0"/>
    <n v="1185732"/>
    <x v="83"/>
    <x v="3"/>
    <x v="39"/>
    <x v="42"/>
    <x v="3"/>
    <n v="0.30000000000000004"/>
    <n v="1750"/>
    <n v="525.00000000000011"/>
    <n v="183.75000000000003"/>
    <n v="0.35"/>
  </r>
  <r>
    <x v="0"/>
    <n v="1185732"/>
    <x v="83"/>
    <x v="3"/>
    <x v="39"/>
    <x v="42"/>
    <x v="4"/>
    <n v="0.4"/>
    <n v="1750"/>
    <n v="700"/>
    <n v="210"/>
    <n v="0.3"/>
  </r>
  <r>
    <x v="0"/>
    <n v="1185732"/>
    <x v="83"/>
    <x v="3"/>
    <x v="39"/>
    <x v="42"/>
    <x v="5"/>
    <n v="0.60000000000000009"/>
    <n v="3250"/>
    <n v="1950.0000000000002"/>
    <n v="780.00000000000011"/>
    <n v="0.4"/>
  </r>
  <r>
    <x v="0"/>
    <n v="1185732"/>
    <x v="140"/>
    <x v="3"/>
    <x v="39"/>
    <x v="42"/>
    <x v="0"/>
    <n v="0.55000000000000004"/>
    <n v="5500"/>
    <n v="3025.0000000000005"/>
    <n v="1210.0000000000002"/>
    <n v="0.4"/>
  </r>
  <r>
    <x v="0"/>
    <n v="1185732"/>
    <x v="140"/>
    <x v="3"/>
    <x v="39"/>
    <x v="42"/>
    <x v="1"/>
    <n v="0.50000000000000011"/>
    <n v="3000"/>
    <n v="1500.0000000000002"/>
    <n v="600.00000000000011"/>
    <n v="0.4"/>
  </r>
  <r>
    <x v="0"/>
    <n v="1185732"/>
    <x v="140"/>
    <x v="3"/>
    <x v="39"/>
    <x v="42"/>
    <x v="2"/>
    <n v="0.45"/>
    <n v="2250"/>
    <n v="1012.5"/>
    <n v="354.375"/>
    <n v="0.35"/>
  </r>
  <r>
    <x v="0"/>
    <n v="1185732"/>
    <x v="140"/>
    <x v="3"/>
    <x v="39"/>
    <x v="42"/>
    <x v="3"/>
    <n v="0.45"/>
    <n v="1750"/>
    <n v="787.5"/>
    <n v="275.625"/>
    <n v="0.35"/>
  </r>
  <r>
    <x v="0"/>
    <n v="1185732"/>
    <x v="140"/>
    <x v="3"/>
    <x v="39"/>
    <x v="42"/>
    <x v="4"/>
    <n v="0.55000000000000004"/>
    <n v="2000"/>
    <n v="1100"/>
    <n v="330"/>
    <n v="0.3"/>
  </r>
  <r>
    <x v="0"/>
    <n v="1185732"/>
    <x v="140"/>
    <x v="3"/>
    <x v="39"/>
    <x v="42"/>
    <x v="5"/>
    <n v="0.60000000000000009"/>
    <n v="3750"/>
    <n v="2250.0000000000005"/>
    <n v="900.00000000000023"/>
    <n v="0.4"/>
  </r>
  <r>
    <x v="0"/>
    <n v="1185732"/>
    <x v="141"/>
    <x v="3"/>
    <x v="39"/>
    <x v="42"/>
    <x v="0"/>
    <n v="0.5"/>
    <n v="5250"/>
    <n v="2625"/>
    <n v="1050"/>
    <n v="0.4"/>
  </r>
  <r>
    <x v="0"/>
    <n v="1185732"/>
    <x v="141"/>
    <x v="3"/>
    <x v="39"/>
    <x v="42"/>
    <x v="1"/>
    <n v="0.45000000000000007"/>
    <n v="3000"/>
    <n v="1350.0000000000002"/>
    <n v="540.00000000000011"/>
    <n v="0.4"/>
  </r>
  <r>
    <x v="0"/>
    <n v="1185732"/>
    <x v="141"/>
    <x v="3"/>
    <x v="39"/>
    <x v="42"/>
    <x v="2"/>
    <n v="0.4"/>
    <n v="2250"/>
    <n v="900"/>
    <n v="315"/>
    <n v="0.35"/>
  </r>
  <r>
    <x v="0"/>
    <n v="1185732"/>
    <x v="141"/>
    <x v="3"/>
    <x v="39"/>
    <x v="42"/>
    <x v="3"/>
    <n v="0.4"/>
    <n v="2000"/>
    <n v="800"/>
    <n v="280"/>
    <n v="0.35"/>
  </r>
  <r>
    <x v="0"/>
    <n v="1185732"/>
    <x v="141"/>
    <x v="3"/>
    <x v="39"/>
    <x v="42"/>
    <x v="4"/>
    <n v="0.5"/>
    <n v="1750"/>
    <n v="875"/>
    <n v="262.5"/>
    <n v="0.3"/>
  </r>
  <r>
    <x v="0"/>
    <n v="1185732"/>
    <x v="141"/>
    <x v="3"/>
    <x v="39"/>
    <x v="42"/>
    <x v="5"/>
    <n v="0.55000000000000004"/>
    <n v="3500"/>
    <n v="1925.0000000000002"/>
    <n v="770.00000000000011"/>
    <n v="0.4"/>
  </r>
  <r>
    <x v="0"/>
    <n v="1185732"/>
    <x v="142"/>
    <x v="3"/>
    <x v="39"/>
    <x v="42"/>
    <x v="0"/>
    <n v="0.35000000000000003"/>
    <n v="4750"/>
    <n v="1662.5000000000002"/>
    <n v="665.00000000000011"/>
    <n v="0.4"/>
  </r>
  <r>
    <x v="0"/>
    <n v="1185732"/>
    <x v="142"/>
    <x v="3"/>
    <x v="39"/>
    <x v="42"/>
    <x v="1"/>
    <n v="0.3000000000000001"/>
    <n v="2750"/>
    <n v="825.00000000000023"/>
    <n v="330.00000000000011"/>
    <n v="0.4"/>
  </r>
  <r>
    <x v="0"/>
    <n v="1185732"/>
    <x v="142"/>
    <x v="3"/>
    <x v="39"/>
    <x v="42"/>
    <x v="2"/>
    <n v="0.25000000000000006"/>
    <n v="1750"/>
    <n v="437.50000000000011"/>
    <n v="153.12500000000003"/>
    <n v="0.35"/>
  </r>
  <r>
    <x v="0"/>
    <n v="1185732"/>
    <x v="142"/>
    <x v="3"/>
    <x v="39"/>
    <x v="42"/>
    <x v="3"/>
    <n v="0.25000000000000006"/>
    <n v="1500"/>
    <n v="375.00000000000006"/>
    <n v="131.25"/>
    <n v="0.35"/>
  </r>
  <r>
    <x v="0"/>
    <n v="1185732"/>
    <x v="142"/>
    <x v="3"/>
    <x v="39"/>
    <x v="42"/>
    <x v="4"/>
    <n v="0.35000000000000003"/>
    <n v="1500"/>
    <n v="525"/>
    <n v="157.5"/>
    <n v="0.3"/>
  </r>
  <r>
    <x v="0"/>
    <n v="1185732"/>
    <x v="142"/>
    <x v="3"/>
    <x v="39"/>
    <x v="42"/>
    <x v="5"/>
    <n v="0.4"/>
    <n v="2250"/>
    <n v="900"/>
    <n v="360"/>
    <n v="0.4"/>
  </r>
  <r>
    <x v="0"/>
    <n v="1185732"/>
    <x v="87"/>
    <x v="3"/>
    <x v="39"/>
    <x v="42"/>
    <x v="0"/>
    <n v="0.44999999999999996"/>
    <n v="4000"/>
    <n v="1799.9999999999998"/>
    <n v="720"/>
    <n v="0.4"/>
  </r>
  <r>
    <x v="0"/>
    <n v="1185732"/>
    <x v="87"/>
    <x v="3"/>
    <x v="39"/>
    <x v="42"/>
    <x v="1"/>
    <n v="0.35000000000000003"/>
    <n v="2500"/>
    <n v="875.00000000000011"/>
    <n v="350.00000000000006"/>
    <n v="0.4"/>
  </r>
  <r>
    <x v="0"/>
    <n v="1185732"/>
    <x v="87"/>
    <x v="3"/>
    <x v="39"/>
    <x v="42"/>
    <x v="2"/>
    <n v="0.35000000000000003"/>
    <n v="1500"/>
    <n v="525"/>
    <n v="183.75"/>
    <n v="0.35"/>
  </r>
  <r>
    <x v="0"/>
    <n v="1185732"/>
    <x v="87"/>
    <x v="3"/>
    <x v="39"/>
    <x v="42"/>
    <x v="3"/>
    <n v="0.35000000000000003"/>
    <n v="1500"/>
    <n v="525"/>
    <n v="183.75"/>
    <n v="0.35"/>
  </r>
  <r>
    <x v="0"/>
    <n v="1185732"/>
    <x v="87"/>
    <x v="3"/>
    <x v="39"/>
    <x v="42"/>
    <x v="4"/>
    <n v="0.44999999999999996"/>
    <n v="1500"/>
    <n v="674.99999999999989"/>
    <n v="202.49999999999997"/>
    <n v="0.3"/>
  </r>
  <r>
    <x v="0"/>
    <n v="1185732"/>
    <x v="87"/>
    <x v="3"/>
    <x v="39"/>
    <x v="42"/>
    <x v="5"/>
    <n v="0.49999999999999983"/>
    <n v="2750"/>
    <n v="1374.9999999999995"/>
    <n v="549.99999999999989"/>
    <n v="0.4"/>
  </r>
  <r>
    <x v="0"/>
    <n v="1185732"/>
    <x v="143"/>
    <x v="3"/>
    <x v="39"/>
    <x v="42"/>
    <x v="0"/>
    <n v="0.44999999999999996"/>
    <n v="4250"/>
    <n v="1912.4999999999998"/>
    <n v="765"/>
    <n v="0.4"/>
  </r>
  <r>
    <x v="0"/>
    <n v="1185732"/>
    <x v="143"/>
    <x v="3"/>
    <x v="39"/>
    <x v="42"/>
    <x v="1"/>
    <n v="0.35000000000000003"/>
    <n v="3250"/>
    <n v="1137.5"/>
    <n v="455"/>
    <n v="0.4"/>
  </r>
  <r>
    <x v="0"/>
    <n v="1185732"/>
    <x v="143"/>
    <x v="3"/>
    <x v="39"/>
    <x v="42"/>
    <x v="2"/>
    <n v="0.35000000000000003"/>
    <n v="2700"/>
    <n v="945.00000000000011"/>
    <n v="330.75"/>
    <n v="0.35"/>
  </r>
  <r>
    <x v="0"/>
    <n v="1185732"/>
    <x v="143"/>
    <x v="3"/>
    <x v="39"/>
    <x v="42"/>
    <x v="3"/>
    <n v="0.35000000000000003"/>
    <n v="2750"/>
    <n v="962.50000000000011"/>
    <n v="336.875"/>
    <n v="0.35"/>
  </r>
  <r>
    <x v="0"/>
    <n v="1185732"/>
    <x v="143"/>
    <x v="3"/>
    <x v="39"/>
    <x v="42"/>
    <x v="4"/>
    <n v="0.6"/>
    <n v="2500"/>
    <n v="1500"/>
    <n v="450"/>
    <n v="0.3"/>
  </r>
  <r>
    <x v="0"/>
    <n v="1185732"/>
    <x v="143"/>
    <x v="3"/>
    <x v="39"/>
    <x v="42"/>
    <x v="5"/>
    <n v="0.64999999999999991"/>
    <n v="3500"/>
    <n v="2274.9999999999995"/>
    <n v="909.99999999999989"/>
    <n v="0.4"/>
  </r>
  <r>
    <x v="0"/>
    <n v="1185732"/>
    <x v="144"/>
    <x v="3"/>
    <x v="39"/>
    <x v="42"/>
    <x v="0"/>
    <n v="0.6"/>
    <n v="6000"/>
    <n v="3600"/>
    <n v="1440"/>
    <n v="0.4"/>
  </r>
  <r>
    <x v="0"/>
    <n v="1185732"/>
    <x v="144"/>
    <x v="3"/>
    <x v="39"/>
    <x v="42"/>
    <x v="1"/>
    <n v="0.5"/>
    <n v="4000"/>
    <n v="2000"/>
    <n v="800"/>
    <n v="0.4"/>
  </r>
  <r>
    <x v="0"/>
    <n v="1185732"/>
    <x v="144"/>
    <x v="3"/>
    <x v="39"/>
    <x v="42"/>
    <x v="2"/>
    <n v="0.5"/>
    <n v="3500"/>
    <n v="1750"/>
    <n v="612.5"/>
    <n v="0.35"/>
  </r>
  <r>
    <x v="0"/>
    <n v="1185732"/>
    <x v="144"/>
    <x v="3"/>
    <x v="39"/>
    <x v="42"/>
    <x v="3"/>
    <n v="0.5"/>
    <n v="3000"/>
    <n v="1500"/>
    <n v="525"/>
    <n v="0.35"/>
  </r>
  <r>
    <x v="0"/>
    <n v="1185732"/>
    <x v="144"/>
    <x v="3"/>
    <x v="39"/>
    <x v="42"/>
    <x v="4"/>
    <n v="0.6"/>
    <n v="3000"/>
    <n v="1800"/>
    <n v="540"/>
    <n v="0.3"/>
  </r>
  <r>
    <x v="0"/>
    <n v="1185732"/>
    <x v="144"/>
    <x v="3"/>
    <x v="39"/>
    <x v="42"/>
    <x v="5"/>
    <n v="0.64999999999999991"/>
    <n v="4000"/>
    <n v="2599.9999999999995"/>
    <n v="1039.9999999999998"/>
    <n v="0.4"/>
  </r>
  <r>
    <x v="0"/>
    <n v="1185732"/>
    <x v="102"/>
    <x v="3"/>
    <x v="40"/>
    <x v="43"/>
    <x v="0"/>
    <n v="0.35000000000000003"/>
    <n v="5000"/>
    <n v="1750.0000000000002"/>
    <n v="700.00000000000011"/>
    <n v="0.4"/>
  </r>
  <r>
    <x v="0"/>
    <n v="1185732"/>
    <x v="102"/>
    <x v="3"/>
    <x v="40"/>
    <x v="43"/>
    <x v="1"/>
    <n v="0.35000000000000003"/>
    <n v="3000"/>
    <n v="1050"/>
    <n v="420"/>
    <n v="0.4"/>
  </r>
  <r>
    <x v="0"/>
    <n v="1185732"/>
    <x v="102"/>
    <x v="3"/>
    <x v="40"/>
    <x v="43"/>
    <x v="2"/>
    <n v="0.25000000000000006"/>
    <n v="3000"/>
    <n v="750.00000000000011"/>
    <n v="300.00000000000006"/>
    <n v="0.4"/>
  </r>
  <r>
    <x v="0"/>
    <n v="1185732"/>
    <x v="102"/>
    <x v="3"/>
    <x v="40"/>
    <x v="43"/>
    <x v="3"/>
    <n v="0.30000000000000004"/>
    <n v="1500"/>
    <n v="450.00000000000006"/>
    <n v="180.00000000000003"/>
    <n v="0.4"/>
  </r>
  <r>
    <x v="0"/>
    <n v="1185732"/>
    <x v="102"/>
    <x v="3"/>
    <x v="40"/>
    <x v="43"/>
    <x v="4"/>
    <n v="0.44999999999999996"/>
    <n v="2000"/>
    <n v="899.99999999999989"/>
    <n v="360"/>
    <n v="0.4"/>
  </r>
  <r>
    <x v="0"/>
    <n v="1185732"/>
    <x v="102"/>
    <x v="3"/>
    <x v="40"/>
    <x v="43"/>
    <x v="5"/>
    <n v="0.35000000000000003"/>
    <n v="3000"/>
    <n v="1050"/>
    <n v="420"/>
    <n v="0.4"/>
  </r>
  <r>
    <x v="0"/>
    <n v="1185732"/>
    <x v="103"/>
    <x v="3"/>
    <x v="40"/>
    <x v="43"/>
    <x v="0"/>
    <n v="0.35000000000000003"/>
    <n v="5500"/>
    <n v="1925.0000000000002"/>
    <n v="770.00000000000011"/>
    <n v="0.4"/>
  </r>
  <r>
    <x v="0"/>
    <n v="1185732"/>
    <x v="103"/>
    <x v="3"/>
    <x v="40"/>
    <x v="43"/>
    <x v="1"/>
    <n v="0.4"/>
    <n v="2000"/>
    <n v="800"/>
    <n v="320"/>
    <n v="0.4"/>
  </r>
  <r>
    <x v="0"/>
    <n v="1185732"/>
    <x v="103"/>
    <x v="3"/>
    <x v="40"/>
    <x v="43"/>
    <x v="2"/>
    <n v="0.30000000000000004"/>
    <n v="3000"/>
    <n v="900.00000000000011"/>
    <n v="360.00000000000006"/>
    <n v="0.4"/>
  </r>
  <r>
    <x v="0"/>
    <n v="1185732"/>
    <x v="103"/>
    <x v="3"/>
    <x v="40"/>
    <x v="43"/>
    <x v="3"/>
    <n v="0.35000000000000003"/>
    <n v="1750"/>
    <n v="612.50000000000011"/>
    <n v="245.00000000000006"/>
    <n v="0.4"/>
  </r>
  <r>
    <x v="0"/>
    <n v="1185732"/>
    <x v="103"/>
    <x v="3"/>
    <x v="40"/>
    <x v="43"/>
    <x v="4"/>
    <n v="0.49999999999999994"/>
    <n v="2500"/>
    <n v="1249.9999999999998"/>
    <n v="499.99999999999994"/>
    <n v="0.4"/>
  </r>
  <r>
    <x v="0"/>
    <n v="1185732"/>
    <x v="103"/>
    <x v="3"/>
    <x v="40"/>
    <x v="43"/>
    <x v="5"/>
    <n v="0.24999999999999994"/>
    <n v="3500"/>
    <n v="874.99999999999977"/>
    <n v="349.99999999999994"/>
    <n v="0.4"/>
  </r>
  <r>
    <x v="0"/>
    <n v="1185732"/>
    <x v="104"/>
    <x v="3"/>
    <x v="40"/>
    <x v="43"/>
    <x v="0"/>
    <n v="0.30000000000000004"/>
    <n v="5700"/>
    <n v="1710.0000000000002"/>
    <n v="684.00000000000011"/>
    <n v="0.4"/>
  </r>
  <r>
    <x v="0"/>
    <n v="1185732"/>
    <x v="104"/>
    <x v="3"/>
    <x v="40"/>
    <x v="43"/>
    <x v="1"/>
    <n v="0.30000000000000004"/>
    <n v="2750"/>
    <n v="825.00000000000011"/>
    <n v="330.00000000000006"/>
    <n v="0.4"/>
  </r>
  <r>
    <x v="0"/>
    <n v="1185732"/>
    <x v="104"/>
    <x v="3"/>
    <x v="40"/>
    <x v="43"/>
    <x v="2"/>
    <n v="0.2"/>
    <n v="3250"/>
    <n v="650"/>
    <n v="260"/>
    <n v="0.4"/>
  </r>
  <r>
    <x v="0"/>
    <n v="1185732"/>
    <x v="104"/>
    <x v="3"/>
    <x v="40"/>
    <x v="43"/>
    <x v="3"/>
    <n v="0.24999999999999994"/>
    <n v="1750"/>
    <n v="437.49999999999989"/>
    <n v="174.99999999999997"/>
    <n v="0.4"/>
  </r>
  <r>
    <x v="0"/>
    <n v="1185732"/>
    <x v="104"/>
    <x v="3"/>
    <x v="40"/>
    <x v="43"/>
    <x v="4"/>
    <n v="0.4"/>
    <n v="2250"/>
    <n v="900"/>
    <n v="360"/>
    <n v="0.4"/>
  </r>
  <r>
    <x v="0"/>
    <n v="1185732"/>
    <x v="104"/>
    <x v="3"/>
    <x v="40"/>
    <x v="43"/>
    <x v="5"/>
    <n v="0.30000000000000004"/>
    <n v="3250"/>
    <n v="975.00000000000011"/>
    <n v="390.00000000000006"/>
    <n v="0.4"/>
  </r>
  <r>
    <x v="0"/>
    <n v="1185732"/>
    <x v="105"/>
    <x v="3"/>
    <x v="40"/>
    <x v="43"/>
    <x v="0"/>
    <n v="0.30000000000000004"/>
    <n v="5500"/>
    <n v="1650.0000000000002"/>
    <n v="660.00000000000011"/>
    <n v="0.4"/>
  </r>
  <r>
    <x v="0"/>
    <n v="1185732"/>
    <x v="105"/>
    <x v="3"/>
    <x v="40"/>
    <x v="43"/>
    <x v="1"/>
    <n v="0.30000000000000004"/>
    <n v="2500"/>
    <n v="750.00000000000011"/>
    <n v="300.00000000000006"/>
    <n v="0.4"/>
  </r>
  <r>
    <x v="0"/>
    <n v="1185732"/>
    <x v="105"/>
    <x v="3"/>
    <x v="40"/>
    <x v="43"/>
    <x v="2"/>
    <n v="0.2"/>
    <n v="2500"/>
    <n v="500"/>
    <n v="200"/>
    <n v="0.4"/>
  </r>
  <r>
    <x v="0"/>
    <n v="1185732"/>
    <x v="105"/>
    <x v="3"/>
    <x v="40"/>
    <x v="43"/>
    <x v="3"/>
    <n v="0.24999999999999994"/>
    <n v="1750"/>
    <n v="437.49999999999989"/>
    <n v="174.99999999999997"/>
    <n v="0.4"/>
  </r>
  <r>
    <x v="0"/>
    <n v="1185732"/>
    <x v="105"/>
    <x v="3"/>
    <x v="40"/>
    <x v="43"/>
    <x v="4"/>
    <n v="0.65"/>
    <n v="2000"/>
    <n v="1300"/>
    <n v="520"/>
    <n v="0.4"/>
  </r>
  <r>
    <x v="0"/>
    <n v="1185732"/>
    <x v="105"/>
    <x v="3"/>
    <x v="40"/>
    <x v="43"/>
    <x v="5"/>
    <n v="0.5"/>
    <n v="3250"/>
    <n v="1625"/>
    <n v="650"/>
    <n v="0.4"/>
  </r>
  <r>
    <x v="0"/>
    <n v="1185732"/>
    <x v="106"/>
    <x v="3"/>
    <x v="40"/>
    <x v="43"/>
    <x v="0"/>
    <n v="0.6"/>
    <n v="5950"/>
    <n v="3570"/>
    <n v="1428"/>
    <n v="0.4"/>
  </r>
  <r>
    <x v="0"/>
    <n v="1185732"/>
    <x v="106"/>
    <x v="3"/>
    <x v="40"/>
    <x v="43"/>
    <x v="1"/>
    <n v="0.4"/>
    <n v="3000"/>
    <n v="1200"/>
    <n v="480"/>
    <n v="0.4"/>
  </r>
  <r>
    <x v="0"/>
    <n v="1185732"/>
    <x v="106"/>
    <x v="3"/>
    <x v="40"/>
    <x v="43"/>
    <x v="2"/>
    <n v="0.35000000000000003"/>
    <n v="2750"/>
    <n v="962.50000000000011"/>
    <n v="385.00000000000006"/>
    <n v="0.4"/>
  </r>
  <r>
    <x v="0"/>
    <n v="1185732"/>
    <x v="106"/>
    <x v="3"/>
    <x v="40"/>
    <x v="43"/>
    <x v="3"/>
    <n v="0.35000000000000003"/>
    <n v="2000"/>
    <n v="700.00000000000011"/>
    <n v="280.00000000000006"/>
    <n v="0.4"/>
  </r>
  <r>
    <x v="0"/>
    <n v="1185732"/>
    <x v="106"/>
    <x v="3"/>
    <x v="40"/>
    <x v="43"/>
    <x v="4"/>
    <n v="0.44999999999999996"/>
    <n v="2250"/>
    <n v="1012.4999999999999"/>
    <n v="405"/>
    <n v="0.4"/>
  </r>
  <r>
    <x v="0"/>
    <n v="1185732"/>
    <x v="106"/>
    <x v="3"/>
    <x v="40"/>
    <x v="43"/>
    <x v="5"/>
    <n v="0.54999999999999993"/>
    <n v="3500"/>
    <n v="1924.9999999999998"/>
    <n v="770"/>
    <n v="0.4"/>
  </r>
  <r>
    <x v="0"/>
    <n v="1185732"/>
    <x v="107"/>
    <x v="3"/>
    <x v="40"/>
    <x v="43"/>
    <x v="0"/>
    <n v="0.45"/>
    <n v="6000"/>
    <n v="2700"/>
    <n v="1080"/>
    <n v="0.4"/>
  </r>
  <r>
    <x v="0"/>
    <n v="1185732"/>
    <x v="107"/>
    <x v="3"/>
    <x v="40"/>
    <x v="43"/>
    <x v="1"/>
    <n v="0.40000000000000008"/>
    <n v="4250"/>
    <n v="1700.0000000000002"/>
    <n v="680.00000000000011"/>
    <n v="0.4"/>
  </r>
  <r>
    <x v="0"/>
    <n v="1185732"/>
    <x v="107"/>
    <x v="3"/>
    <x v="40"/>
    <x v="43"/>
    <x v="2"/>
    <n v="0.35000000000000003"/>
    <n v="3000"/>
    <n v="1050"/>
    <n v="420"/>
    <n v="0.4"/>
  </r>
  <r>
    <x v="0"/>
    <n v="1185732"/>
    <x v="107"/>
    <x v="3"/>
    <x v="40"/>
    <x v="43"/>
    <x v="3"/>
    <n v="0.35000000000000003"/>
    <n v="2750"/>
    <n v="962.50000000000011"/>
    <n v="385.00000000000006"/>
    <n v="0.4"/>
  </r>
  <r>
    <x v="0"/>
    <n v="1185732"/>
    <x v="107"/>
    <x v="3"/>
    <x v="40"/>
    <x v="43"/>
    <x v="4"/>
    <n v="0.45"/>
    <n v="2750"/>
    <n v="1237.5"/>
    <n v="495"/>
    <n v="0.4"/>
  </r>
  <r>
    <x v="0"/>
    <n v="1185732"/>
    <x v="107"/>
    <x v="3"/>
    <x v="40"/>
    <x v="43"/>
    <x v="5"/>
    <n v="0.65000000000000013"/>
    <n v="4250"/>
    <n v="2762.5000000000005"/>
    <n v="1105.0000000000002"/>
    <n v="0.4"/>
  </r>
  <r>
    <x v="0"/>
    <n v="1185732"/>
    <x v="108"/>
    <x v="3"/>
    <x v="40"/>
    <x v="43"/>
    <x v="0"/>
    <n v="0.60000000000000009"/>
    <n v="6500"/>
    <n v="3900.0000000000005"/>
    <n v="1560.0000000000002"/>
    <n v="0.4"/>
  </r>
  <r>
    <x v="0"/>
    <n v="1185732"/>
    <x v="108"/>
    <x v="3"/>
    <x v="40"/>
    <x v="43"/>
    <x v="1"/>
    <n v="0.55000000000000016"/>
    <n v="4000"/>
    <n v="2200.0000000000005"/>
    <n v="880.00000000000023"/>
    <n v="0.4"/>
  </r>
  <r>
    <x v="0"/>
    <n v="1185732"/>
    <x v="108"/>
    <x v="3"/>
    <x v="40"/>
    <x v="43"/>
    <x v="2"/>
    <n v="0.5"/>
    <n v="3250"/>
    <n v="1625"/>
    <n v="650"/>
    <n v="0.4"/>
  </r>
  <r>
    <x v="0"/>
    <n v="1185732"/>
    <x v="108"/>
    <x v="3"/>
    <x v="40"/>
    <x v="43"/>
    <x v="3"/>
    <n v="0.5"/>
    <n v="2750"/>
    <n v="1375"/>
    <n v="550"/>
    <n v="0.4"/>
  </r>
  <r>
    <x v="0"/>
    <n v="1185732"/>
    <x v="108"/>
    <x v="3"/>
    <x v="40"/>
    <x v="43"/>
    <x v="4"/>
    <n v="0.60000000000000009"/>
    <n v="3000"/>
    <n v="1800.0000000000002"/>
    <n v="720.00000000000011"/>
    <n v="0.4"/>
  </r>
  <r>
    <x v="0"/>
    <n v="1185732"/>
    <x v="108"/>
    <x v="3"/>
    <x v="40"/>
    <x v="43"/>
    <x v="5"/>
    <n v="0.65000000000000013"/>
    <n v="4750"/>
    <n v="3087.5000000000005"/>
    <n v="1235.0000000000002"/>
    <n v="0.4"/>
  </r>
  <r>
    <x v="0"/>
    <n v="1185732"/>
    <x v="109"/>
    <x v="3"/>
    <x v="40"/>
    <x v="43"/>
    <x v="0"/>
    <n v="0.5"/>
    <n v="5250"/>
    <n v="2625"/>
    <n v="1050"/>
    <n v="0.4"/>
  </r>
  <r>
    <x v="0"/>
    <n v="1185732"/>
    <x v="109"/>
    <x v="3"/>
    <x v="40"/>
    <x v="43"/>
    <x v="1"/>
    <n v="0.45000000000000007"/>
    <n v="3000"/>
    <n v="1350.0000000000002"/>
    <n v="540.00000000000011"/>
    <n v="0.4"/>
  </r>
  <r>
    <x v="0"/>
    <n v="1185732"/>
    <x v="109"/>
    <x v="3"/>
    <x v="40"/>
    <x v="43"/>
    <x v="2"/>
    <n v="0.4"/>
    <n v="3000"/>
    <n v="1200"/>
    <n v="480"/>
    <n v="0.4"/>
  </r>
  <r>
    <x v="0"/>
    <n v="1185732"/>
    <x v="109"/>
    <x v="3"/>
    <x v="40"/>
    <x v="43"/>
    <x v="3"/>
    <n v="0.4"/>
    <n v="2750"/>
    <n v="1100"/>
    <n v="440"/>
    <n v="0.4"/>
  </r>
  <r>
    <x v="0"/>
    <n v="1185732"/>
    <x v="109"/>
    <x v="3"/>
    <x v="40"/>
    <x v="43"/>
    <x v="4"/>
    <n v="0.5"/>
    <n v="2500"/>
    <n v="1250"/>
    <n v="500"/>
    <n v="0.4"/>
  </r>
  <r>
    <x v="0"/>
    <n v="1185732"/>
    <x v="109"/>
    <x v="3"/>
    <x v="40"/>
    <x v="43"/>
    <x v="5"/>
    <n v="0.55000000000000004"/>
    <n v="4250"/>
    <n v="2337.5"/>
    <n v="935"/>
    <n v="0.4"/>
  </r>
  <r>
    <x v="0"/>
    <n v="1185732"/>
    <x v="110"/>
    <x v="3"/>
    <x v="40"/>
    <x v="43"/>
    <x v="0"/>
    <n v="0.35000000000000003"/>
    <n v="5500"/>
    <n v="1925.0000000000002"/>
    <n v="770.00000000000011"/>
    <n v="0.4"/>
  </r>
  <r>
    <x v="0"/>
    <n v="1185732"/>
    <x v="110"/>
    <x v="3"/>
    <x v="40"/>
    <x v="43"/>
    <x v="1"/>
    <n v="0.3000000000000001"/>
    <n v="3500"/>
    <n v="1050.0000000000005"/>
    <n v="420.00000000000023"/>
    <n v="0.4"/>
  </r>
  <r>
    <x v="0"/>
    <n v="1185732"/>
    <x v="110"/>
    <x v="3"/>
    <x v="40"/>
    <x v="43"/>
    <x v="2"/>
    <n v="0.25000000000000006"/>
    <n v="2500"/>
    <n v="625.00000000000011"/>
    <n v="250.00000000000006"/>
    <n v="0.4"/>
  </r>
  <r>
    <x v="0"/>
    <n v="1185732"/>
    <x v="110"/>
    <x v="3"/>
    <x v="40"/>
    <x v="43"/>
    <x v="3"/>
    <n v="0.25000000000000006"/>
    <n v="2250"/>
    <n v="562.50000000000011"/>
    <n v="225.00000000000006"/>
    <n v="0.4"/>
  </r>
  <r>
    <x v="0"/>
    <n v="1185732"/>
    <x v="110"/>
    <x v="3"/>
    <x v="40"/>
    <x v="43"/>
    <x v="4"/>
    <n v="0.35000000000000003"/>
    <n v="2250"/>
    <n v="787.50000000000011"/>
    <n v="315.00000000000006"/>
    <n v="0.4"/>
  </r>
  <r>
    <x v="0"/>
    <n v="1185732"/>
    <x v="110"/>
    <x v="3"/>
    <x v="40"/>
    <x v="43"/>
    <x v="5"/>
    <n v="0.4"/>
    <n v="3000"/>
    <n v="1200"/>
    <n v="480"/>
    <n v="0.4"/>
  </r>
  <r>
    <x v="0"/>
    <n v="1185732"/>
    <x v="111"/>
    <x v="3"/>
    <x v="40"/>
    <x v="43"/>
    <x v="0"/>
    <n v="0.44999999999999996"/>
    <n v="4250"/>
    <n v="1912.4999999999998"/>
    <n v="765"/>
    <n v="0.4"/>
  </r>
  <r>
    <x v="0"/>
    <n v="1185732"/>
    <x v="111"/>
    <x v="3"/>
    <x v="40"/>
    <x v="43"/>
    <x v="1"/>
    <n v="0.35000000000000003"/>
    <n v="2750"/>
    <n v="962.50000000000011"/>
    <n v="385.00000000000006"/>
    <n v="0.4"/>
  </r>
  <r>
    <x v="0"/>
    <n v="1185732"/>
    <x v="111"/>
    <x v="3"/>
    <x v="40"/>
    <x v="43"/>
    <x v="2"/>
    <n v="0.35000000000000003"/>
    <n v="1750"/>
    <n v="612.50000000000011"/>
    <n v="245.00000000000006"/>
    <n v="0.4"/>
  </r>
  <r>
    <x v="0"/>
    <n v="1185732"/>
    <x v="111"/>
    <x v="3"/>
    <x v="40"/>
    <x v="43"/>
    <x v="3"/>
    <n v="0.35000000000000003"/>
    <n v="1750"/>
    <n v="612.50000000000011"/>
    <n v="245.00000000000006"/>
    <n v="0.4"/>
  </r>
  <r>
    <x v="0"/>
    <n v="1185732"/>
    <x v="111"/>
    <x v="3"/>
    <x v="40"/>
    <x v="43"/>
    <x v="4"/>
    <n v="0.44999999999999996"/>
    <n v="1750"/>
    <n v="787.49999999999989"/>
    <n v="315"/>
    <n v="0.4"/>
  </r>
  <r>
    <x v="0"/>
    <n v="1185732"/>
    <x v="111"/>
    <x v="3"/>
    <x v="40"/>
    <x v="43"/>
    <x v="5"/>
    <n v="0.49999999999999983"/>
    <n v="3000"/>
    <n v="1499.9999999999995"/>
    <n v="599.99999999999989"/>
    <n v="0.4"/>
  </r>
  <r>
    <x v="0"/>
    <n v="1185732"/>
    <x v="112"/>
    <x v="3"/>
    <x v="40"/>
    <x v="43"/>
    <x v="0"/>
    <n v="0.44999999999999996"/>
    <n v="4500"/>
    <n v="2024.9999999999998"/>
    <n v="810"/>
    <n v="0.4"/>
  </r>
  <r>
    <x v="0"/>
    <n v="1185732"/>
    <x v="112"/>
    <x v="3"/>
    <x v="40"/>
    <x v="43"/>
    <x v="1"/>
    <n v="0.35000000000000003"/>
    <n v="3500"/>
    <n v="1225.0000000000002"/>
    <n v="490.00000000000011"/>
    <n v="0.4"/>
  </r>
  <r>
    <x v="0"/>
    <n v="1185732"/>
    <x v="112"/>
    <x v="3"/>
    <x v="40"/>
    <x v="43"/>
    <x v="2"/>
    <n v="0.35000000000000003"/>
    <n v="2950"/>
    <n v="1032.5"/>
    <n v="413"/>
    <n v="0.4"/>
  </r>
  <r>
    <x v="0"/>
    <n v="1185732"/>
    <x v="112"/>
    <x v="3"/>
    <x v="40"/>
    <x v="43"/>
    <x v="3"/>
    <n v="0.4"/>
    <n v="3250"/>
    <n v="1300"/>
    <n v="520"/>
    <n v="0.4"/>
  </r>
  <r>
    <x v="0"/>
    <n v="1185732"/>
    <x v="112"/>
    <x v="3"/>
    <x v="40"/>
    <x v="43"/>
    <x v="4"/>
    <n v="0.65"/>
    <n v="3000"/>
    <n v="1950"/>
    <n v="780"/>
    <n v="0.4"/>
  </r>
  <r>
    <x v="0"/>
    <n v="1185732"/>
    <x v="112"/>
    <x v="3"/>
    <x v="40"/>
    <x v="43"/>
    <x v="5"/>
    <n v="0.7"/>
    <n v="4000"/>
    <n v="2800"/>
    <n v="1120"/>
    <n v="0.4"/>
  </r>
  <r>
    <x v="0"/>
    <n v="1185732"/>
    <x v="113"/>
    <x v="3"/>
    <x v="40"/>
    <x v="43"/>
    <x v="0"/>
    <n v="0.65"/>
    <n v="6500"/>
    <n v="4225"/>
    <n v="1690"/>
    <n v="0.4"/>
  </r>
  <r>
    <x v="0"/>
    <n v="1185732"/>
    <x v="113"/>
    <x v="3"/>
    <x v="40"/>
    <x v="43"/>
    <x v="1"/>
    <n v="0.55000000000000004"/>
    <n v="4500"/>
    <n v="2475"/>
    <n v="990"/>
    <n v="0.4"/>
  </r>
  <r>
    <x v="0"/>
    <n v="1185732"/>
    <x v="113"/>
    <x v="3"/>
    <x v="40"/>
    <x v="43"/>
    <x v="2"/>
    <n v="0.55000000000000004"/>
    <n v="4000"/>
    <n v="2200"/>
    <n v="880"/>
    <n v="0.4"/>
  </r>
  <r>
    <x v="0"/>
    <n v="1185732"/>
    <x v="113"/>
    <x v="3"/>
    <x v="40"/>
    <x v="43"/>
    <x v="3"/>
    <n v="0.55000000000000004"/>
    <n v="3500"/>
    <n v="1925.0000000000002"/>
    <n v="770.00000000000011"/>
    <n v="0.4"/>
  </r>
  <r>
    <x v="0"/>
    <n v="1185732"/>
    <x v="113"/>
    <x v="3"/>
    <x v="40"/>
    <x v="43"/>
    <x v="4"/>
    <n v="0.65"/>
    <n v="3500"/>
    <n v="2275"/>
    <n v="910"/>
    <n v="0.4"/>
  </r>
  <r>
    <x v="0"/>
    <n v="1185732"/>
    <x v="113"/>
    <x v="3"/>
    <x v="40"/>
    <x v="43"/>
    <x v="5"/>
    <n v="0.7"/>
    <n v="4500"/>
    <n v="3150"/>
    <n v="1260"/>
    <n v="0.4"/>
  </r>
  <r>
    <x v="0"/>
    <n v="1185732"/>
    <x v="145"/>
    <x v="0"/>
    <x v="41"/>
    <x v="31"/>
    <x v="0"/>
    <n v="0.35000000000000003"/>
    <n v="4250"/>
    <n v="1487.5000000000002"/>
    <n v="595.00000000000011"/>
    <n v="0.4"/>
  </r>
  <r>
    <x v="0"/>
    <n v="1185732"/>
    <x v="145"/>
    <x v="0"/>
    <x v="41"/>
    <x v="31"/>
    <x v="1"/>
    <n v="0.35000000000000003"/>
    <n v="2250"/>
    <n v="787.50000000000011"/>
    <n v="275.625"/>
    <n v="0.35"/>
  </r>
  <r>
    <x v="0"/>
    <n v="1185732"/>
    <x v="145"/>
    <x v="0"/>
    <x v="41"/>
    <x v="31"/>
    <x v="2"/>
    <n v="0.25000000000000006"/>
    <n v="2250"/>
    <n v="562.50000000000011"/>
    <n v="196.87500000000003"/>
    <n v="0.35"/>
  </r>
  <r>
    <x v="0"/>
    <n v="1185732"/>
    <x v="145"/>
    <x v="0"/>
    <x v="41"/>
    <x v="31"/>
    <x v="3"/>
    <n v="0.3"/>
    <n v="750"/>
    <n v="225"/>
    <n v="78.75"/>
    <n v="0.35"/>
  </r>
  <r>
    <x v="0"/>
    <n v="1185732"/>
    <x v="145"/>
    <x v="0"/>
    <x v="41"/>
    <x v="31"/>
    <x v="4"/>
    <n v="0.45"/>
    <n v="1250"/>
    <n v="562.5"/>
    <n v="168.75"/>
    <n v="0.3"/>
  </r>
  <r>
    <x v="0"/>
    <n v="1185732"/>
    <x v="145"/>
    <x v="0"/>
    <x v="41"/>
    <x v="31"/>
    <x v="5"/>
    <n v="0.35000000000000003"/>
    <n v="2250"/>
    <n v="787.50000000000011"/>
    <n v="236.25000000000003"/>
    <n v="0.3"/>
  </r>
  <r>
    <x v="0"/>
    <n v="1185732"/>
    <x v="216"/>
    <x v="0"/>
    <x v="41"/>
    <x v="31"/>
    <x v="0"/>
    <n v="0.35000000000000003"/>
    <n v="4750"/>
    <n v="1662.5000000000002"/>
    <n v="665.00000000000011"/>
    <n v="0.4"/>
  </r>
  <r>
    <x v="0"/>
    <n v="1185732"/>
    <x v="216"/>
    <x v="0"/>
    <x v="41"/>
    <x v="31"/>
    <x v="1"/>
    <n v="0.35000000000000003"/>
    <n v="1250"/>
    <n v="437.50000000000006"/>
    <n v="153.125"/>
    <n v="0.35"/>
  </r>
  <r>
    <x v="0"/>
    <n v="1185732"/>
    <x v="216"/>
    <x v="0"/>
    <x v="41"/>
    <x v="31"/>
    <x v="2"/>
    <n v="0.25000000000000006"/>
    <n v="1750"/>
    <n v="437.50000000000011"/>
    <n v="153.12500000000003"/>
    <n v="0.35"/>
  </r>
  <r>
    <x v="0"/>
    <n v="1185732"/>
    <x v="216"/>
    <x v="0"/>
    <x v="41"/>
    <x v="31"/>
    <x v="3"/>
    <n v="0.3"/>
    <n v="500"/>
    <n v="150"/>
    <n v="52.5"/>
    <n v="0.35"/>
  </r>
  <r>
    <x v="0"/>
    <n v="1185732"/>
    <x v="216"/>
    <x v="0"/>
    <x v="41"/>
    <x v="31"/>
    <x v="4"/>
    <n v="0.45"/>
    <n v="1250"/>
    <n v="562.5"/>
    <n v="168.75"/>
    <n v="0.3"/>
  </r>
  <r>
    <x v="0"/>
    <n v="1185732"/>
    <x v="216"/>
    <x v="0"/>
    <x v="41"/>
    <x v="31"/>
    <x v="5"/>
    <n v="0.35000000000000003"/>
    <n v="2250"/>
    <n v="787.50000000000011"/>
    <n v="236.25000000000003"/>
    <n v="0.3"/>
  </r>
  <r>
    <x v="0"/>
    <n v="1185732"/>
    <x v="250"/>
    <x v="0"/>
    <x v="41"/>
    <x v="31"/>
    <x v="0"/>
    <n v="0.35000000000000003"/>
    <n v="4450"/>
    <n v="1557.5000000000002"/>
    <n v="623.00000000000011"/>
    <n v="0.4"/>
  </r>
  <r>
    <x v="0"/>
    <n v="1185732"/>
    <x v="250"/>
    <x v="0"/>
    <x v="41"/>
    <x v="31"/>
    <x v="1"/>
    <n v="0.35000000000000003"/>
    <n v="1500"/>
    <n v="525"/>
    <n v="183.75"/>
    <n v="0.35"/>
  </r>
  <r>
    <x v="0"/>
    <n v="1185732"/>
    <x v="250"/>
    <x v="0"/>
    <x v="41"/>
    <x v="31"/>
    <x v="2"/>
    <n v="0.25000000000000006"/>
    <n v="1750"/>
    <n v="437.50000000000011"/>
    <n v="153.12500000000003"/>
    <n v="0.35"/>
  </r>
  <r>
    <x v="0"/>
    <n v="1185732"/>
    <x v="250"/>
    <x v="0"/>
    <x v="41"/>
    <x v="31"/>
    <x v="3"/>
    <n v="0.3"/>
    <n v="250"/>
    <n v="75"/>
    <n v="26.25"/>
    <n v="0.35"/>
  </r>
  <r>
    <x v="0"/>
    <n v="1185732"/>
    <x v="250"/>
    <x v="0"/>
    <x v="41"/>
    <x v="31"/>
    <x v="4"/>
    <n v="0.45"/>
    <n v="750"/>
    <n v="337.5"/>
    <n v="101.25"/>
    <n v="0.3"/>
  </r>
  <r>
    <x v="0"/>
    <n v="1185732"/>
    <x v="250"/>
    <x v="0"/>
    <x v="41"/>
    <x v="31"/>
    <x v="5"/>
    <n v="0.35000000000000003"/>
    <n v="1750"/>
    <n v="612.50000000000011"/>
    <n v="183.75000000000003"/>
    <n v="0.3"/>
  </r>
  <r>
    <x v="0"/>
    <n v="1185732"/>
    <x v="251"/>
    <x v="0"/>
    <x v="41"/>
    <x v="31"/>
    <x v="0"/>
    <n v="0.35000000000000003"/>
    <n v="4250"/>
    <n v="1487.5000000000002"/>
    <n v="595.00000000000011"/>
    <n v="0.4"/>
  </r>
  <r>
    <x v="0"/>
    <n v="1185732"/>
    <x v="251"/>
    <x v="0"/>
    <x v="41"/>
    <x v="31"/>
    <x v="1"/>
    <n v="0.35000000000000003"/>
    <n v="1250"/>
    <n v="437.50000000000006"/>
    <n v="153.125"/>
    <n v="0.35"/>
  </r>
  <r>
    <x v="0"/>
    <n v="1185732"/>
    <x v="251"/>
    <x v="0"/>
    <x v="41"/>
    <x v="31"/>
    <x v="2"/>
    <n v="0.25000000000000006"/>
    <n v="1250"/>
    <n v="312.50000000000006"/>
    <n v="109.37500000000001"/>
    <n v="0.35"/>
  </r>
  <r>
    <x v="0"/>
    <n v="1185732"/>
    <x v="251"/>
    <x v="0"/>
    <x v="41"/>
    <x v="31"/>
    <x v="3"/>
    <n v="0.3"/>
    <n v="500"/>
    <n v="150"/>
    <n v="52.5"/>
    <n v="0.35"/>
  </r>
  <r>
    <x v="0"/>
    <n v="1185732"/>
    <x v="251"/>
    <x v="0"/>
    <x v="41"/>
    <x v="31"/>
    <x v="4"/>
    <n v="0.45"/>
    <n v="500"/>
    <n v="225"/>
    <n v="67.5"/>
    <n v="0.3"/>
  </r>
  <r>
    <x v="0"/>
    <n v="1185732"/>
    <x v="251"/>
    <x v="0"/>
    <x v="41"/>
    <x v="31"/>
    <x v="5"/>
    <n v="0.35000000000000003"/>
    <n v="2000"/>
    <n v="700.00000000000011"/>
    <n v="210.00000000000003"/>
    <n v="0.3"/>
  </r>
  <r>
    <x v="0"/>
    <n v="1185732"/>
    <x v="252"/>
    <x v="0"/>
    <x v="41"/>
    <x v="31"/>
    <x v="0"/>
    <n v="0.49999999999999994"/>
    <n v="4700"/>
    <n v="2349.9999999999995"/>
    <n v="939.99999999999989"/>
    <n v="0.4"/>
  </r>
  <r>
    <x v="0"/>
    <n v="1185732"/>
    <x v="252"/>
    <x v="0"/>
    <x v="41"/>
    <x v="31"/>
    <x v="1"/>
    <n v="0.45"/>
    <n v="1750"/>
    <n v="787.5"/>
    <n v="275.625"/>
    <n v="0.35"/>
  </r>
  <r>
    <x v="0"/>
    <n v="1185732"/>
    <x v="252"/>
    <x v="0"/>
    <x v="41"/>
    <x v="31"/>
    <x v="2"/>
    <n v="0.4"/>
    <n v="1500"/>
    <n v="600"/>
    <n v="210"/>
    <n v="0.35"/>
  </r>
  <r>
    <x v="0"/>
    <n v="1185732"/>
    <x v="252"/>
    <x v="0"/>
    <x v="41"/>
    <x v="31"/>
    <x v="3"/>
    <n v="0.4"/>
    <n v="1000"/>
    <n v="400"/>
    <n v="140"/>
    <n v="0.35"/>
  </r>
  <r>
    <x v="0"/>
    <n v="1185732"/>
    <x v="252"/>
    <x v="0"/>
    <x v="41"/>
    <x v="31"/>
    <x v="4"/>
    <n v="0.49999999999999994"/>
    <n v="1250"/>
    <n v="624.99999999999989"/>
    <n v="187.49999999999997"/>
    <n v="0.3"/>
  </r>
  <r>
    <x v="0"/>
    <n v="1185732"/>
    <x v="252"/>
    <x v="0"/>
    <x v="41"/>
    <x v="31"/>
    <x v="5"/>
    <n v="0.54999999999999993"/>
    <n v="2500"/>
    <n v="1374.9999999999998"/>
    <n v="412.49999999999994"/>
    <n v="0.3"/>
  </r>
  <r>
    <x v="0"/>
    <n v="1185732"/>
    <x v="220"/>
    <x v="0"/>
    <x v="41"/>
    <x v="31"/>
    <x v="0"/>
    <n v="0.49999999999999994"/>
    <n v="5000"/>
    <n v="2499.9999999999995"/>
    <n v="999.99999999999989"/>
    <n v="0.4"/>
  </r>
  <r>
    <x v="0"/>
    <n v="1185732"/>
    <x v="220"/>
    <x v="0"/>
    <x v="41"/>
    <x v="31"/>
    <x v="1"/>
    <n v="0.45"/>
    <n v="2500"/>
    <n v="1125"/>
    <n v="393.75"/>
    <n v="0.35"/>
  </r>
  <r>
    <x v="0"/>
    <n v="1185732"/>
    <x v="220"/>
    <x v="0"/>
    <x v="41"/>
    <x v="31"/>
    <x v="2"/>
    <n v="0.4"/>
    <n v="1750"/>
    <n v="700"/>
    <n v="244.99999999999997"/>
    <n v="0.35"/>
  </r>
  <r>
    <x v="0"/>
    <n v="1185732"/>
    <x v="220"/>
    <x v="0"/>
    <x v="41"/>
    <x v="31"/>
    <x v="3"/>
    <n v="0.4"/>
    <n v="1500"/>
    <n v="600"/>
    <n v="210"/>
    <n v="0.35"/>
  </r>
  <r>
    <x v="0"/>
    <n v="1185732"/>
    <x v="220"/>
    <x v="0"/>
    <x v="41"/>
    <x v="31"/>
    <x v="4"/>
    <n v="0.49999999999999994"/>
    <n v="1500"/>
    <n v="749.99999999999989"/>
    <n v="224.99999999999997"/>
    <n v="0.3"/>
  </r>
  <r>
    <x v="0"/>
    <n v="1185732"/>
    <x v="220"/>
    <x v="0"/>
    <x v="41"/>
    <x v="31"/>
    <x v="5"/>
    <n v="0.54999999999999993"/>
    <n v="3000"/>
    <n v="1649.9999999999998"/>
    <n v="494.99999999999989"/>
    <n v="0.3"/>
  </r>
  <r>
    <x v="0"/>
    <n v="1185732"/>
    <x v="253"/>
    <x v="0"/>
    <x v="41"/>
    <x v="31"/>
    <x v="0"/>
    <n v="0.49999999999999994"/>
    <n v="5250"/>
    <n v="2624.9999999999995"/>
    <n v="1049.9999999999998"/>
    <n v="0.4"/>
  </r>
  <r>
    <x v="0"/>
    <n v="1185732"/>
    <x v="253"/>
    <x v="0"/>
    <x v="41"/>
    <x v="31"/>
    <x v="1"/>
    <n v="0.45"/>
    <n v="2750"/>
    <n v="1237.5"/>
    <n v="433.125"/>
    <n v="0.35"/>
  </r>
  <r>
    <x v="0"/>
    <n v="1185732"/>
    <x v="253"/>
    <x v="0"/>
    <x v="41"/>
    <x v="31"/>
    <x v="2"/>
    <n v="0.4"/>
    <n v="2000"/>
    <n v="800"/>
    <n v="280"/>
    <n v="0.35"/>
  </r>
  <r>
    <x v="0"/>
    <n v="1185732"/>
    <x v="253"/>
    <x v="0"/>
    <x v="41"/>
    <x v="31"/>
    <x v="3"/>
    <n v="0.4"/>
    <n v="1500"/>
    <n v="600"/>
    <n v="210"/>
    <n v="0.35"/>
  </r>
  <r>
    <x v="0"/>
    <n v="1185732"/>
    <x v="253"/>
    <x v="0"/>
    <x v="41"/>
    <x v="31"/>
    <x v="4"/>
    <n v="0.49999999999999994"/>
    <n v="1750"/>
    <n v="874.99999999999989"/>
    <n v="262.49999999999994"/>
    <n v="0.3"/>
  </r>
  <r>
    <x v="0"/>
    <n v="1185732"/>
    <x v="253"/>
    <x v="0"/>
    <x v="41"/>
    <x v="31"/>
    <x v="5"/>
    <n v="0.54999999999999993"/>
    <n v="3500"/>
    <n v="1924.9999999999998"/>
    <n v="577.49999999999989"/>
    <n v="0.3"/>
  </r>
  <r>
    <x v="0"/>
    <n v="1185732"/>
    <x v="254"/>
    <x v="0"/>
    <x v="41"/>
    <x v="31"/>
    <x v="0"/>
    <n v="0.49999999999999994"/>
    <n v="5000"/>
    <n v="2499.9999999999995"/>
    <n v="999.99999999999989"/>
    <n v="0.4"/>
  </r>
  <r>
    <x v="0"/>
    <n v="1185732"/>
    <x v="254"/>
    <x v="0"/>
    <x v="41"/>
    <x v="31"/>
    <x v="1"/>
    <n v="0.45"/>
    <n v="2750"/>
    <n v="1237.5"/>
    <n v="433.125"/>
    <n v="0.35"/>
  </r>
  <r>
    <x v="0"/>
    <n v="1185732"/>
    <x v="254"/>
    <x v="0"/>
    <x v="41"/>
    <x v="31"/>
    <x v="2"/>
    <n v="0.4"/>
    <n v="2000"/>
    <n v="800"/>
    <n v="280"/>
    <n v="0.35"/>
  </r>
  <r>
    <x v="0"/>
    <n v="1185732"/>
    <x v="254"/>
    <x v="0"/>
    <x v="41"/>
    <x v="31"/>
    <x v="3"/>
    <n v="0.4"/>
    <n v="1500"/>
    <n v="600"/>
    <n v="210"/>
    <n v="0.35"/>
  </r>
  <r>
    <x v="0"/>
    <n v="1185732"/>
    <x v="254"/>
    <x v="0"/>
    <x v="41"/>
    <x v="31"/>
    <x v="4"/>
    <n v="0.49999999999999994"/>
    <n v="1250"/>
    <n v="624.99999999999989"/>
    <n v="187.49999999999997"/>
    <n v="0.3"/>
  </r>
  <r>
    <x v="0"/>
    <n v="1185732"/>
    <x v="254"/>
    <x v="0"/>
    <x v="41"/>
    <x v="31"/>
    <x v="5"/>
    <n v="0.54999999999999993"/>
    <n v="3000"/>
    <n v="1649.9999999999998"/>
    <n v="494.99999999999989"/>
    <n v="0.3"/>
  </r>
  <r>
    <x v="0"/>
    <n v="1185732"/>
    <x v="255"/>
    <x v="0"/>
    <x v="41"/>
    <x v="31"/>
    <x v="0"/>
    <n v="0.49999999999999994"/>
    <n v="4250"/>
    <n v="2124.9999999999995"/>
    <n v="849.99999999999989"/>
    <n v="0.4"/>
  </r>
  <r>
    <x v="0"/>
    <n v="1185732"/>
    <x v="255"/>
    <x v="0"/>
    <x v="41"/>
    <x v="31"/>
    <x v="1"/>
    <n v="0.45"/>
    <n v="2250"/>
    <n v="1012.5"/>
    <n v="354.375"/>
    <n v="0.35"/>
  </r>
  <r>
    <x v="0"/>
    <n v="1185732"/>
    <x v="255"/>
    <x v="0"/>
    <x v="41"/>
    <x v="31"/>
    <x v="2"/>
    <n v="0.4"/>
    <n v="1250"/>
    <n v="500"/>
    <n v="175"/>
    <n v="0.35"/>
  </r>
  <r>
    <x v="0"/>
    <n v="1185732"/>
    <x v="255"/>
    <x v="0"/>
    <x v="41"/>
    <x v="31"/>
    <x v="3"/>
    <n v="0.4"/>
    <n v="1000"/>
    <n v="400"/>
    <n v="140"/>
    <n v="0.35"/>
  </r>
  <r>
    <x v="0"/>
    <n v="1185732"/>
    <x v="255"/>
    <x v="0"/>
    <x v="41"/>
    <x v="31"/>
    <x v="4"/>
    <n v="0.49999999999999994"/>
    <n v="1000"/>
    <n v="499.99999999999994"/>
    <n v="149.99999999999997"/>
    <n v="0.3"/>
  </r>
  <r>
    <x v="0"/>
    <n v="1185732"/>
    <x v="255"/>
    <x v="0"/>
    <x v="41"/>
    <x v="31"/>
    <x v="5"/>
    <n v="0.54999999999999993"/>
    <n v="2000"/>
    <n v="1099.9999999999998"/>
    <n v="329.99999999999994"/>
    <n v="0.3"/>
  </r>
  <r>
    <x v="0"/>
    <n v="1185732"/>
    <x v="224"/>
    <x v="0"/>
    <x v="41"/>
    <x v="31"/>
    <x v="0"/>
    <n v="0.54999999999999993"/>
    <n v="3750"/>
    <n v="2062.4999999999995"/>
    <n v="824.99999999999989"/>
    <n v="0.4"/>
  </r>
  <r>
    <x v="0"/>
    <n v="1185732"/>
    <x v="224"/>
    <x v="0"/>
    <x v="41"/>
    <x v="31"/>
    <x v="1"/>
    <n v="0.5"/>
    <n v="2000"/>
    <n v="1000"/>
    <n v="350"/>
    <n v="0.35"/>
  </r>
  <r>
    <x v="0"/>
    <n v="1185732"/>
    <x v="224"/>
    <x v="0"/>
    <x v="41"/>
    <x v="31"/>
    <x v="2"/>
    <n v="0.5"/>
    <n v="1000"/>
    <n v="500"/>
    <n v="175"/>
    <n v="0.35"/>
  </r>
  <r>
    <x v="0"/>
    <n v="1185732"/>
    <x v="224"/>
    <x v="0"/>
    <x v="41"/>
    <x v="31"/>
    <x v="3"/>
    <n v="0.5"/>
    <n v="750"/>
    <n v="375"/>
    <n v="131.25"/>
    <n v="0.35"/>
  </r>
  <r>
    <x v="0"/>
    <n v="1185732"/>
    <x v="224"/>
    <x v="0"/>
    <x v="41"/>
    <x v="31"/>
    <x v="4"/>
    <n v="0.6"/>
    <n v="750"/>
    <n v="450"/>
    <n v="135"/>
    <n v="0.3"/>
  </r>
  <r>
    <x v="0"/>
    <n v="1185732"/>
    <x v="224"/>
    <x v="0"/>
    <x v="41"/>
    <x v="31"/>
    <x v="5"/>
    <n v="0.64999999999999991"/>
    <n v="2000"/>
    <n v="1299.9999999999998"/>
    <n v="389.99999999999994"/>
    <n v="0.3"/>
  </r>
  <r>
    <x v="0"/>
    <n v="1185732"/>
    <x v="256"/>
    <x v="0"/>
    <x v="41"/>
    <x v="31"/>
    <x v="0"/>
    <n v="0.6"/>
    <n v="3500"/>
    <n v="2100"/>
    <n v="840"/>
    <n v="0.4"/>
  </r>
  <r>
    <x v="0"/>
    <n v="1185732"/>
    <x v="256"/>
    <x v="0"/>
    <x v="41"/>
    <x v="31"/>
    <x v="1"/>
    <n v="0.5"/>
    <n v="1750"/>
    <n v="875"/>
    <n v="306.25"/>
    <n v="0.35"/>
  </r>
  <r>
    <x v="0"/>
    <n v="1185732"/>
    <x v="256"/>
    <x v="0"/>
    <x v="41"/>
    <x v="31"/>
    <x v="2"/>
    <n v="0.5"/>
    <n v="1700"/>
    <n v="850"/>
    <n v="297.5"/>
    <n v="0.35"/>
  </r>
  <r>
    <x v="0"/>
    <n v="1185732"/>
    <x v="256"/>
    <x v="0"/>
    <x v="41"/>
    <x v="31"/>
    <x v="3"/>
    <n v="0.5"/>
    <n v="1500"/>
    <n v="750"/>
    <n v="262.5"/>
    <n v="0.35"/>
  </r>
  <r>
    <x v="0"/>
    <n v="1185732"/>
    <x v="256"/>
    <x v="0"/>
    <x v="41"/>
    <x v="31"/>
    <x v="4"/>
    <n v="0.6"/>
    <n v="1250"/>
    <n v="750"/>
    <n v="225"/>
    <n v="0.3"/>
  </r>
  <r>
    <x v="0"/>
    <n v="1185732"/>
    <x v="256"/>
    <x v="0"/>
    <x v="41"/>
    <x v="31"/>
    <x v="5"/>
    <n v="0.64999999999999991"/>
    <n v="2250"/>
    <n v="1462.4999999999998"/>
    <n v="438.74999999999994"/>
    <n v="0.3"/>
  </r>
  <r>
    <x v="0"/>
    <n v="1185732"/>
    <x v="257"/>
    <x v="0"/>
    <x v="41"/>
    <x v="31"/>
    <x v="0"/>
    <n v="0.6"/>
    <n v="4500"/>
    <n v="2700"/>
    <n v="1080"/>
    <n v="0.4"/>
  </r>
  <r>
    <x v="0"/>
    <n v="1185732"/>
    <x v="257"/>
    <x v="0"/>
    <x v="41"/>
    <x v="31"/>
    <x v="1"/>
    <n v="0.5"/>
    <n v="2500"/>
    <n v="1250"/>
    <n v="437.5"/>
    <n v="0.35"/>
  </r>
  <r>
    <x v="0"/>
    <n v="1185732"/>
    <x v="257"/>
    <x v="0"/>
    <x v="41"/>
    <x v="31"/>
    <x v="2"/>
    <n v="0.5"/>
    <n v="2250"/>
    <n v="1125"/>
    <n v="393.75"/>
    <n v="0.35"/>
  </r>
  <r>
    <x v="0"/>
    <n v="1185732"/>
    <x v="257"/>
    <x v="0"/>
    <x v="41"/>
    <x v="31"/>
    <x v="3"/>
    <n v="0.5"/>
    <n v="1750"/>
    <n v="875"/>
    <n v="306.25"/>
    <n v="0.35"/>
  </r>
  <r>
    <x v="0"/>
    <n v="1185732"/>
    <x v="257"/>
    <x v="0"/>
    <x v="41"/>
    <x v="31"/>
    <x v="4"/>
    <n v="0.6"/>
    <n v="1750"/>
    <n v="1050"/>
    <n v="315"/>
    <n v="0.3"/>
  </r>
  <r>
    <x v="0"/>
    <n v="1185732"/>
    <x v="257"/>
    <x v="0"/>
    <x v="41"/>
    <x v="31"/>
    <x v="5"/>
    <n v="0.64999999999999991"/>
    <n v="2750"/>
    <n v="1787.4999999999998"/>
    <n v="536.24999999999989"/>
    <n v="0.3"/>
  </r>
  <r>
    <x v="0"/>
    <n v="1185732"/>
    <x v="102"/>
    <x v="0"/>
    <x v="42"/>
    <x v="44"/>
    <x v="0"/>
    <n v="0.4"/>
    <n v="5250"/>
    <n v="2100"/>
    <n v="735"/>
    <n v="0.35"/>
  </r>
  <r>
    <x v="0"/>
    <n v="1185732"/>
    <x v="102"/>
    <x v="0"/>
    <x v="42"/>
    <x v="44"/>
    <x v="1"/>
    <n v="0.4"/>
    <n v="3250"/>
    <n v="1300"/>
    <n v="454.99999999999994"/>
    <n v="0.35"/>
  </r>
  <r>
    <x v="0"/>
    <n v="1185732"/>
    <x v="102"/>
    <x v="0"/>
    <x v="42"/>
    <x v="44"/>
    <x v="2"/>
    <n v="0.30000000000000004"/>
    <n v="3250"/>
    <n v="975.00000000000011"/>
    <n v="390.00000000000006"/>
    <n v="0.4"/>
  </r>
  <r>
    <x v="0"/>
    <n v="1185732"/>
    <x v="102"/>
    <x v="0"/>
    <x v="42"/>
    <x v="44"/>
    <x v="3"/>
    <n v="0.35"/>
    <n v="1750"/>
    <n v="612.5"/>
    <n v="245"/>
    <n v="0.4"/>
  </r>
  <r>
    <x v="0"/>
    <n v="1185732"/>
    <x v="102"/>
    <x v="0"/>
    <x v="42"/>
    <x v="44"/>
    <x v="4"/>
    <n v="0.5"/>
    <n v="2250"/>
    <n v="1125"/>
    <n v="337.5"/>
    <n v="0.3"/>
  </r>
  <r>
    <x v="0"/>
    <n v="1185732"/>
    <x v="102"/>
    <x v="0"/>
    <x v="42"/>
    <x v="44"/>
    <x v="5"/>
    <n v="0.4"/>
    <n v="3250"/>
    <n v="1300"/>
    <n v="520"/>
    <n v="0.4"/>
  </r>
  <r>
    <x v="0"/>
    <n v="1185732"/>
    <x v="37"/>
    <x v="0"/>
    <x v="42"/>
    <x v="44"/>
    <x v="0"/>
    <n v="0.4"/>
    <n v="5750"/>
    <n v="2300"/>
    <n v="805"/>
    <n v="0.35"/>
  </r>
  <r>
    <x v="0"/>
    <n v="1185732"/>
    <x v="37"/>
    <x v="0"/>
    <x v="42"/>
    <x v="44"/>
    <x v="1"/>
    <n v="0.4"/>
    <n v="2250"/>
    <n v="900"/>
    <n v="315"/>
    <n v="0.35"/>
  </r>
  <r>
    <x v="0"/>
    <n v="1185732"/>
    <x v="37"/>
    <x v="0"/>
    <x v="42"/>
    <x v="44"/>
    <x v="2"/>
    <n v="0.30000000000000004"/>
    <n v="2750"/>
    <n v="825.00000000000011"/>
    <n v="330.00000000000006"/>
    <n v="0.4"/>
  </r>
  <r>
    <x v="0"/>
    <n v="1185732"/>
    <x v="37"/>
    <x v="0"/>
    <x v="42"/>
    <x v="44"/>
    <x v="3"/>
    <n v="0.35"/>
    <n v="1500"/>
    <n v="525"/>
    <n v="210"/>
    <n v="0.4"/>
  </r>
  <r>
    <x v="0"/>
    <n v="1185732"/>
    <x v="37"/>
    <x v="0"/>
    <x v="42"/>
    <x v="44"/>
    <x v="4"/>
    <n v="0.5"/>
    <n v="2250"/>
    <n v="1125"/>
    <n v="337.5"/>
    <n v="0.3"/>
  </r>
  <r>
    <x v="0"/>
    <n v="1185732"/>
    <x v="37"/>
    <x v="0"/>
    <x v="42"/>
    <x v="44"/>
    <x v="5"/>
    <n v="0.4"/>
    <n v="3250"/>
    <n v="1300"/>
    <n v="520"/>
    <n v="0.4"/>
  </r>
  <r>
    <x v="0"/>
    <n v="1185732"/>
    <x v="258"/>
    <x v="0"/>
    <x v="42"/>
    <x v="44"/>
    <x v="0"/>
    <n v="0.4"/>
    <n v="5450"/>
    <n v="2180"/>
    <n v="763"/>
    <n v="0.35"/>
  </r>
  <r>
    <x v="0"/>
    <n v="1185732"/>
    <x v="258"/>
    <x v="0"/>
    <x v="42"/>
    <x v="44"/>
    <x v="1"/>
    <n v="0.4"/>
    <n v="2500"/>
    <n v="1000"/>
    <n v="350"/>
    <n v="0.35"/>
  </r>
  <r>
    <x v="0"/>
    <n v="1185732"/>
    <x v="258"/>
    <x v="0"/>
    <x v="42"/>
    <x v="44"/>
    <x v="2"/>
    <n v="0.30000000000000004"/>
    <n v="2750"/>
    <n v="825.00000000000011"/>
    <n v="330.00000000000006"/>
    <n v="0.4"/>
  </r>
  <r>
    <x v="0"/>
    <n v="1185732"/>
    <x v="258"/>
    <x v="0"/>
    <x v="42"/>
    <x v="44"/>
    <x v="3"/>
    <n v="0.35"/>
    <n v="1250"/>
    <n v="437.5"/>
    <n v="175"/>
    <n v="0.4"/>
  </r>
  <r>
    <x v="0"/>
    <n v="1185732"/>
    <x v="258"/>
    <x v="0"/>
    <x v="42"/>
    <x v="44"/>
    <x v="4"/>
    <n v="0.5"/>
    <n v="1750"/>
    <n v="875"/>
    <n v="262.5"/>
    <n v="0.3"/>
  </r>
  <r>
    <x v="0"/>
    <n v="1185732"/>
    <x v="258"/>
    <x v="0"/>
    <x v="42"/>
    <x v="44"/>
    <x v="5"/>
    <n v="0.4"/>
    <n v="2750"/>
    <n v="1100"/>
    <n v="440"/>
    <n v="0.4"/>
  </r>
  <r>
    <x v="0"/>
    <n v="1185732"/>
    <x v="259"/>
    <x v="0"/>
    <x v="42"/>
    <x v="44"/>
    <x v="0"/>
    <n v="0.4"/>
    <n v="5250"/>
    <n v="2100"/>
    <n v="735"/>
    <n v="0.35"/>
  </r>
  <r>
    <x v="0"/>
    <n v="1185732"/>
    <x v="259"/>
    <x v="0"/>
    <x v="42"/>
    <x v="44"/>
    <x v="1"/>
    <n v="0.4"/>
    <n v="2250"/>
    <n v="900"/>
    <n v="315"/>
    <n v="0.35"/>
  </r>
  <r>
    <x v="0"/>
    <n v="1185732"/>
    <x v="259"/>
    <x v="0"/>
    <x v="42"/>
    <x v="44"/>
    <x v="2"/>
    <n v="0.30000000000000004"/>
    <n v="2250"/>
    <n v="675.00000000000011"/>
    <n v="270.00000000000006"/>
    <n v="0.4"/>
  </r>
  <r>
    <x v="0"/>
    <n v="1185732"/>
    <x v="259"/>
    <x v="0"/>
    <x v="42"/>
    <x v="44"/>
    <x v="3"/>
    <n v="0.35"/>
    <n v="1500"/>
    <n v="525"/>
    <n v="210"/>
    <n v="0.4"/>
  </r>
  <r>
    <x v="0"/>
    <n v="1185732"/>
    <x v="259"/>
    <x v="0"/>
    <x v="42"/>
    <x v="44"/>
    <x v="4"/>
    <n v="0.5"/>
    <n v="1500"/>
    <n v="750"/>
    <n v="225"/>
    <n v="0.3"/>
  </r>
  <r>
    <x v="0"/>
    <n v="1185732"/>
    <x v="259"/>
    <x v="0"/>
    <x v="42"/>
    <x v="44"/>
    <x v="5"/>
    <n v="0.4"/>
    <n v="3000"/>
    <n v="1200"/>
    <n v="480"/>
    <n v="0.4"/>
  </r>
  <r>
    <x v="0"/>
    <n v="1185732"/>
    <x v="236"/>
    <x v="0"/>
    <x v="42"/>
    <x v="44"/>
    <x v="0"/>
    <n v="0.54999999999999993"/>
    <n v="5700"/>
    <n v="3134.9999999999995"/>
    <n v="1097.2499999999998"/>
    <n v="0.35"/>
  </r>
  <r>
    <x v="0"/>
    <n v="1185732"/>
    <x v="236"/>
    <x v="0"/>
    <x v="42"/>
    <x v="44"/>
    <x v="1"/>
    <n v="0.5"/>
    <n v="2750"/>
    <n v="1375"/>
    <n v="481.24999999999994"/>
    <n v="0.35"/>
  </r>
  <r>
    <x v="0"/>
    <n v="1185732"/>
    <x v="236"/>
    <x v="0"/>
    <x v="42"/>
    <x v="44"/>
    <x v="2"/>
    <n v="0.45"/>
    <n v="3000"/>
    <n v="1350"/>
    <n v="540"/>
    <n v="0.4"/>
  </r>
  <r>
    <x v="0"/>
    <n v="1185732"/>
    <x v="236"/>
    <x v="0"/>
    <x v="42"/>
    <x v="44"/>
    <x v="3"/>
    <n v="0.45"/>
    <n v="2500"/>
    <n v="1125"/>
    <n v="450"/>
    <n v="0.4"/>
  </r>
  <r>
    <x v="0"/>
    <n v="1185732"/>
    <x v="236"/>
    <x v="0"/>
    <x v="42"/>
    <x v="44"/>
    <x v="4"/>
    <n v="0.54999999999999993"/>
    <n v="2750"/>
    <n v="1512.4999999999998"/>
    <n v="453.74999999999994"/>
    <n v="0.3"/>
  </r>
  <r>
    <x v="0"/>
    <n v="1185732"/>
    <x v="236"/>
    <x v="0"/>
    <x v="42"/>
    <x v="44"/>
    <x v="5"/>
    <n v="0.6"/>
    <n v="4000"/>
    <n v="2400"/>
    <n v="960"/>
    <n v="0.4"/>
  </r>
  <r>
    <x v="0"/>
    <n v="1185732"/>
    <x v="41"/>
    <x v="0"/>
    <x v="42"/>
    <x v="44"/>
    <x v="0"/>
    <n v="0.54999999999999993"/>
    <n v="6500"/>
    <n v="3574.9999999999995"/>
    <n v="1251.2499999999998"/>
    <n v="0.35"/>
  </r>
  <r>
    <x v="0"/>
    <n v="1185732"/>
    <x v="41"/>
    <x v="0"/>
    <x v="42"/>
    <x v="44"/>
    <x v="1"/>
    <n v="0.5"/>
    <n v="4000"/>
    <n v="2000"/>
    <n v="700"/>
    <n v="0.35"/>
  </r>
  <r>
    <x v="0"/>
    <n v="1185732"/>
    <x v="41"/>
    <x v="0"/>
    <x v="42"/>
    <x v="44"/>
    <x v="2"/>
    <n v="0.45"/>
    <n v="3250"/>
    <n v="1462.5"/>
    <n v="585"/>
    <n v="0.4"/>
  </r>
  <r>
    <x v="0"/>
    <n v="1185732"/>
    <x v="41"/>
    <x v="0"/>
    <x v="42"/>
    <x v="44"/>
    <x v="3"/>
    <n v="0.45"/>
    <n v="3000"/>
    <n v="1350"/>
    <n v="540"/>
    <n v="0.4"/>
  </r>
  <r>
    <x v="0"/>
    <n v="1185732"/>
    <x v="41"/>
    <x v="0"/>
    <x v="42"/>
    <x v="44"/>
    <x v="4"/>
    <n v="0.54999999999999993"/>
    <n v="3000"/>
    <n v="1649.9999999999998"/>
    <n v="494.99999999999989"/>
    <n v="0.3"/>
  </r>
  <r>
    <x v="0"/>
    <n v="1185732"/>
    <x v="41"/>
    <x v="0"/>
    <x v="42"/>
    <x v="44"/>
    <x v="5"/>
    <n v="0.6"/>
    <n v="4500"/>
    <n v="2700"/>
    <n v="1080"/>
    <n v="0.4"/>
  </r>
  <r>
    <x v="0"/>
    <n v="1185732"/>
    <x v="260"/>
    <x v="0"/>
    <x v="42"/>
    <x v="44"/>
    <x v="0"/>
    <n v="0.54999999999999993"/>
    <n v="6750"/>
    <n v="3712.4999999999995"/>
    <n v="1299.3749999999998"/>
    <n v="0.35"/>
  </r>
  <r>
    <x v="0"/>
    <n v="1185732"/>
    <x v="260"/>
    <x v="0"/>
    <x v="42"/>
    <x v="44"/>
    <x v="1"/>
    <n v="0.5"/>
    <n v="4250"/>
    <n v="2125"/>
    <n v="743.75"/>
    <n v="0.35"/>
  </r>
  <r>
    <x v="0"/>
    <n v="1185732"/>
    <x v="260"/>
    <x v="0"/>
    <x v="42"/>
    <x v="44"/>
    <x v="2"/>
    <n v="0.45"/>
    <n v="3500"/>
    <n v="1575"/>
    <n v="630"/>
    <n v="0.4"/>
  </r>
  <r>
    <x v="0"/>
    <n v="1185732"/>
    <x v="260"/>
    <x v="0"/>
    <x v="42"/>
    <x v="44"/>
    <x v="3"/>
    <n v="0.45"/>
    <n v="3000"/>
    <n v="1350"/>
    <n v="540"/>
    <n v="0.4"/>
  </r>
  <r>
    <x v="0"/>
    <n v="1185732"/>
    <x v="260"/>
    <x v="0"/>
    <x v="42"/>
    <x v="44"/>
    <x v="4"/>
    <n v="0.54999999999999993"/>
    <n v="3250"/>
    <n v="1787.4999999999998"/>
    <n v="536.24999999999989"/>
    <n v="0.3"/>
  </r>
  <r>
    <x v="0"/>
    <n v="1185732"/>
    <x v="260"/>
    <x v="0"/>
    <x v="42"/>
    <x v="44"/>
    <x v="5"/>
    <n v="0.6"/>
    <n v="5000"/>
    <n v="3000"/>
    <n v="1200"/>
    <n v="0.4"/>
  </r>
  <r>
    <x v="0"/>
    <n v="1185732"/>
    <x v="261"/>
    <x v="0"/>
    <x v="42"/>
    <x v="44"/>
    <x v="0"/>
    <n v="0.54999999999999993"/>
    <n v="6500"/>
    <n v="3574.9999999999995"/>
    <n v="1251.2499999999998"/>
    <n v="0.35"/>
  </r>
  <r>
    <x v="0"/>
    <n v="1185732"/>
    <x v="261"/>
    <x v="0"/>
    <x v="42"/>
    <x v="44"/>
    <x v="1"/>
    <n v="0.5"/>
    <n v="4250"/>
    <n v="2125"/>
    <n v="743.75"/>
    <n v="0.35"/>
  </r>
  <r>
    <x v="0"/>
    <n v="1185732"/>
    <x v="261"/>
    <x v="0"/>
    <x v="42"/>
    <x v="44"/>
    <x v="2"/>
    <n v="0.45"/>
    <n v="3500"/>
    <n v="1575"/>
    <n v="630"/>
    <n v="0.4"/>
  </r>
  <r>
    <x v="0"/>
    <n v="1185732"/>
    <x v="261"/>
    <x v="0"/>
    <x v="42"/>
    <x v="44"/>
    <x v="3"/>
    <n v="0.45"/>
    <n v="2500"/>
    <n v="1125"/>
    <n v="450"/>
    <n v="0.4"/>
  </r>
  <r>
    <x v="0"/>
    <n v="1185732"/>
    <x v="261"/>
    <x v="0"/>
    <x v="42"/>
    <x v="44"/>
    <x v="4"/>
    <n v="0.54999999999999993"/>
    <n v="2250"/>
    <n v="1237.4999999999998"/>
    <n v="371.24999999999994"/>
    <n v="0.3"/>
  </r>
  <r>
    <x v="0"/>
    <n v="1185732"/>
    <x v="261"/>
    <x v="0"/>
    <x v="42"/>
    <x v="44"/>
    <x v="5"/>
    <n v="0.6"/>
    <n v="4000"/>
    <n v="2400"/>
    <n v="960"/>
    <n v="0.4"/>
  </r>
  <r>
    <x v="0"/>
    <n v="1185732"/>
    <x v="239"/>
    <x v="0"/>
    <x v="42"/>
    <x v="44"/>
    <x v="0"/>
    <n v="0.54999999999999993"/>
    <n v="5250"/>
    <n v="2887.4999999999995"/>
    <n v="1010.6249999999998"/>
    <n v="0.35"/>
  </r>
  <r>
    <x v="0"/>
    <n v="1185732"/>
    <x v="239"/>
    <x v="0"/>
    <x v="42"/>
    <x v="44"/>
    <x v="1"/>
    <n v="0.5"/>
    <n v="3250"/>
    <n v="1625"/>
    <n v="568.75"/>
    <n v="0.35"/>
  </r>
  <r>
    <x v="0"/>
    <n v="1185732"/>
    <x v="239"/>
    <x v="0"/>
    <x v="42"/>
    <x v="44"/>
    <x v="2"/>
    <n v="0.45"/>
    <n v="2250"/>
    <n v="1012.5"/>
    <n v="405"/>
    <n v="0.4"/>
  </r>
  <r>
    <x v="0"/>
    <n v="1185732"/>
    <x v="239"/>
    <x v="0"/>
    <x v="42"/>
    <x v="44"/>
    <x v="3"/>
    <n v="0.45"/>
    <n v="2000"/>
    <n v="900"/>
    <n v="360"/>
    <n v="0.4"/>
  </r>
  <r>
    <x v="0"/>
    <n v="1185732"/>
    <x v="239"/>
    <x v="0"/>
    <x v="42"/>
    <x v="44"/>
    <x v="4"/>
    <n v="0.54999999999999993"/>
    <n v="2000"/>
    <n v="1099.9999999999998"/>
    <n v="329.99999999999994"/>
    <n v="0.3"/>
  </r>
  <r>
    <x v="0"/>
    <n v="1185732"/>
    <x v="239"/>
    <x v="0"/>
    <x v="42"/>
    <x v="44"/>
    <x v="5"/>
    <n v="0.6"/>
    <n v="3000"/>
    <n v="1800"/>
    <n v="720"/>
    <n v="0.4"/>
  </r>
  <r>
    <x v="0"/>
    <n v="1185732"/>
    <x v="45"/>
    <x v="0"/>
    <x v="42"/>
    <x v="44"/>
    <x v="0"/>
    <n v="0.6"/>
    <n v="4750"/>
    <n v="2850"/>
    <n v="997.49999999999989"/>
    <n v="0.35"/>
  </r>
  <r>
    <x v="0"/>
    <n v="1185732"/>
    <x v="45"/>
    <x v="0"/>
    <x v="42"/>
    <x v="44"/>
    <x v="1"/>
    <n v="0.55000000000000004"/>
    <n v="3000"/>
    <n v="1650.0000000000002"/>
    <n v="577.5"/>
    <n v="0.35"/>
  </r>
  <r>
    <x v="0"/>
    <n v="1185732"/>
    <x v="45"/>
    <x v="0"/>
    <x v="42"/>
    <x v="44"/>
    <x v="2"/>
    <n v="0.55000000000000004"/>
    <n v="2000"/>
    <n v="1100"/>
    <n v="440"/>
    <n v="0.4"/>
  </r>
  <r>
    <x v="0"/>
    <n v="1185732"/>
    <x v="45"/>
    <x v="0"/>
    <x v="42"/>
    <x v="44"/>
    <x v="3"/>
    <n v="0.55000000000000004"/>
    <n v="1750"/>
    <n v="962.50000000000011"/>
    <n v="385.00000000000006"/>
    <n v="0.4"/>
  </r>
  <r>
    <x v="0"/>
    <n v="1185732"/>
    <x v="45"/>
    <x v="0"/>
    <x v="42"/>
    <x v="44"/>
    <x v="4"/>
    <n v="0.65"/>
    <n v="1750"/>
    <n v="1137.5"/>
    <n v="341.25"/>
    <n v="0.3"/>
  </r>
  <r>
    <x v="0"/>
    <n v="1185732"/>
    <x v="45"/>
    <x v="0"/>
    <x v="42"/>
    <x v="44"/>
    <x v="5"/>
    <n v="0.7"/>
    <n v="3000"/>
    <n v="2100"/>
    <n v="840"/>
    <n v="0.4"/>
  </r>
  <r>
    <x v="0"/>
    <n v="1185732"/>
    <x v="262"/>
    <x v="0"/>
    <x v="42"/>
    <x v="44"/>
    <x v="0"/>
    <n v="0.65"/>
    <n v="4500"/>
    <n v="2925"/>
    <n v="1023.7499999999999"/>
    <n v="0.35"/>
  </r>
  <r>
    <x v="0"/>
    <n v="1185732"/>
    <x v="262"/>
    <x v="0"/>
    <x v="42"/>
    <x v="44"/>
    <x v="1"/>
    <n v="0.55000000000000004"/>
    <n v="3250"/>
    <n v="1787.5000000000002"/>
    <n v="625.625"/>
    <n v="0.35"/>
  </r>
  <r>
    <x v="0"/>
    <n v="1185732"/>
    <x v="262"/>
    <x v="0"/>
    <x v="42"/>
    <x v="44"/>
    <x v="2"/>
    <n v="0.55000000000000004"/>
    <n v="3200"/>
    <n v="1760.0000000000002"/>
    <n v="704.00000000000011"/>
    <n v="0.4"/>
  </r>
  <r>
    <x v="0"/>
    <n v="1185732"/>
    <x v="262"/>
    <x v="0"/>
    <x v="42"/>
    <x v="44"/>
    <x v="3"/>
    <n v="0.55000000000000004"/>
    <n v="3000"/>
    <n v="1650.0000000000002"/>
    <n v="660.00000000000011"/>
    <n v="0.4"/>
  </r>
  <r>
    <x v="0"/>
    <n v="1185732"/>
    <x v="262"/>
    <x v="0"/>
    <x v="42"/>
    <x v="44"/>
    <x v="4"/>
    <n v="0.65"/>
    <n v="2750"/>
    <n v="1787.5"/>
    <n v="536.25"/>
    <n v="0.3"/>
  </r>
  <r>
    <x v="0"/>
    <n v="1185732"/>
    <x v="262"/>
    <x v="0"/>
    <x v="42"/>
    <x v="44"/>
    <x v="5"/>
    <n v="0.7"/>
    <n v="3750"/>
    <n v="2625"/>
    <n v="1050"/>
    <n v="0.4"/>
  </r>
  <r>
    <x v="0"/>
    <n v="1185732"/>
    <x v="263"/>
    <x v="0"/>
    <x v="42"/>
    <x v="44"/>
    <x v="0"/>
    <n v="0.65"/>
    <n v="6000"/>
    <n v="3900"/>
    <n v="1365"/>
    <n v="0.35"/>
  </r>
  <r>
    <x v="0"/>
    <n v="1185732"/>
    <x v="263"/>
    <x v="0"/>
    <x v="42"/>
    <x v="44"/>
    <x v="1"/>
    <n v="0.55000000000000004"/>
    <n v="4000"/>
    <n v="2200"/>
    <n v="770"/>
    <n v="0.35"/>
  </r>
  <r>
    <x v="0"/>
    <n v="1185732"/>
    <x v="263"/>
    <x v="0"/>
    <x v="42"/>
    <x v="44"/>
    <x v="2"/>
    <n v="0.55000000000000004"/>
    <n v="3750"/>
    <n v="2062.5"/>
    <n v="825"/>
    <n v="0.4"/>
  </r>
  <r>
    <x v="0"/>
    <n v="1185732"/>
    <x v="263"/>
    <x v="0"/>
    <x v="42"/>
    <x v="44"/>
    <x v="3"/>
    <n v="0.55000000000000004"/>
    <n v="3250"/>
    <n v="1787.5000000000002"/>
    <n v="715.00000000000011"/>
    <n v="0.4"/>
  </r>
  <r>
    <x v="0"/>
    <n v="1185732"/>
    <x v="263"/>
    <x v="0"/>
    <x v="42"/>
    <x v="44"/>
    <x v="4"/>
    <n v="0.65"/>
    <n v="3250"/>
    <n v="2112.5"/>
    <n v="633.75"/>
    <n v="0.3"/>
  </r>
  <r>
    <x v="0"/>
    <n v="1185732"/>
    <x v="263"/>
    <x v="0"/>
    <x v="42"/>
    <x v="44"/>
    <x v="5"/>
    <n v="0.7"/>
    <n v="4250"/>
    <n v="2975"/>
    <n v="1190"/>
    <n v="0.4"/>
  </r>
  <r>
    <x v="0"/>
    <n v="1185732"/>
    <x v="136"/>
    <x v="0"/>
    <x v="43"/>
    <x v="45"/>
    <x v="0"/>
    <n v="0.35000000000000003"/>
    <n v="4750"/>
    <n v="1662.5000000000002"/>
    <n v="581.875"/>
    <n v="0.35"/>
  </r>
  <r>
    <x v="0"/>
    <n v="1185732"/>
    <x v="136"/>
    <x v="0"/>
    <x v="43"/>
    <x v="45"/>
    <x v="1"/>
    <n v="0.35000000000000003"/>
    <n v="2750"/>
    <n v="962.50000000000011"/>
    <n v="336.875"/>
    <n v="0.35"/>
  </r>
  <r>
    <x v="0"/>
    <n v="1185732"/>
    <x v="136"/>
    <x v="0"/>
    <x v="43"/>
    <x v="45"/>
    <x v="2"/>
    <n v="0.25000000000000006"/>
    <n v="2750"/>
    <n v="687.50000000000011"/>
    <n v="275.00000000000006"/>
    <n v="0.4"/>
  </r>
  <r>
    <x v="0"/>
    <n v="1185732"/>
    <x v="136"/>
    <x v="0"/>
    <x v="43"/>
    <x v="45"/>
    <x v="3"/>
    <n v="0.3"/>
    <n v="1250"/>
    <n v="375"/>
    <n v="150"/>
    <n v="0.4"/>
  </r>
  <r>
    <x v="0"/>
    <n v="1185732"/>
    <x v="136"/>
    <x v="0"/>
    <x v="43"/>
    <x v="45"/>
    <x v="4"/>
    <n v="0.45"/>
    <n v="1750"/>
    <n v="787.5"/>
    <n v="236.25"/>
    <n v="0.3"/>
  </r>
  <r>
    <x v="0"/>
    <n v="1185732"/>
    <x v="136"/>
    <x v="0"/>
    <x v="43"/>
    <x v="45"/>
    <x v="5"/>
    <n v="0.35000000000000003"/>
    <n v="2750"/>
    <n v="962.50000000000011"/>
    <n v="385.00000000000006"/>
    <n v="0.4"/>
  </r>
  <r>
    <x v="0"/>
    <n v="1185732"/>
    <x v="264"/>
    <x v="0"/>
    <x v="43"/>
    <x v="45"/>
    <x v="0"/>
    <n v="0.35000000000000003"/>
    <n v="5250"/>
    <n v="1837.5000000000002"/>
    <n v="643.125"/>
    <n v="0.35"/>
  </r>
  <r>
    <x v="0"/>
    <n v="1185732"/>
    <x v="264"/>
    <x v="0"/>
    <x v="43"/>
    <x v="45"/>
    <x v="1"/>
    <n v="0.35000000000000003"/>
    <n v="1750"/>
    <n v="612.50000000000011"/>
    <n v="214.37500000000003"/>
    <n v="0.35"/>
  </r>
  <r>
    <x v="0"/>
    <n v="1185732"/>
    <x v="264"/>
    <x v="0"/>
    <x v="43"/>
    <x v="45"/>
    <x v="2"/>
    <n v="0.25000000000000006"/>
    <n v="2250"/>
    <n v="562.50000000000011"/>
    <n v="225.00000000000006"/>
    <n v="0.4"/>
  </r>
  <r>
    <x v="0"/>
    <n v="1185732"/>
    <x v="264"/>
    <x v="0"/>
    <x v="43"/>
    <x v="45"/>
    <x v="3"/>
    <n v="0.3"/>
    <n v="1000"/>
    <n v="300"/>
    <n v="120"/>
    <n v="0.4"/>
  </r>
  <r>
    <x v="0"/>
    <n v="1185732"/>
    <x v="264"/>
    <x v="0"/>
    <x v="43"/>
    <x v="45"/>
    <x v="4"/>
    <n v="0.45"/>
    <n v="1750"/>
    <n v="787.5"/>
    <n v="236.25"/>
    <n v="0.3"/>
  </r>
  <r>
    <x v="0"/>
    <n v="1185732"/>
    <x v="264"/>
    <x v="0"/>
    <x v="43"/>
    <x v="45"/>
    <x v="5"/>
    <n v="0.35000000000000003"/>
    <n v="2750"/>
    <n v="962.50000000000011"/>
    <n v="385.00000000000006"/>
    <n v="0.4"/>
  </r>
  <r>
    <x v="0"/>
    <n v="1185732"/>
    <x v="173"/>
    <x v="0"/>
    <x v="43"/>
    <x v="45"/>
    <x v="0"/>
    <n v="0.35000000000000003"/>
    <n v="4950"/>
    <n v="1732.5000000000002"/>
    <n v="606.375"/>
    <n v="0.35"/>
  </r>
  <r>
    <x v="0"/>
    <n v="1185732"/>
    <x v="173"/>
    <x v="0"/>
    <x v="43"/>
    <x v="45"/>
    <x v="1"/>
    <n v="0.35000000000000003"/>
    <n v="2000"/>
    <n v="700.00000000000011"/>
    <n v="245.00000000000003"/>
    <n v="0.35"/>
  </r>
  <r>
    <x v="0"/>
    <n v="1185732"/>
    <x v="173"/>
    <x v="0"/>
    <x v="43"/>
    <x v="45"/>
    <x v="2"/>
    <n v="0.25000000000000006"/>
    <n v="2250"/>
    <n v="562.50000000000011"/>
    <n v="225.00000000000006"/>
    <n v="0.4"/>
  </r>
  <r>
    <x v="0"/>
    <n v="1185732"/>
    <x v="173"/>
    <x v="0"/>
    <x v="43"/>
    <x v="45"/>
    <x v="3"/>
    <n v="0.3"/>
    <n v="750"/>
    <n v="225"/>
    <n v="90"/>
    <n v="0.4"/>
  </r>
  <r>
    <x v="0"/>
    <n v="1185732"/>
    <x v="173"/>
    <x v="0"/>
    <x v="43"/>
    <x v="45"/>
    <x v="4"/>
    <n v="0.45"/>
    <n v="1250"/>
    <n v="562.5"/>
    <n v="168.75"/>
    <n v="0.3"/>
  </r>
  <r>
    <x v="0"/>
    <n v="1185732"/>
    <x v="173"/>
    <x v="0"/>
    <x v="43"/>
    <x v="45"/>
    <x v="5"/>
    <n v="0.35000000000000003"/>
    <n v="2250"/>
    <n v="787.50000000000011"/>
    <n v="315.00000000000006"/>
    <n v="0.4"/>
  </r>
  <r>
    <x v="0"/>
    <n v="1185732"/>
    <x v="265"/>
    <x v="0"/>
    <x v="43"/>
    <x v="45"/>
    <x v="0"/>
    <n v="0.35000000000000003"/>
    <n v="4750"/>
    <n v="1662.5000000000002"/>
    <n v="581.875"/>
    <n v="0.35"/>
  </r>
  <r>
    <x v="0"/>
    <n v="1185732"/>
    <x v="265"/>
    <x v="0"/>
    <x v="43"/>
    <x v="45"/>
    <x v="1"/>
    <n v="0.35000000000000003"/>
    <n v="1750"/>
    <n v="612.50000000000011"/>
    <n v="214.37500000000003"/>
    <n v="0.35"/>
  </r>
  <r>
    <x v="0"/>
    <n v="1185732"/>
    <x v="265"/>
    <x v="0"/>
    <x v="43"/>
    <x v="45"/>
    <x v="2"/>
    <n v="0.25000000000000006"/>
    <n v="1750"/>
    <n v="437.50000000000011"/>
    <n v="175.00000000000006"/>
    <n v="0.4"/>
  </r>
  <r>
    <x v="0"/>
    <n v="1185732"/>
    <x v="265"/>
    <x v="0"/>
    <x v="43"/>
    <x v="45"/>
    <x v="3"/>
    <n v="0.3"/>
    <n v="1000"/>
    <n v="300"/>
    <n v="120"/>
    <n v="0.4"/>
  </r>
  <r>
    <x v="0"/>
    <n v="1185732"/>
    <x v="265"/>
    <x v="0"/>
    <x v="43"/>
    <x v="45"/>
    <x v="4"/>
    <n v="0.45"/>
    <n v="1000"/>
    <n v="450"/>
    <n v="135"/>
    <n v="0.3"/>
  </r>
  <r>
    <x v="0"/>
    <n v="1185732"/>
    <x v="265"/>
    <x v="0"/>
    <x v="43"/>
    <x v="45"/>
    <x v="5"/>
    <n v="0.35000000000000003"/>
    <n v="2500"/>
    <n v="875.00000000000011"/>
    <n v="350.00000000000006"/>
    <n v="0.4"/>
  </r>
  <r>
    <x v="0"/>
    <n v="1185732"/>
    <x v="61"/>
    <x v="0"/>
    <x v="43"/>
    <x v="45"/>
    <x v="0"/>
    <n v="0.49999999999999994"/>
    <n v="5200"/>
    <n v="2599.9999999999995"/>
    <n v="909.99999999999977"/>
    <n v="0.35"/>
  </r>
  <r>
    <x v="0"/>
    <n v="1185732"/>
    <x v="61"/>
    <x v="0"/>
    <x v="43"/>
    <x v="45"/>
    <x v="1"/>
    <n v="0.45"/>
    <n v="2250"/>
    <n v="1012.5"/>
    <n v="354.375"/>
    <n v="0.35"/>
  </r>
  <r>
    <x v="0"/>
    <n v="1185732"/>
    <x v="61"/>
    <x v="0"/>
    <x v="43"/>
    <x v="45"/>
    <x v="2"/>
    <n v="0.4"/>
    <n v="2500"/>
    <n v="1000"/>
    <n v="400"/>
    <n v="0.4"/>
  </r>
  <r>
    <x v="0"/>
    <n v="1185732"/>
    <x v="61"/>
    <x v="0"/>
    <x v="43"/>
    <x v="45"/>
    <x v="3"/>
    <n v="0.4"/>
    <n v="2000"/>
    <n v="800"/>
    <n v="320"/>
    <n v="0.4"/>
  </r>
  <r>
    <x v="0"/>
    <n v="1185732"/>
    <x v="61"/>
    <x v="0"/>
    <x v="43"/>
    <x v="45"/>
    <x v="4"/>
    <n v="0.49999999999999994"/>
    <n v="2250"/>
    <n v="1124.9999999999998"/>
    <n v="337.49999999999994"/>
    <n v="0.3"/>
  </r>
  <r>
    <x v="0"/>
    <n v="1185732"/>
    <x v="61"/>
    <x v="0"/>
    <x v="43"/>
    <x v="45"/>
    <x v="5"/>
    <n v="0.54999999999999993"/>
    <n v="3500"/>
    <n v="1924.9999999999998"/>
    <n v="770"/>
    <n v="0.4"/>
  </r>
  <r>
    <x v="0"/>
    <n v="1185732"/>
    <x v="266"/>
    <x v="0"/>
    <x v="43"/>
    <x v="45"/>
    <x v="0"/>
    <n v="0.49999999999999994"/>
    <n v="6000"/>
    <n v="2999.9999999999995"/>
    <n v="1049.9999999999998"/>
    <n v="0.35"/>
  </r>
  <r>
    <x v="0"/>
    <n v="1185732"/>
    <x v="266"/>
    <x v="0"/>
    <x v="43"/>
    <x v="45"/>
    <x v="1"/>
    <n v="0.45"/>
    <n v="3500"/>
    <n v="1575"/>
    <n v="551.25"/>
    <n v="0.35"/>
  </r>
  <r>
    <x v="0"/>
    <n v="1185732"/>
    <x v="266"/>
    <x v="0"/>
    <x v="43"/>
    <x v="45"/>
    <x v="2"/>
    <n v="0.4"/>
    <n v="2750"/>
    <n v="1100"/>
    <n v="440"/>
    <n v="0.4"/>
  </r>
  <r>
    <x v="0"/>
    <n v="1185732"/>
    <x v="266"/>
    <x v="0"/>
    <x v="43"/>
    <x v="45"/>
    <x v="3"/>
    <n v="0.4"/>
    <n v="2500"/>
    <n v="1000"/>
    <n v="400"/>
    <n v="0.4"/>
  </r>
  <r>
    <x v="0"/>
    <n v="1185732"/>
    <x v="266"/>
    <x v="0"/>
    <x v="43"/>
    <x v="45"/>
    <x v="4"/>
    <n v="0.49999999999999994"/>
    <n v="2500"/>
    <n v="1249.9999999999998"/>
    <n v="374.99999999999994"/>
    <n v="0.3"/>
  </r>
  <r>
    <x v="0"/>
    <n v="1185732"/>
    <x v="266"/>
    <x v="0"/>
    <x v="43"/>
    <x v="45"/>
    <x v="5"/>
    <n v="0.54999999999999993"/>
    <n v="4000"/>
    <n v="2199.9999999999995"/>
    <n v="879.99999999999989"/>
    <n v="0.4"/>
  </r>
  <r>
    <x v="0"/>
    <n v="1185732"/>
    <x v="176"/>
    <x v="0"/>
    <x v="43"/>
    <x v="45"/>
    <x v="0"/>
    <n v="0.49999999999999994"/>
    <n v="6250"/>
    <n v="3124.9999999999995"/>
    <n v="1093.7499999999998"/>
    <n v="0.35"/>
  </r>
  <r>
    <x v="0"/>
    <n v="1185732"/>
    <x v="176"/>
    <x v="0"/>
    <x v="43"/>
    <x v="45"/>
    <x v="1"/>
    <n v="0.45"/>
    <n v="3750"/>
    <n v="1687.5"/>
    <n v="590.625"/>
    <n v="0.35"/>
  </r>
  <r>
    <x v="0"/>
    <n v="1185732"/>
    <x v="176"/>
    <x v="0"/>
    <x v="43"/>
    <x v="45"/>
    <x v="2"/>
    <n v="0.4"/>
    <n v="3000"/>
    <n v="1200"/>
    <n v="480"/>
    <n v="0.4"/>
  </r>
  <r>
    <x v="0"/>
    <n v="1185732"/>
    <x v="176"/>
    <x v="0"/>
    <x v="43"/>
    <x v="45"/>
    <x v="3"/>
    <n v="0.4"/>
    <n v="2500"/>
    <n v="1000"/>
    <n v="400"/>
    <n v="0.4"/>
  </r>
  <r>
    <x v="0"/>
    <n v="1185732"/>
    <x v="176"/>
    <x v="0"/>
    <x v="43"/>
    <x v="45"/>
    <x v="4"/>
    <n v="0.49999999999999994"/>
    <n v="2750"/>
    <n v="1374.9999999999998"/>
    <n v="412.49999999999994"/>
    <n v="0.3"/>
  </r>
  <r>
    <x v="0"/>
    <n v="1185732"/>
    <x v="176"/>
    <x v="0"/>
    <x v="43"/>
    <x v="45"/>
    <x v="5"/>
    <n v="0.54999999999999993"/>
    <n v="4500"/>
    <n v="2474.9999999999995"/>
    <n v="989.99999999999989"/>
    <n v="0.4"/>
  </r>
  <r>
    <x v="0"/>
    <n v="1185732"/>
    <x v="117"/>
    <x v="0"/>
    <x v="43"/>
    <x v="45"/>
    <x v="0"/>
    <n v="0.49999999999999994"/>
    <n v="6000"/>
    <n v="2999.9999999999995"/>
    <n v="1049.9999999999998"/>
    <n v="0.35"/>
  </r>
  <r>
    <x v="0"/>
    <n v="1185732"/>
    <x v="117"/>
    <x v="0"/>
    <x v="43"/>
    <x v="45"/>
    <x v="1"/>
    <n v="0.45"/>
    <n v="3750"/>
    <n v="1687.5"/>
    <n v="590.625"/>
    <n v="0.35"/>
  </r>
  <r>
    <x v="0"/>
    <n v="1185732"/>
    <x v="117"/>
    <x v="0"/>
    <x v="43"/>
    <x v="45"/>
    <x v="2"/>
    <n v="0.4"/>
    <n v="3000"/>
    <n v="1200"/>
    <n v="480"/>
    <n v="0.4"/>
  </r>
  <r>
    <x v="0"/>
    <n v="1185732"/>
    <x v="117"/>
    <x v="0"/>
    <x v="43"/>
    <x v="45"/>
    <x v="3"/>
    <n v="0.4"/>
    <n v="2000"/>
    <n v="800"/>
    <n v="320"/>
    <n v="0.4"/>
  </r>
  <r>
    <x v="0"/>
    <n v="1185732"/>
    <x v="117"/>
    <x v="0"/>
    <x v="43"/>
    <x v="45"/>
    <x v="4"/>
    <n v="0.49999999999999994"/>
    <n v="1750"/>
    <n v="874.99999999999989"/>
    <n v="262.49999999999994"/>
    <n v="0.3"/>
  </r>
  <r>
    <x v="0"/>
    <n v="1185732"/>
    <x v="117"/>
    <x v="0"/>
    <x v="43"/>
    <x v="45"/>
    <x v="5"/>
    <n v="0.54999999999999993"/>
    <n v="3500"/>
    <n v="1924.9999999999998"/>
    <n v="770"/>
    <n v="0.4"/>
  </r>
  <r>
    <x v="0"/>
    <n v="1185732"/>
    <x v="63"/>
    <x v="0"/>
    <x v="43"/>
    <x v="45"/>
    <x v="0"/>
    <n v="0.49999999999999994"/>
    <n v="4750"/>
    <n v="2374.9999999999995"/>
    <n v="831.24999999999977"/>
    <n v="0.35"/>
  </r>
  <r>
    <x v="0"/>
    <n v="1185732"/>
    <x v="63"/>
    <x v="0"/>
    <x v="43"/>
    <x v="45"/>
    <x v="1"/>
    <n v="0.45"/>
    <n v="2750"/>
    <n v="1237.5"/>
    <n v="433.125"/>
    <n v="0.35"/>
  </r>
  <r>
    <x v="0"/>
    <n v="1185732"/>
    <x v="63"/>
    <x v="0"/>
    <x v="43"/>
    <x v="45"/>
    <x v="2"/>
    <n v="0.4"/>
    <n v="1750"/>
    <n v="700"/>
    <n v="280"/>
    <n v="0.4"/>
  </r>
  <r>
    <x v="0"/>
    <n v="1185732"/>
    <x v="63"/>
    <x v="0"/>
    <x v="43"/>
    <x v="45"/>
    <x v="3"/>
    <n v="0.4"/>
    <n v="1500"/>
    <n v="600"/>
    <n v="240"/>
    <n v="0.4"/>
  </r>
  <r>
    <x v="0"/>
    <n v="1185732"/>
    <x v="63"/>
    <x v="0"/>
    <x v="43"/>
    <x v="45"/>
    <x v="4"/>
    <n v="0.49999999999999994"/>
    <n v="1500"/>
    <n v="749.99999999999989"/>
    <n v="224.99999999999997"/>
    <n v="0.3"/>
  </r>
  <r>
    <x v="0"/>
    <n v="1185732"/>
    <x v="63"/>
    <x v="0"/>
    <x v="43"/>
    <x v="45"/>
    <x v="5"/>
    <n v="0.54999999999999993"/>
    <n v="2500"/>
    <n v="1374.9999999999998"/>
    <n v="549.99999999999989"/>
    <n v="0.4"/>
  </r>
  <r>
    <x v="0"/>
    <n v="1185732"/>
    <x v="267"/>
    <x v="0"/>
    <x v="43"/>
    <x v="45"/>
    <x v="0"/>
    <n v="0.54999999999999993"/>
    <n v="4250"/>
    <n v="2337.4999999999995"/>
    <n v="818.12499999999977"/>
    <n v="0.35"/>
  </r>
  <r>
    <x v="0"/>
    <n v="1185732"/>
    <x v="267"/>
    <x v="0"/>
    <x v="43"/>
    <x v="45"/>
    <x v="1"/>
    <n v="0.5"/>
    <n v="2500"/>
    <n v="1250"/>
    <n v="437.5"/>
    <n v="0.35"/>
  </r>
  <r>
    <x v="0"/>
    <n v="1185732"/>
    <x v="267"/>
    <x v="0"/>
    <x v="43"/>
    <x v="45"/>
    <x v="2"/>
    <n v="0.5"/>
    <n v="1500"/>
    <n v="750"/>
    <n v="300"/>
    <n v="0.4"/>
  </r>
  <r>
    <x v="0"/>
    <n v="1185732"/>
    <x v="267"/>
    <x v="0"/>
    <x v="43"/>
    <x v="45"/>
    <x v="3"/>
    <n v="0.5"/>
    <n v="1250"/>
    <n v="625"/>
    <n v="250"/>
    <n v="0.4"/>
  </r>
  <r>
    <x v="0"/>
    <n v="1185732"/>
    <x v="267"/>
    <x v="0"/>
    <x v="43"/>
    <x v="45"/>
    <x v="4"/>
    <n v="0.6"/>
    <n v="1250"/>
    <n v="750"/>
    <n v="225"/>
    <n v="0.3"/>
  </r>
  <r>
    <x v="0"/>
    <n v="1185732"/>
    <x v="267"/>
    <x v="0"/>
    <x v="43"/>
    <x v="45"/>
    <x v="5"/>
    <n v="0.64999999999999991"/>
    <n v="2500"/>
    <n v="1624.9999999999998"/>
    <n v="650"/>
    <n v="0.4"/>
  </r>
  <r>
    <x v="0"/>
    <n v="1185732"/>
    <x v="268"/>
    <x v="0"/>
    <x v="43"/>
    <x v="45"/>
    <x v="0"/>
    <n v="0.6"/>
    <n v="4000"/>
    <n v="2400"/>
    <n v="840"/>
    <n v="0.35"/>
  </r>
  <r>
    <x v="0"/>
    <n v="1185732"/>
    <x v="268"/>
    <x v="0"/>
    <x v="43"/>
    <x v="45"/>
    <x v="1"/>
    <n v="0.5"/>
    <n v="2750"/>
    <n v="1375"/>
    <n v="481.24999999999994"/>
    <n v="0.35"/>
  </r>
  <r>
    <x v="0"/>
    <n v="1185732"/>
    <x v="268"/>
    <x v="0"/>
    <x v="43"/>
    <x v="45"/>
    <x v="2"/>
    <n v="0.5"/>
    <n v="2700"/>
    <n v="1350"/>
    <n v="540"/>
    <n v="0.4"/>
  </r>
  <r>
    <x v="0"/>
    <n v="1185732"/>
    <x v="268"/>
    <x v="0"/>
    <x v="43"/>
    <x v="45"/>
    <x v="3"/>
    <n v="0.5"/>
    <n v="2500"/>
    <n v="1250"/>
    <n v="500"/>
    <n v="0.4"/>
  </r>
  <r>
    <x v="0"/>
    <n v="1185732"/>
    <x v="268"/>
    <x v="0"/>
    <x v="43"/>
    <x v="45"/>
    <x v="4"/>
    <n v="0.6"/>
    <n v="2250"/>
    <n v="1350"/>
    <n v="405"/>
    <n v="0.3"/>
  </r>
  <r>
    <x v="0"/>
    <n v="1185732"/>
    <x v="268"/>
    <x v="0"/>
    <x v="43"/>
    <x v="45"/>
    <x v="5"/>
    <n v="0.64999999999999991"/>
    <n v="3250"/>
    <n v="2112.4999999999995"/>
    <n v="844.99999999999989"/>
    <n v="0.4"/>
  </r>
  <r>
    <x v="0"/>
    <n v="1185732"/>
    <x v="269"/>
    <x v="0"/>
    <x v="43"/>
    <x v="45"/>
    <x v="0"/>
    <n v="0.6"/>
    <n v="5500"/>
    <n v="3300"/>
    <n v="1155"/>
    <n v="0.35"/>
  </r>
  <r>
    <x v="0"/>
    <n v="1185732"/>
    <x v="269"/>
    <x v="0"/>
    <x v="43"/>
    <x v="45"/>
    <x v="1"/>
    <n v="0.5"/>
    <n v="3500"/>
    <n v="1750"/>
    <n v="612.5"/>
    <n v="0.35"/>
  </r>
  <r>
    <x v="0"/>
    <n v="1185732"/>
    <x v="269"/>
    <x v="0"/>
    <x v="43"/>
    <x v="45"/>
    <x v="2"/>
    <n v="0.5"/>
    <n v="3250"/>
    <n v="1625"/>
    <n v="650"/>
    <n v="0.4"/>
  </r>
  <r>
    <x v="0"/>
    <n v="1185732"/>
    <x v="269"/>
    <x v="0"/>
    <x v="43"/>
    <x v="45"/>
    <x v="3"/>
    <n v="0.5"/>
    <n v="2750"/>
    <n v="1375"/>
    <n v="550"/>
    <n v="0.4"/>
  </r>
  <r>
    <x v="0"/>
    <n v="1185732"/>
    <x v="269"/>
    <x v="0"/>
    <x v="43"/>
    <x v="45"/>
    <x v="4"/>
    <n v="0.6"/>
    <n v="2750"/>
    <n v="1650"/>
    <n v="495"/>
    <n v="0.3"/>
  </r>
  <r>
    <x v="0"/>
    <n v="1185732"/>
    <x v="269"/>
    <x v="0"/>
    <x v="43"/>
    <x v="45"/>
    <x v="5"/>
    <n v="0.64999999999999991"/>
    <n v="3750"/>
    <n v="2437.4999999999995"/>
    <n v="974.99999999999989"/>
    <n v="0.4"/>
  </r>
  <r>
    <x v="0"/>
    <n v="1185732"/>
    <x v="48"/>
    <x v="0"/>
    <x v="44"/>
    <x v="46"/>
    <x v="0"/>
    <n v="0.4"/>
    <n v="5000"/>
    <n v="2000"/>
    <n v="800"/>
    <n v="0.4"/>
  </r>
  <r>
    <x v="0"/>
    <n v="1185732"/>
    <x v="48"/>
    <x v="0"/>
    <x v="44"/>
    <x v="46"/>
    <x v="1"/>
    <n v="0.4"/>
    <n v="3000"/>
    <n v="1200"/>
    <n v="480"/>
    <n v="0.4"/>
  </r>
  <r>
    <x v="0"/>
    <n v="1185732"/>
    <x v="48"/>
    <x v="0"/>
    <x v="44"/>
    <x v="46"/>
    <x v="2"/>
    <n v="0.30000000000000004"/>
    <n v="3000"/>
    <n v="900.00000000000011"/>
    <n v="270"/>
    <n v="0.3"/>
  </r>
  <r>
    <x v="0"/>
    <n v="1185732"/>
    <x v="48"/>
    <x v="0"/>
    <x v="44"/>
    <x v="46"/>
    <x v="3"/>
    <n v="0.35"/>
    <n v="1500"/>
    <n v="525"/>
    <n v="157.5"/>
    <n v="0.3"/>
  </r>
  <r>
    <x v="0"/>
    <n v="1185732"/>
    <x v="48"/>
    <x v="0"/>
    <x v="44"/>
    <x v="46"/>
    <x v="4"/>
    <n v="0.5"/>
    <n v="2000"/>
    <n v="1000"/>
    <n v="300"/>
    <n v="0.3"/>
  </r>
  <r>
    <x v="0"/>
    <n v="1185732"/>
    <x v="48"/>
    <x v="0"/>
    <x v="44"/>
    <x v="46"/>
    <x v="5"/>
    <n v="0.4"/>
    <n v="3000"/>
    <n v="1200"/>
    <n v="420"/>
    <n v="0.35"/>
  </r>
  <r>
    <x v="0"/>
    <n v="1185732"/>
    <x v="49"/>
    <x v="0"/>
    <x v="44"/>
    <x v="46"/>
    <x v="0"/>
    <n v="0.4"/>
    <n v="5500"/>
    <n v="2200"/>
    <n v="880"/>
    <n v="0.4"/>
  </r>
  <r>
    <x v="0"/>
    <n v="1185732"/>
    <x v="49"/>
    <x v="0"/>
    <x v="44"/>
    <x v="46"/>
    <x v="1"/>
    <n v="0.4"/>
    <n v="2000"/>
    <n v="800"/>
    <n v="320"/>
    <n v="0.4"/>
  </r>
  <r>
    <x v="0"/>
    <n v="1185732"/>
    <x v="49"/>
    <x v="0"/>
    <x v="44"/>
    <x v="46"/>
    <x v="2"/>
    <n v="0.30000000000000004"/>
    <n v="2500"/>
    <n v="750.00000000000011"/>
    <n v="225.00000000000003"/>
    <n v="0.3"/>
  </r>
  <r>
    <x v="0"/>
    <n v="1185732"/>
    <x v="49"/>
    <x v="0"/>
    <x v="44"/>
    <x v="46"/>
    <x v="3"/>
    <n v="0.35"/>
    <n v="1250"/>
    <n v="437.5"/>
    <n v="131.25"/>
    <n v="0.3"/>
  </r>
  <r>
    <x v="0"/>
    <n v="1185732"/>
    <x v="49"/>
    <x v="0"/>
    <x v="44"/>
    <x v="46"/>
    <x v="4"/>
    <n v="0.5"/>
    <n v="2000"/>
    <n v="1000"/>
    <n v="300"/>
    <n v="0.3"/>
  </r>
  <r>
    <x v="0"/>
    <n v="1185732"/>
    <x v="49"/>
    <x v="0"/>
    <x v="44"/>
    <x v="46"/>
    <x v="5"/>
    <n v="0.4"/>
    <n v="3000"/>
    <n v="1200"/>
    <n v="420"/>
    <n v="0.35"/>
  </r>
  <r>
    <x v="0"/>
    <n v="1185732"/>
    <x v="14"/>
    <x v="0"/>
    <x v="44"/>
    <x v="46"/>
    <x v="0"/>
    <n v="0.4"/>
    <n v="5200"/>
    <n v="2080"/>
    <n v="832"/>
    <n v="0.4"/>
  </r>
  <r>
    <x v="0"/>
    <n v="1185732"/>
    <x v="14"/>
    <x v="0"/>
    <x v="44"/>
    <x v="46"/>
    <x v="1"/>
    <n v="0.4"/>
    <n v="2250"/>
    <n v="900"/>
    <n v="360"/>
    <n v="0.4"/>
  </r>
  <r>
    <x v="0"/>
    <n v="1185732"/>
    <x v="14"/>
    <x v="0"/>
    <x v="44"/>
    <x v="46"/>
    <x v="2"/>
    <n v="0.30000000000000004"/>
    <n v="2500"/>
    <n v="750.00000000000011"/>
    <n v="225.00000000000003"/>
    <n v="0.3"/>
  </r>
  <r>
    <x v="0"/>
    <n v="1185732"/>
    <x v="14"/>
    <x v="0"/>
    <x v="44"/>
    <x v="46"/>
    <x v="3"/>
    <n v="0.35"/>
    <n v="1000"/>
    <n v="350"/>
    <n v="105"/>
    <n v="0.3"/>
  </r>
  <r>
    <x v="0"/>
    <n v="1185732"/>
    <x v="14"/>
    <x v="0"/>
    <x v="44"/>
    <x v="46"/>
    <x v="4"/>
    <n v="0.5"/>
    <n v="1500"/>
    <n v="750"/>
    <n v="225"/>
    <n v="0.3"/>
  </r>
  <r>
    <x v="0"/>
    <n v="1185732"/>
    <x v="14"/>
    <x v="0"/>
    <x v="44"/>
    <x v="46"/>
    <x v="5"/>
    <n v="0.4"/>
    <n v="2500"/>
    <n v="1000"/>
    <n v="350"/>
    <n v="0.35"/>
  </r>
  <r>
    <x v="0"/>
    <n v="1185732"/>
    <x v="50"/>
    <x v="0"/>
    <x v="44"/>
    <x v="46"/>
    <x v="0"/>
    <n v="0.4"/>
    <n v="5000"/>
    <n v="2000"/>
    <n v="800"/>
    <n v="0.4"/>
  </r>
  <r>
    <x v="0"/>
    <n v="1185732"/>
    <x v="50"/>
    <x v="0"/>
    <x v="44"/>
    <x v="46"/>
    <x v="1"/>
    <n v="0.4"/>
    <n v="2000"/>
    <n v="800"/>
    <n v="320"/>
    <n v="0.4"/>
  </r>
  <r>
    <x v="0"/>
    <n v="1185732"/>
    <x v="50"/>
    <x v="0"/>
    <x v="44"/>
    <x v="46"/>
    <x v="2"/>
    <n v="0.30000000000000004"/>
    <n v="2000"/>
    <n v="600.00000000000011"/>
    <n v="180.00000000000003"/>
    <n v="0.3"/>
  </r>
  <r>
    <x v="0"/>
    <n v="1185732"/>
    <x v="50"/>
    <x v="0"/>
    <x v="44"/>
    <x v="46"/>
    <x v="3"/>
    <n v="0.35"/>
    <n v="1250"/>
    <n v="437.5"/>
    <n v="131.25"/>
    <n v="0.3"/>
  </r>
  <r>
    <x v="0"/>
    <n v="1185732"/>
    <x v="50"/>
    <x v="0"/>
    <x v="44"/>
    <x v="46"/>
    <x v="4"/>
    <n v="0.5"/>
    <n v="1250"/>
    <n v="625"/>
    <n v="187.5"/>
    <n v="0.3"/>
  </r>
  <r>
    <x v="0"/>
    <n v="1185732"/>
    <x v="50"/>
    <x v="0"/>
    <x v="44"/>
    <x v="46"/>
    <x v="5"/>
    <n v="0.4"/>
    <n v="2750"/>
    <n v="1100"/>
    <n v="385"/>
    <n v="0.35"/>
  </r>
  <r>
    <x v="0"/>
    <n v="1185732"/>
    <x v="51"/>
    <x v="0"/>
    <x v="44"/>
    <x v="46"/>
    <x v="0"/>
    <n v="0.54999999999999993"/>
    <n v="5450"/>
    <n v="2997.4999999999995"/>
    <n v="1198.9999999999998"/>
    <n v="0.4"/>
  </r>
  <r>
    <x v="0"/>
    <n v="1185732"/>
    <x v="51"/>
    <x v="0"/>
    <x v="44"/>
    <x v="46"/>
    <x v="1"/>
    <n v="0.5"/>
    <n v="2500"/>
    <n v="1250"/>
    <n v="500"/>
    <n v="0.4"/>
  </r>
  <r>
    <x v="0"/>
    <n v="1185732"/>
    <x v="51"/>
    <x v="0"/>
    <x v="44"/>
    <x v="46"/>
    <x v="2"/>
    <n v="0.45"/>
    <n v="2750"/>
    <n v="1237.5"/>
    <n v="371.25"/>
    <n v="0.3"/>
  </r>
  <r>
    <x v="0"/>
    <n v="1185732"/>
    <x v="51"/>
    <x v="0"/>
    <x v="44"/>
    <x v="46"/>
    <x v="3"/>
    <n v="0.45"/>
    <n v="2250"/>
    <n v="1012.5"/>
    <n v="303.75"/>
    <n v="0.3"/>
  </r>
  <r>
    <x v="0"/>
    <n v="1185732"/>
    <x v="51"/>
    <x v="0"/>
    <x v="44"/>
    <x v="46"/>
    <x v="4"/>
    <n v="0.54999999999999993"/>
    <n v="2500"/>
    <n v="1374.9999999999998"/>
    <n v="412.49999999999994"/>
    <n v="0.3"/>
  </r>
  <r>
    <x v="0"/>
    <n v="1185732"/>
    <x v="51"/>
    <x v="0"/>
    <x v="44"/>
    <x v="46"/>
    <x v="5"/>
    <n v="0.6"/>
    <n v="3750"/>
    <n v="2250"/>
    <n v="787.5"/>
    <n v="0.35"/>
  </r>
  <r>
    <x v="0"/>
    <n v="1185732"/>
    <x v="52"/>
    <x v="0"/>
    <x v="44"/>
    <x v="46"/>
    <x v="0"/>
    <n v="0.54999999999999993"/>
    <n v="6250"/>
    <n v="3437.4999999999995"/>
    <n v="1375"/>
    <n v="0.4"/>
  </r>
  <r>
    <x v="0"/>
    <n v="1185732"/>
    <x v="52"/>
    <x v="0"/>
    <x v="44"/>
    <x v="46"/>
    <x v="1"/>
    <n v="0.5"/>
    <n v="3750"/>
    <n v="1875"/>
    <n v="750"/>
    <n v="0.4"/>
  </r>
  <r>
    <x v="0"/>
    <n v="1185732"/>
    <x v="52"/>
    <x v="0"/>
    <x v="44"/>
    <x v="46"/>
    <x v="2"/>
    <n v="0.45"/>
    <n v="3000"/>
    <n v="1350"/>
    <n v="405"/>
    <n v="0.3"/>
  </r>
  <r>
    <x v="0"/>
    <n v="1185732"/>
    <x v="52"/>
    <x v="0"/>
    <x v="44"/>
    <x v="46"/>
    <x v="3"/>
    <n v="0.45"/>
    <n v="2750"/>
    <n v="1237.5"/>
    <n v="371.25"/>
    <n v="0.3"/>
  </r>
  <r>
    <x v="0"/>
    <n v="1185732"/>
    <x v="52"/>
    <x v="0"/>
    <x v="44"/>
    <x v="46"/>
    <x v="4"/>
    <n v="0.54999999999999993"/>
    <n v="2750"/>
    <n v="1512.4999999999998"/>
    <n v="453.74999999999994"/>
    <n v="0.3"/>
  </r>
  <r>
    <x v="0"/>
    <n v="1185732"/>
    <x v="52"/>
    <x v="0"/>
    <x v="44"/>
    <x v="46"/>
    <x v="5"/>
    <n v="0.6"/>
    <n v="4250"/>
    <n v="2550"/>
    <n v="892.5"/>
    <n v="0.35"/>
  </r>
  <r>
    <x v="0"/>
    <n v="1185732"/>
    <x v="18"/>
    <x v="0"/>
    <x v="44"/>
    <x v="46"/>
    <x v="0"/>
    <n v="0.54999999999999993"/>
    <n v="6500"/>
    <n v="3574.9999999999995"/>
    <n v="1430"/>
    <n v="0.4"/>
  </r>
  <r>
    <x v="0"/>
    <n v="1185732"/>
    <x v="18"/>
    <x v="0"/>
    <x v="44"/>
    <x v="46"/>
    <x v="1"/>
    <n v="0.5"/>
    <n v="4000"/>
    <n v="2000"/>
    <n v="800"/>
    <n v="0.4"/>
  </r>
  <r>
    <x v="0"/>
    <n v="1185732"/>
    <x v="18"/>
    <x v="0"/>
    <x v="44"/>
    <x v="46"/>
    <x v="2"/>
    <n v="0.45"/>
    <n v="3250"/>
    <n v="1462.5"/>
    <n v="438.75"/>
    <n v="0.3"/>
  </r>
  <r>
    <x v="0"/>
    <n v="1185732"/>
    <x v="18"/>
    <x v="0"/>
    <x v="44"/>
    <x v="46"/>
    <x v="3"/>
    <n v="0.45"/>
    <n v="2750"/>
    <n v="1237.5"/>
    <n v="371.25"/>
    <n v="0.3"/>
  </r>
  <r>
    <x v="0"/>
    <n v="1185732"/>
    <x v="18"/>
    <x v="0"/>
    <x v="44"/>
    <x v="46"/>
    <x v="4"/>
    <n v="0.54999999999999993"/>
    <n v="3000"/>
    <n v="1649.9999999999998"/>
    <n v="494.99999999999989"/>
    <n v="0.3"/>
  </r>
  <r>
    <x v="0"/>
    <n v="1185732"/>
    <x v="18"/>
    <x v="0"/>
    <x v="44"/>
    <x v="46"/>
    <x v="5"/>
    <n v="0.6"/>
    <n v="4750"/>
    <n v="2850"/>
    <n v="997.49999999999989"/>
    <n v="0.35"/>
  </r>
  <r>
    <x v="0"/>
    <n v="1185732"/>
    <x v="53"/>
    <x v="0"/>
    <x v="44"/>
    <x v="46"/>
    <x v="0"/>
    <n v="0.54999999999999993"/>
    <n v="6250"/>
    <n v="3437.4999999999995"/>
    <n v="1375"/>
    <n v="0.4"/>
  </r>
  <r>
    <x v="0"/>
    <n v="1185732"/>
    <x v="53"/>
    <x v="0"/>
    <x v="44"/>
    <x v="46"/>
    <x v="1"/>
    <n v="0.5"/>
    <n v="4000"/>
    <n v="2000"/>
    <n v="800"/>
    <n v="0.4"/>
  </r>
  <r>
    <x v="0"/>
    <n v="1185732"/>
    <x v="53"/>
    <x v="0"/>
    <x v="44"/>
    <x v="46"/>
    <x v="2"/>
    <n v="0.45"/>
    <n v="3250"/>
    <n v="1462.5"/>
    <n v="438.75"/>
    <n v="0.3"/>
  </r>
  <r>
    <x v="0"/>
    <n v="1185732"/>
    <x v="53"/>
    <x v="0"/>
    <x v="44"/>
    <x v="46"/>
    <x v="3"/>
    <n v="0.45"/>
    <n v="2250"/>
    <n v="1012.5"/>
    <n v="303.75"/>
    <n v="0.3"/>
  </r>
  <r>
    <x v="0"/>
    <n v="1185732"/>
    <x v="53"/>
    <x v="0"/>
    <x v="44"/>
    <x v="46"/>
    <x v="4"/>
    <n v="0.54999999999999993"/>
    <n v="2000"/>
    <n v="1099.9999999999998"/>
    <n v="329.99999999999994"/>
    <n v="0.3"/>
  </r>
  <r>
    <x v="0"/>
    <n v="1185732"/>
    <x v="53"/>
    <x v="0"/>
    <x v="44"/>
    <x v="46"/>
    <x v="5"/>
    <n v="0.6"/>
    <n v="3750"/>
    <n v="2250"/>
    <n v="787.5"/>
    <n v="0.35"/>
  </r>
  <r>
    <x v="0"/>
    <n v="1185732"/>
    <x v="54"/>
    <x v="0"/>
    <x v="44"/>
    <x v="46"/>
    <x v="0"/>
    <n v="0.54999999999999993"/>
    <n v="5000"/>
    <n v="2749.9999999999995"/>
    <n v="1099.9999999999998"/>
    <n v="0.4"/>
  </r>
  <r>
    <x v="0"/>
    <n v="1185732"/>
    <x v="54"/>
    <x v="0"/>
    <x v="44"/>
    <x v="46"/>
    <x v="1"/>
    <n v="0.5"/>
    <n v="3000"/>
    <n v="1500"/>
    <n v="600"/>
    <n v="0.4"/>
  </r>
  <r>
    <x v="0"/>
    <n v="1185732"/>
    <x v="54"/>
    <x v="0"/>
    <x v="44"/>
    <x v="46"/>
    <x v="2"/>
    <n v="0.45"/>
    <n v="2000"/>
    <n v="900"/>
    <n v="270"/>
    <n v="0.3"/>
  </r>
  <r>
    <x v="0"/>
    <n v="1185732"/>
    <x v="54"/>
    <x v="0"/>
    <x v="44"/>
    <x v="46"/>
    <x v="3"/>
    <n v="0.45"/>
    <n v="1750"/>
    <n v="787.5"/>
    <n v="236.25"/>
    <n v="0.3"/>
  </r>
  <r>
    <x v="0"/>
    <n v="1185732"/>
    <x v="54"/>
    <x v="0"/>
    <x v="44"/>
    <x v="46"/>
    <x v="4"/>
    <n v="0.54999999999999993"/>
    <n v="1750"/>
    <n v="962.49999999999989"/>
    <n v="288.74999999999994"/>
    <n v="0.3"/>
  </r>
  <r>
    <x v="0"/>
    <n v="1185732"/>
    <x v="54"/>
    <x v="0"/>
    <x v="44"/>
    <x v="46"/>
    <x v="5"/>
    <n v="0.6"/>
    <n v="2750"/>
    <n v="1650"/>
    <n v="577.5"/>
    <n v="0.35"/>
  </r>
  <r>
    <x v="0"/>
    <n v="1185732"/>
    <x v="55"/>
    <x v="0"/>
    <x v="44"/>
    <x v="46"/>
    <x v="0"/>
    <n v="0.6"/>
    <n v="4500"/>
    <n v="2700"/>
    <n v="1080"/>
    <n v="0.4"/>
  </r>
  <r>
    <x v="0"/>
    <n v="1185732"/>
    <x v="55"/>
    <x v="0"/>
    <x v="44"/>
    <x v="46"/>
    <x v="1"/>
    <n v="0.55000000000000004"/>
    <n v="2750"/>
    <n v="1512.5000000000002"/>
    <n v="605.00000000000011"/>
    <n v="0.4"/>
  </r>
  <r>
    <x v="0"/>
    <n v="1185732"/>
    <x v="55"/>
    <x v="0"/>
    <x v="44"/>
    <x v="46"/>
    <x v="2"/>
    <n v="0.55000000000000004"/>
    <n v="1750"/>
    <n v="962.50000000000011"/>
    <n v="288.75"/>
    <n v="0.3"/>
  </r>
  <r>
    <x v="0"/>
    <n v="1185732"/>
    <x v="55"/>
    <x v="0"/>
    <x v="44"/>
    <x v="46"/>
    <x v="3"/>
    <n v="0.55000000000000004"/>
    <n v="1500"/>
    <n v="825.00000000000011"/>
    <n v="247.50000000000003"/>
    <n v="0.3"/>
  </r>
  <r>
    <x v="0"/>
    <n v="1185732"/>
    <x v="55"/>
    <x v="0"/>
    <x v="44"/>
    <x v="46"/>
    <x v="4"/>
    <n v="0.65"/>
    <n v="1500"/>
    <n v="975"/>
    <n v="292.5"/>
    <n v="0.3"/>
  </r>
  <r>
    <x v="0"/>
    <n v="1185732"/>
    <x v="55"/>
    <x v="0"/>
    <x v="44"/>
    <x v="46"/>
    <x v="5"/>
    <n v="0.7"/>
    <n v="2750"/>
    <n v="1924.9999999999998"/>
    <n v="673.74999999999989"/>
    <n v="0.35"/>
  </r>
  <r>
    <x v="0"/>
    <n v="1185732"/>
    <x v="56"/>
    <x v="0"/>
    <x v="44"/>
    <x v="46"/>
    <x v="0"/>
    <n v="0.65"/>
    <n v="4250"/>
    <n v="2762.5"/>
    <n v="1105"/>
    <n v="0.4"/>
  </r>
  <r>
    <x v="0"/>
    <n v="1185732"/>
    <x v="56"/>
    <x v="0"/>
    <x v="44"/>
    <x v="46"/>
    <x v="1"/>
    <n v="0.55000000000000004"/>
    <n v="3000"/>
    <n v="1650.0000000000002"/>
    <n v="660.00000000000011"/>
    <n v="0.4"/>
  </r>
  <r>
    <x v="0"/>
    <n v="1185732"/>
    <x v="56"/>
    <x v="0"/>
    <x v="44"/>
    <x v="46"/>
    <x v="2"/>
    <n v="0.55000000000000004"/>
    <n v="2950"/>
    <n v="1622.5000000000002"/>
    <n v="486.75000000000006"/>
    <n v="0.3"/>
  </r>
  <r>
    <x v="0"/>
    <n v="1185732"/>
    <x v="56"/>
    <x v="0"/>
    <x v="44"/>
    <x v="46"/>
    <x v="3"/>
    <n v="0.55000000000000004"/>
    <n v="2750"/>
    <n v="1512.5000000000002"/>
    <n v="453.75000000000006"/>
    <n v="0.3"/>
  </r>
  <r>
    <x v="0"/>
    <n v="1185732"/>
    <x v="56"/>
    <x v="0"/>
    <x v="44"/>
    <x v="46"/>
    <x v="4"/>
    <n v="0.65"/>
    <n v="2500"/>
    <n v="1625"/>
    <n v="487.5"/>
    <n v="0.3"/>
  </r>
  <r>
    <x v="0"/>
    <n v="1185732"/>
    <x v="56"/>
    <x v="0"/>
    <x v="44"/>
    <x v="46"/>
    <x v="5"/>
    <n v="0.7"/>
    <n v="3500"/>
    <n v="2450"/>
    <n v="857.5"/>
    <n v="0.35"/>
  </r>
  <r>
    <x v="0"/>
    <n v="1185732"/>
    <x v="57"/>
    <x v="0"/>
    <x v="44"/>
    <x v="46"/>
    <x v="0"/>
    <n v="0.65"/>
    <n v="5750"/>
    <n v="3737.5"/>
    <n v="1495"/>
    <n v="0.4"/>
  </r>
  <r>
    <x v="0"/>
    <n v="1185732"/>
    <x v="57"/>
    <x v="0"/>
    <x v="44"/>
    <x v="46"/>
    <x v="1"/>
    <n v="0.55000000000000004"/>
    <n v="3750"/>
    <n v="2062.5"/>
    <n v="825"/>
    <n v="0.4"/>
  </r>
  <r>
    <x v="0"/>
    <n v="1185732"/>
    <x v="57"/>
    <x v="0"/>
    <x v="44"/>
    <x v="46"/>
    <x v="2"/>
    <n v="0.55000000000000004"/>
    <n v="3500"/>
    <n v="1925.0000000000002"/>
    <n v="577.5"/>
    <n v="0.3"/>
  </r>
  <r>
    <x v="0"/>
    <n v="1185732"/>
    <x v="57"/>
    <x v="0"/>
    <x v="44"/>
    <x v="46"/>
    <x v="3"/>
    <n v="0.55000000000000004"/>
    <n v="3000"/>
    <n v="1650.0000000000002"/>
    <n v="495.00000000000006"/>
    <n v="0.3"/>
  </r>
  <r>
    <x v="0"/>
    <n v="1185732"/>
    <x v="57"/>
    <x v="0"/>
    <x v="44"/>
    <x v="46"/>
    <x v="4"/>
    <n v="0.65"/>
    <n v="3000"/>
    <n v="1950"/>
    <n v="585"/>
    <n v="0.3"/>
  </r>
  <r>
    <x v="0"/>
    <n v="1185732"/>
    <x v="57"/>
    <x v="0"/>
    <x v="44"/>
    <x v="46"/>
    <x v="5"/>
    <n v="0.7"/>
    <n v="4000"/>
    <n v="2800"/>
    <n v="979.99999999999989"/>
    <n v="0.35"/>
  </r>
  <r>
    <x v="0"/>
    <n v="1185732"/>
    <x v="136"/>
    <x v="0"/>
    <x v="45"/>
    <x v="47"/>
    <x v="0"/>
    <n v="0.35000000000000003"/>
    <n v="4250"/>
    <n v="1487.5000000000002"/>
    <n v="520.625"/>
    <n v="0.35"/>
  </r>
  <r>
    <x v="0"/>
    <n v="1185732"/>
    <x v="136"/>
    <x v="0"/>
    <x v="45"/>
    <x v="47"/>
    <x v="1"/>
    <n v="0.35000000000000003"/>
    <n v="2250"/>
    <n v="787.50000000000011"/>
    <n v="275.625"/>
    <n v="0.35"/>
  </r>
  <r>
    <x v="0"/>
    <n v="1185732"/>
    <x v="136"/>
    <x v="0"/>
    <x v="45"/>
    <x v="47"/>
    <x v="2"/>
    <n v="0.25000000000000006"/>
    <n v="2250"/>
    <n v="562.50000000000011"/>
    <n v="225.00000000000006"/>
    <n v="0.4"/>
  </r>
  <r>
    <x v="0"/>
    <n v="1185732"/>
    <x v="136"/>
    <x v="0"/>
    <x v="45"/>
    <x v="47"/>
    <x v="3"/>
    <n v="0.3"/>
    <n v="750"/>
    <n v="225"/>
    <n v="90"/>
    <n v="0.4"/>
  </r>
  <r>
    <x v="0"/>
    <n v="1185732"/>
    <x v="136"/>
    <x v="0"/>
    <x v="45"/>
    <x v="47"/>
    <x v="4"/>
    <n v="0.45"/>
    <n v="1250"/>
    <n v="562.5"/>
    <n v="168.75"/>
    <n v="0.3"/>
  </r>
  <r>
    <x v="0"/>
    <n v="1185732"/>
    <x v="136"/>
    <x v="0"/>
    <x v="45"/>
    <x v="47"/>
    <x v="5"/>
    <n v="0.35000000000000003"/>
    <n v="2250"/>
    <n v="787.50000000000011"/>
    <n v="315.00000000000006"/>
    <n v="0.4"/>
  </r>
  <r>
    <x v="0"/>
    <n v="1185732"/>
    <x v="264"/>
    <x v="0"/>
    <x v="45"/>
    <x v="47"/>
    <x v="0"/>
    <n v="0.35000000000000003"/>
    <n v="4750"/>
    <n v="1662.5000000000002"/>
    <n v="581.875"/>
    <n v="0.35"/>
  </r>
  <r>
    <x v="0"/>
    <n v="1185732"/>
    <x v="264"/>
    <x v="0"/>
    <x v="45"/>
    <x v="47"/>
    <x v="1"/>
    <n v="0.35000000000000003"/>
    <n v="1250"/>
    <n v="437.50000000000006"/>
    <n v="153.125"/>
    <n v="0.35"/>
  </r>
  <r>
    <x v="0"/>
    <n v="1185732"/>
    <x v="264"/>
    <x v="0"/>
    <x v="45"/>
    <x v="47"/>
    <x v="2"/>
    <n v="0.25000000000000006"/>
    <n v="1750"/>
    <n v="437.50000000000011"/>
    <n v="175.00000000000006"/>
    <n v="0.4"/>
  </r>
  <r>
    <x v="0"/>
    <n v="1185732"/>
    <x v="264"/>
    <x v="0"/>
    <x v="45"/>
    <x v="47"/>
    <x v="3"/>
    <n v="0.3"/>
    <n v="500"/>
    <n v="150"/>
    <n v="60"/>
    <n v="0.4"/>
  </r>
  <r>
    <x v="0"/>
    <n v="1185732"/>
    <x v="264"/>
    <x v="0"/>
    <x v="45"/>
    <x v="47"/>
    <x v="4"/>
    <n v="0.45"/>
    <n v="1250"/>
    <n v="562.5"/>
    <n v="168.75"/>
    <n v="0.3"/>
  </r>
  <r>
    <x v="0"/>
    <n v="1185732"/>
    <x v="264"/>
    <x v="0"/>
    <x v="45"/>
    <x v="47"/>
    <x v="5"/>
    <n v="0.35000000000000003"/>
    <n v="2250"/>
    <n v="787.50000000000011"/>
    <n v="315.00000000000006"/>
    <n v="0.4"/>
  </r>
  <r>
    <x v="0"/>
    <n v="1185732"/>
    <x v="173"/>
    <x v="0"/>
    <x v="45"/>
    <x v="47"/>
    <x v="0"/>
    <n v="0.35000000000000003"/>
    <n v="4450"/>
    <n v="1557.5000000000002"/>
    <n v="545.125"/>
    <n v="0.35"/>
  </r>
  <r>
    <x v="0"/>
    <n v="1185732"/>
    <x v="173"/>
    <x v="0"/>
    <x v="45"/>
    <x v="47"/>
    <x v="1"/>
    <n v="0.35000000000000003"/>
    <n v="1500"/>
    <n v="525"/>
    <n v="183.75"/>
    <n v="0.35"/>
  </r>
  <r>
    <x v="0"/>
    <n v="1185732"/>
    <x v="173"/>
    <x v="0"/>
    <x v="45"/>
    <x v="47"/>
    <x v="2"/>
    <n v="0.25000000000000006"/>
    <n v="1750"/>
    <n v="437.50000000000011"/>
    <n v="175.00000000000006"/>
    <n v="0.4"/>
  </r>
  <r>
    <x v="0"/>
    <n v="1185732"/>
    <x v="173"/>
    <x v="0"/>
    <x v="45"/>
    <x v="47"/>
    <x v="3"/>
    <n v="0.3"/>
    <n v="250"/>
    <n v="75"/>
    <n v="30"/>
    <n v="0.4"/>
  </r>
  <r>
    <x v="0"/>
    <n v="1185732"/>
    <x v="173"/>
    <x v="0"/>
    <x v="45"/>
    <x v="47"/>
    <x v="4"/>
    <n v="0.45"/>
    <n v="750"/>
    <n v="337.5"/>
    <n v="101.25"/>
    <n v="0.3"/>
  </r>
  <r>
    <x v="0"/>
    <n v="1185732"/>
    <x v="173"/>
    <x v="0"/>
    <x v="45"/>
    <x v="47"/>
    <x v="5"/>
    <n v="0.35000000000000003"/>
    <n v="1750"/>
    <n v="612.50000000000011"/>
    <n v="245.00000000000006"/>
    <n v="0.4"/>
  </r>
  <r>
    <x v="0"/>
    <n v="1185732"/>
    <x v="265"/>
    <x v="0"/>
    <x v="45"/>
    <x v="47"/>
    <x v="0"/>
    <n v="0.35000000000000003"/>
    <n v="4250"/>
    <n v="1487.5000000000002"/>
    <n v="520.625"/>
    <n v="0.35"/>
  </r>
  <r>
    <x v="0"/>
    <n v="1185732"/>
    <x v="265"/>
    <x v="0"/>
    <x v="45"/>
    <x v="47"/>
    <x v="1"/>
    <n v="0.35000000000000003"/>
    <n v="1250"/>
    <n v="437.50000000000006"/>
    <n v="153.125"/>
    <n v="0.35"/>
  </r>
  <r>
    <x v="0"/>
    <n v="1185732"/>
    <x v="265"/>
    <x v="0"/>
    <x v="45"/>
    <x v="47"/>
    <x v="2"/>
    <n v="0.25000000000000006"/>
    <n v="1250"/>
    <n v="312.50000000000006"/>
    <n v="125.00000000000003"/>
    <n v="0.4"/>
  </r>
  <r>
    <x v="0"/>
    <n v="1185732"/>
    <x v="265"/>
    <x v="0"/>
    <x v="45"/>
    <x v="47"/>
    <x v="3"/>
    <n v="0.3"/>
    <n v="500"/>
    <n v="150"/>
    <n v="60"/>
    <n v="0.4"/>
  </r>
  <r>
    <x v="0"/>
    <n v="1185732"/>
    <x v="265"/>
    <x v="0"/>
    <x v="45"/>
    <x v="47"/>
    <x v="4"/>
    <n v="0.45"/>
    <n v="500"/>
    <n v="225"/>
    <n v="67.5"/>
    <n v="0.3"/>
  </r>
  <r>
    <x v="0"/>
    <n v="1185732"/>
    <x v="265"/>
    <x v="0"/>
    <x v="45"/>
    <x v="47"/>
    <x v="5"/>
    <n v="0.35000000000000003"/>
    <n v="2000"/>
    <n v="700.00000000000011"/>
    <n v="280.00000000000006"/>
    <n v="0.4"/>
  </r>
  <r>
    <x v="0"/>
    <n v="1185732"/>
    <x v="61"/>
    <x v="0"/>
    <x v="45"/>
    <x v="47"/>
    <x v="0"/>
    <n v="0.49999999999999994"/>
    <n v="4700"/>
    <n v="2349.9999999999995"/>
    <n v="822.49999999999977"/>
    <n v="0.35"/>
  </r>
  <r>
    <x v="0"/>
    <n v="1185732"/>
    <x v="61"/>
    <x v="0"/>
    <x v="45"/>
    <x v="47"/>
    <x v="1"/>
    <n v="0.45"/>
    <n v="1750"/>
    <n v="787.5"/>
    <n v="275.625"/>
    <n v="0.35"/>
  </r>
  <r>
    <x v="0"/>
    <n v="1185732"/>
    <x v="61"/>
    <x v="0"/>
    <x v="45"/>
    <x v="47"/>
    <x v="2"/>
    <n v="0.4"/>
    <n v="2000"/>
    <n v="800"/>
    <n v="320"/>
    <n v="0.4"/>
  </r>
  <r>
    <x v="0"/>
    <n v="1185732"/>
    <x v="61"/>
    <x v="0"/>
    <x v="45"/>
    <x v="47"/>
    <x v="3"/>
    <n v="0.4"/>
    <n v="1500"/>
    <n v="600"/>
    <n v="240"/>
    <n v="0.4"/>
  </r>
  <r>
    <x v="0"/>
    <n v="1185732"/>
    <x v="61"/>
    <x v="0"/>
    <x v="45"/>
    <x v="47"/>
    <x v="4"/>
    <n v="0.49999999999999994"/>
    <n v="1750"/>
    <n v="874.99999999999989"/>
    <n v="262.49999999999994"/>
    <n v="0.3"/>
  </r>
  <r>
    <x v="0"/>
    <n v="1185732"/>
    <x v="61"/>
    <x v="0"/>
    <x v="45"/>
    <x v="47"/>
    <x v="5"/>
    <n v="0.54999999999999993"/>
    <n v="3000"/>
    <n v="1649.9999999999998"/>
    <n v="660"/>
    <n v="0.4"/>
  </r>
  <r>
    <x v="0"/>
    <n v="1185732"/>
    <x v="266"/>
    <x v="0"/>
    <x v="45"/>
    <x v="47"/>
    <x v="0"/>
    <n v="0.49999999999999994"/>
    <n v="5500"/>
    <n v="2749.9999999999995"/>
    <n v="962.49999999999977"/>
    <n v="0.35"/>
  </r>
  <r>
    <x v="0"/>
    <n v="1185732"/>
    <x v="266"/>
    <x v="0"/>
    <x v="45"/>
    <x v="47"/>
    <x v="1"/>
    <n v="0.45"/>
    <n v="3000"/>
    <n v="1350"/>
    <n v="472.49999999999994"/>
    <n v="0.35"/>
  </r>
  <r>
    <x v="0"/>
    <n v="1185732"/>
    <x v="266"/>
    <x v="0"/>
    <x v="45"/>
    <x v="47"/>
    <x v="2"/>
    <n v="0.4"/>
    <n v="2250"/>
    <n v="900"/>
    <n v="360"/>
    <n v="0.4"/>
  </r>
  <r>
    <x v="0"/>
    <n v="1185732"/>
    <x v="266"/>
    <x v="0"/>
    <x v="45"/>
    <x v="47"/>
    <x v="3"/>
    <n v="0.4"/>
    <n v="2000"/>
    <n v="800"/>
    <n v="320"/>
    <n v="0.4"/>
  </r>
  <r>
    <x v="0"/>
    <n v="1185732"/>
    <x v="266"/>
    <x v="0"/>
    <x v="45"/>
    <x v="47"/>
    <x v="4"/>
    <n v="0.49999999999999994"/>
    <n v="2000"/>
    <n v="999.99999999999989"/>
    <n v="299.99999999999994"/>
    <n v="0.3"/>
  </r>
  <r>
    <x v="0"/>
    <n v="1185732"/>
    <x v="266"/>
    <x v="0"/>
    <x v="45"/>
    <x v="47"/>
    <x v="5"/>
    <n v="0.54999999999999993"/>
    <n v="3500"/>
    <n v="1924.9999999999998"/>
    <n v="770"/>
    <n v="0.4"/>
  </r>
  <r>
    <x v="0"/>
    <n v="1185732"/>
    <x v="176"/>
    <x v="0"/>
    <x v="45"/>
    <x v="47"/>
    <x v="0"/>
    <n v="0.49999999999999994"/>
    <n v="5750"/>
    <n v="2874.9999999999995"/>
    <n v="1006.2499999999998"/>
    <n v="0.35"/>
  </r>
  <r>
    <x v="0"/>
    <n v="1185732"/>
    <x v="176"/>
    <x v="0"/>
    <x v="45"/>
    <x v="47"/>
    <x v="1"/>
    <n v="0.45"/>
    <n v="3250"/>
    <n v="1462.5"/>
    <n v="511.87499999999994"/>
    <n v="0.35"/>
  </r>
  <r>
    <x v="0"/>
    <n v="1185732"/>
    <x v="176"/>
    <x v="0"/>
    <x v="45"/>
    <x v="47"/>
    <x v="2"/>
    <n v="0.4"/>
    <n v="2500"/>
    <n v="1000"/>
    <n v="400"/>
    <n v="0.4"/>
  </r>
  <r>
    <x v="0"/>
    <n v="1185732"/>
    <x v="176"/>
    <x v="0"/>
    <x v="45"/>
    <x v="47"/>
    <x v="3"/>
    <n v="0.4"/>
    <n v="2000"/>
    <n v="800"/>
    <n v="320"/>
    <n v="0.4"/>
  </r>
  <r>
    <x v="0"/>
    <n v="1185732"/>
    <x v="176"/>
    <x v="0"/>
    <x v="45"/>
    <x v="47"/>
    <x v="4"/>
    <n v="0.49999999999999994"/>
    <n v="2250"/>
    <n v="1124.9999999999998"/>
    <n v="337.49999999999994"/>
    <n v="0.3"/>
  </r>
  <r>
    <x v="0"/>
    <n v="1185732"/>
    <x v="176"/>
    <x v="0"/>
    <x v="45"/>
    <x v="47"/>
    <x v="5"/>
    <n v="0.54999999999999993"/>
    <n v="4000"/>
    <n v="2199.9999999999995"/>
    <n v="879.99999999999989"/>
    <n v="0.4"/>
  </r>
  <r>
    <x v="0"/>
    <n v="1185732"/>
    <x v="117"/>
    <x v="0"/>
    <x v="45"/>
    <x v="47"/>
    <x v="0"/>
    <n v="0.49999999999999994"/>
    <n v="5500"/>
    <n v="2749.9999999999995"/>
    <n v="962.49999999999977"/>
    <n v="0.35"/>
  </r>
  <r>
    <x v="0"/>
    <n v="1185732"/>
    <x v="117"/>
    <x v="0"/>
    <x v="45"/>
    <x v="47"/>
    <x v="1"/>
    <n v="0.45"/>
    <n v="3250"/>
    <n v="1462.5"/>
    <n v="511.87499999999994"/>
    <n v="0.35"/>
  </r>
  <r>
    <x v="0"/>
    <n v="1185732"/>
    <x v="117"/>
    <x v="0"/>
    <x v="45"/>
    <x v="47"/>
    <x v="2"/>
    <n v="0.4"/>
    <n v="2500"/>
    <n v="1000"/>
    <n v="400"/>
    <n v="0.4"/>
  </r>
  <r>
    <x v="0"/>
    <n v="1185732"/>
    <x v="117"/>
    <x v="0"/>
    <x v="45"/>
    <x v="47"/>
    <x v="3"/>
    <n v="0.4"/>
    <n v="1500"/>
    <n v="600"/>
    <n v="240"/>
    <n v="0.4"/>
  </r>
  <r>
    <x v="0"/>
    <n v="1185732"/>
    <x v="117"/>
    <x v="0"/>
    <x v="45"/>
    <x v="47"/>
    <x v="4"/>
    <n v="0.49999999999999994"/>
    <n v="1250"/>
    <n v="624.99999999999989"/>
    <n v="187.49999999999997"/>
    <n v="0.3"/>
  </r>
  <r>
    <x v="0"/>
    <n v="1185732"/>
    <x v="117"/>
    <x v="0"/>
    <x v="45"/>
    <x v="47"/>
    <x v="5"/>
    <n v="0.54999999999999993"/>
    <n v="3000"/>
    <n v="1649.9999999999998"/>
    <n v="660"/>
    <n v="0.4"/>
  </r>
  <r>
    <x v="0"/>
    <n v="1185732"/>
    <x v="63"/>
    <x v="0"/>
    <x v="45"/>
    <x v="47"/>
    <x v="0"/>
    <n v="0.49999999999999994"/>
    <n v="4250"/>
    <n v="2124.9999999999995"/>
    <n v="743.74999999999977"/>
    <n v="0.35"/>
  </r>
  <r>
    <x v="0"/>
    <n v="1185732"/>
    <x v="63"/>
    <x v="0"/>
    <x v="45"/>
    <x v="47"/>
    <x v="1"/>
    <n v="0.45"/>
    <n v="2250"/>
    <n v="1012.5"/>
    <n v="354.375"/>
    <n v="0.35"/>
  </r>
  <r>
    <x v="0"/>
    <n v="1185732"/>
    <x v="63"/>
    <x v="0"/>
    <x v="45"/>
    <x v="47"/>
    <x v="2"/>
    <n v="0.4"/>
    <n v="1250"/>
    <n v="500"/>
    <n v="200"/>
    <n v="0.4"/>
  </r>
  <r>
    <x v="0"/>
    <n v="1185732"/>
    <x v="63"/>
    <x v="0"/>
    <x v="45"/>
    <x v="47"/>
    <x v="3"/>
    <n v="0.4"/>
    <n v="1000"/>
    <n v="400"/>
    <n v="160"/>
    <n v="0.4"/>
  </r>
  <r>
    <x v="0"/>
    <n v="1185732"/>
    <x v="63"/>
    <x v="0"/>
    <x v="45"/>
    <x v="47"/>
    <x v="4"/>
    <n v="0.49999999999999994"/>
    <n v="1000"/>
    <n v="499.99999999999994"/>
    <n v="149.99999999999997"/>
    <n v="0.3"/>
  </r>
  <r>
    <x v="0"/>
    <n v="1185732"/>
    <x v="63"/>
    <x v="0"/>
    <x v="45"/>
    <x v="47"/>
    <x v="5"/>
    <n v="0.54999999999999993"/>
    <n v="2000"/>
    <n v="1099.9999999999998"/>
    <n v="439.99999999999994"/>
    <n v="0.4"/>
  </r>
  <r>
    <x v="0"/>
    <n v="1185732"/>
    <x v="267"/>
    <x v="0"/>
    <x v="45"/>
    <x v="47"/>
    <x v="0"/>
    <n v="0.54999999999999993"/>
    <n v="3750"/>
    <n v="2062.4999999999995"/>
    <n v="721.87499999999977"/>
    <n v="0.35"/>
  </r>
  <r>
    <x v="0"/>
    <n v="1185732"/>
    <x v="267"/>
    <x v="0"/>
    <x v="45"/>
    <x v="47"/>
    <x v="1"/>
    <n v="0.5"/>
    <n v="2000"/>
    <n v="1000"/>
    <n v="350"/>
    <n v="0.35"/>
  </r>
  <r>
    <x v="0"/>
    <n v="1185732"/>
    <x v="267"/>
    <x v="0"/>
    <x v="45"/>
    <x v="47"/>
    <x v="2"/>
    <n v="0.5"/>
    <n v="1000"/>
    <n v="500"/>
    <n v="200"/>
    <n v="0.4"/>
  </r>
  <r>
    <x v="0"/>
    <n v="1185732"/>
    <x v="267"/>
    <x v="0"/>
    <x v="45"/>
    <x v="47"/>
    <x v="3"/>
    <n v="0.5"/>
    <n v="750"/>
    <n v="375"/>
    <n v="150"/>
    <n v="0.4"/>
  </r>
  <r>
    <x v="0"/>
    <n v="1185732"/>
    <x v="267"/>
    <x v="0"/>
    <x v="45"/>
    <x v="47"/>
    <x v="4"/>
    <n v="0.6"/>
    <n v="750"/>
    <n v="450"/>
    <n v="135"/>
    <n v="0.3"/>
  </r>
  <r>
    <x v="0"/>
    <n v="1185732"/>
    <x v="267"/>
    <x v="0"/>
    <x v="45"/>
    <x v="47"/>
    <x v="5"/>
    <n v="0.64999999999999991"/>
    <n v="2000"/>
    <n v="1299.9999999999998"/>
    <n v="519.99999999999989"/>
    <n v="0.4"/>
  </r>
  <r>
    <x v="0"/>
    <n v="1185732"/>
    <x v="268"/>
    <x v="0"/>
    <x v="45"/>
    <x v="47"/>
    <x v="0"/>
    <n v="0.6"/>
    <n v="3500"/>
    <n v="2100"/>
    <n v="735"/>
    <n v="0.35"/>
  </r>
  <r>
    <x v="0"/>
    <n v="1185732"/>
    <x v="268"/>
    <x v="0"/>
    <x v="45"/>
    <x v="47"/>
    <x v="1"/>
    <n v="0.5"/>
    <n v="2250"/>
    <n v="1125"/>
    <n v="393.75"/>
    <n v="0.35"/>
  </r>
  <r>
    <x v="0"/>
    <n v="1185732"/>
    <x v="268"/>
    <x v="0"/>
    <x v="45"/>
    <x v="47"/>
    <x v="2"/>
    <n v="0.5"/>
    <n v="2200"/>
    <n v="1100"/>
    <n v="440"/>
    <n v="0.4"/>
  </r>
  <r>
    <x v="0"/>
    <n v="1185732"/>
    <x v="268"/>
    <x v="0"/>
    <x v="45"/>
    <x v="47"/>
    <x v="3"/>
    <n v="0.5"/>
    <n v="2000"/>
    <n v="1000"/>
    <n v="400"/>
    <n v="0.4"/>
  </r>
  <r>
    <x v="0"/>
    <n v="1185732"/>
    <x v="268"/>
    <x v="0"/>
    <x v="45"/>
    <x v="47"/>
    <x v="4"/>
    <n v="0.6"/>
    <n v="1750"/>
    <n v="1050"/>
    <n v="315"/>
    <n v="0.3"/>
  </r>
  <r>
    <x v="0"/>
    <n v="1185732"/>
    <x v="268"/>
    <x v="0"/>
    <x v="45"/>
    <x v="47"/>
    <x v="5"/>
    <n v="0.64999999999999991"/>
    <n v="2750"/>
    <n v="1787.4999999999998"/>
    <n v="715"/>
    <n v="0.4"/>
  </r>
  <r>
    <x v="0"/>
    <n v="1185732"/>
    <x v="269"/>
    <x v="0"/>
    <x v="45"/>
    <x v="47"/>
    <x v="0"/>
    <n v="0.6"/>
    <n v="5000"/>
    <n v="3000"/>
    <n v="1050"/>
    <n v="0.35"/>
  </r>
  <r>
    <x v="0"/>
    <n v="1185732"/>
    <x v="269"/>
    <x v="0"/>
    <x v="45"/>
    <x v="47"/>
    <x v="1"/>
    <n v="0.5"/>
    <n v="3000"/>
    <n v="1500"/>
    <n v="525"/>
    <n v="0.35"/>
  </r>
  <r>
    <x v="0"/>
    <n v="1185732"/>
    <x v="269"/>
    <x v="0"/>
    <x v="45"/>
    <x v="47"/>
    <x v="2"/>
    <n v="0.5"/>
    <n v="2750"/>
    <n v="1375"/>
    <n v="550"/>
    <n v="0.4"/>
  </r>
  <r>
    <x v="0"/>
    <n v="1185732"/>
    <x v="269"/>
    <x v="0"/>
    <x v="45"/>
    <x v="47"/>
    <x v="3"/>
    <n v="0.5"/>
    <n v="2250"/>
    <n v="1125"/>
    <n v="450"/>
    <n v="0.4"/>
  </r>
  <r>
    <x v="0"/>
    <n v="1185732"/>
    <x v="269"/>
    <x v="0"/>
    <x v="45"/>
    <x v="47"/>
    <x v="4"/>
    <n v="0.6"/>
    <n v="2250"/>
    <n v="1350"/>
    <n v="405"/>
    <n v="0.3"/>
  </r>
  <r>
    <x v="0"/>
    <n v="1185732"/>
    <x v="269"/>
    <x v="0"/>
    <x v="45"/>
    <x v="47"/>
    <x v="5"/>
    <n v="0.64999999999999991"/>
    <n v="3250"/>
    <n v="2112.4999999999995"/>
    <n v="844.99999999999989"/>
    <n v="0.4"/>
  </r>
  <r>
    <x v="0"/>
    <n v="1185732"/>
    <x v="102"/>
    <x v="0"/>
    <x v="46"/>
    <x v="48"/>
    <x v="0"/>
    <n v="0.4"/>
    <n v="4500"/>
    <n v="1800"/>
    <n v="540"/>
    <n v="0.3"/>
  </r>
  <r>
    <x v="0"/>
    <n v="1185732"/>
    <x v="102"/>
    <x v="0"/>
    <x v="46"/>
    <x v="48"/>
    <x v="1"/>
    <n v="0.4"/>
    <n v="2500"/>
    <n v="1000"/>
    <n v="300"/>
    <n v="0.3"/>
  </r>
  <r>
    <x v="0"/>
    <n v="1185732"/>
    <x v="102"/>
    <x v="0"/>
    <x v="46"/>
    <x v="48"/>
    <x v="2"/>
    <n v="0.30000000000000004"/>
    <n v="2500"/>
    <n v="750.00000000000011"/>
    <n v="187.50000000000003"/>
    <n v="0.25"/>
  </r>
  <r>
    <x v="0"/>
    <n v="1185732"/>
    <x v="102"/>
    <x v="0"/>
    <x v="46"/>
    <x v="48"/>
    <x v="3"/>
    <n v="0.35"/>
    <n v="1000"/>
    <n v="350"/>
    <n v="87.5"/>
    <n v="0.25"/>
  </r>
  <r>
    <x v="0"/>
    <n v="1185732"/>
    <x v="102"/>
    <x v="0"/>
    <x v="46"/>
    <x v="48"/>
    <x v="4"/>
    <n v="0.5"/>
    <n v="1500"/>
    <n v="750"/>
    <n v="187.5"/>
    <n v="0.25"/>
  </r>
  <r>
    <x v="0"/>
    <n v="1185732"/>
    <x v="102"/>
    <x v="0"/>
    <x v="46"/>
    <x v="48"/>
    <x v="5"/>
    <n v="0.4"/>
    <n v="2500"/>
    <n v="1000"/>
    <n v="300"/>
    <n v="0.3"/>
  </r>
  <r>
    <x v="0"/>
    <n v="1185732"/>
    <x v="37"/>
    <x v="0"/>
    <x v="46"/>
    <x v="48"/>
    <x v="0"/>
    <n v="0.4"/>
    <n v="5000"/>
    <n v="2000"/>
    <n v="600"/>
    <n v="0.3"/>
  </r>
  <r>
    <x v="0"/>
    <n v="1185732"/>
    <x v="37"/>
    <x v="0"/>
    <x v="46"/>
    <x v="48"/>
    <x v="1"/>
    <n v="0.4"/>
    <n v="1500"/>
    <n v="600"/>
    <n v="180"/>
    <n v="0.3"/>
  </r>
  <r>
    <x v="0"/>
    <n v="1185732"/>
    <x v="37"/>
    <x v="0"/>
    <x v="46"/>
    <x v="48"/>
    <x v="2"/>
    <n v="0.30000000000000004"/>
    <n v="2000"/>
    <n v="600.00000000000011"/>
    <n v="150.00000000000003"/>
    <n v="0.25"/>
  </r>
  <r>
    <x v="0"/>
    <n v="1185732"/>
    <x v="37"/>
    <x v="0"/>
    <x v="46"/>
    <x v="48"/>
    <x v="3"/>
    <n v="0.35"/>
    <n v="2500"/>
    <n v="875"/>
    <n v="218.75"/>
    <n v="0.25"/>
  </r>
  <r>
    <x v="0"/>
    <n v="1185732"/>
    <x v="37"/>
    <x v="0"/>
    <x v="46"/>
    <x v="48"/>
    <x v="4"/>
    <n v="0.5"/>
    <n v="1500"/>
    <n v="750"/>
    <n v="187.5"/>
    <n v="0.25"/>
  </r>
  <r>
    <x v="0"/>
    <n v="1185732"/>
    <x v="37"/>
    <x v="0"/>
    <x v="46"/>
    <x v="48"/>
    <x v="5"/>
    <n v="0.4"/>
    <n v="2500"/>
    <n v="1000"/>
    <n v="300"/>
    <n v="0.3"/>
  </r>
  <r>
    <x v="0"/>
    <n v="1185732"/>
    <x v="258"/>
    <x v="0"/>
    <x v="46"/>
    <x v="48"/>
    <x v="0"/>
    <n v="0.4"/>
    <n v="4700"/>
    <n v="1880"/>
    <n v="564"/>
    <n v="0.3"/>
  </r>
  <r>
    <x v="0"/>
    <n v="1185732"/>
    <x v="258"/>
    <x v="0"/>
    <x v="46"/>
    <x v="48"/>
    <x v="1"/>
    <n v="0.4"/>
    <n v="1750"/>
    <n v="700"/>
    <n v="210"/>
    <n v="0.3"/>
  </r>
  <r>
    <x v="0"/>
    <n v="1185732"/>
    <x v="258"/>
    <x v="0"/>
    <x v="46"/>
    <x v="48"/>
    <x v="2"/>
    <n v="0.30000000000000004"/>
    <n v="2000"/>
    <n v="600.00000000000011"/>
    <n v="150.00000000000003"/>
    <n v="0.25"/>
  </r>
  <r>
    <x v="0"/>
    <n v="1185732"/>
    <x v="258"/>
    <x v="0"/>
    <x v="46"/>
    <x v="48"/>
    <x v="3"/>
    <n v="0.35"/>
    <n v="3000"/>
    <n v="1050"/>
    <n v="262.5"/>
    <n v="0.25"/>
  </r>
  <r>
    <x v="0"/>
    <n v="1185732"/>
    <x v="258"/>
    <x v="0"/>
    <x v="46"/>
    <x v="48"/>
    <x v="4"/>
    <n v="0.5"/>
    <n v="1000"/>
    <n v="500"/>
    <n v="125"/>
    <n v="0.25"/>
  </r>
  <r>
    <x v="0"/>
    <n v="1185732"/>
    <x v="258"/>
    <x v="0"/>
    <x v="46"/>
    <x v="48"/>
    <x v="5"/>
    <n v="0.4"/>
    <n v="2000"/>
    <n v="800"/>
    <n v="240"/>
    <n v="0.3"/>
  </r>
  <r>
    <x v="0"/>
    <n v="1185732"/>
    <x v="259"/>
    <x v="0"/>
    <x v="46"/>
    <x v="48"/>
    <x v="0"/>
    <n v="0.4"/>
    <n v="4500"/>
    <n v="1800"/>
    <n v="540"/>
    <n v="0.3"/>
  </r>
  <r>
    <x v="0"/>
    <n v="1185732"/>
    <x v="259"/>
    <x v="0"/>
    <x v="46"/>
    <x v="48"/>
    <x v="1"/>
    <n v="0.4"/>
    <n v="1500"/>
    <n v="600"/>
    <n v="180"/>
    <n v="0.3"/>
  </r>
  <r>
    <x v="0"/>
    <n v="1185732"/>
    <x v="259"/>
    <x v="0"/>
    <x v="46"/>
    <x v="48"/>
    <x v="2"/>
    <n v="0.30000000000000004"/>
    <n v="1500"/>
    <n v="450.00000000000006"/>
    <n v="112.50000000000001"/>
    <n v="0.25"/>
  </r>
  <r>
    <x v="0"/>
    <n v="1185732"/>
    <x v="259"/>
    <x v="0"/>
    <x v="46"/>
    <x v="48"/>
    <x v="3"/>
    <n v="0.35"/>
    <n v="1250"/>
    <n v="437.5"/>
    <n v="109.375"/>
    <n v="0.25"/>
  </r>
  <r>
    <x v="0"/>
    <n v="1185732"/>
    <x v="259"/>
    <x v="0"/>
    <x v="46"/>
    <x v="48"/>
    <x v="4"/>
    <n v="0.5"/>
    <n v="1250"/>
    <n v="625"/>
    <n v="156.25"/>
    <n v="0.25"/>
  </r>
  <r>
    <x v="0"/>
    <n v="1185732"/>
    <x v="259"/>
    <x v="0"/>
    <x v="46"/>
    <x v="48"/>
    <x v="5"/>
    <n v="0.4"/>
    <n v="2750"/>
    <n v="1100"/>
    <n v="330"/>
    <n v="0.3"/>
  </r>
  <r>
    <x v="0"/>
    <n v="1185732"/>
    <x v="236"/>
    <x v="0"/>
    <x v="46"/>
    <x v="48"/>
    <x v="0"/>
    <n v="0.54999999999999993"/>
    <n v="4950"/>
    <n v="2722.4999999999995"/>
    <n v="816.74999999999989"/>
    <n v="0.3"/>
  </r>
  <r>
    <x v="0"/>
    <n v="1185732"/>
    <x v="236"/>
    <x v="0"/>
    <x v="46"/>
    <x v="48"/>
    <x v="1"/>
    <n v="0.5"/>
    <n v="2000"/>
    <n v="1000"/>
    <n v="300"/>
    <n v="0.3"/>
  </r>
  <r>
    <x v="0"/>
    <n v="1185732"/>
    <x v="236"/>
    <x v="0"/>
    <x v="46"/>
    <x v="48"/>
    <x v="2"/>
    <n v="0.45"/>
    <n v="2250"/>
    <n v="1012.5"/>
    <n v="253.125"/>
    <n v="0.25"/>
  </r>
  <r>
    <x v="0"/>
    <n v="1185732"/>
    <x v="236"/>
    <x v="0"/>
    <x v="46"/>
    <x v="48"/>
    <x v="3"/>
    <n v="0.45"/>
    <n v="1750"/>
    <n v="787.5"/>
    <n v="196.875"/>
    <n v="0.25"/>
  </r>
  <r>
    <x v="0"/>
    <n v="1185732"/>
    <x v="236"/>
    <x v="0"/>
    <x v="46"/>
    <x v="48"/>
    <x v="4"/>
    <n v="0.54999999999999993"/>
    <n v="2000"/>
    <n v="1099.9999999999998"/>
    <n v="274.99999999999994"/>
    <n v="0.25"/>
  </r>
  <r>
    <x v="0"/>
    <n v="1185732"/>
    <x v="236"/>
    <x v="0"/>
    <x v="46"/>
    <x v="48"/>
    <x v="5"/>
    <n v="0.6"/>
    <n v="3250"/>
    <n v="1950"/>
    <n v="585"/>
    <n v="0.3"/>
  </r>
  <r>
    <x v="0"/>
    <n v="1185732"/>
    <x v="41"/>
    <x v="0"/>
    <x v="46"/>
    <x v="48"/>
    <x v="0"/>
    <n v="0.54999999999999993"/>
    <n v="5750"/>
    <n v="3162.4999999999995"/>
    <n v="948.74999999999977"/>
    <n v="0.3"/>
  </r>
  <r>
    <x v="0"/>
    <n v="1185732"/>
    <x v="41"/>
    <x v="0"/>
    <x v="46"/>
    <x v="48"/>
    <x v="1"/>
    <n v="0.5"/>
    <n v="3250"/>
    <n v="1625"/>
    <n v="487.5"/>
    <n v="0.3"/>
  </r>
  <r>
    <x v="0"/>
    <n v="1185732"/>
    <x v="41"/>
    <x v="0"/>
    <x v="46"/>
    <x v="48"/>
    <x v="2"/>
    <n v="0.45"/>
    <n v="2500"/>
    <n v="1125"/>
    <n v="281.25"/>
    <n v="0.25"/>
  </r>
  <r>
    <x v="0"/>
    <n v="1185732"/>
    <x v="41"/>
    <x v="0"/>
    <x v="46"/>
    <x v="48"/>
    <x v="3"/>
    <n v="0.45"/>
    <n v="2250"/>
    <n v="1012.5"/>
    <n v="253.125"/>
    <n v="0.25"/>
  </r>
  <r>
    <x v="0"/>
    <n v="1185732"/>
    <x v="41"/>
    <x v="0"/>
    <x v="46"/>
    <x v="48"/>
    <x v="4"/>
    <n v="0.54999999999999993"/>
    <n v="2250"/>
    <n v="1237.4999999999998"/>
    <n v="309.37499999999994"/>
    <n v="0.25"/>
  </r>
  <r>
    <x v="0"/>
    <n v="1185732"/>
    <x v="41"/>
    <x v="0"/>
    <x v="46"/>
    <x v="48"/>
    <x v="5"/>
    <n v="0.6"/>
    <n v="3750"/>
    <n v="2250"/>
    <n v="675"/>
    <n v="0.3"/>
  </r>
  <r>
    <x v="0"/>
    <n v="1185732"/>
    <x v="260"/>
    <x v="0"/>
    <x v="46"/>
    <x v="48"/>
    <x v="0"/>
    <n v="0.54999999999999993"/>
    <n v="6000"/>
    <n v="3299.9999999999995"/>
    <n v="989.99999999999977"/>
    <n v="0.3"/>
  </r>
  <r>
    <x v="0"/>
    <n v="1185732"/>
    <x v="260"/>
    <x v="0"/>
    <x v="46"/>
    <x v="48"/>
    <x v="1"/>
    <n v="0.5"/>
    <n v="3500"/>
    <n v="1750"/>
    <n v="525"/>
    <n v="0.3"/>
  </r>
  <r>
    <x v="0"/>
    <n v="1185732"/>
    <x v="260"/>
    <x v="0"/>
    <x v="46"/>
    <x v="48"/>
    <x v="2"/>
    <n v="0.45"/>
    <n v="2750"/>
    <n v="1237.5"/>
    <n v="309.375"/>
    <n v="0.25"/>
  </r>
  <r>
    <x v="0"/>
    <n v="1185732"/>
    <x v="260"/>
    <x v="0"/>
    <x v="46"/>
    <x v="48"/>
    <x v="3"/>
    <n v="0.45"/>
    <n v="2250"/>
    <n v="1012.5"/>
    <n v="253.125"/>
    <n v="0.25"/>
  </r>
  <r>
    <x v="0"/>
    <n v="1185732"/>
    <x v="260"/>
    <x v="0"/>
    <x v="46"/>
    <x v="48"/>
    <x v="4"/>
    <n v="0.54999999999999993"/>
    <n v="2500"/>
    <n v="1374.9999999999998"/>
    <n v="343.74999999999994"/>
    <n v="0.25"/>
  </r>
  <r>
    <x v="0"/>
    <n v="1185732"/>
    <x v="260"/>
    <x v="0"/>
    <x v="46"/>
    <x v="48"/>
    <x v="5"/>
    <n v="0.6"/>
    <n v="4250"/>
    <n v="2550"/>
    <n v="765"/>
    <n v="0.3"/>
  </r>
  <r>
    <x v="0"/>
    <n v="1185732"/>
    <x v="261"/>
    <x v="0"/>
    <x v="46"/>
    <x v="48"/>
    <x v="0"/>
    <n v="0.54999999999999993"/>
    <n v="5750"/>
    <n v="3162.4999999999995"/>
    <n v="948.74999999999977"/>
    <n v="0.3"/>
  </r>
  <r>
    <x v="0"/>
    <n v="1185732"/>
    <x v="261"/>
    <x v="0"/>
    <x v="46"/>
    <x v="48"/>
    <x v="1"/>
    <n v="0.5"/>
    <n v="3500"/>
    <n v="1750"/>
    <n v="525"/>
    <n v="0.3"/>
  </r>
  <r>
    <x v="0"/>
    <n v="1185732"/>
    <x v="261"/>
    <x v="0"/>
    <x v="46"/>
    <x v="48"/>
    <x v="2"/>
    <n v="0.45"/>
    <n v="2750"/>
    <n v="1237.5"/>
    <n v="309.375"/>
    <n v="0.25"/>
  </r>
  <r>
    <x v="0"/>
    <n v="1185732"/>
    <x v="261"/>
    <x v="0"/>
    <x v="46"/>
    <x v="48"/>
    <x v="3"/>
    <n v="0.45"/>
    <n v="1750"/>
    <n v="787.5"/>
    <n v="196.875"/>
    <n v="0.25"/>
  </r>
  <r>
    <x v="0"/>
    <n v="1185732"/>
    <x v="261"/>
    <x v="0"/>
    <x v="46"/>
    <x v="48"/>
    <x v="4"/>
    <n v="0.54999999999999993"/>
    <n v="1500"/>
    <n v="824.99999999999989"/>
    <n v="206.24999999999997"/>
    <n v="0.25"/>
  </r>
  <r>
    <x v="0"/>
    <n v="1185732"/>
    <x v="261"/>
    <x v="0"/>
    <x v="46"/>
    <x v="48"/>
    <x v="5"/>
    <n v="0.6"/>
    <n v="3250"/>
    <n v="1950"/>
    <n v="585"/>
    <n v="0.3"/>
  </r>
  <r>
    <x v="0"/>
    <n v="1185732"/>
    <x v="239"/>
    <x v="0"/>
    <x v="46"/>
    <x v="48"/>
    <x v="0"/>
    <n v="0.54999999999999993"/>
    <n v="4500"/>
    <n v="2474.9999999999995"/>
    <n v="742.49999999999989"/>
    <n v="0.3"/>
  </r>
  <r>
    <x v="0"/>
    <n v="1185732"/>
    <x v="239"/>
    <x v="0"/>
    <x v="46"/>
    <x v="48"/>
    <x v="1"/>
    <n v="0.5"/>
    <n v="2500"/>
    <n v="1250"/>
    <n v="375"/>
    <n v="0.3"/>
  </r>
  <r>
    <x v="0"/>
    <n v="1185732"/>
    <x v="239"/>
    <x v="0"/>
    <x v="46"/>
    <x v="48"/>
    <x v="2"/>
    <n v="0.45"/>
    <n v="1500"/>
    <n v="675"/>
    <n v="168.75"/>
    <n v="0.25"/>
  </r>
  <r>
    <x v="0"/>
    <n v="1185732"/>
    <x v="239"/>
    <x v="0"/>
    <x v="46"/>
    <x v="48"/>
    <x v="3"/>
    <n v="0.45"/>
    <n v="1250"/>
    <n v="562.5"/>
    <n v="140.625"/>
    <n v="0.25"/>
  </r>
  <r>
    <x v="0"/>
    <n v="1185732"/>
    <x v="239"/>
    <x v="0"/>
    <x v="46"/>
    <x v="48"/>
    <x v="4"/>
    <n v="0.54999999999999993"/>
    <n v="1250"/>
    <n v="687.49999999999989"/>
    <n v="171.87499999999997"/>
    <n v="0.25"/>
  </r>
  <r>
    <x v="0"/>
    <n v="1185732"/>
    <x v="239"/>
    <x v="0"/>
    <x v="46"/>
    <x v="48"/>
    <x v="5"/>
    <n v="0.6"/>
    <n v="2250"/>
    <n v="1350"/>
    <n v="405"/>
    <n v="0.3"/>
  </r>
  <r>
    <x v="0"/>
    <n v="1185732"/>
    <x v="45"/>
    <x v="0"/>
    <x v="46"/>
    <x v="48"/>
    <x v="0"/>
    <n v="0.6"/>
    <n v="4000"/>
    <n v="2400"/>
    <n v="720"/>
    <n v="0.3"/>
  </r>
  <r>
    <x v="0"/>
    <n v="1185732"/>
    <x v="45"/>
    <x v="0"/>
    <x v="46"/>
    <x v="48"/>
    <x v="1"/>
    <n v="0.55000000000000004"/>
    <n v="2250"/>
    <n v="1237.5"/>
    <n v="371.25"/>
    <n v="0.3"/>
  </r>
  <r>
    <x v="0"/>
    <n v="1185732"/>
    <x v="45"/>
    <x v="0"/>
    <x v="46"/>
    <x v="48"/>
    <x v="2"/>
    <n v="0.55000000000000004"/>
    <n v="1250"/>
    <n v="687.5"/>
    <n v="171.875"/>
    <n v="0.25"/>
  </r>
  <r>
    <x v="0"/>
    <n v="1185732"/>
    <x v="45"/>
    <x v="0"/>
    <x v="46"/>
    <x v="48"/>
    <x v="3"/>
    <n v="0.55000000000000004"/>
    <n v="1000"/>
    <n v="550"/>
    <n v="137.5"/>
    <n v="0.25"/>
  </r>
  <r>
    <x v="0"/>
    <n v="1185732"/>
    <x v="45"/>
    <x v="0"/>
    <x v="46"/>
    <x v="48"/>
    <x v="4"/>
    <n v="0.65"/>
    <n v="1000"/>
    <n v="650"/>
    <n v="162.5"/>
    <n v="0.25"/>
  </r>
  <r>
    <x v="0"/>
    <n v="1185732"/>
    <x v="45"/>
    <x v="0"/>
    <x v="46"/>
    <x v="48"/>
    <x v="5"/>
    <n v="0.7"/>
    <n v="2250"/>
    <n v="1575"/>
    <n v="472.5"/>
    <n v="0.3"/>
  </r>
  <r>
    <x v="0"/>
    <n v="1185732"/>
    <x v="262"/>
    <x v="0"/>
    <x v="46"/>
    <x v="48"/>
    <x v="0"/>
    <n v="0.65"/>
    <n v="3750"/>
    <n v="2437.5"/>
    <n v="731.25"/>
    <n v="0.3"/>
  </r>
  <r>
    <x v="0"/>
    <n v="1185732"/>
    <x v="262"/>
    <x v="0"/>
    <x v="46"/>
    <x v="48"/>
    <x v="1"/>
    <n v="0.55000000000000004"/>
    <n v="3000"/>
    <n v="1650.0000000000002"/>
    <n v="495.00000000000006"/>
    <n v="0.3"/>
  </r>
  <r>
    <x v="0"/>
    <n v="1185732"/>
    <x v="262"/>
    <x v="0"/>
    <x v="46"/>
    <x v="48"/>
    <x v="2"/>
    <n v="0.55000000000000004"/>
    <n v="2950"/>
    <n v="1622.5000000000002"/>
    <n v="405.62500000000006"/>
    <n v="0.25"/>
  </r>
  <r>
    <x v="0"/>
    <n v="1185732"/>
    <x v="262"/>
    <x v="0"/>
    <x v="46"/>
    <x v="48"/>
    <x v="3"/>
    <n v="0.55000000000000004"/>
    <n v="2750"/>
    <n v="1512.5000000000002"/>
    <n v="378.12500000000006"/>
    <n v="0.25"/>
  </r>
  <r>
    <x v="0"/>
    <n v="1185732"/>
    <x v="262"/>
    <x v="0"/>
    <x v="46"/>
    <x v="48"/>
    <x v="4"/>
    <n v="0.65"/>
    <n v="2500"/>
    <n v="1625"/>
    <n v="406.25"/>
    <n v="0.25"/>
  </r>
  <r>
    <x v="0"/>
    <n v="1185732"/>
    <x v="262"/>
    <x v="0"/>
    <x v="46"/>
    <x v="48"/>
    <x v="5"/>
    <n v="0.7"/>
    <n v="3500"/>
    <n v="2450"/>
    <n v="735"/>
    <n v="0.3"/>
  </r>
  <r>
    <x v="0"/>
    <n v="1185732"/>
    <x v="263"/>
    <x v="0"/>
    <x v="46"/>
    <x v="48"/>
    <x v="0"/>
    <n v="0.65"/>
    <n v="5750"/>
    <n v="3737.5"/>
    <n v="1121.25"/>
    <n v="0.3"/>
  </r>
  <r>
    <x v="0"/>
    <n v="1185732"/>
    <x v="263"/>
    <x v="0"/>
    <x v="46"/>
    <x v="48"/>
    <x v="1"/>
    <n v="0.55000000000000004"/>
    <n v="3750"/>
    <n v="2062.5"/>
    <n v="618.75"/>
    <n v="0.3"/>
  </r>
  <r>
    <x v="0"/>
    <n v="1185732"/>
    <x v="263"/>
    <x v="0"/>
    <x v="46"/>
    <x v="48"/>
    <x v="2"/>
    <n v="0.55000000000000004"/>
    <n v="3500"/>
    <n v="1925.0000000000002"/>
    <n v="481.25000000000006"/>
    <n v="0.25"/>
  </r>
  <r>
    <x v="0"/>
    <n v="1185732"/>
    <x v="263"/>
    <x v="0"/>
    <x v="46"/>
    <x v="48"/>
    <x v="3"/>
    <n v="0.55000000000000004"/>
    <n v="3000"/>
    <n v="1650.0000000000002"/>
    <n v="412.50000000000006"/>
    <n v="0.25"/>
  </r>
  <r>
    <x v="0"/>
    <n v="1185732"/>
    <x v="263"/>
    <x v="0"/>
    <x v="46"/>
    <x v="48"/>
    <x v="4"/>
    <n v="0.65"/>
    <n v="3000"/>
    <n v="1950"/>
    <n v="487.5"/>
    <n v="0.25"/>
  </r>
  <r>
    <x v="0"/>
    <n v="1185732"/>
    <x v="263"/>
    <x v="0"/>
    <x v="46"/>
    <x v="48"/>
    <x v="5"/>
    <n v="0.7"/>
    <n v="4000"/>
    <n v="2800"/>
    <n v="840"/>
    <n v="0.3"/>
  </r>
  <r>
    <x v="0"/>
    <n v="1185732"/>
    <x v="0"/>
    <x v="0"/>
    <x v="47"/>
    <x v="49"/>
    <x v="0"/>
    <n v="0.45"/>
    <n v="5250"/>
    <n v="2362.5"/>
    <n v="1063.125"/>
    <n v="0.45"/>
  </r>
  <r>
    <x v="0"/>
    <n v="1185732"/>
    <x v="0"/>
    <x v="0"/>
    <x v="47"/>
    <x v="49"/>
    <x v="1"/>
    <n v="0.45"/>
    <n v="3250"/>
    <n v="1462.5"/>
    <n v="658.125"/>
    <n v="0.45"/>
  </r>
  <r>
    <x v="0"/>
    <n v="1185732"/>
    <x v="0"/>
    <x v="0"/>
    <x v="47"/>
    <x v="49"/>
    <x v="2"/>
    <n v="0.35000000000000003"/>
    <n v="3250"/>
    <n v="1137.5"/>
    <n v="398.125"/>
    <n v="0.35"/>
  </r>
  <r>
    <x v="0"/>
    <n v="1185732"/>
    <x v="0"/>
    <x v="0"/>
    <x v="47"/>
    <x v="49"/>
    <x v="3"/>
    <n v="0.39999999999999997"/>
    <n v="1750"/>
    <n v="699.99999999999989"/>
    <n v="244.99999999999994"/>
    <n v="0.35"/>
  </r>
  <r>
    <x v="0"/>
    <n v="1185732"/>
    <x v="0"/>
    <x v="0"/>
    <x v="47"/>
    <x v="49"/>
    <x v="4"/>
    <n v="0.55000000000000004"/>
    <n v="2250"/>
    <n v="1237.5"/>
    <n v="433.125"/>
    <n v="0.35"/>
  </r>
  <r>
    <x v="0"/>
    <n v="1185732"/>
    <x v="0"/>
    <x v="0"/>
    <x v="47"/>
    <x v="49"/>
    <x v="5"/>
    <n v="0.45"/>
    <n v="3250"/>
    <n v="1462.5"/>
    <n v="585"/>
    <n v="0.39999999999999997"/>
  </r>
  <r>
    <x v="0"/>
    <n v="1185732"/>
    <x v="1"/>
    <x v="0"/>
    <x v="47"/>
    <x v="49"/>
    <x v="0"/>
    <n v="0.45"/>
    <n v="5750"/>
    <n v="2587.5"/>
    <n v="1164.375"/>
    <n v="0.45"/>
  </r>
  <r>
    <x v="0"/>
    <n v="1185732"/>
    <x v="1"/>
    <x v="0"/>
    <x v="47"/>
    <x v="49"/>
    <x v="1"/>
    <n v="0.45"/>
    <n v="2250"/>
    <n v="1012.5"/>
    <n v="455.625"/>
    <n v="0.45"/>
  </r>
  <r>
    <x v="0"/>
    <n v="1185732"/>
    <x v="1"/>
    <x v="0"/>
    <x v="47"/>
    <x v="49"/>
    <x v="2"/>
    <n v="0.35000000000000003"/>
    <n v="2750"/>
    <n v="962.50000000000011"/>
    <n v="336.875"/>
    <n v="0.35"/>
  </r>
  <r>
    <x v="0"/>
    <n v="1185732"/>
    <x v="1"/>
    <x v="0"/>
    <x v="47"/>
    <x v="49"/>
    <x v="3"/>
    <n v="0.39999999999999997"/>
    <n v="1500"/>
    <n v="600"/>
    <n v="210"/>
    <n v="0.35"/>
  </r>
  <r>
    <x v="0"/>
    <n v="1185732"/>
    <x v="1"/>
    <x v="0"/>
    <x v="47"/>
    <x v="49"/>
    <x v="4"/>
    <n v="0.55000000000000004"/>
    <n v="2250"/>
    <n v="1237.5"/>
    <n v="433.125"/>
    <n v="0.35"/>
  </r>
  <r>
    <x v="0"/>
    <n v="1185732"/>
    <x v="1"/>
    <x v="0"/>
    <x v="47"/>
    <x v="49"/>
    <x v="5"/>
    <n v="0.45"/>
    <n v="3250"/>
    <n v="1462.5"/>
    <n v="585"/>
    <n v="0.39999999999999997"/>
  </r>
  <r>
    <x v="0"/>
    <n v="1185732"/>
    <x v="2"/>
    <x v="0"/>
    <x v="47"/>
    <x v="49"/>
    <x v="0"/>
    <n v="0.45"/>
    <n v="5450"/>
    <n v="2452.5"/>
    <n v="1103.625"/>
    <n v="0.45"/>
  </r>
  <r>
    <x v="0"/>
    <n v="1185732"/>
    <x v="2"/>
    <x v="0"/>
    <x v="47"/>
    <x v="49"/>
    <x v="1"/>
    <n v="0.45"/>
    <n v="2500"/>
    <n v="1125"/>
    <n v="506.25"/>
    <n v="0.45"/>
  </r>
  <r>
    <x v="0"/>
    <n v="1185732"/>
    <x v="2"/>
    <x v="0"/>
    <x v="47"/>
    <x v="49"/>
    <x v="2"/>
    <n v="0.35000000000000003"/>
    <n v="2750"/>
    <n v="962.50000000000011"/>
    <n v="336.875"/>
    <n v="0.35"/>
  </r>
  <r>
    <x v="0"/>
    <n v="1185732"/>
    <x v="2"/>
    <x v="0"/>
    <x v="47"/>
    <x v="49"/>
    <x v="3"/>
    <n v="0.39999999999999997"/>
    <n v="1250"/>
    <n v="499.99999999999994"/>
    <n v="174.99999999999997"/>
    <n v="0.35"/>
  </r>
  <r>
    <x v="0"/>
    <n v="1185732"/>
    <x v="2"/>
    <x v="0"/>
    <x v="47"/>
    <x v="49"/>
    <x v="4"/>
    <n v="0.55000000000000004"/>
    <n v="1750"/>
    <n v="962.50000000000011"/>
    <n v="336.875"/>
    <n v="0.35"/>
  </r>
  <r>
    <x v="0"/>
    <n v="1185732"/>
    <x v="2"/>
    <x v="0"/>
    <x v="47"/>
    <x v="49"/>
    <x v="5"/>
    <n v="0.45"/>
    <n v="2750"/>
    <n v="1237.5"/>
    <n v="494.99999999999994"/>
    <n v="0.39999999999999997"/>
  </r>
  <r>
    <x v="0"/>
    <n v="1185732"/>
    <x v="3"/>
    <x v="0"/>
    <x v="47"/>
    <x v="49"/>
    <x v="0"/>
    <n v="0.45"/>
    <n v="5250"/>
    <n v="2362.5"/>
    <n v="1063.125"/>
    <n v="0.45"/>
  </r>
  <r>
    <x v="0"/>
    <n v="1185732"/>
    <x v="3"/>
    <x v="0"/>
    <x v="47"/>
    <x v="49"/>
    <x v="1"/>
    <n v="0.45"/>
    <n v="2250"/>
    <n v="1012.5"/>
    <n v="455.625"/>
    <n v="0.45"/>
  </r>
  <r>
    <x v="0"/>
    <n v="1185732"/>
    <x v="3"/>
    <x v="0"/>
    <x v="47"/>
    <x v="49"/>
    <x v="2"/>
    <n v="0.35000000000000003"/>
    <n v="2250"/>
    <n v="787.50000000000011"/>
    <n v="275.625"/>
    <n v="0.35"/>
  </r>
  <r>
    <x v="0"/>
    <n v="1185732"/>
    <x v="3"/>
    <x v="0"/>
    <x v="47"/>
    <x v="49"/>
    <x v="3"/>
    <n v="0.39999999999999997"/>
    <n v="1500"/>
    <n v="600"/>
    <n v="210"/>
    <n v="0.35"/>
  </r>
  <r>
    <x v="0"/>
    <n v="1185732"/>
    <x v="3"/>
    <x v="0"/>
    <x v="47"/>
    <x v="49"/>
    <x v="4"/>
    <n v="0.55000000000000004"/>
    <n v="1500"/>
    <n v="825.00000000000011"/>
    <n v="288.75"/>
    <n v="0.35"/>
  </r>
  <r>
    <x v="0"/>
    <n v="1185732"/>
    <x v="3"/>
    <x v="0"/>
    <x v="47"/>
    <x v="49"/>
    <x v="5"/>
    <n v="0.45"/>
    <n v="3000"/>
    <n v="1350"/>
    <n v="540"/>
    <n v="0.39999999999999997"/>
  </r>
  <r>
    <x v="0"/>
    <n v="1185732"/>
    <x v="4"/>
    <x v="0"/>
    <x v="47"/>
    <x v="49"/>
    <x v="0"/>
    <n v="0.6"/>
    <n v="5700"/>
    <n v="3420"/>
    <n v="1539"/>
    <n v="0.45"/>
  </r>
  <r>
    <x v="0"/>
    <n v="1185732"/>
    <x v="4"/>
    <x v="0"/>
    <x v="47"/>
    <x v="49"/>
    <x v="1"/>
    <n v="0.55000000000000004"/>
    <n v="2750"/>
    <n v="1512.5000000000002"/>
    <n v="680.62500000000011"/>
    <n v="0.45"/>
  </r>
  <r>
    <x v="0"/>
    <n v="1185732"/>
    <x v="4"/>
    <x v="0"/>
    <x v="47"/>
    <x v="49"/>
    <x v="2"/>
    <n v="0.5"/>
    <n v="3000"/>
    <n v="1500"/>
    <n v="525"/>
    <n v="0.35"/>
  </r>
  <r>
    <x v="0"/>
    <n v="1185732"/>
    <x v="4"/>
    <x v="0"/>
    <x v="47"/>
    <x v="49"/>
    <x v="3"/>
    <n v="0.5"/>
    <n v="2500"/>
    <n v="1250"/>
    <n v="437.5"/>
    <n v="0.35"/>
  </r>
  <r>
    <x v="0"/>
    <n v="1185732"/>
    <x v="4"/>
    <x v="0"/>
    <x v="47"/>
    <x v="49"/>
    <x v="4"/>
    <n v="0.6"/>
    <n v="2750"/>
    <n v="1650"/>
    <n v="577.5"/>
    <n v="0.35"/>
  </r>
  <r>
    <x v="0"/>
    <n v="1185732"/>
    <x v="4"/>
    <x v="0"/>
    <x v="47"/>
    <x v="49"/>
    <x v="5"/>
    <n v="0.65"/>
    <n v="4000"/>
    <n v="2600"/>
    <n v="1040"/>
    <n v="0.39999999999999997"/>
  </r>
  <r>
    <x v="0"/>
    <n v="1185732"/>
    <x v="5"/>
    <x v="0"/>
    <x v="47"/>
    <x v="49"/>
    <x v="0"/>
    <n v="0.6"/>
    <n v="6500"/>
    <n v="3900"/>
    <n v="1755"/>
    <n v="0.45"/>
  </r>
  <r>
    <x v="0"/>
    <n v="1185732"/>
    <x v="5"/>
    <x v="0"/>
    <x v="47"/>
    <x v="49"/>
    <x v="1"/>
    <n v="0.55000000000000004"/>
    <n v="4000"/>
    <n v="2200"/>
    <n v="990"/>
    <n v="0.45"/>
  </r>
  <r>
    <x v="0"/>
    <n v="1185732"/>
    <x v="5"/>
    <x v="0"/>
    <x v="47"/>
    <x v="49"/>
    <x v="2"/>
    <n v="0.5"/>
    <n v="3250"/>
    <n v="1625"/>
    <n v="568.75"/>
    <n v="0.35"/>
  </r>
  <r>
    <x v="0"/>
    <n v="1185732"/>
    <x v="5"/>
    <x v="0"/>
    <x v="47"/>
    <x v="49"/>
    <x v="3"/>
    <n v="0.5"/>
    <n v="3000"/>
    <n v="1500"/>
    <n v="525"/>
    <n v="0.35"/>
  </r>
  <r>
    <x v="0"/>
    <n v="1185732"/>
    <x v="5"/>
    <x v="0"/>
    <x v="47"/>
    <x v="49"/>
    <x v="4"/>
    <n v="0.6"/>
    <n v="3000"/>
    <n v="1800"/>
    <n v="630"/>
    <n v="0.35"/>
  </r>
  <r>
    <x v="0"/>
    <n v="1185732"/>
    <x v="5"/>
    <x v="0"/>
    <x v="47"/>
    <x v="49"/>
    <x v="5"/>
    <n v="0.65"/>
    <n v="4500"/>
    <n v="2925"/>
    <n v="1170"/>
    <n v="0.39999999999999997"/>
  </r>
  <r>
    <x v="0"/>
    <n v="1185732"/>
    <x v="6"/>
    <x v="0"/>
    <x v="47"/>
    <x v="49"/>
    <x v="0"/>
    <n v="0.6"/>
    <n v="6750"/>
    <n v="4050"/>
    <n v="1822.5"/>
    <n v="0.45"/>
  </r>
  <r>
    <x v="0"/>
    <n v="1185732"/>
    <x v="6"/>
    <x v="0"/>
    <x v="47"/>
    <x v="49"/>
    <x v="1"/>
    <n v="0.55000000000000004"/>
    <n v="4250"/>
    <n v="2337.5"/>
    <n v="1051.875"/>
    <n v="0.45"/>
  </r>
  <r>
    <x v="0"/>
    <n v="1185732"/>
    <x v="6"/>
    <x v="0"/>
    <x v="47"/>
    <x v="49"/>
    <x v="2"/>
    <n v="0.5"/>
    <n v="3500"/>
    <n v="1750"/>
    <n v="612.5"/>
    <n v="0.35"/>
  </r>
  <r>
    <x v="0"/>
    <n v="1185732"/>
    <x v="6"/>
    <x v="0"/>
    <x v="47"/>
    <x v="49"/>
    <x v="3"/>
    <n v="0.5"/>
    <n v="3000"/>
    <n v="1500"/>
    <n v="525"/>
    <n v="0.35"/>
  </r>
  <r>
    <x v="0"/>
    <n v="1185732"/>
    <x v="6"/>
    <x v="0"/>
    <x v="47"/>
    <x v="49"/>
    <x v="4"/>
    <n v="0.6"/>
    <n v="3250"/>
    <n v="1950"/>
    <n v="682.5"/>
    <n v="0.35"/>
  </r>
  <r>
    <x v="0"/>
    <n v="1185732"/>
    <x v="6"/>
    <x v="0"/>
    <x v="47"/>
    <x v="49"/>
    <x v="5"/>
    <n v="0.65"/>
    <n v="5000"/>
    <n v="3250"/>
    <n v="1300"/>
    <n v="0.39999999999999997"/>
  </r>
  <r>
    <x v="0"/>
    <n v="1185732"/>
    <x v="7"/>
    <x v="0"/>
    <x v="47"/>
    <x v="49"/>
    <x v="0"/>
    <n v="0.6"/>
    <n v="6500"/>
    <n v="3900"/>
    <n v="1755"/>
    <n v="0.45"/>
  </r>
  <r>
    <x v="0"/>
    <n v="1185732"/>
    <x v="7"/>
    <x v="0"/>
    <x v="47"/>
    <x v="49"/>
    <x v="1"/>
    <n v="0.55000000000000004"/>
    <n v="4250"/>
    <n v="2337.5"/>
    <n v="1051.875"/>
    <n v="0.45"/>
  </r>
  <r>
    <x v="0"/>
    <n v="1185732"/>
    <x v="7"/>
    <x v="0"/>
    <x v="47"/>
    <x v="49"/>
    <x v="2"/>
    <n v="0.5"/>
    <n v="3500"/>
    <n v="1750"/>
    <n v="612.5"/>
    <n v="0.35"/>
  </r>
  <r>
    <x v="0"/>
    <n v="1185732"/>
    <x v="7"/>
    <x v="0"/>
    <x v="47"/>
    <x v="49"/>
    <x v="3"/>
    <n v="0.5"/>
    <n v="2500"/>
    <n v="1250"/>
    <n v="437.5"/>
    <n v="0.35"/>
  </r>
  <r>
    <x v="0"/>
    <n v="1185732"/>
    <x v="7"/>
    <x v="0"/>
    <x v="47"/>
    <x v="49"/>
    <x v="4"/>
    <n v="0.6"/>
    <n v="2250"/>
    <n v="1350"/>
    <n v="472.49999999999994"/>
    <n v="0.35"/>
  </r>
  <r>
    <x v="0"/>
    <n v="1185732"/>
    <x v="7"/>
    <x v="0"/>
    <x v="47"/>
    <x v="49"/>
    <x v="5"/>
    <n v="0.65"/>
    <n v="4000"/>
    <n v="2600"/>
    <n v="1040"/>
    <n v="0.39999999999999997"/>
  </r>
  <r>
    <x v="0"/>
    <n v="1185732"/>
    <x v="8"/>
    <x v="0"/>
    <x v="47"/>
    <x v="49"/>
    <x v="0"/>
    <n v="0.6"/>
    <n v="5250"/>
    <n v="3150"/>
    <n v="1417.5"/>
    <n v="0.45"/>
  </r>
  <r>
    <x v="0"/>
    <n v="1185732"/>
    <x v="8"/>
    <x v="0"/>
    <x v="47"/>
    <x v="49"/>
    <x v="1"/>
    <n v="0.55000000000000004"/>
    <n v="3250"/>
    <n v="1787.5000000000002"/>
    <n v="804.37500000000011"/>
    <n v="0.45"/>
  </r>
  <r>
    <x v="0"/>
    <n v="1185732"/>
    <x v="8"/>
    <x v="0"/>
    <x v="47"/>
    <x v="49"/>
    <x v="2"/>
    <n v="0.5"/>
    <n v="2250"/>
    <n v="1125"/>
    <n v="393.75"/>
    <n v="0.35"/>
  </r>
  <r>
    <x v="0"/>
    <n v="1185732"/>
    <x v="8"/>
    <x v="0"/>
    <x v="47"/>
    <x v="49"/>
    <x v="3"/>
    <n v="0.5"/>
    <n v="2000"/>
    <n v="1000"/>
    <n v="350"/>
    <n v="0.35"/>
  </r>
  <r>
    <x v="0"/>
    <n v="1185732"/>
    <x v="8"/>
    <x v="0"/>
    <x v="47"/>
    <x v="49"/>
    <x v="4"/>
    <n v="0.6"/>
    <n v="2000"/>
    <n v="1200"/>
    <n v="420"/>
    <n v="0.35"/>
  </r>
  <r>
    <x v="0"/>
    <n v="1185732"/>
    <x v="8"/>
    <x v="0"/>
    <x v="47"/>
    <x v="49"/>
    <x v="5"/>
    <n v="0.65"/>
    <n v="3000"/>
    <n v="1950"/>
    <n v="779.99999999999989"/>
    <n v="0.39999999999999997"/>
  </r>
  <r>
    <x v="0"/>
    <n v="1185732"/>
    <x v="9"/>
    <x v="0"/>
    <x v="47"/>
    <x v="49"/>
    <x v="0"/>
    <n v="0.65"/>
    <n v="4750"/>
    <n v="3087.5"/>
    <n v="1389.375"/>
    <n v="0.45"/>
  </r>
  <r>
    <x v="0"/>
    <n v="1185732"/>
    <x v="9"/>
    <x v="0"/>
    <x v="47"/>
    <x v="49"/>
    <x v="1"/>
    <n v="0.60000000000000009"/>
    <n v="3000"/>
    <n v="1800.0000000000002"/>
    <n v="810.00000000000011"/>
    <n v="0.45"/>
  </r>
  <r>
    <x v="0"/>
    <n v="1185732"/>
    <x v="9"/>
    <x v="0"/>
    <x v="47"/>
    <x v="49"/>
    <x v="2"/>
    <n v="0.60000000000000009"/>
    <n v="2000"/>
    <n v="1200.0000000000002"/>
    <n v="420.00000000000006"/>
    <n v="0.35"/>
  </r>
  <r>
    <x v="0"/>
    <n v="1185732"/>
    <x v="9"/>
    <x v="0"/>
    <x v="47"/>
    <x v="49"/>
    <x v="3"/>
    <n v="0.60000000000000009"/>
    <n v="1750"/>
    <n v="1050.0000000000002"/>
    <n v="367.50000000000006"/>
    <n v="0.35"/>
  </r>
  <r>
    <x v="0"/>
    <n v="1185732"/>
    <x v="9"/>
    <x v="0"/>
    <x v="47"/>
    <x v="49"/>
    <x v="4"/>
    <n v="0.70000000000000007"/>
    <n v="1750"/>
    <n v="1225.0000000000002"/>
    <n v="428.75000000000006"/>
    <n v="0.35"/>
  </r>
  <r>
    <x v="0"/>
    <n v="1185732"/>
    <x v="9"/>
    <x v="0"/>
    <x v="47"/>
    <x v="49"/>
    <x v="5"/>
    <n v="0.75"/>
    <n v="3000"/>
    <n v="2250"/>
    <n v="899.99999999999989"/>
    <n v="0.39999999999999997"/>
  </r>
  <r>
    <x v="0"/>
    <n v="1185732"/>
    <x v="10"/>
    <x v="0"/>
    <x v="47"/>
    <x v="49"/>
    <x v="0"/>
    <n v="0.70000000000000007"/>
    <n v="4500"/>
    <n v="3150.0000000000005"/>
    <n v="1417.5000000000002"/>
    <n v="0.45"/>
  </r>
  <r>
    <x v="0"/>
    <n v="1185732"/>
    <x v="10"/>
    <x v="0"/>
    <x v="47"/>
    <x v="49"/>
    <x v="1"/>
    <n v="0.60000000000000009"/>
    <n v="3250"/>
    <n v="1950.0000000000002"/>
    <n v="877.50000000000011"/>
    <n v="0.45"/>
  </r>
  <r>
    <x v="0"/>
    <n v="1185732"/>
    <x v="10"/>
    <x v="0"/>
    <x v="47"/>
    <x v="49"/>
    <x v="2"/>
    <n v="0.60000000000000009"/>
    <n v="3200"/>
    <n v="1920.0000000000002"/>
    <n v="672"/>
    <n v="0.35"/>
  </r>
  <r>
    <x v="0"/>
    <n v="1185732"/>
    <x v="10"/>
    <x v="0"/>
    <x v="47"/>
    <x v="49"/>
    <x v="3"/>
    <n v="0.60000000000000009"/>
    <n v="3000"/>
    <n v="1800.0000000000002"/>
    <n v="630"/>
    <n v="0.35"/>
  </r>
  <r>
    <x v="0"/>
    <n v="1185732"/>
    <x v="10"/>
    <x v="0"/>
    <x v="47"/>
    <x v="49"/>
    <x v="4"/>
    <n v="0.70000000000000007"/>
    <n v="2750"/>
    <n v="1925.0000000000002"/>
    <n v="673.75"/>
    <n v="0.35"/>
  </r>
  <r>
    <x v="0"/>
    <n v="1185732"/>
    <x v="10"/>
    <x v="0"/>
    <x v="47"/>
    <x v="49"/>
    <x v="5"/>
    <n v="0.75"/>
    <n v="3750"/>
    <n v="2812.5"/>
    <n v="1125"/>
    <n v="0.39999999999999997"/>
  </r>
  <r>
    <x v="0"/>
    <n v="1185732"/>
    <x v="11"/>
    <x v="0"/>
    <x v="47"/>
    <x v="49"/>
    <x v="0"/>
    <n v="0.70000000000000007"/>
    <n v="6000"/>
    <n v="4200"/>
    <n v="1890"/>
    <n v="0.45"/>
  </r>
  <r>
    <x v="0"/>
    <n v="1185732"/>
    <x v="11"/>
    <x v="0"/>
    <x v="47"/>
    <x v="49"/>
    <x v="1"/>
    <n v="0.60000000000000009"/>
    <n v="4000"/>
    <n v="2400.0000000000005"/>
    <n v="1080.0000000000002"/>
    <n v="0.45"/>
  </r>
  <r>
    <x v="0"/>
    <n v="1185732"/>
    <x v="11"/>
    <x v="0"/>
    <x v="47"/>
    <x v="49"/>
    <x v="2"/>
    <n v="0.60000000000000009"/>
    <n v="3750"/>
    <n v="2250.0000000000005"/>
    <n v="787.50000000000011"/>
    <n v="0.35"/>
  </r>
  <r>
    <x v="0"/>
    <n v="1185732"/>
    <x v="11"/>
    <x v="0"/>
    <x v="47"/>
    <x v="49"/>
    <x v="3"/>
    <n v="0.60000000000000009"/>
    <n v="3250"/>
    <n v="1950.0000000000002"/>
    <n v="682.5"/>
    <n v="0.35"/>
  </r>
  <r>
    <x v="0"/>
    <n v="1185732"/>
    <x v="11"/>
    <x v="0"/>
    <x v="47"/>
    <x v="49"/>
    <x v="4"/>
    <n v="0.70000000000000007"/>
    <n v="3250"/>
    <n v="2275"/>
    <n v="796.25"/>
    <n v="0.35"/>
  </r>
  <r>
    <x v="0"/>
    <n v="1185732"/>
    <x v="11"/>
    <x v="0"/>
    <x v="47"/>
    <x v="49"/>
    <x v="5"/>
    <n v="0.75"/>
    <n v="4250"/>
    <n v="3187.5"/>
    <n v="1275"/>
    <n v="0.39999999999999997"/>
  </r>
  <r>
    <x v="0"/>
    <n v="1185732"/>
    <x v="124"/>
    <x v="0"/>
    <x v="48"/>
    <x v="50"/>
    <x v="0"/>
    <n v="0.5"/>
    <n v="5250"/>
    <n v="2625"/>
    <n v="1050"/>
    <n v="0.4"/>
  </r>
  <r>
    <x v="0"/>
    <n v="1185732"/>
    <x v="124"/>
    <x v="0"/>
    <x v="48"/>
    <x v="50"/>
    <x v="1"/>
    <n v="0.5"/>
    <n v="3250"/>
    <n v="1625"/>
    <n v="650"/>
    <n v="0.4"/>
  </r>
  <r>
    <x v="0"/>
    <n v="1185732"/>
    <x v="124"/>
    <x v="0"/>
    <x v="48"/>
    <x v="50"/>
    <x v="2"/>
    <n v="0.4"/>
    <n v="3250"/>
    <n v="1300"/>
    <n v="390"/>
    <n v="0.3"/>
  </r>
  <r>
    <x v="0"/>
    <n v="1185732"/>
    <x v="124"/>
    <x v="0"/>
    <x v="48"/>
    <x v="50"/>
    <x v="3"/>
    <n v="0.44999999999999996"/>
    <n v="1750"/>
    <n v="787.49999999999989"/>
    <n v="236.24999999999994"/>
    <n v="0.3"/>
  </r>
  <r>
    <x v="0"/>
    <n v="1185732"/>
    <x v="124"/>
    <x v="0"/>
    <x v="48"/>
    <x v="50"/>
    <x v="4"/>
    <n v="0.60000000000000009"/>
    <n v="2250"/>
    <n v="1350.0000000000002"/>
    <n v="405.00000000000006"/>
    <n v="0.3"/>
  </r>
  <r>
    <x v="0"/>
    <n v="1185732"/>
    <x v="124"/>
    <x v="0"/>
    <x v="48"/>
    <x v="50"/>
    <x v="5"/>
    <n v="0.5"/>
    <n v="3250"/>
    <n v="1625"/>
    <n v="568.75"/>
    <n v="0.35"/>
  </r>
  <r>
    <x v="0"/>
    <n v="1185732"/>
    <x v="125"/>
    <x v="0"/>
    <x v="48"/>
    <x v="50"/>
    <x v="0"/>
    <n v="0.5"/>
    <n v="6000"/>
    <n v="3000"/>
    <n v="1200"/>
    <n v="0.4"/>
  </r>
  <r>
    <x v="0"/>
    <n v="1185732"/>
    <x v="125"/>
    <x v="0"/>
    <x v="48"/>
    <x v="50"/>
    <x v="1"/>
    <n v="0.5"/>
    <n v="2500"/>
    <n v="1250"/>
    <n v="500"/>
    <n v="0.4"/>
  </r>
  <r>
    <x v="0"/>
    <n v="1185732"/>
    <x v="125"/>
    <x v="0"/>
    <x v="48"/>
    <x v="50"/>
    <x v="2"/>
    <n v="0.4"/>
    <n v="3000"/>
    <n v="1200"/>
    <n v="360"/>
    <n v="0.3"/>
  </r>
  <r>
    <x v="0"/>
    <n v="1185732"/>
    <x v="125"/>
    <x v="0"/>
    <x v="48"/>
    <x v="50"/>
    <x v="3"/>
    <n v="0.44999999999999996"/>
    <n v="2000"/>
    <n v="899.99999999999989"/>
    <n v="269.99999999999994"/>
    <n v="0.3"/>
  </r>
  <r>
    <x v="0"/>
    <n v="1185732"/>
    <x v="125"/>
    <x v="0"/>
    <x v="48"/>
    <x v="50"/>
    <x v="4"/>
    <n v="0.60000000000000009"/>
    <n v="2750"/>
    <n v="1650.0000000000002"/>
    <n v="495.00000000000006"/>
    <n v="0.3"/>
  </r>
  <r>
    <x v="0"/>
    <n v="1185732"/>
    <x v="125"/>
    <x v="0"/>
    <x v="48"/>
    <x v="50"/>
    <x v="5"/>
    <n v="0.5"/>
    <n v="3750"/>
    <n v="1875"/>
    <n v="656.25"/>
    <n v="0.35"/>
  </r>
  <r>
    <x v="0"/>
    <n v="1185732"/>
    <x v="126"/>
    <x v="0"/>
    <x v="48"/>
    <x v="50"/>
    <x v="0"/>
    <n v="0.5"/>
    <n v="5700"/>
    <n v="2850"/>
    <n v="1140"/>
    <n v="0.4"/>
  </r>
  <r>
    <x v="0"/>
    <n v="1185732"/>
    <x v="126"/>
    <x v="0"/>
    <x v="48"/>
    <x v="50"/>
    <x v="1"/>
    <n v="0.5"/>
    <n v="2750"/>
    <n v="1375"/>
    <n v="550"/>
    <n v="0.4"/>
  </r>
  <r>
    <x v="0"/>
    <n v="1185732"/>
    <x v="126"/>
    <x v="0"/>
    <x v="48"/>
    <x v="50"/>
    <x v="2"/>
    <n v="0.4"/>
    <n v="3000"/>
    <n v="1200"/>
    <n v="360"/>
    <n v="0.3"/>
  </r>
  <r>
    <x v="0"/>
    <n v="1185732"/>
    <x v="126"/>
    <x v="0"/>
    <x v="48"/>
    <x v="50"/>
    <x v="3"/>
    <n v="0.44999999999999996"/>
    <n v="1500"/>
    <n v="674.99999999999989"/>
    <n v="202.49999999999997"/>
    <n v="0.3"/>
  </r>
  <r>
    <x v="0"/>
    <n v="1185732"/>
    <x v="126"/>
    <x v="0"/>
    <x v="48"/>
    <x v="50"/>
    <x v="4"/>
    <n v="0.60000000000000009"/>
    <n v="2000"/>
    <n v="1200.0000000000002"/>
    <n v="360.00000000000006"/>
    <n v="0.3"/>
  </r>
  <r>
    <x v="0"/>
    <n v="1185732"/>
    <x v="126"/>
    <x v="0"/>
    <x v="48"/>
    <x v="50"/>
    <x v="5"/>
    <n v="0.5"/>
    <n v="3000"/>
    <n v="1500"/>
    <n v="525"/>
    <n v="0.35"/>
  </r>
  <r>
    <x v="0"/>
    <n v="1185732"/>
    <x v="127"/>
    <x v="0"/>
    <x v="48"/>
    <x v="50"/>
    <x v="0"/>
    <n v="0.5"/>
    <n v="5500"/>
    <n v="2750"/>
    <n v="1100"/>
    <n v="0.4"/>
  </r>
  <r>
    <x v="0"/>
    <n v="1185732"/>
    <x v="127"/>
    <x v="0"/>
    <x v="48"/>
    <x v="50"/>
    <x v="1"/>
    <n v="0.5"/>
    <n v="2500"/>
    <n v="1250"/>
    <n v="500"/>
    <n v="0.4"/>
  </r>
  <r>
    <x v="0"/>
    <n v="1185732"/>
    <x v="127"/>
    <x v="0"/>
    <x v="48"/>
    <x v="50"/>
    <x v="2"/>
    <n v="0.4"/>
    <n v="2500"/>
    <n v="1000"/>
    <n v="300"/>
    <n v="0.3"/>
  </r>
  <r>
    <x v="0"/>
    <n v="1185732"/>
    <x v="127"/>
    <x v="0"/>
    <x v="48"/>
    <x v="50"/>
    <x v="3"/>
    <n v="0.44999999999999996"/>
    <n v="1750"/>
    <n v="787.49999999999989"/>
    <n v="236.24999999999994"/>
    <n v="0.3"/>
  </r>
  <r>
    <x v="0"/>
    <n v="1185732"/>
    <x v="127"/>
    <x v="0"/>
    <x v="48"/>
    <x v="50"/>
    <x v="4"/>
    <n v="0.60000000000000009"/>
    <n v="1750"/>
    <n v="1050.0000000000002"/>
    <n v="315.00000000000006"/>
    <n v="0.3"/>
  </r>
  <r>
    <x v="0"/>
    <n v="1185732"/>
    <x v="127"/>
    <x v="0"/>
    <x v="48"/>
    <x v="50"/>
    <x v="5"/>
    <n v="0.5"/>
    <n v="3250"/>
    <n v="1625"/>
    <n v="568.75"/>
    <n v="0.35"/>
  </r>
  <r>
    <x v="0"/>
    <n v="1185732"/>
    <x v="128"/>
    <x v="0"/>
    <x v="48"/>
    <x v="50"/>
    <x v="0"/>
    <n v="0.65"/>
    <n v="5950"/>
    <n v="3867.5"/>
    <n v="1547"/>
    <n v="0.4"/>
  </r>
  <r>
    <x v="0"/>
    <n v="1185732"/>
    <x v="128"/>
    <x v="0"/>
    <x v="48"/>
    <x v="50"/>
    <x v="1"/>
    <n v="0.60000000000000009"/>
    <n v="3000"/>
    <n v="1800.0000000000002"/>
    <n v="720.00000000000011"/>
    <n v="0.4"/>
  </r>
  <r>
    <x v="0"/>
    <n v="1185732"/>
    <x v="128"/>
    <x v="0"/>
    <x v="48"/>
    <x v="50"/>
    <x v="2"/>
    <n v="0.55000000000000004"/>
    <n v="3250"/>
    <n v="1787.5000000000002"/>
    <n v="536.25"/>
    <n v="0.3"/>
  </r>
  <r>
    <x v="0"/>
    <n v="1185732"/>
    <x v="128"/>
    <x v="0"/>
    <x v="48"/>
    <x v="50"/>
    <x v="3"/>
    <n v="0.55000000000000004"/>
    <n v="2750"/>
    <n v="1512.5000000000002"/>
    <n v="453.75000000000006"/>
    <n v="0.3"/>
  </r>
  <r>
    <x v="0"/>
    <n v="1185732"/>
    <x v="128"/>
    <x v="0"/>
    <x v="48"/>
    <x v="50"/>
    <x v="4"/>
    <n v="0.65"/>
    <n v="3000"/>
    <n v="1950"/>
    <n v="585"/>
    <n v="0.3"/>
  </r>
  <r>
    <x v="0"/>
    <n v="1185732"/>
    <x v="128"/>
    <x v="0"/>
    <x v="48"/>
    <x v="50"/>
    <x v="5"/>
    <n v="0.70000000000000007"/>
    <n v="4250"/>
    <n v="2975.0000000000005"/>
    <n v="1041.25"/>
    <n v="0.35"/>
  </r>
  <r>
    <x v="0"/>
    <n v="1185732"/>
    <x v="129"/>
    <x v="0"/>
    <x v="48"/>
    <x v="50"/>
    <x v="0"/>
    <n v="0.65"/>
    <n v="6750"/>
    <n v="4387.5"/>
    <n v="1755"/>
    <n v="0.4"/>
  </r>
  <r>
    <x v="0"/>
    <n v="1185732"/>
    <x v="129"/>
    <x v="0"/>
    <x v="48"/>
    <x v="50"/>
    <x v="1"/>
    <n v="0.60000000000000009"/>
    <n v="4250"/>
    <n v="2550.0000000000005"/>
    <n v="1020.0000000000002"/>
    <n v="0.4"/>
  </r>
  <r>
    <x v="0"/>
    <n v="1185732"/>
    <x v="129"/>
    <x v="0"/>
    <x v="48"/>
    <x v="50"/>
    <x v="2"/>
    <n v="0.55000000000000004"/>
    <n v="3500"/>
    <n v="1925.0000000000002"/>
    <n v="577.5"/>
    <n v="0.3"/>
  </r>
  <r>
    <x v="0"/>
    <n v="1185732"/>
    <x v="129"/>
    <x v="0"/>
    <x v="48"/>
    <x v="50"/>
    <x v="3"/>
    <n v="0.55000000000000004"/>
    <n v="3250"/>
    <n v="1787.5000000000002"/>
    <n v="536.25"/>
    <n v="0.3"/>
  </r>
  <r>
    <x v="0"/>
    <n v="1185732"/>
    <x v="129"/>
    <x v="0"/>
    <x v="48"/>
    <x v="50"/>
    <x v="4"/>
    <n v="0.65"/>
    <n v="3250"/>
    <n v="2112.5"/>
    <n v="633.75"/>
    <n v="0.3"/>
  </r>
  <r>
    <x v="0"/>
    <n v="1185732"/>
    <x v="129"/>
    <x v="0"/>
    <x v="48"/>
    <x v="50"/>
    <x v="5"/>
    <n v="0.70000000000000007"/>
    <n v="4750"/>
    <n v="3325.0000000000005"/>
    <n v="1163.75"/>
    <n v="0.35"/>
  </r>
  <r>
    <x v="0"/>
    <n v="1185732"/>
    <x v="130"/>
    <x v="0"/>
    <x v="48"/>
    <x v="50"/>
    <x v="0"/>
    <n v="0.65"/>
    <n v="7000"/>
    <n v="4550"/>
    <n v="1820"/>
    <n v="0.4"/>
  </r>
  <r>
    <x v="0"/>
    <n v="1185732"/>
    <x v="130"/>
    <x v="0"/>
    <x v="48"/>
    <x v="50"/>
    <x v="1"/>
    <n v="0.60000000000000009"/>
    <n v="4500"/>
    <n v="2700.0000000000005"/>
    <n v="1080.0000000000002"/>
    <n v="0.4"/>
  </r>
  <r>
    <x v="0"/>
    <n v="1185732"/>
    <x v="130"/>
    <x v="0"/>
    <x v="48"/>
    <x v="50"/>
    <x v="2"/>
    <n v="0.55000000000000004"/>
    <n v="3750"/>
    <n v="2062.5"/>
    <n v="618.75"/>
    <n v="0.3"/>
  </r>
  <r>
    <x v="0"/>
    <n v="1185732"/>
    <x v="130"/>
    <x v="0"/>
    <x v="48"/>
    <x v="50"/>
    <x v="3"/>
    <n v="0.55000000000000004"/>
    <n v="3250"/>
    <n v="1787.5000000000002"/>
    <n v="536.25"/>
    <n v="0.3"/>
  </r>
  <r>
    <x v="0"/>
    <n v="1185732"/>
    <x v="130"/>
    <x v="0"/>
    <x v="48"/>
    <x v="50"/>
    <x v="4"/>
    <n v="0.65"/>
    <n v="3500"/>
    <n v="2275"/>
    <n v="682.5"/>
    <n v="0.3"/>
  </r>
  <r>
    <x v="0"/>
    <n v="1185732"/>
    <x v="130"/>
    <x v="0"/>
    <x v="48"/>
    <x v="50"/>
    <x v="5"/>
    <n v="0.70000000000000007"/>
    <n v="5250"/>
    <n v="3675.0000000000005"/>
    <n v="1286.25"/>
    <n v="0.35"/>
  </r>
  <r>
    <x v="0"/>
    <n v="1185732"/>
    <x v="131"/>
    <x v="0"/>
    <x v="48"/>
    <x v="50"/>
    <x v="0"/>
    <n v="0.65"/>
    <n v="6750"/>
    <n v="4387.5"/>
    <n v="1755"/>
    <n v="0.4"/>
  </r>
  <r>
    <x v="0"/>
    <n v="1185732"/>
    <x v="131"/>
    <x v="0"/>
    <x v="48"/>
    <x v="50"/>
    <x v="1"/>
    <n v="0.60000000000000009"/>
    <n v="4500"/>
    <n v="2700.0000000000005"/>
    <n v="1080.0000000000002"/>
    <n v="0.4"/>
  </r>
  <r>
    <x v="0"/>
    <n v="1185732"/>
    <x v="131"/>
    <x v="0"/>
    <x v="48"/>
    <x v="50"/>
    <x v="2"/>
    <n v="0.55000000000000004"/>
    <n v="3750"/>
    <n v="2062.5"/>
    <n v="618.75"/>
    <n v="0.3"/>
  </r>
  <r>
    <x v="0"/>
    <n v="1185732"/>
    <x v="131"/>
    <x v="0"/>
    <x v="48"/>
    <x v="50"/>
    <x v="3"/>
    <n v="0.55000000000000004"/>
    <n v="2750"/>
    <n v="1512.5000000000002"/>
    <n v="453.75000000000006"/>
    <n v="0.3"/>
  </r>
  <r>
    <x v="0"/>
    <n v="1185732"/>
    <x v="131"/>
    <x v="0"/>
    <x v="48"/>
    <x v="50"/>
    <x v="4"/>
    <n v="0.65"/>
    <n v="2500"/>
    <n v="1625"/>
    <n v="487.5"/>
    <n v="0.3"/>
  </r>
  <r>
    <x v="0"/>
    <n v="1185732"/>
    <x v="131"/>
    <x v="0"/>
    <x v="48"/>
    <x v="50"/>
    <x v="5"/>
    <n v="0.70000000000000007"/>
    <n v="4250"/>
    <n v="2975.0000000000005"/>
    <n v="1041.25"/>
    <n v="0.35"/>
  </r>
  <r>
    <x v="0"/>
    <n v="1185732"/>
    <x v="132"/>
    <x v="0"/>
    <x v="48"/>
    <x v="50"/>
    <x v="0"/>
    <n v="0.65"/>
    <n v="5500"/>
    <n v="3575"/>
    <n v="1430"/>
    <n v="0.4"/>
  </r>
  <r>
    <x v="0"/>
    <n v="1185732"/>
    <x v="132"/>
    <x v="0"/>
    <x v="48"/>
    <x v="50"/>
    <x v="1"/>
    <n v="0.60000000000000009"/>
    <n v="3500"/>
    <n v="2100.0000000000005"/>
    <n v="840.00000000000023"/>
    <n v="0.4"/>
  </r>
  <r>
    <x v="0"/>
    <n v="1185732"/>
    <x v="132"/>
    <x v="0"/>
    <x v="48"/>
    <x v="50"/>
    <x v="2"/>
    <n v="0.55000000000000004"/>
    <n v="2500"/>
    <n v="1375"/>
    <n v="412.5"/>
    <n v="0.3"/>
  </r>
  <r>
    <x v="0"/>
    <n v="1185732"/>
    <x v="132"/>
    <x v="0"/>
    <x v="48"/>
    <x v="50"/>
    <x v="3"/>
    <n v="0.55000000000000004"/>
    <n v="2250"/>
    <n v="1237.5"/>
    <n v="371.25"/>
    <n v="0.3"/>
  </r>
  <r>
    <x v="0"/>
    <n v="1185732"/>
    <x v="132"/>
    <x v="0"/>
    <x v="48"/>
    <x v="50"/>
    <x v="4"/>
    <n v="0.65"/>
    <n v="2250"/>
    <n v="1462.5"/>
    <n v="438.75"/>
    <n v="0.3"/>
  </r>
  <r>
    <x v="0"/>
    <n v="1185732"/>
    <x v="132"/>
    <x v="0"/>
    <x v="48"/>
    <x v="50"/>
    <x v="5"/>
    <n v="0.70000000000000007"/>
    <n v="3250"/>
    <n v="2275"/>
    <n v="796.25"/>
    <n v="0.35"/>
  </r>
  <r>
    <x v="0"/>
    <n v="1185732"/>
    <x v="133"/>
    <x v="0"/>
    <x v="48"/>
    <x v="50"/>
    <x v="0"/>
    <n v="0.70000000000000007"/>
    <n v="4750"/>
    <n v="3325.0000000000005"/>
    <n v="1330.0000000000002"/>
    <n v="0.4"/>
  </r>
  <r>
    <x v="0"/>
    <n v="1185732"/>
    <x v="133"/>
    <x v="0"/>
    <x v="48"/>
    <x v="50"/>
    <x v="1"/>
    <n v="0.65000000000000013"/>
    <n v="3000"/>
    <n v="1950.0000000000005"/>
    <n v="780.00000000000023"/>
    <n v="0.4"/>
  </r>
  <r>
    <x v="0"/>
    <n v="1185732"/>
    <x v="133"/>
    <x v="0"/>
    <x v="48"/>
    <x v="50"/>
    <x v="2"/>
    <n v="0.65000000000000013"/>
    <n v="2000"/>
    <n v="1300.0000000000002"/>
    <n v="390.00000000000006"/>
    <n v="0.3"/>
  </r>
  <r>
    <x v="0"/>
    <n v="1185732"/>
    <x v="133"/>
    <x v="0"/>
    <x v="48"/>
    <x v="50"/>
    <x v="3"/>
    <n v="0.65000000000000013"/>
    <n v="1750"/>
    <n v="1137.5000000000002"/>
    <n v="341.25000000000006"/>
    <n v="0.3"/>
  </r>
  <r>
    <x v="0"/>
    <n v="1185732"/>
    <x v="133"/>
    <x v="0"/>
    <x v="48"/>
    <x v="50"/>
    <x v="4"/>
    <n v="0.75000000000000011"/>
    <n v="1750"/>
    <n v="1312.5000000000002"/>
    <n v="393.75000000000006"/>
    <n v="0.3"/>
  </r>
  <r>
    <x v="0"/>
    <n v="1185732"/>
    <x v="133"/>
    <x v="0"/>
    <x v="48"/>
    <x v="50"/>
    <x v="5"/>
    <n v="0.8"/>
    <n v="3000"/>
    <n v="2400"/>
    <n v="840"/>
    <n v="0.35"/>
  </r>
  <r>
    <x v="0"/>
    <n v="1185732"/>
    <x v="134"/>
    <x v="0"/>
    <x v="48"/>
    <x v="50"/>
    <x v="0"/>
    <n v="0.75000000000000011"/>
    <n v="4500"/>
    <n v="3375.0000000000005"/>
    <n v="1350.0000000000002"/>
    <n v="0.4"/>
  </r>
  <r>
    <x v="0"/>
    <n v="1185732"/>
    <x v="134"/>
    <x v="0"/>
    <x v="48"/>
    <x v="50"/>
    <x v="1"/>
    <n v="0.65000000000000013"/>
    <n v="3250"/>
    <n v="2112.5000000000005"/>
    <n v="845.00000000000023"/>
    <n v="0.4"/>
  </r>
  <r>
    <x v="0"/>
    <n v="1185732"/>
    <x v="134"/>
    <x v="0"/>
    <x v="48"/>
    <x v="50"/>
    <x v="2"/>
    <n v="0.65000000000000013"/>
    <n v="3450"/>
    <n v="2242.5000000000005"/>
    <n v="672.75000000000011"/>
    <n v="0.3"/>
  </r>
  <r>
    <x v="0"/>
    <n v="1185732"/>
    <x v="134"/>
    <x v="0"/>
    <x v="48"/>
    <x v="50"/>
    <x v="3"/>
    <n v="0.65000000000000013"/>
    <n v="3250"/>
    <n v="2112.5000000000005"/>
    <n v="633.75000000000011"/>
    <n v="0.3"/>
  </r>
  <r>
    <x v="0"/>
    <n v="1185732"/>
    <x v="134"/>
    <x v="0"/>
    <x v="48"/>
    <x v="50"/>
    <x v="4"/>
    <n v="0.75000000000000011"/>
    <n v="3000"/>
    <n v="2250.0000000000005"/>
    <n v="675.00000000000011"/>
    <n v="0.3"/>
  </r>
  <r>
    <x v="0"/>
    <n v="1185732"/>
    <x v="134"/>
    <x v="0"/>
    <x v="48"/>
    <x v="50"/>
    <x v="5"/>
    <n v="0.8"/>
    <n v="4000"/>
    <n v="3200"/>
    <n v="1120"/>
    <n v="0.35"/>
  </r>
  <r>
    <x v="0"/>
    <n v="1185732"/>
    <x v="135"/>
    <x v="0"/>
    <x v="48"/>
    <x v="50"/>
    <x v="0"/>
    <n v="0.75000000000000011"/>
    <n v="6250"/>
    <n v="4687.5000000000009"/>
    <n v="1875.0000000000005"/>
    <n v="0.4"/>
  </r>
  <r>
    <x v="0"/>
    <n v="1185732"/>
    <x v="135"/>
    <x v="0"/>
    <x v="48"/>
    <x v="50"/>
    <x v="1"/>
    <n v="0.65000000000000013"/>
    <n v="4250"/>
    <n v="2762.5000000000005"/>
    <n v="1105.0000000000002"/>
    <n v="0.4"/>
  </r>
  <r>
    <x v="0"/>
    <n v="1185732"/>
    <x v="135"/>
    <x v="0"/>
    <x v="48"/>
    <x v="50"/>
    <x v="2"/>
    <n v="0.65000000000000013"/>
    <n v="4000"/>
    <n v="2600.0000000000005"/>
    <n v="780.00000000000011"/>
    <n v="0.3"/>
  </r>
  <r>
    <x v="0"/>
    <n v="1185732"/>
    <x v="135"/>
    <x v="0"/>
    <x v="48"/>
    <x v="50"/>
    <x v="3"/>
    <n v="0.65000000000000013"/>
    <n v="3500"/>
    <n v="2275.0000000000005"/>
    <n v="682.50000000000011"/>
    <n v="0.3"/>
  </r>
  <r>
    <x v="0"/>
    <n v="1185732"/>
    <x v="135"/>
    <x v="0"/>
    <x v="48"/>
    <x v="50"/>
    <x v="4"/>
    <n v="0.75000000000000011"/>
    <n v="3500"/>
    <n v="2625.0000000000005"/>
    <n v="787.50000000000011"/>
    <n v="0.3"/>
  </r>
  <r>
    <x v="0"/>
    <n v="1185732"/>
    <x v="135"/>
    <x v="0"/>
    <x v="48"/>
    <x v="50"/>
    <x v="5"/>
    <n v="0.8"/>
    <n v="4500"/>
    <n v="3600"/>
    <n v="1260"/>
    <n v="0.35"/>
  </r>
  <r>
    <x v="0"/>
    <n v="1185732"/>
    <x v="145"/>
    <x v="0"/>
    <x v="49"/>
    <x v="51"/>
    <x v="0"/>
    <n v="0.55000000000000004"/>
    <n v="5000"/>
    <n v="2750"/>
    <n v="962.50000000000011"/>
    <n v="0.35000000000000003"/>
  </r>
  <r>
    <x v="0"/>
    <n v="1185732"/>
    <x v="145"/>
    <x v="0"/>
    <x v="49"/>
    <x v="51"/>
    <x v="1"/>
    <n v="0.55000000000000004"/>
    <n v="3000"/>
    <n v="1650.0000000000002"/>
    <n v="577.50000000000011"/>
    <n v="0.35000000000000003"/>
  </r>
  <r>
    <x v="0"/>
    <n v="1185732"/>
    <x v="145"/>
    <x v="0"/>
    <x v="49"/>
    <x v="51"/>
    <x v="2"/>
    <n v="0.45"/>
    <n v="3000"/>
    <n v="1350"/>
    <n v="337.5"/>
    <n v="0.25"/>
  </r>
  <r>
    <x v="0"/>
    <n v="1185732"/>
    <x v="145"/>
    <x v="0"/>
    <x v="49"/>
    <x v="51"/>
    <x v="3"/>
    <n v="0.49999999999999994"/>
    <n v="1500"/>
    <n v="749.99999999999989"/>
    <n v="187.49999999999997"/>
    <n v="0.25"/>
  </r>
  <r>
    <x v="0"/>
    <n v="1185732"/>
    <x v="145"/>
    <x v="0"/>
    <x v="49"/>
    <x v="51"/>
    <x v="4"/>
    <n v="0.65000000000000013"/>
    <n v="2000"/>
    <n v="1300.0000000000002"/>
    <n v="325.00000000000006"/>
    <n v="0.25"/>
  </r>
  <r>
    <x v="0"/>
    <n v="1185732"/>
    <x v="145"/>
    <x v="0"/>
    <x v="49"/>
    <x v="51"/>
    <x v="5"/>
    <n v="0.55000000000000004"/>
    <n v="3000"/>
    <n v="1650.0000000000002"/>
    <n v="495.00000000000006"/>
    <n v="0.3"/>
  </r>
  <r>
    <x v="0"/>
    <n v="1185732"/>
    <x v="216"/>
    <x v="0"/>
    <x v="49"/>
    <x v="51"/>
    <x v="0"/>
    <n v="0.55000000000000004"/>
    <n v="5750"/>
    <n v="3162.5000000000005"/>
    <n v="1106.8750000000002"/>
    <n v="0.35000000000000003"/>
  </r>
  <r>
    <x v="0"/>
    <n v="1185732"/>
    <x v="216"/>
    <x v="0"/>
    <x v="49"/>
    <x v="51"/>
    <x v="1"/>
    <n v="0.55000000000000004"/>
    <n v="2250"/>
    <n v="1237.5"/>
    <n v="433.12500000000006"/>
    <n v="0.35000000000000003"/>
  </r>
  <r>
    <x v="0"/>
    <n v="1185732"/>
    <x v="216"/>
    <x v="0"/>
    <x v="49"/>
    <x v="51"/>
    <x v="2"/>
    <n v="0.45"/>
    <n v="2750"/>
    <n v="1237.5"/>
    <n v="309.375"/>
    <n v="0.25"/>
  </r>
  <r>
    <x v="0"/>
    <n v="1185732"/>
    <x v="216"/>
    <x v="0"/>
    <x v="49"/>
    <x v="51"/>
    <x v="3"/>
    <n v="0.49999999999999994"/>
    <n v="1750"/>
    <n v="874.99999999999989"/>
    <n v="218.74999999999997"/>
    <n v="0.25"/>
  </r>
  <r>
    <x v="0"/>
    <n v="1185732"/>
    <x v="216"/>
    <x v="0"/>
    <x v="49"/>
    <x v="51"/>
    <x v="4"/>
    <n v="0.65000000000000013"/>
    <n v="2500"/>
    <n v="1625.0000000000002"/>
    <n v="406.25000000000006"/>
    <n v="0.25"/>
  </r>
  <r>
    <x v="0"/>
    <n v="1185732"/>
    <x v="216"/>
    <x v="0"/>
    <x v="49"/>
    <x v="51"/>
    <x v="5"/>
    <n v="0.55000000000000004"/>
    <n v="3500"/>
    <n v="1925.0000000000002"/>
    <n v="577.5"/>
    <n v="0.3"/>
  </r>
  <r>
    <x v="0"/>
    <n v="1185732"/>
    <x v="250"/>
    <x v="0"/>
    <x v="49"/>
    <x v="51"/>
    <x v="0"/>
    <n v="0.55000000000000004"/>
    <n v="5450"/>
    <n v="2997.5000000000005"/>
    <n v="1049.1250000000002"/>
    <n v="0.35000000000000003"/>
  </r>
  <r>
    <x v="0"/>
    <n v="1185732"/>
    <x v="250"/>
    <x v="0"/>
    <x v="49"/>
    <x v="51"/>
    <x v="1"/>
    <n v="0.55000000000000004"/>
    <n v="2500"/>
    <n v="1375"/>
    <n v="481.25000000000006"/>
    <n v="0.35000000000000003"/>
  </r>
  <r>
    <x v="0"/>
    <n v="1185732"/>
    <x v="250"/>
    <x v="0"/>
    <x v="49"/>
    <x v="51"/>
    <x v="2"/>
    <n v="0.45"/>
    <n v="2750"/>
    <n v="1237.5"/>
    <n v="309.375"/>
    <n v="0.25"/>
  </r>
  <r>
    <x v="0"/>
    <n v="1185732"/>
    <x v="250"/>
    <x v="0"/>
    <x v="49"/>
    <x v="51"/>
    <x v="3"/>
    <n v="0.49999999999999994"/>
    <n v="1250"/>
    <n v="624.99999999999989"/>
    <n v="156.24999999999997"/>
    <n v="0.25"/>
  </r>
  <r>
    <x v="0"/>
    <n v="1185732"/>
    <x v="250"/>
    <x v="0"/>
    <x v="49"/>
    <x v="51"/>
    <x v="4"/>
    <n v="0.65000000000000013"/>
    <n v="1750"/>
    <n v="1137.5000000000002"/>
    <n v="284.37500000000006"/>
    <n v="0.25"/>
  </r>
  <r>
    <x v="0"/>
    <n v="1185732"/>
    <x v="250"/>
    <x v="0"/>
    <x v="49"/>
    <x v="51"/>
    <x v="5"/>
    <n v="0.55000000000000004"/>
    <n v="2750"/>
    <n v="1512.5000000000002"/>
    <n v="453.75000000000006"/>
    <n v="0.3"/>
  </r>
  <r>
    <x v="0"/>
    <n v="1185732"/>
    <x v="251"/>
    <x v="0"/>
    <x v="49"/>
    <x v="51"/>
    <x v="0"/>
    <n v="0.55000000000000004"/>
    <n v="5250"/>
    <n v="2887.5000000000005"/>
    <n v="1010.6250000000002"/>
    <n v="0.35000000000000003"/>
  </r>
  <r>
    <x v="0"/>
    <n v="1185732"/>
    <x v="251"/>
    <x v="0"/>
    <x v="49"/>
    <x v="51"/>
    <x v="1"/>
    <n v="0.55000000000000004"/>
    <n v="2250"/>
    <n v="1237.5"/>
    <n v="433.12500000000006"/>
    <n v="0.35000000000000003"/>
  </r>
  <r>
    <x v="0"/>
    <n v="1185732"/>
    <x v="251"/>
    <x v="0"/>
    <x v="49"/>
    <x v="51"/>
    <x v="2"/>
    <n v="0.45"/>
    <n v="2250"/>
    <n v="1012.5"/>
    <n v="253.125"/>
    <n v="0.25"/>
  </r>
  <r>
    <x v="0"/>
    <n v="1185732"/>
    <x v="251"/>
    <x v="0"/>
    <x v="49"/>
    <x v="51"/>
    <x v="3"/>
    <n v="0.49999999999999994"/>
    <n v="1500"/>
    <n v="749.99999999999989"/>
    <n v="187.49999999999997"/>
    <n v="0.25"/>
  </r>
  <r>
    <x v="0"/>
    <n v="1185732"/>
    <x v="251"/>
    <x v="0"/>
    <x v="49"/>
    <x v="51"/>
    <x v="4"/>
    <n v="0.60000000000000009"/>
    <n v="1500"/>
    <n v="900.00000000000011"/>
    <n v="225.00000000000003"/>
    <n v="0.25"/>
  </r>
  <r>
    <x v="0"/>
    <n v="1185732"/>
    <x v="251"/>
    <x v="0"/>
    <x v="49"/>
    <x v="51"/>
    <x v="5"/>
    <n v="0.5"/>
    <n v="3000"/>
    <n v="1500"/>
    <n v="450"/>
    <n v="0.3"/>
  </r>
  <r>
    <x v="0"/>
    <n v="1185732"/>
    <x v="252"/>
    <x v="0"/>
    <x v="49"/>
    <x v="51"/>
    <x v="0"/>
    <n v="0.65"/>
    <n v="5700"/>
    <n v="3705"/>
    <n v="1296.7500000000002"/>
    <n v="0.35000000000000003"/>
  </r>
  <r>
    <x v="0"/>
    <n v="1185732"/>
    <x v="252"/>
    <x v="0"/>
    <x v="49"/>
    <x v="51"/>
    <x v="1"/>
    <n v="0.60000000000000009"/>
    <n v="2750"/>
    <n v="1650.0000000000002"/>
    <n v="577.50000000000011"/>
    <n v="0.35000000000000003"/>
  </r>
  <r>
    <x v="0"/>
    <n v="1185732"/>
    <x v="252"/>
    <x v="0"/>
    <x v="49"/>
    <x v="51"/>
    <x v="2"/>
    <n v="0.55000000000000004"/>
    <n v="3000"/>
    <n v="1650.0000000000002"/>
    <n v="412.50000000000006"/>
    <n v="0.25"/>
  </r>
  <r>
    <x v="0"/>
    <n v="1185732"/>
    <x v="252"/>
    <x v="0"/>
    <x v="49"/>
    <x v="51"/>
    <x v="3"/>
    <n v="0.55000000000000004"/>
    <n v="2500"/>
    <n v="1375"/>
    <n v="343.75"/>
    <n v="0.25"/>
  </r>
  <r>
    <x v="0"/>
    <n v="1185732"/>
    <x v="252"/>
    <x v="0"/>
    <x v="49"/>
    <x v="51"/>
    <x v="4"/>
    <n v="0.65"/>
    <n v="2750"/>
    <n v="1787.5"/>
    <n v="446.875"/>
    <n v="0.25"/>
  </r>
  <r>
    <x v="0"/>
    <n v="1185732"/>
    <x v="252"/>
    <x v="0"/>
    <x v="49"/>
    <x v="51"/>
    <x v="5"/>
    <n v="0.70000000000000007"/>
    <n v="4000"/>
    <n v="2800.0000000000005"/>
    <n v="840.00000000000011"/>
    <n v="0.3"/>
  </r>
  <r>
    <x v="0"/>
    <n v="1185732"/>
    <x v="220"/>
    <x v="0"/>
    <x v="49"/>
    <x v="51"/>
    <x v="0"/>
    <n v="0.65"/>
    <n v="6500"/>
    <n v="4225"/>
    <n v="1478.7500000000002"/>
    <n v="0.35000000000000003"/>
  </r>
  <r>
    <x v="0"/>
    <n v="1185732"/>
    <x v="220"/>
    <x v="0"/>
    <x v="49"/>
    <x v="51"/>
    <x v="1"/>
    <n v="0.60000000000000009"/>
    <n v="4000"/>
    <n v="2400.0000000000005"/>
    <n v="840.00000000000023"/>
    <n v="0.35000000000000003"/>
  </r>
  <r>
    <x v="0"/>
    <n v="1185732"/>
    <x v="220"/>
    <x v="0"/>
    <x v="49"/>
    <x v="51"/>
    <x v="2"/>
    <n v="0.55000000000000004"/>
    <n v="3250"/>
    <n v="1787.5000000000002"/>
    <n v="446.87500000000006"/>
    <n v="0.25"/>
  </r>
  <r>
    <x v="0"/>
    <n v="1185732"/>
    <x v="220"/>
    <x v="0"/>
    <x v="49"/>
    <x v="51"/>
    <x v="3"/>
    <n v="0.55000000000000004"/>
    <n v="3000"/>
    <n v="1650.0000000000002"/>
    <n v="412.50000000000006"/>
    <n v="0.25"/>
  </r>
  <r>
    <x v="0"/>
    <n v="1185732"/>
    <x v="220"/>
    <x v="0"/>
    <x v="49"/>
    <x v="51"/>
    <x v="4"/>
    <n v="0.65"/>
    <n v="3000"/>
    <n v="1950"/>
    <n v="487.5"/>
    <n v="0.25"/>
  </r>
  <r>
    <x v="0"/>
    <n v="1185732"/>
    <x v="220"/>
    <x v="0"/>
    <x v="49"/>
    <x v="51"/>
    <x v="5"/>
    <n v="0.70000000000000007"/>
    <n v="4500"/>
    <n v="3150.0000000000005"/>
    <n v="945.00000000000011"/>
    <n v="0.3"/>
  </r>
  <r>
    <x v="0"/>
    <n v="1185732"/>
    <x v="253"/>
    <x v="0"/>
    <x v="49"/>
    <x v="51"/>
    <x v="0"/>
    <n v="0.65"/>
    <n v="6750"/>
    <n v="4387.5"/>
    <n v="1535.6250000000002"/>
    <n v="0.35000000000000003"/>
  </r>
  <r>
    <x v="0"/>
    <n v="1185732"/>
    <x v="253"/>
    <x v="0"/>
    <x v="49"/>
    <x v="51"/>
    <x v="1"/>
    <n v="0.60000000000000009"/>
    <n v="4250"/>
    <n v="2550.0000000000005"/>
    <n v="892.50000000000023"/>
    <n v="0.35000000000000003"/>
  </r>
  <r>
    <x v="0"/>
    <n v="1185732"/>
    <x v="253"/>
    <x v="0"/>
    <x v="49"/>
    <x v="51"/>
    <x v="2"/>
    <n v="0.55000000000000004"/>
    <n v="3500"/>
    <n v="1925.0000000000002"/>
    <n v="481.25000000000006"/>
    <n v="0.25"/>
  </r>
  <r>
    <x v="0"/>
    <n v="1185732"/>
    <x v="253"/>
    <x v="0"/>
    <x v="49"/>
    <x v="51"/>
    <x v="3"/>
    <n v="0.55000000000000004"/>
    <n v="3000"/>
    <n v="1650.0000000000002"/>
    <n v="412.50000000000006"/>
    <n v="0.25"/>
  </r>
  <r>
    <x v="0"/>
    <n v="1185732"/>
    <x v="253"/>
    <x v="0"/>
    <x v="49"/>
    <x v="51"/>
    <x v="4"/>
    <n v="0.65"/>
    <n v="3250"/>
    <n v="2112.5"/>
    <n v="528.125"/>
    <n v="0.25"/>
  </r>
  <r>
    <x v="0"/>
    <n v="1185732"/>
    <x v="253"/>
    <x v="0"/>
    <x v="49"/>
    <x v="51"/>
    <x v="5"/>
    <n v="0.70000000000000007"/>
    <n v="5000"/>
    <n v="3500.0000000000005"/>
    <n v="1050"/>
    <n v="0.3"/>
  </r>
  <r>
    <x v="0"/>
    <n v="1185732"/>
    <x v="254"/>
    <x v="0"/>
    <x v="49"/>
    <x v="51"/>
    <x v="0"/>
    <n v="0.65"/>
    <n v="6500"/>
    <n v="4225"/>
    <n v="1478.7500000000002"/>
    <n v="0.35000000000000003"/>
  </r>
  <r>
    <x v="0"/>
    <n v="1185732"/>
    <x v="254"/>
    <x v="0"/>
    <x v="49"/>
    <x v="51"/>
    <x v="1"/>
    <n v="0.60000000000000009"/>
    <n v="4250"/>
    <n v="2550.0000000000005"/>
    <n v="892.50000000000023"/>
    <n v="0.35000000000000003"/>
  </r>
  <r>
    <x v="0"/>
    <n v="1185732"/>
    <x v="254"/>
    <x v="0"/>
    <x v="49"/>
    <x v="51"/>
    <x v="2"/>
    <n v="0.55000000000000004"/>
    <n v="3500"/>
    <n v="1925.0000000000002"/>
    <n v="481.25000000000006"/>
    <n v="0.25"/>
  </r>
  <r>
    <x v="0"/>
    <n v="1185732"/>
    <x v="254"/>
    <x v="0"/>
    <x v="49"/>
    <x v="51"/>
    <x v="3"/>
    <n v="0.55000000000000004"/>
    <n v="2500"/>
    <n v="1375"/>
    <n v="343.75"/>
    <n v="0.25"/>
  </r>
  <r>
    <x v="0"/>
    <n v="1185732"/>
    <x v="254"/>
    <x v="0"/>
    <x v="49"/>
    <x v="51"/>
    <x v="4"/>
    <n v="0.65"/>
    <n v="2250"/>
    <n v="1462.5"/>
    <n v="365.625"/>
    <n v="0.25"/>
  </r>
  <r>
    <x v="0"/>
    <n v="1185732"/>
    <x v="254"/>
    <x v="0"/>
    <x v="49"/>
    <x v="51"/>
    <x v="5"/>
    <n v="0.70000000000000007"/>
    <n v="4000"/>
    <n v="2800.0000000000005"/>
    <n v="840.00000000000011"/>
    <n v="0.3"/>
  </r>
  <r>
    <x v="0"/>
    <n v="1185732"/>
    <x v="255"/>
    <x v="0"/>
    <x v="49"/>
    <x v="51"/>
    <x v="0"/>
    <n v="0.65"/>
    <n v="5250"/>
    <n v="3412.5"/>
    <n v="1194.375"/>
    <n v="0.35000000000000003"/>
  </r>
  <r>
    <x v="0"/>
    <n v="1185732"/>
    <x v="255"/>
    <x v="0"/>
    <x v="49"/>
    <x v="51"/>
    <x v="1"/>
    <n v="0.60000000000000009"/>
    <n v="3250"/>
    <n v="1950.0000000000002"/>
    <n v="682.50000000000011"/>
    <n v="0.35000000000000003"/>
  </r>
  <r>
    <x v="0"/>
    <n v="1185732"/>
    <x v="255"/>
    <x v="0"/>
    <x v="49"/>
    <x v="51"/>
    <x v="2"/>
    <n v="0.55000000000000004"/>
    <n v="2250"/>
    <n v="1237.5"/>
    <n v="309.375"/>
    <n v="0.25"/>
  </r>
  <r>
    <x v="0"/>
    <n v="1185732"/>
    <x v="255"/>
    <x v="0"/>
    <x v="49"/>
    <x v="51"/>
    <x v="3"/>
    <n v="0.55000000000000004"/>
    <n v="2000"/>
    <n v="1100"/>
    <n v="275"/>
    <n v="0.25"/>
  </r>
  <r>
    <x v="0"/>
    <n v="1185732"/>
    <x v="255"/>
    <x v="0"/>
    <x v="49"/>
    <x v="51"/>
    <x v="4"/>
    <n v="0.65"/>
    <n v="2000"/>
    <n v="1300"/>
    <n v="325"/>
    <n v="0.25"/>
  </r>
  <r>
    <x v="0"/>
    <n v="1185732"/>
    <x v="255"/>
    <x v="0"/>
    <x v="49"/>
    <x v="51"/>
    <x v="5"/>
    <n v="0.70000000000000007"/>
    <n v="3000"/>
    <n v="2100"/>
    <n v="630"/>
    <n v="0.3"/>
  </r>
  <r>
    <x v="0"/>
    <n v="1185732"/>
    <x v="224"/>
    <x v="0"/>
    <x v="49"/>
    <x v="51"/>
    <x v="0"/>
    <n v="0.70000000000000007"/>
    <n v="4500"/>
    <n v="3150.0000000000005"/>
    <n v="1102.5000000000002"/>
    <n v="0.35000000000000003"/>
  </r>
  <r>
    <x v="0"/>
    <n v="1185732"/>
    <x v="224"/>
    <x v="0"/>
    <x v="49"/>
    <x v="51"/>
    <x v="1"/>
    <n v="0.65000000000000013"/>
    <n v="2750"/>
    <n v="1787.5000000000005"/>
    <n v="625.62500000000023"/>
    <n v="0.35000000000000003"/>
  </r>
  <r>
    <x v="0"/>
    <n v="1185732"/>
    <x v="224"/>
    <x v="0"/>
    <x v="49"/>
    <x v="51"/>
    <x v="2"/>
    <n v="0.65000000000000013"/>
    <n v="1750"/>
    <n v="1137.5000000000002"/>
    <n v="284.37500000000006"/>
    <n v="0.25"/>
  </r>
  <r>
    <x v="0"/>
    <n v="1185732"/>
    <x v="224"/>
    <x v="0"/>
    <x v="49"/>
    <x v="51"/>
    <x v="3"/>
    <n v="0.65000000000000013"/>
    <n v="1500"/>
    <n v="975.00000000000023"/>
    <n v="243.75000000000006"/>
    <n v="0.25"/>
  </r>
  <r>
    <x v="0"/>
    <n v="1185732"/>
    <x v="224"/>
    <x v="0"/>
    <x v="49"/>
    <x v="51"/>
    <x v="4"/>
    <n v="0.75000000000000011"/>
    <n v="1500"/>
    <n v="1125.0000000000002"/>
    <n v="281.25000000000006"/>
    <n v="0.25"/>
  </r>
  <r>
    <x v="0"/>
    <n v="1185732"/>
    <x v="224"/>
    <x v="0"/>
    <x v="49"/>
    <x v="51"/>
    <x v="5"/>
    <n v="0.8"/>
    <n v="2750"/>
    <n v="2200"/>
    <n v="660"/>
    <n v="0.3"/>
  </r>
  <r>
    <x v="0"/>
    <n v="1185732"/>
    <x v="256"/>
    <x v="0"/>
    <x v="49"/>
    <x v="51"/>
    <x v="0"/>
    <n v="0.75000000000000011"/>
    <n v="4250"/>
    <n v="3187.5000000000005"/>
    <n v="1115.6250000000002"/>
    <n v="0.35000000000000003"/>
  </r>
  <r>
    <x v="0"/>
    <n v="1185732"/>
    <x v="256"/>
    <x v="0"/>
    <x v="49"/>
    <x v="51"/>
    <x v="1"/>
    <n v="0.65000000000000013"/>
    <n v="3000"/>
    <n v="1950.0000000000005"/>
    <n v="682.50000000000023"/>
    <n v="0.35000000000000003"/>
  </r>
  <r>
    <x v="0"/>
    <n v="1185732"/>
    <x v="256"/>
    <x v="0"/>
    <x v="49"/>
    <x v="51"/>
    <x v="2"/>
    <n v="0.65000000000000013"/>
    <n v="3200"/>
    <n v="2080.0000000000005"/>
    <n v="520.00000000000011"/>
    <n v="0.25"/>
  </r>
  <r>
    <x v="0"/>
    <n v="1185732"/>
    <x v="256"/>
    <x v="0"/>
    <x v="49"/>
    <x v="51"/>
    <x v="3"/>
    <n v="0.65000000000000013"/>
    <n v="3000"/>
    <n v="1950.0000000000005"/>
    <n v="487.50000000000011"/>
    <n v="0.25"/>
  </r>
  <r>
    <x v="0"/>
    <n v="1185732"/>
    <x v="256"/>
    <x v="0"/>
    <x v="49"/>
    <x v="51"/>
    <x v="4"/>
    <n v="0.75000000000000011"/>
    <n v="2750"/>
    <n v="2062.5000000000005"/>
    <n v="515.62500000000011"/>
    <n v="0.25"/>
  </r>
  <r>
    <x v="0"/>
    <n v="1185732"/>
    <x v="256"/>
    <x v="0"/>
    <x v="49"/>
    <x v="51"/>
    <x v="5"/>
    <n v="0.8"/>
    <n v="3750"/>
    <n v="3000"/>
    <n v="900"/>
    <n v="0.3"/>
  </r>
  <r>
    <x v="0"/>
    <n v="1185732"/>
    <x v="257"/>
    <x v="0"/>
    <x v="49"/>
    <x v="51"/>
    <x v="0"/>
    <n v="0.75000000000000011"/>
    <n v="6000"/>
    <n v="4500.0000000000009"/>
    <n v="1575.0000000000005"/>
    <n v="0.35000000000000003"/>
  </r>
  <r>
    <x v="0"/>
    <n v="1185732"/>
    <x v="257"/>
    <x v="0"/>
    <x v="49"/>
    <x v="51"/>
    <x v="1"/>
    <n v="0.65000000000000013"/>
    <n v="4000"/>
    <n v="2600.0000000000005"/>
    <n v="910.00000000000023"/>
    <n v="0.35000000000000003"/>
  </r>
  <r>
    <x v="0"/>
    <n v="1185732"/>
    <x v="257"/>
    <x v="0"/>
    <x v="49"/>
    <x v="51"/>
    <x v="2"/>
    <n v="0.65000000000000013"/>
    <n v="3750"/>
    <n v="2437.5000000000005"/>
    <n v="609.37500000000011"/>
    <n v="0.25"/>
  </r>
  <r>
    <x v="0"/>
    <n v="1185732"/>
    <x v="257"/>
    <x v="0"/>
    <x v="49"/>
    <x v="51"/>
    <x v="3"/>
    <n v="0.65000000000000013"/>
    <n v="3250"/>
    <n v="2112.5000000000005"/>
    <n v="528.12500000000011"/>
    <n v="0.25"/>
  </r>
  <r>
    <x v="0"/>
    <n v="1185732"/>
    <x v="257"/>
    <x v="0"/>
    <x v="49"/>
    <x v="51"/>
    <x v="4"/>
    <n v="0.75000000000000011"/>
    <n v="3250"/>
    <n v="2437.5000000000005"/>
    <n v="609.37500000000011"/>
    <n v="0.25"/>
  </r>
  <r>
    <x v="0"/>
    <n v="1185732"/>
    <x v="257"/>
    <x v="0"/>
    <x v="49"/>
    <x v="51"/>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CE3040-942E-4208-B063-04D0A2E14C2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2:A83" firstHeaderRow="1" firstDataRow="1" firstDataCol="0"/>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x="5"/>
        <item x="1"/>
        <item x="3"/>
        <item x="4"/>
        <item x="2"/>
        <item t="default"/>
      </items>
    </pivotField>
    <pivotField numFmtId="8" showAll="0"/>
    <pivotField numFmtId="3" showAll="0"/>
    <pivotField numFmtId="6" showAll="0"/>
    <pivotField dataField="1" numFmtId="6" showAll="0"/>
    <pivotField numFmtId="9" showAl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600E85-BA83-4423-9183-816FD95DE0F2}"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7:B78" firstHeaderRow="1" firstDataRow="1" firstDataCol="1"/>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pivotField numFmtId="6" showAll="0"/>
    <pivotField numFmtId="6" showAll="0"/>
    <pivotField numFmtId="9"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08B124-5EC1-47AD-A639-4A47EAD5192A}"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B23" firstHeaderRow="1" firstDataRow="1" firstDataCol="1"/>
  <pivotFields count="14">
    <pivotField showAll="0">
      <items count="5">
        <item x="1"/>
        <item x="3"/>
        <item x="2"/>
        <item x="0"/>
        <item t="default"/>
      </items>
    </pivotField>
    <pivotField showAll="0"/>
    <pivotField axis="axisRow"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3"/>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BEE38F-9485-45E6-BF4A-CA7BD1539D2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dataField="1" numFmtId="3" showAll="0"/>
    <pivotField dataField="1" numFmtId="6" showAll="0"/>
    <pivotField dataField="1" numFmtId="6" showAll="0"/>
    <pivotField dataField="1"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 Sales" fld="9" baseField="0" baseItem="0"/>
    <dataField name="Sum of Units Sold" fld="8" baseField="0" baseItem="0"/>
    <dataField name="Sum of Operating Profit" fld="10" baseField="0" baseItem="0"/>
    <dataField name="Average of Operating Margin"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F82489-6097-48FB-B530-16B7C1B5BB57}"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3:B106" firstHeaderRow="1" firstDataRow="1" firstDataCol="1"/>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numFmtId="6" showAll="0"/>
    <pivotField numFmtId="6" showAll="0"/>
    <pivotField dataField="1" numFmtId="9" showAll="0"/>
    <pivotField showAll="0" defaultSubtotal="0"/>
    <pivotField axis="axisRow" showAll="0" defaultSubtotal="0">
      <items count="14">
        <item x="0"/>
        <item x="1"/>
        <item x="2"/>
        <item x="3"/>
        <item x="4"/>
        <item x="5"/>
        <item x="6"/>
        <item x="7"/>
        <item x="8"/>
        <item x="9"/>
        <item x="10"/>
        <item x="11"/>
        <item x="12"/>
        <item x="13"/>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Operating Margin"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FF19519B-4BB5-435B-9457-FA5E346416DC}" sourceName="Retailer">
  <pivotTables>
    <pivotTable tabId="4" name="PivotTable3"/>
    <pivotTable tabId="4" name="PivotTable1"/>
    <pivotTable tabId="4" name="PivotTable4"/>
    <pivotTable tabId="4" name="PivotTable7"/>
  </pivotTables>
  <data>
    <tabular pivotCacheId="1197372862">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A63608-0B3A-473E-BB73-B94CFB4BAC93}" sourceName="Region">
  <pivotTables>
    <pivotTable tabId="4" name="PivotTable3"/>
    <pivotTable tabId="4" name="PivotTable1"/>
    <pivotTable tabId="4" name="PivotTable4"/>
    <pivotTable tabId="4" name="PivotTable7"/>
  </pivotTables>
  <data>
    <tabular pivotCacheId="119737286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1DC9072E-7875-406E-A503-F2DC2770E41F}" sourceName="Beverage Brand">
  <pivotTables>
    <pivotTable tabId="4" name="PivotTable3"/>
    <pivotTable tabId="4" name="PivotTable1"/>
    <pivotTable tabId="4" name="PivotTable4"/>
    <pivotTable tabId="4" name="PivotTable7"/>
  </pivotTables>
  <data>
    <tabular pivotCacheId="1197372862">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19D5CC6A-DE85-4FE5-94A8-A693859B232A}" cache="Slicer_Retailer" caption="Retailer" style="Slicer Style 2" rowHeight="241300"/>
  <slicer name="Region" xr10:uid="{AC776AEF-F56D-4AAF-ABCA-8DA18F6A61B0}" cache="Slicer_Region" caption="Region" style="Slicer Style 2" rowHeight="241300"/>
  <slicer name="Beverage Brand" xr10:uid="{43D2F7FD-6AA4-48C5-B94F-EC6E2B9D3D6E}" cache="Slicer_Beverage_Brand" caption="Beverage Brand"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04CB67-71CC-492A-BBD6-C0579F9CF80B}" name="Table1" displayName="Table1" ref="B5:M3893" totalsRowShown="0" headerRowDxfId="13" dataDxfId="12">
  <autoFilter ref="B5:M3893" xr:uid="{F004CB67-71CC-492A-BBD6-C0579F9CF80B}"/>
  <tableColumns count="12">
    <tableColumn id="1" xr3:uid="{614108A2-BFFC-489F-BF13-BF7F0F6BE83F}" name="Retailer" dataDxfId="11"/>
    <tableColumn id="2" xr3:uid="{7713DA48-E001-46DB-BFF2-15B3464B9698}" name="Retailer ID" dataDxfId="10"/>
    <tableColumn id="3" xr3:uid="{2D4D034E-311E-4FC0-8E5F-C426729D7951}" name="Invoice Date" dataDxfId="9"/>
    <tableColumn id="4" xr3:uid="{D5044F12-1511-4156-A96F-E4133EA57C93}" name="Region" dataDxfId="8"/>
    <tableColumn id="5" xr3:uid="{93441B76-92EF-46B1-AB30-2DCF11374E11}" name="State" dataDxfId="7"/>
    <tableColumn id="6" xr3:uid="{73FFACC8-A6DD-4A72-A9C6-08B16AB63A80}" name="City" dataDxfId="6"/>
    <tableColumn id="7" xr3:uid="{24C0BAC3-53AD-414F-9F7A-E191BC847990}" name="Beverage Brand" dataDxfId="5"/>
    <tableColumn id="8" xr3:uid="{E89F8584-CAFA-435B-A30E-C8146C9FE97E}" name="Price per Unit" dataDxfId="4"/>
    <tableColumn id="9" xr3:uid="{1B0FFA3A-49F2-424B-AC8D-EC71891813BA}" name="Units Sold" dataDxfId="3"/>
    <tableColumn id="10" xr3:uid="{07399888-E000-4F11-8D18-344F8773B3B7}" name="Total Sales" dataDxfId="2">
      <calculatedColumnFormula>I6*J6</calculatedColumnFormula>
    </tableColumn>
    <tableColumn id="11" xr3:uid="{F201E0C1-9231-4CD9-AC3B-915CBD0B505F}" name="Operating Profit" dataDxfId="1">
      <calculatedColumnFormula>K6*M6</calculatedColumnFormula>
    </tableColumn>
    <tableColumn id="12" xr3:uid="{C3D9A2A6-E299-4AEC-BE2D-A0466B7F5A2C}" name="Operating Margin"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3D1CF435-F79A-4DE9-B0BB-0B6FA0AB1F0F}" sourceName="Invoice Date">
  <pivotTables>
    <pivotTable tabId="4" name="PivotTable3"/>
    <pivotTable tabId="4" name="PivotTable1"/>
    <pivotTable tabId="4" name="PivotTable4"/>
    <pivotTable tabId="4" name="PivotTable7"/>
  </pivotTables>
  <state minimalRefreshVersion="6" lastRefreshVersion="6" pivotCacheId="1197372862"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8A8DBAFB-2EAB-4EE5-B5CD-FBD47AC6ABDF}" cache="NativeTimeline_Invoice_Date" caption="Sales Period" level="2" selectionLevel="2" scrollPosition="2021-01-01T00:00:00" style="Timeline Style 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 TargetMode="External"/><Relationship Id="rId1" Type="http://schemas.openxmlformats.org/officeDocument/2006/relationships/hyperlink" Target="https://www.careerprinciples.com/courses/excel-for-business-finance?utm_source=YTDownloadFile&amp;utm_medium=interactive-excel-dashboard-may-1-2022&amp;utm_campaign=YTDownload"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998"/>
  <sheetViews>
    <sheetView showGridLines="0" tabSelected="1" workbookViewId="0">
      <selection activeCell="W19" sqref="W19"/>
    </sheetView>
  </sheetViews>
  <sheetFormatPr defaultColWidth="14.3984375" defaultRowHeight="15" customHeight="1"/>
  <cols>
    <col min="1" max="2" width="8.73046875" customWidth="1"/>
    <col min="3" max="3" width="12" customWidth="1"/>
    <col min="4" max="4" width="4.3984375" customWidth="1"/>
    <col min="5" max="10" width="8.73046875" customWidth="1"/>
    <col min="11" max="11" width="18" customWidth="1"/>
    <col min="12" max="12" width="3.265625" customWidth="1"/>
    <col min="13" max="13" width="8.73046875" customWidth="1"/>
    <col min="14" max="14" width="11.265625" customWidth="1"/>
    <col min="15" max="15" width="3.265625" customWidth="1"/>
    <col min="16" max="16" width="8.73046875" customWidth="1"/>
    <col min="17" max="17" width="13" customWidth="1"/>
    <col min="18" max="18" width="3.265625" customWidth="1"/>
    <col min="19" max="20" width="11.86328125" customWidth="1"/>
    <col min="21" max="21" width="3.265625" customWidth="1"/>
    <col min="22" max="22" width="12.86328125" customWidth="1"/>
    <col min="23" max="23" width="17.86328125" customWidth="1"/>
    <col min="24" max="24" width="8.73046875" customWidth="1"/>
  </cols>
  <sheetData>
    <row r="1" spans="1:24" ht="7.5" customHeight="1">
      <c r="A1" s="39"/>
      <c r="B1" s="39"/>
      <c r="C1" s="39"/>
      <c r="D1" s="39"/>
      <c r="E1" s="39"/>
      <c r="F1" s="39"/>
      <c r="G1" s="39"/>
      <c r="H1" s="39"/>
      <c r="I1" s="39"/>
      <c r="J1" s="39"/>
      <c r="K1" s="39"/>
      <c r="L1" s="39"/>
      <c r="M1" s="39"/>
      <c r="N1" s="39"/>
      <c r="O1" s="39"/>
      <c r="P1" s="39"/>
      <c r="Q1" s="39"/>
      <c r="R1" s="39"/>
      <c r="S1" s="39"/>
      <c r="T1" s="39"/>
      <c r="U1" s="39"/>
      <c r="V1" s="39"/>
      <c r="W1" s="39"/>
      <c r="X1" s="39"/>
    </row>
    <row r="2" spans="1:24" ht="33" customHeight="1">
      <c r="A2" s="39"/>
      <c r="B2" s="39"/>
      <c r="C2" s="39"/>
      <c r="D2" s="57" t="s">
        <v>138</v>
      </c>
      <c r="E2" s="58"/>
      <c r="F2" s="58"/>
      <c r="G2" s="58"/>
      <c r="H2" s="58"/>
      <c r="I2" s="58"/>
      <c r="J2" s="58"/>
      <c r="K2" s="59"/>
      <c r="L2" s="40"/>
      <c r="M2" s="56" t="s">
        <v>18</v>
      </c>
      <c r="N2" s="55"/>
      <c r="O2" s="41"/>
      <c r="P2" s="56" t="s">
        <v>144</v>
      </c>
      <c r="Q2" s="55"/>
      <c r="R2" s="41"/>
      <c r="S2" s="56" t="s">
        <v>145</v>
      </c>
      <c r="T2" s="55"/>
      <c r="U2" s="42"/>
      <c r="V2" s="56" t="s">
        <v>146</v>
      </c>
      <c r="W2" s="55"/>
      <c r="X2" s="53"/>
    </row>
    <row r="3" spans="1:24" ht="33" customHeight="1">
      <c r="A3" s="43"/>
      <c r="B3" s="43"/>
      <c r="C3" s="40"/>
      <c r="D3" s="60"/>
      <c r="E3" s="61"/>
      <c r="F3" s="61"/>
      <c r="G3" s="61"/>
      <c r="H3" s="61"/>
      <c r="I3" s="61"/>
      <c r="J3" s="61"/>
      <c r="K3" s="62"/>
      <c r="L3" s="40"/>
      <c r="M3" s="63">
        <f>GETPIVOTDATA("Sum of Total Sales",Sheet1!$A$3)</f>
        <v>8684027.5</v>
      </c>
      <c r="N3" s="55"/>
      <c r="O3" s="44"/>
      <c r="P3" s="64">
        <f>GETPIVOTDATA("Sum of Units Sold",Sheet1!$A$3)</f>
        <v>17148250</v>
      </c>
      <c r="Q3" s="55"/>
      <c r="R3" s="44"/>
      <c r="S3" s="63">
        <f>GETPIVOTDATA("Sum of Operating Profit",Sheet1!$A$3)</f>
        <v>3173631.875</v>
      </c>
      <c r="T3" s="55"/>
      <c r="U3" s="43"/>
      <c r="V3" s="54">
        <f>GETPIVOTDATA("Average of Operating Margin",Sheet1!$A$3)</f>
        <v>0.36310442386830921</v>
      </c>
      <c r="W3" s="55"/>
      <c r="X3" s="44"/>
    </row>
    <row r="4" spans="1:24" ht="7.5" customHeight="1">
      <c r="A4" s="45"/>
      <c r="B4" s="45"/>
      <c r="C4" s="45"/>
      <c r="D4" s="45"/>
      <c r="E4" s="45"/>
      <c r="F4" s="45"/>
      <c r="G4" s="45"/>
      <c r="H4" s="45"/>
      <c r="I4" s="45"/>
      <c r="J4" s="45"/>
      <c r="K4" s="45"/>
      <c r="L4" s="45"/>
      <c r="M4" s="45"/>
      <c r="N4" s="45"/>
      <c r="O4" s="45"/>
      <c r="P4" s="45"/>
      <c r="Q4" s="45"/>
      <c r="R4" s="45"/>
      <c r="S4" s="45"/>
      <c r="T4" s="45"/>
      <c r="U4" s="45"/>
      <c r="V4" s="54">
        <f>GETPIVOTDATA("Average of Operating Margin",Sheet1!$A$3)</f>
        <v>0.36310442386830921</v>
      </c>
      <c r="W4" s="55"/>
      <c r="X4" s="45"/>
    </row>
    <row r="5" spans="1:24" ht="14.25">
      <c r="A5" s="46"/>
      <c r="B5" s="46"/>
      <c r="C5" s="46"/>
      <c r="D5" s="46"/>
      <c r="E5" s="46"/>
      <c r="F5" s="46"/>
      <c r="G5" s="46"/>
      <c r="H5" s="46"/>
      <c r="I5" s="46"/>
      <c r="J5" s="46"/>
      <c r="K5" s="46"/>
      <c r="L5" s="46"/>
      <c r="M5" s="46"/>
      <c r="N5" s="46"/>
      <c r="O5" s="46"/>
      <c r="P5" s="46"/>
      <c r="Q5" s="46"/>
      <c r="R5" s="46"/>
      <c r="S5" s="46"/>
      <c r="T5" s="46"/>
      <c r="U5" s="46"/>
      <c r="V5" s="46"/>
      <c r="W5" s="46"/>
      <c r="X5" s="46"/>
    </row>
    <row r="6" spans="1:24" ht="14.25">
      <c r="A6" s="46"/>
      <c r="B6" s="46"/>
      <c r="C6" s="46"/>
      <c r="D6" s="46"/>
      <c r="E6" s="46"/>
      <c r="F6" s="46"/>
      <c r="G6" s="46"/>
      <c r="H6" s="46"/>
      <c r="I6" s="46"/>
      <c r="J6" s="46"/>
      <c r="K6" s="46"/>
      <c r="L6" s="46"/>
      <c r="M6" s="46"/>
      <c r="N6" s="46"/>
      <c r="O6" s="46"/>
      <c r="P6" s="46"/>
      <c r="Q6" s="46"/>
      <c r="R6" s="46"/>
      <c r="S6" s="46"/>
      <c r="T6" s="46"/>
      <c r="U6" s="46"/>
      <c r="V6" s="46"/>
      <c r="W6" s="46"/>
      <c r="X6" s="46"/>
    </row>
    <row r="7" spans="1:24" ht="14.25">
      <c r="A7" s="46"/>
      <c r="B7" s="46"/>
      <c r="C7" s="46"/>
      <c r="D7" s="46"/>
      <c r="E7" s="46"/>
      <c r="F7" s="46"/>
      <c r="G7" s="46"/>
      <c r="H7" s="46"/>
      <c r="I7" s="46"/>
      <c r="J7" s="46"/>
      <c r="K7" s="46"/>
      <c r="L7" s="46"/>
      <c r="M7" s="46"/>
      <c r="N7" s="46"/>
      <c r="O7" s="46"/>
      <c r="P7" s="46"/>
      <c r="Q7" s="46"/>
      <c r="R7" s="46"/>
      <c r="S7" s="46"/>
      <c r="T7" s="46"/>
      <c r="U7" s="46"/>
      <c r="V7" s="46"/>
      <c r="W7" s="46"/>
      <c r="X7" s="46"/>
    </row>
    <row r="8" spans="1:24" ht="14.25">
      <c r="A8" s="46"/>
      <c r="B8" s="46"/>
      <c r="C8" s="46"/>
      <c r="D8" s="46"/>
      <c r="E8" s="46"/>
      <c r="F8" s="46"/>
      <c r="G8" s="46"/>
      <c r="H8" s="46"/>
      <c r="I8" s="46"/>
      <c r="J8" s="46"/>
      <c r="K8" s="46"/>
      <c r="L8" s="46"/>
      <c r="M8" s="46"/>
      <c r="N8" s="46"/>
      <c r="O8" s="46"/>
      <c r="P8" s="46"/>
      <c r="Q8" s="46"/>
      <c r="R8" s="46"/>
      <c r="S8" s="46"/>
      <c r="T8" s="46"/>
      <c r="U8" s="46"/>
      <c r="V8" s="46"/>
      <c r="W8" s="46"/>
      <c r="X8" s="46"/>
    </row>
    <row r="9" spans="1:24" ht="14.25">
      <c r="A9" s="46"/>
      <c r="B9" s="46"/>
      <c r="C9" s="46"/>
      <c r="D9" s="46"/>
      <c r="E9" s="46"/>
      <c r="F9" s="46"/>
      <c r="G9" s="46"/>
      <c r="H9" s="46"/>
      <c r="I9" s="46"/>
      <c r="J9" s="46"/>
      <c r="K9" s="46"/>
      <c r="L9" s="46"/>
      <c r="M9" s="46"/>
      <c r="N9" s="46"/>
      <c r="O9" s="46"/>
      <c r="P9" s="46"/>
      <c r="Q9" s="46"/>
      <c r="R9" s="46"/>
      <c r="S9" s="46"/>
      <c r="T9" s="46"/>
      <c r="U9" s="46"/>
      <c r="V9" s="46"/>
      <c r="W9" s="46"/>
      <c r="X9" s="46"/>
    </row>
    <row r="10" spans="1:24" ht="14.25">
      <c r="A10" s="46"/>
      <c r="B10" s="46"/>
      <c r="C10" s="46"/>
      <c r="D10" s="46"/>
      <c r="E10" s="46"/>
      <c r="F10" s="46"/>
      <c r="G10" s="46"/>
      <c r="H10" s="46"/>
      <c r="I10" s="46"/>
      <c r="J10" s="46"/>
      <c r="K10" s="46"/>
      <c r="L10" s="46"/>
      <c r="M10" s="46"/>
      <c r="N10" s="46"/>
      <c r="O10" s="46"/>
      <c r="P10" s="46"/>
      <c r="Q10" s="46"/>
      <c r="R10" s="46"/>
      <c r="S10" s="46"/>
      <c r="T10" s="46"/>
      <c r="U10" s="46"/>
      <c r="V10" s="46"/>
      <c r="W10" s="46"/>
      <c r="X10" s="46"/>
    </row>
    <row r="11" spans="1:24" ht="14.25">
      <c r="A11" s="46"/>
      <c r="B11" s="46"/>
      <c r="C11" s="46"/>
      <c r="D11" s="46"/>
      <c r="E11" s="46"/>
      <c r="F11" s="46"/>
      <c r="G11" s="46"/>
      <c r="H11" s="46"/>
      <c r="I11" s="46"/>
      <c r="J11" s="46"/>
      <c r="K11" s="46"/>
      <c r="L11" s="46"/>
      <c r="M11" s="46"/>
      <c r="N11" s="46"/>
      <c r="O11" s="46"/>
      <c r="P11" s="46"/>
      <c r="Q11" s="46"/>
      <c r="R11" s="46"/>
      <c r="S11" s="46"/>
      <c r="T11" s="46"/>
      <c r="U11" s="46"/>
      <c r="V11" s="46"/>
      <c r="W11" s="46"/>
      <c r="X11" s="46"/>
    </row>
    <row r="12" spans="1:24" ht="14.25">
      <c r="A12" s="46"/>
      <c r="B12" s="46"/>
      <c r="C12" s="46"/>
      <c r="D12" s="46"/>
      <c r="E12" s="46"/>
      <c r="F12" s="46"/>
      <c r="G12" s="46"/>
      <c r="H12" s="46"/>
      <c r="I12" s="46"/>
      <c r="J12" s="46"/>
      <c r="K12" s="46"/>
      <c r="L12" s="46"/>
      <c r="M12" s="46"/>
      <c r="N12" s="46"/>
      <c r="O12" s="46"/>
      <c r="P12" s="46"/>
      <c r="Q12" s="46"/>
      <c r="R12" s="46"/>
      <c r="S12" s="46"/>
      <c r="T12" s="46"/>
      <c r="U12" s="46"/>
      <c r="V12" s="46"/>
      <c r="W12" s="46"/>
      <c r="X12" s="46"/>
    </row>
    <row r="13" spans="1:24" ht="14.25">
      <c r="A13" s="46"/>
      <c r="B13" s="46"/>
      <c r="C13" s="46"/>
      <c r="D13" s="46"/>
      <c r="E13" s="46"/>
      <c r="F13" s="46"/>
      <c r="G13" s="46"/>
      <c r="H13" s="46"/>
      <c r="I13" s="46"/>
      <c r="J13" s="46"/>
      <c r="K13" s="46"/>
      <c r="L13" s="46"/>
      <c r="M13" s="46"/>
      <c r="N13" s="46"/>
      <c r="O13" s="46"/>
      <c r="P13" s="46"/>
      <c r="Q13" s="46"/>
      <c r="R13" s="46"/>
      <c r="S13" s="46"/>
      <c r="T13" s="46"/>
      <c r="U13" s="46"/>
      <c r="V13" s="46"/>
      <c r="W13" s="46"/>
      <c r="X13" s="46"/>
    </row>
    <row r="14" spans="1:24" ht="14.25">
      <c r="A14" s="46"/>
      <c r="B14" s="46"/>
      <c r="C14" s="46"/>
      <c r="D14" s="46"/>
      <c r="E14" s="46"/>
      <c r="F14" s="46"/>
      <c r="G14" s="46"/>
      <c r="H14" s="46"/>
      <c r="I14" s="46"/>
      <c r="J14" s="46"/>
      <c r="K14" s="46"/>
      <c r="L14" s="46"/>
      <c r="M14" s="46"/>
      <c r="N14" s="46"/>
      <c r="O14" s="46"/>
      <c r="P14" s="46"/>
      <c r="Q14" s="46"/>
      <c r="R14" s="46"/>
      <c r="S14" s="46"/>
      <c r="T14" s="46"/>
      <c r="U14" s="46"/>
      <c r="V14" s="46"/>
      <c r="W14" s="46"/>
      <c r="X14" s="46"/>
    </row>
    <row r="15" spans="1:24" ht="14.25">
      <c r="A15" s="46"/>
      <c r="B15" s="46"/>
      <c r="C15" s="46"/>
      <c r="D15" s="46"/>
      <c r="E15" s="46"/>
      <c r="F15" s="46"/>
      <c r="G15" s="46"/>
      <c r="H15" s="46"/>
      <c r="I15" s="46"/>
      <c r="J15" s="46"/>
      <c r="K15" s="46"/>
      <c r="L15" s="46"/>
      <c r="M15" s="46"/>
      <c r="N15" s="46"/>
      <c r="O15" s="46"/>
      <c r="P15" s="46"/>
      <c r="Q15" s="46"/>
      <c r="R15" s="46"/>
      <c r="S15" s="46"/>
      <c r="T15" s="46"/>
      <c r="U15" s="46"/>
      <c r="V15" s="46"/>
      <c r="W15" s="46"/>
      <c r="X15" s="46"/>
    </row>
    <row r="16" spans="1:24" ht="14.25">
      <c r="A16" s="46"/>
      <c r="B16" s="46"/>
      <c r="C16" s="46"/>
      <c r="D16" s="46"/>
      <c r="E16" s="46"/>
      <c r="F16" s="46"/>
      <c r="G16" s="46"/>
      <c r="H16" s="46"/>
      <c r="I16" s="46"/>
      <c r="J16" s="46"/>
      <c r="K16" s="46"/>
      <c r="L16" s="46"/>
      <c r="M16" s="46"/>
      <c r="N16" s="46"/>
      <c r="O16" s="46"/>
      <c r="P16" s="46"/>
      <c r="Q16" s="46"/>
      <c r="R16" s="46"/>
      <c r="S16" s="46"/>
      <c r="T16" s="46"/>
      <c r="U16" s="46"/>
      <c r="V16" s="46"/>
      <c r="W16" s="46"/>
      <c r="X16" s="46"/>
    </row>
    <row r="17" spans="1:24" ht="14.25">
      <c r="A17" s="46"/>
      <c r="B17" s="46"/>
      <c r="C17" s="46"/>
      <c r="D17" s="46"/>
      <c r="E17" s="46"/>
      <c r="F17" s="46"/>
      <c r="G17" s="46"/>
      <c r="H17" s="46"/>
      <c r="I17" s="46"/>
      <c r="J17" s="46"/>
      <c r="K17" s="46"/>
      <c r="L17" s="46"/>
      <c r="M17" s="46"/>
      <c r="N17" s="46"/>
      <c r="O17" s="46"/>
      <c r="P17" s="46"/>
      <c r="Q17" s="46"/>
      <c r="R17" s="46"/>
      <c r="S17" s="46"/>
      <c r="T17" s="46"/>
      <c r="U17" s="46"/>
      <c r="V17" s="46"/>
      <c r="W17" s="46"/>
      <c r="X17" s="46"/>
    </row>
    <row r="18" spans="1:24" ht="14.25">
      <c r="A18" s="46"/>
      <c r="B18" s="46"/>
      <c r="C18" s="46"/>
      <c r="D18" s="46"/>
      <c r="E18" s="46"/>
      <c r="F18" s="46"/>
      <c r="G18" s="46"/>
      <c r="H18" s="46"/>
      <c r="I18" s="46"/>
      <c r="J18" s="46"/>
      <c r="K18" s="46"/>
      <c r="L18" s="46"/>
      <c r="M18" s="46"/>
      <c r="N18" s="46"/>
      <c r="O18" s="46"/>
      <c r="P18" s="46"/>
      <c r="Q18" s="46"/>
      <c r="R18" s="46"/>
      <c r="S18" s="46"/>
      <c r="T18" s="46"/>
      <c r="U18" s="46"/>
      <c r="V18" s="46"/>
      <c r="W18" s="46"/>
      <c r="X18" s="46"/>
    </row>
    <row r="19" spans="1:24" ht="15.7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row>
    <row r="20" spans="1:24" ht="15.7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row>
    <row r="21" spans="1:24" ht="15.7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row>
    <row r="22" spans="1:24" ht="15.7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row>
    <row r="23" spans="1:24" ht="15.75" customHeight="1">
      <c r="A23" s="46"/>
      <c r="B23" s="46"/>
      <c r="C23" s="46"/>
      <c r="D23" s="46"/>
      <c r="E23" s="46"/>
      <c r="F23" s="46"/>
      <c r="G23" s="46"/>
      <c r="H23" s="46"/>
      <c r="I23" s="46"/>
      <c r="J23" s="46"/>
      <c r="K23" s="46"/>
      <c r="L23" s="46"/>
      <c r="M23" s="46"/>
      <c r="N23" s="46"/>
      <c r="O23" s="46"/>
      <c r="P23" s="46"/>
      <c r="Q23" s="46"/>
      <c r="R23" s="46"/>
      <c r="S23" s="46"/>
      <c r="T23" s="46"/>
      <c r="U23" s="46"/>
      <c r="V23" s="46"/>
    </row>
    <row r="24" spans="1:24" ht="15.75" customHeight="1">
      <c r="A24" s="46"/>
      <c r="B24" s="46"/>
      <c r="C24" s="46"/>
      <c r="D24" s="46"/>
      <c r="E24" s="46"/>
      <c r="F24" s="46"/>
      <c r="G24" s="46"/>
      <c r="H24" s="46"/>
      <c r="I24" s="46"/>
      <c r="J24" s="46"/>
      <c r="K24" s="46"/>
      <c r="L24" s="46"/>
      <c r="M24" s="46"/>
      <c r="N24" s="46"/>
      <c r="O24" s="46"/>
      <c r="P24" s="46"/>
      <c r="Q24" s="46"/>
      <c r="R24" s="46"/>
      <c r="S24" s="46"/>
      <c r="T24" s="46"/>
      <c r="U24" s="46"/>
      <c r="V24" s="46"/>
    </row>
    <row r="25" spans="1:24" ht="15.75" customHeight="1">
      <c r="A25" s="46"/>
      <c r="B25" s="46"/>
      <c r="C25" s="46"/>
      <c r="D25" s="46"/>
      <c r="E25" s="46"/>
      <c r="F25" s="46"/>
      <c r="G25" s="46"/>
      <c r="H25" s="46"/>
      <c r="I25" s="46"/>
      <c r="J25" s="46"/>
      <c r="K25" s="46"/>
      <c r="L25" s="46"/>
      <c r="M25" s="46"/>
      <c r="N25" s="46"/>
      <c r="O25" s="46"/>
      <c r="P25" s="46"/>
      <c r="Q25" s="46"/>
      <c r="R25" s="46"/>
      <c r="S25" s="46"/>
      <c r="T25" s="46"/>
      <c r="U25" s="46"/>
      <c r="V25" s="46"/>
    </row>
    <row r="26" spans="1:24" ht="15.75" customHeight="1">
      <c r="A26" s="46"/>
      <c r="B26" s="46"/>
      <c r="C26" s="46"/>
      <c r="D26" s="46"/>
      <c r="E26" s="46"/>
      <c r="F26" s="46"/>
      <c r="G26" s="46"/>
      <c r="H26" s="46"/>
      <c r="I26" s="46"/>
      <c r="J26" s="46"/>
      <c r="K26" s="46"/>
      <c r="L26" s="46"/>
      <c r="M26" s="46"/>
      <c r="N26" s="46"/>
      <c r="O26" s="46"/>
      <c r="P26" s="46"/>
      <c r="Q26" s="46"/>
      <c r="R26" s="46"/>
      <c r="S26" s="46"/>
      <c r="T26" s="46"/>
      <c r="U26" s="46"/>
      <c r="V26" s="46"/>
    </row>
    <row r="27" spans="1:24" ht="15.75" customHeight="1">
      <c r="A27" s="46"/>
      <c r="B27" s="46"/>
      <c r="C27" s="46"/>
      <c r="D27" s="46"/>
      <c r="E27" s="46"/>
      <c r="F27" s="46"/>
      <c r="G27" s="46"/>
      <c r="H27" s="46"/>
      <c r="I27" s="46"/>
      <c r="J27" s="46"/>
      <c r="K27" s="46"/>
      <c r="L27" s="46"/>
      <c r="M27" s="46"/>
      <c r="N27" s="46"/>
      <c r="O27" s="46"/>
      <c r="P27" s="46"/>
      <c r="Q27" s="46"/>
      <c r="R27" s="46"/>
      <c r="S27" s="46"/>
      <c r="T27" s="46"/>
      <c r="U27" s="46"/>
      <c r="V27" s="46"/>
    </row>
    <row r="28" spans="1:24" ht="15.75" customHeight="1">
      <c r="A28" s="46"/>
      <c r="B28" s="46"/>
      <c r="C28" s="46"/>
      <c r="D28" s="46"/>
      <c r="E28" s="46"/>
      <c r="F28" s="46"/>
      <c r="G28" s="46"/>
      <c r="H28" s="46"/>
      <c r="I28" s="46"/>
      <c r="J28" s="46"/>
      <c r="K28" s="46"/>
      <c r="L28" s="46"/>
      <c r="M28" s="46"/>
      <c r="N28" s="46"/>
      <c r="O28" s="46"/>
      <c r="P28" s="46"/>
      <c r="Q28" s="46"/>
      <c r="R28" s="46"/>
      <c r="S28" s="46"/>
      <c r="T28" s="46"/>
      <c r="U28" s="46"/>
      <c r="V28" s="46"/>
    </row>
    <row r="29" spans="1:24" ht="15.75" customHeight="1">
      <c r="A29" s="46"/>
      <c r="B29" s="46"/>
      <c r="C29" s="46"/>
      <c r="D29" s="46"/>
      <c r="E29" s="46"/>
      <c r="F29" s="46"/>
      <c r="G29" s="46"/>
      <c r="H29" s="46"/>
      <c r="I29" s="46"/>
      <c r="J29" s="46"/>
      <c r="K29" s="46"/>
      <c r="L29" s="46"/>
      <c r="M29" s="46"/>
      <c r="N29" s="46"/>
      <c r="O29" s="46"/>
      <c r="P29" s="46"/>
      <c r="Q29" s="46"/>
      <c r="R29" s="46"/>
      <c r="S29" s="46"/>
      <c r="T29" s="46"/>
      <c r="U29" s="46"/>
      <c r="V29" s="46"/>
    </row>
    <row r="30" spans="1:24" ht="15.75" customHeight="1">
      <c r="A30" s="46"/>
      <c r="B30" s="46"/>
      <c r="C30" s="46"/>
      <c r="D30" s="46"/>
      <c r="E30" s="46"/>
      <c r="F30" s="46"/>
      <c r="G30" s="46"/>
      <c r="H30" s="46"/>
      <c r="I30" s="46"/>
      <c r="J30" s="46"/>
      <c r="K30" s="46"/>
      <c r="L30" s="46"/>
      <c r="M30" s="46"/>
      <c r="N30" s="46"/>
      <c r="O30" s="46"/>
      <c r="P30" s="46"/>
      <c r="Q30" s="46"/>
      <c r="R30" s="46"/>
      <c r="S30" s="46"/>
      <c r="T30" s="46"/>
      <c r="U30" s="46"/>
      <c r="V30" s="46"/>
    </row>
    <row r="31" spans="1:24" ht="15.75" customHeight="1">
      <c r="A31" s="46"/>
      <c r="B31" s="46"/>
      <c r="C31" s="46"/>
      <c r="D31" s="46"/>
      <c r="E31" s="46"/>
      <c r="F31" s="46"/>
      <c r="G31" s="46"/>
      <c r="H31" s="46"/>
      <c r="I31" s="46"/>
      <c r="J31" s="46"/>
      <c r="K31" s="46"/>
      <c r="L31" s="46"/>
      <c r="M31" s="46"/>
      <c r="N31" s="46"/>
      <c r="O31" s="46"/>
      <c r="P31" s="46"/>
      <c r="Q31" s="46"/>
      <c r="R31" s="46"/>
      <c r="S31" s="46"/>
      <c r="T31" s="46"/>
      <c r="U31" s="46"/>
      <c r="V31" s="46"/>
    </row>
    <row r="32" spans="1:24" ht="15.75" customHeight="1">
      <c r="A32" s="46"/>
      <c r="B32" s="46"/>
      <c r="C32" s="46"/>
      <c r="D32" s="46"/>
      <c r="E32" s="46"/>
      <c r="F32" s="46"/>
      <c r="G32" s="46"/>
      <c r="H32" s="46"/>
      <c r="I32" s="46"/>
      <c r="J32" s="46"/>
      <c r="K32" s="46"/>
      <c r="L32" s="46"/>
      <c r="M32" s="46"/>
      <c r="N32" s="46"/>
      <c r="O32" s="46"/>
      <c r="P32" s="46"/>
      <c r="Q32" s="46"/>
      <c r="R32" s="46"/>
      <c r="S32" s="46"/>
      <c r="T32" s="46"/>
      <c r="U32" s="46"/>
      <c r="V32" s="46"/>
    </row>
    <row r="33" spans="1:24" ht="15.75" customHeight="1">
      <c r="A33" s="46"/>
      <c r="B33" s="46"/>
      <c r="C33" s="46"/>
      <c r="D33" s="46"/>
      <c r="E33" s="46"/>
      <c r="F33" s="46"/>
      <c r="G33" s="46"/>
      <c r="H33" s="46"/>
      <c r="I33" s="46"/>
      <c r="J33" s="46"/>
      <c r="K33" s="46"/>
      <c r="L33" s="46"/>
      <c r="M33" s="46"/>
      <c r="N33" s="46"/>
      <c r="O33" s="46"/>
      <c r="P33" s="46"/>
      <c r="Q33" s="46"/>
      <c r="R33" s="46"/>
      <c r="S33" s="46"/>
      <c r="T33" s="46"/>
      <c r="U33" s="46"/>
      <c r="V33" s="46"/>
    </row>
    <row r="34" spans="1:24" ht="15.75" customHeight="1">
      <c r="A34" s="46"/>
      <c r="B34" s="46"/>
      <c r="C34" s="46"/>
      <c r="D34" s="46"/>
      <c r="E34" s="46"/>
      <c r="F34" s="46"/>
      <c r="G34" s="46"/>
      <c r="H34" s="46"/>
      <c r="I34" s="46"/>
      <c r="J34" s="46"/>
      <c r="K34" s="46"/>
      <c r="L34" s="46"/>
      <c r="M34" s="46"/>
      <c r="N34" s="46"/>
      <c r="O34" s="46"/>
      <c r="P34" s="46"/>
      <c r="Q34" s="46"/>
      <c r="R34" s="46"/>
      <c r="S34" s="46"/>
      <c r="T34" s="46"/>
      <c r="U34" s="46"/>
      <c r="V34" s="46"/>
    </row>
    <row r="35" spans="1:24" ht="15.75" customHeight="1">
      <c r="A35" s="46"/>
      <c r="B35" s="46"/>
      <c r="C35" s="46"/>
      <c r="D35" s="46"/>
      <c r="E35" s="46"/>
      <c r="F35" s="46"/>
      <c r="G35" s="46"/>
      <c r="H35" s="46"/>
      <c r="I35" s="46"/>
      <c r="J35" s="46"/>
      <c r="K35" s="46"/>
      <c r="L35" s="46"/>
      <c r="M35" s="46"/>
      <c r="N35" s="46"/>
      <c r="O35" s="46"/>
      <c r="P35" s="46"/>
      <c r="Q35" s="46"/>
      <c r="R35" s="46"/>
      <c r="S35" s="46"/>
      <c r="T35" s="46"/>
      <c r="U35" s="46"/>
      <c r="V35" s="46"/>
    </row>
    <row r="36" spans="1:24" ht="15.75" customHeight="1">
      <c r="A36" s="46"/>
      <c r="B36" s="46"/>
      <c r="C36" s="46"/>
      <c r="D36" s="46"/>
      <c r="E36" s="46"/>
      <c r="F36" s="46"/>
      <c r="G36" s="46"/>
      <c r="H36" s="46"/>
      <c r="I36" s="46"/>
      <c r="J36" s="46"/>
      <c r="K36" s="46"/>
      <c r="L36" s="46"/>
      <c r="M36" s="46"/>
      <c r="N36" s="46"/>
      <c r="O36" s="46"/>
      <c r="P36" s="46"/>
      <c r="Q36" s="46"/>
      <c r="R36" s="46"/>
      <c r="S36" s="46"/>
      <c r="T36" s="46"/>
      <c r="U36" s="46"/>
      <c r="V36" s="46"/>
    </row>
    <row r="37" spans="1:24" ht="15.7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row>
    <row r="38" spans="1:24" ht="15.7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row>
    <row r="39" spans="1:24" ht="15.7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row>
    <row r="40" spans="1:24" ht="15.7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row>
    <row r="41" spans="1:24" ht="15.7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row>
    <row r="42" spans="1:24" ht="15.7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row>
    <row r="43" spans="1:24" ht="15.7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row>
    <row r="44" spans="1:24" ht="15.7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row>
    <row r="45" spans="1:24" ht="15.7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row>
    <row r="46" spans="1:24" ht="15.7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row>
    <row r="47" spans="1:24" ht="15.7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row>
    <row r="48" spans="1:24" ht="15.7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row>
    <row r="49" spans="1:24" ht="15.7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row>
    <row r="50" spans="1:24" ht="15.7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row>
    <row r="51" spans="1:24" ht="15.7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row>
    <row r="52" spans="1:24" ht="15.7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row>
    <row r="53" spans="1:24" ht="15.7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row>
    <row r="54" spans="1:24" ht="15.7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row>
    <row r="55" spans="1:24" ht="15.7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row>
    <row r="56" spans="1:24" ht="15.7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row>
    <row r="57" spans="1:24" ht="15.7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row>
    <row r="58" spans="1:24" ht="15.7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row>
    <row r="59" spans="1:24" ht="15.7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row>
    <row r="60" spans="1:24" ht="15.7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row>
    <row r="61" spans="1:24" ht="15.7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row>
    <row r="62" spans="1:24" ht="15.7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row>
    <row r="63" spans="1:24" ht="15.7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row>
    <row r="64" spans="1:24" ht="15.7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row>
    <row r="65" spans="1:24" ht="15.7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row>
    <row r="66" spans="1:24" ht="15.7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row>
    <row r="67" spans="1:24" ht="15.7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row>
    <row r="68" spans="1:24" ht="15.7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row>
    <row r="69" spans="1:24" ht="15.7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row>
    <row r="70" spans="1:24" ht="15.7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row>
    <row r="71" spans="1:24" ht="15.7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row>
    <row r="72" spans="1:24" ht="15.7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row>
    <row r="73" spans="1:24" ht="15.7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row>
    <row r="74" spans="1:24" ht="15.7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row>
    <row r="75" spans="1:24" ht="15.7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row>
    <row r="76" spans="1:24" ht="15.7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row>
    <row r="77" spans="1:24" ht="15.7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row>
    <row r="78" spans="1:24" ht="15.7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row>
    <row r="79" spans="1:24" ht="15.7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row>
    <row r="80" spans="1:24" ht="15.7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row>
    <row r="81" spans="1:24" ht="15.7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row>
    <row r="82" spans="1:24" ht="15.7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row>
    <row r="83" spans="1:24" ht="15.7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row>
    <row r="84" spans="1:24" ht="15.7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row>
    <row r="85" spans="1:24" ht="15.7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row>
    <row r="86" spans="1:24" ht="15.7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row>
    <row r="87" spans="1:24" ht="15.7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row>
    <row r="88" spans="1:24" ht="15.7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row>
    <row r="89" spans="1:24" ht="15.7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row>
    <row r="90" spans="1:24" ht="15.7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row>
    <row r="91" spans="1:24" ht="15.7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row>
    <row r="92" spans="1:24" ht="15.7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row>
    <row r="93" spans="1:24" ht="15.7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row>
    <row r="94" spans="1:24" ht="15.7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row>
    <row r="95" spans="1:24" ht="15.7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row>
    <row r="96" spans="1:24" ht="15.7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row>
    <row r="97" spans="1:24" ht="15.7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row>
    <row r="98" spans="1:24" ht="15.7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row>
    <row r="99" spans="1:24" ht="15.7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row>
    <row r="100" spans="1:24" ht="15.7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row>
    <row r="101" spans="1:24" ht="15.7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row>
    <row r="102" spans="1:24" ht="15.7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row>
    <row r="103" spans="1:24" ht="15.7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row>
    <row r="104" spans="1:24" ht="15.7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row>
    <row r="105" spans="1:24" ht="15.7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row>
    <row r="106" spans="1:24" ht="15.7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row>
    <row r="107" spans="1:24" ht="15.7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row>
    <row r="108" spans="1:24" ht="15.7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row>
    <row r="109" spans="1:24" ht="15.7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row>
    <row r="110" spans="1:24" ht="15.7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row>
    <row r="111" spans="1:24" ht="15.7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row>
    <row r="112" spans="1:24" ht="15.7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row>
    <row r="113" spans="1:24" ht="15.7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row>
    <row r="114" spans="1:24" ht="15.7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row>
    <row r="115" spans="1:24" ht="15.7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row>
    <row r="116" spans="1:24" ht="15.7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row>
    <row r="117" spans="1:24" ht="15.7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row>
    <row r="118" spans="1:24" ht="15.7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row>
    <row r="119" spans="1:24" ht="15.7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row>
    <row r="120" spans="1:24" ht="15.7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row>
    <row r="121" spans="1:24" ht="15.7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row>
    <row r="122" spans="1:24" ht="15.7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row>
    <row r="123" spans="1:24" ht="15.7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row>
    <row r="124" spans="1:24" ht="15.7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row>
    <row r="125" spans="1:24" ht="15.7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row>
    <row r="126" spans="1:24" ht="15.7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row>
    <row r="127" spans="1:24" ht="15.7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row>
    <row r="128" spans="1:24" ht="15.7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row>
    <row r="129" spans="1:24" ht="15.7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row>
    <row r="130" spans="1:24" ht="15.7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row>
    <row r="131" spans="1:24" ht="15.7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row>
    <row r="132" spans="1:24" ht="15.7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row>
    <row r="133" spans="1:24" ht="15.7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row>
    <row r="134" spans="1:24" ht="15.7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row>
    <row r="135" spans="1:24" ht="15.7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row>
    <row r="136" spans="1:24" ht="15.7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row>
    <row r="137" spans="1:24" ht="15.7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row>
    <row r="138" spans="1:24" ht="15.7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row>
    <row r="139" spans="1:24" ht="15.7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row>
    <row r="140" spans="1:24" ht="15.7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row>
    <row r="141" spans="1:24" ht="15.7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row>
    <row r="142" spans="1:24" ht="15.7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row>
    <row r="143" spans="1:24" ht="15.7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row>
    <row r="144" spans="1:24" ht="15.7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row>
    <row r="145" spans="1:24" ht="15.7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row>
    <row r="146" spans="1:24" ht="15.7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row>
    <row r="147" spans="1:24" ht="15.7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row>
    <row r="148" spans="1:24" ht="15.7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row>
    <row r="149" spans="1:24" ht="15.7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row>
    <row r="150" spans="1:24" ht="15.7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row>
    <row r="151" spans="1:24" ht="15.7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row>
    <row r="152" spans="1:24" ht="15.7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row>
    <row r="153" spans="1:24" ht="15.7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row>
    <row r="154" spans="1:24" ht="15.7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row>
    <row r="155" spans="1:24" ht="15.7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row>
    <row r="156" spans="1:24" ht="15.7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row>
    <row r="157" spans="1:24" ht="15.7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row>
    <row r="158" spans="1:24" ht="15.7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row>
    <row r="159" spans="1:24" ht="15.7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row>
    <row r="160" spans="1:24" ht="15.7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row>
    <row r="161" spans="1:24" ht="15.7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row>
    <row r="162" spans="1:24" ht="15.7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row>
    <row r="163" spans="1:24" ht="15.7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row>
    <row r="164" spans="1:24" ht="15.7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row>
    <row r="165" spans="1:24" ht="15.7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row>
    <row r="166" spans="1:24" ht="15.7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row>
    <row r="167" spans="1:24" ht="15.7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row>
    <row r="168" spans="1:24" ht="15.7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row>
    <row r="169" spans="1:24" ht="15.7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row>
    <row r="170" spans="1:24" ht="15.7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row>
    <row r="171" spans="1:24" ht="15.7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row>
    <row r="172" spans="1:24" ht="15.7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row>
    <row r="173" spans="1:24" ht="15.7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row>
    <row r="174" spans="1:24" ht="15.7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row>
    <row r="175" spans="1:24" ht="15.7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row>
    <row r="176" spans="1:24" ht="15.7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row>
    <row r="177" spans="1:24" ht="15.7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row>
    <row r="178" spans="1:24" ht="15.7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row>
    <row r="179" spans="1:24" ht="15.7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row>
    <row r="180" spans="1:24" ht="15.7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row>
    <row r="181" spans="1:24" ht="15.7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row>
    <row r="182" spans="1:24" ht="15.7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row>
    <row r="183" spans="1:24" ht="15.7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row>
    <row r="184" spans="1:24" ht="15.7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row>
    <row r="185" spans="1:24" ht="15.7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row>
    <row r="186" spans="1:24" ht="15.7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row>
    <row r="187" spans="1:24" ht="15.7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row>
    <row r="188" spans="1:24" ht="15.7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row>
    <row r="189" spans="1:24" ht="15.7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row>
    <row r="190" spans="1:24" ht="15.7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row>
    <row r="191" spans="1:24" ht="15.7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row>
    <row r="192" spans="1:24" ht="15.7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row>
    <row r="193" spans="1:24" ht="15.7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row>
    <row r="194" spans="1:24" ht="15.7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row>
    <row r="195" spans="1:24" ht="15.7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row>
    <row r="196" spans="1:24" ht="15.7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row>
    <row r="197" spans="1:24" ht="15.7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row>
    <row r="198" spans="1:24" ht="15.7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row>
    <row r="199" spans="1:24" ht="15.7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row>
    <row r="200" spans="1:24" ht="15.7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row>
    <row r="201" spans="1:24" ht="15.7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row>
    <row r="202" spans="1:24" ht="15.7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row>
    <row r="203" spans="1:24" ht="15.7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row>
    <row r="204" spans="1:24" ht="15.7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row>
    <row r="205" spans="1:24" ht="15.7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row>
    <row r="206" spans="1:24" ht="15.7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row>
    <row r="207" spans="1:24" ht="15.7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row>
    <row r="208" spans="1:24" ht="15.7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row>
    <row r="209" spans="1:24" ht="15.7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row>
    <row r="210" spans="1:24" ht="15.7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row>
    <row r="211" spans="1:24" ht="15.7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row>
    <row r="212" spans="1:24" ht="15.7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row>
    <row r="213" spans="1:24" ht="15.7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row>
    <row r="214" spans="1:24" ht="15.7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row>
    <row r="215" spans="1:24" ht="15.7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row>
    <row r="216" spans="1:24" ht="15.7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row>
    <row r="217" spans="1:24" ht="15.7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row>
    <row r="218" spans="1:24" ht="15.7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row>
    <row r="219" spans="1:24" ht="15.7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row>
    <row r="220" spans="1:24" ht="15.7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row>
    <row r="221" spans="1:24" ht="15.7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row>
    <row r="222" spans="1:24" ht="15.7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row>
    <row r="223" spans="1:24" ht="15.7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row>
    <row r="224" spans="1:24" ht="15.7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row>
    <row r="225" spans="1:24" ht="15.7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row>
    <row r="226" spans="1:24" ht="15.7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row>
    <row r="227" spans="1:24" ht="15.7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row>
    <row r="228" spans="1:24" ht="15.7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row>
    <row r="229" spans="1:24" ht="15.7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row>
    <row r="230" spans="1:24" ht="15.7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row>
    <row r="231" spans="1:24" ht="15.7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row>
    <row r="232" spans="1:24" ht="15.7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row>
    <row r="233" spans="1:24" ht="15.7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row>
    <row r="234" spans="1:24" ht="15.7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row>
    <row r="235" spans="1:24" ht="15.7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row>
    <row r="236" spans="1:24" ht="15.7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row>
    <row r="237" spans="1:24" ht="15.7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row>
    <row r="238" spans="1:24" ht="15.7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row>
    <row r="239" spans="1:24" ht="15.7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row>
    <row r="240" spans="1:24" ht="15.7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row>
    <row r="241" spans="1:24" ht="15.7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row>
    <row r="242" spans="1:24" ht="15.7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row>
    <row r="243" spans="1:24" ht="15.7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row>
    <row r="244" spans="1:24" ht="15.7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row>
    <row r="245" spans="1:24" ht="15.7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row>
    <row r="246" spans="1:24" ht="15.7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row>
    <row r="247" spans="1:24" ht="15.7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row>
    <row r="248" spans="1:24" ht="15.7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row>
    <row r="249" spans="1:24" ht="15.7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row>
    <row r="250" spans="1:24" ht="15.7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row>
    <row r="251" spans="1:24" ht="15.7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row>
    <row r="252" spans="1:24" ht="15.7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row>
    <row r="253" spans="1:24" ht="15.7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row>
    <row r="254" spans="1:24" ht="15.7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row>
    <row r="255" spans="1:24" ht="15.7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row>
    <row r="256" spans="1:24" ht="15.7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row>
    <row r="257" spans="1:24" ht="15.7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row>
    <row r="258" spans="1:24" ht="15.7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row>
    <row r="259" spans="1:24" ht="15.7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row>
    <row r="260" spans="1:24" ht="15.7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row>
    <row r="261" spans="1:24" ht="15.7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row>
    <row r="262" spans="1:24" ht="15.7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row>
    <row r="263" spans="1:24" ht="15.7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row>
    <row r="264" spans="1:24" ht="15.7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row>
    <row r="265" spans="1:24" ht="15.7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row>
    <row r="266" spans="1:24" ht="15.7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row>
    <row r="267" spans="1:24" ht="15.7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row>
    <row r="268" spans="1:24" ht="15.7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row>
    <row r="269" spans="1:24" ht="15.7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row>
    <row r="270" spans="1:24" ht="15.7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row>
    <row r="271" spans="1:24" ht="15.7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row>
    <row r="272" spans="1:24" ht="15.7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row>
    <row r="273" spans="1:24" ht="15.7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row>
    <row r="274" spans="1:24" ht="15.7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row>
    <row r="275" spans="1:24" ht="15.7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row>
    <row r="276" spans="1:24" ht="15.7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row>
    <row r="277" spans="1:24" ht="15.7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row>
    <row r="278" spans="1:24" ht="15.7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row>
    <row r="279" spans="1:24" ht="15.7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row>
    <row r="280" spans="1:24" ht="15.7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row>
    <row r="281" spans="1:24" ht="15.7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row>
    <row r="282" spans="1:24" ht="15.7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row>
    <row r="283" spans="1:24" ht="15.7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row>
    <row r="284" spans="1:24" ht="15.7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row>
    <row r="285" spans="1:24" ht="15.7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row>
    <row r="286" spans="1:24" ht="15.7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row>
    <row r="287" spans="1:24" ht="15.7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row>
    <row r="288" spans="1:24" ht="15.7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row>
    <row r="289" spans="1:24" ht="15.7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row>
    <row r="290" spans="1:24" ht="15.7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row>
    <row r="291" spans="1:24" ht="15.7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row>
    <row r="292" spans="1:24" ht="15.7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row>
    <row r="293" spans="1:24" ht="15.7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row>
    <row r="294" spans="1:24" ht="15.7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row>
    <row r="295" spans="1:24" ht="15.7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row>
    <row r="296" spans="1:24" ht="15.7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row>
    <row r="297" spans="1:24" ht="15.7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row>
    <row r="298" spans="1:24" ht="15.7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row>
    <row r="299" spans="1:24" ht="15.7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row>
    <row r="300" spans="1:24" ht="15.7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row>
    <row r="301" spans="1:24" ht="15.7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row>
    <row r="302" spans="1:24" ht="15.7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row>
    <row r="303" spans="1:24" ht="15.7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row>
    <row r="304" spans="1:24" ht="15.7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row>
    <row r="305" spans="1:24" ht="15.7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row>
    <row r="306" spans="1:24" ht="15.7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row>
    <row r="307" spans="1:24" ht="15.7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row>
    <row r="308" spans="1:24" ht="15.7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row>
    <row r="309" spans="1:24" ht="15.7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row>
    <row r="310" spans="1:24" ht="15.7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row>
    <row r="311" spans="1:24" ht="15.7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row>
    <row r="312" spans="1:24" ht="15.7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row>
    <row r="313" spans="1:24" ht="15.7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row>
    <row r="314" spans="1:24" ht="15.7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row>
    <row r="315" spans="1:24" ht="15.7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row>
    <row r="316" spans="1:24" ht="15.7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row>
    <row r="317" spans="1:24" ht="15.7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row>
    <row r="318" spans="1:24" ht="15.7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row>
    <row r="319" spans="1:24" ht="15.7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row>
    <row r="320" spans="1:24" ht="15.7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row>
    <row r="321" spans="1:24" ht="15.7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row>
    <row r="322" spans="1:24" ht="15.7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row>
    <row r="323" spans="1:24" ht="15.7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row>
    <row r="324" spans="1:24" ht="15.7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row>
    <row r="325" spans="1:24" ht="15.7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row>
    <row r="326" spans="1:24" ht="15.7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row>
    <row r="327" spans="1:24" ht="15.7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row>
    <row r="328" spans="1:24" ht="15.7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row>
    <row r="329" spans="1:24" ht="15.7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row>
    <row r="330" spans="1:24" ht="15.7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row>
    <row r="331" spans="1:24" ht="15.7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row>
    <row r="332" spans="1:24" ht="15.7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row>
    <row r="333" spans="1:24" ht="15.7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row>
    <row r="334" spans="1:24" ht="15.7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row>
    <row r="335" spans="1:24" ht="15.7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row>
    <row r="336" spans="1:24" ht="15.7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row>
    <row r="337" spans="1:24" ht="15.7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row>
    <row r="338" spans="1:24" ht="15.7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row>
    <row r="339" spans="1:24" ht="15.7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row>
    <row r="340" spans="1:24" ht="15.7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row>
    <row r="341" spans="1:24" ht="15.7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row>
    <row r="342" spans="1:24" ht="15.7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row>
    <row r="343" spans="1:24" ht="15.7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row>
    <row r="344" spans="1:24" ht="15.7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row>
    <row r="345" spans="1:24" ht="15.7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row>
    <row r="346" spans="1:24" ht="15.7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row>
    <row r="347" spans="1:24" ht="15.7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row>
    <row r="348" spans="1:24" ht="15.7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row>
    <row r="349" spans="1:24" ht="15.7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row>
    <row r="350" spans="1:24" ht="15.7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row>
    <row r="351" spans="1:24" ht="15.7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row>
    <row r="352" spans="1:24" ht="15.7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row>
    <row r="353" spans="1:24" ht="15.7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row>
    <row r="354" spans="1:24" ht="15.7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row>
    <row r="355" spans="1:24" ht="15.7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row>
    <row r="356" spans="1:24" ht="15.7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row>
    <row r="357" spans="1:24" ht="15.7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row>
    <row r="358" spans="1:24" ht="15.7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row>
    <row r="359" spans="1:24" ht="15.7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row>
    <row r="360" spans="1:24" ht="15.7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row>
    <row r="361" spans="1:24" ht="15.7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row>
    <row r="362" spans="1:24" ht="15.7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row>
    <row r="363" spans="1:24" ht="15.7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row>
    <row r="364" spans="1:24" ht="15.7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row>
    <row r="365" spans="1:24" ht="15.7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row>
    <row r="366" spans="1:24" ht="15.7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row>
    <row r="367" spans="1:24" ht="15.7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row>
    <row r="368" spans="1:24" ht="15.7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row>
    <row r="369" spans="1:24" ht="15.7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row>
    <row r="370" spans="1:24" ht="15.7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row>
    <row r="371" spans="1:24" ht="15.7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row>
    <row r="372" spans="1:24" ht="15.7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row>
    <row r="373" spans="1:24" ht="15.7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row>
    <row r="374" spans="1:24" ht="15.7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row>
    <row r="375" spans="1:24" ht="15.7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row>
    <row r="376" spans="1:24" ht="15.7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row>
    <row r="377" spans="1:24" ht="15.7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row>
    <row r="378" spans="1:24" ht="15.7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row>
    <row r="379" spans="1:24" ht="15.7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row>
    <row r="380" spans="1:24" ht="15.7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row>
    <row r="381" spans="1:24" ht="15.7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row>
    <row r="382" spans="1:24" ht="15.7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row>
    <row r="383" spans="1:24" ht="15.7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row>
    <row r="384" spans="1:24" ht="15.7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row>
    <row r="385" spans="1:24" ht="15.7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row>
    <row r="386" spans="1:24" ht="15.7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row>
    <row r="387" spans="1:24" ht="15.7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row>
    <row r="388" spans="1:24" ht="15.7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row>
    <row r="389" spans="1:24" ht="15.7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row>
    <row r="390" spans="1:24" ht="15.7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row>
    <row r="391" spans="1:24" ht="15.7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row>
    <row r="392" spans="1:24" ht="15.7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row>
    <row r="393" spans="1:24" ht="15.7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row>
    <row r="394" spans="1:24" ht="15.7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row>
    <row r="395" spans="1:24" ht="15.7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row>
    <row r="396" spans="1:24" ht="15.7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row>
    <row r="397" spans="1:24" ht="15.7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row>
    <row r="398" spans="1:24" ht="15.7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row>
    <row r="399" spans="1:24" ht="15.7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row>
    <row r="400" spans="1:24" ht="15.7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row>
    <row r="401" spans="1:24" ht="15.7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row>
    <row r="402" spans="1:24" ht="15.7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row>
    <row r="403" spans="1:24" ht="15.7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row>
    <row r="404" spans="1:24" ht="15.7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row>
    <row r="405" spans="1:24" ht="15.7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row>
    <row r="406" spans="1:24" ht="15.7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row>
    <row r="407" spans="1:24" ht="15.7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row>
    <row r="408" spans="1:24" ht="15.7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row>
    <row r="409" spans="1:24" ht="15.7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row>
    <row r="410" spans="1:24" ht="15.7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row>
    <row r="411" spans="1:24" ht="15.7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row>
    <row r="412" spans="1:24" ht="15.7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row>
    <row r="413" spans="1:24" ht="15.7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row>
    <row r="414" spans="1:24" ht="15.7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row>
    <row r="415" spans="1:24" ht="15.7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row>
    <row r="416" spans="1:24" ht="15.7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row>
    <row r="417" spans="1:24" ht="15.7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row>
    <row r="418" spans="1:24" ht="15.7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row>
    <row r="419" spans="1:24" ht="15.7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row>
    <row r="420" spans="1:24" ht="15.7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row>
    <row r="421" spans="1:24" ht="15.7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row>
    <row r="422" spans="1:24" ht="15.7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row>
    <row r="423" spans="1:24" ht="15.7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row>
    <row r="424" spans="1:24" ht="15.7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row>
    <row r="425" spans="1:24" ht="15.7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row>
    <row r="426" spans="1:24" ht="15.7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row>
    <row r="427" spans="1:24" ht="15.7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row>
    <row r="428" spans="1:24" ht="15.7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row>
    <row r="429" spans="1:24" ht="15.7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row>
    <row r="430" spans="1:24" ht="15.7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row>
    <row r="431" spans="1:24" ht="15.7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row>
    <row r="432" spans="1:24" ht="15.7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row>
    <row r="433" spans="1:24" ht="15.7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row>
    <row r="434" spans="1:24" ht="15.7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row>
    <row r="435" spans="1:24" ht="15.7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row>
    <row r="436" spans="1:24" ht="15.7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row>
    <row r="437" spans="1:24" ht="15.7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row>
    <row r="438" spans="1:24" ht="15.7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row>
    <row r="439" spans="1:24" ht="15.7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row>
    <row r="440" spans="1:24" ht="15.7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row>
    <row r="441" spans="1:24" ht="15.7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row>
    <row r="442" spans="1:24" ht="15.7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row>
    <row r="443" spans="1:24" ht="15.7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row>
    <row r="444" spans="1:24" ht="15.7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row>
    <row r="445" spans="1:24" ht="15.7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row>
    <row r="446" spans="1:24" ht="15.7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row>
    <row r="447" spans="1:24" ht="15.7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row>
    <row r="448" spans="1:24" ht="15.7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row>
    <row r="449" spans="1:24" ht="15.7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row>
    <row r="450" spans="1:24" ht="15.7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row>
    <row r="451" spans="1:24" ht="15.7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row>
    <row r="452" spans="1:24" ht="15.7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row>
    <row r="453" spans="1:24" ht="15.7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row>
    <row r="454" spans="1:24" ht="15.7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row>
    <row r="455" spans="1:24" ht="15.7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row>
    <row r="456" spans="1:24" ht="15.7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row>
    <row r="457" spans="1:24" ht="15.7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row>
    <row r="458" spans="1:24" ht="15.7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row>
    <row r="459" spans="1:24" ht="15.7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row>
    <row r="460" spans="1:24" ht="15.7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row>
    <row r="461" spans="1:24" ht="15.7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row>
    <row r="462" spans="1:24" ht="15.7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row>
    <row r="463" spans="1:24" ht="15.7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row>
    <row r="464" spans="1:24" ht="15.7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row>
    <row r="465" spans="1:24" ht="15.7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row>
    <row r="466" spans="1:24" ht="15.7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row>
    <row r="467" spans="1:24" ht="15.7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row>
    <row r="468" spans="1:24" ht="15.7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row>
    <row r="469" spans="1:24" ht="15.7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row>
    <row r="470" spans="1:24" ht="15.7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row>
    <row r="471" spans="1:24" ht="15.7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row>
    <row r="472" spans="1:24" ht="15.7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row>
    <row r="473" spans="1:24" ht="15.7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row>
    <row r="474" spans="1:24" ht="15.7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row>
    <row r="475" spans="1:24" ht="15.7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row>
    <row r="476" spans="1:24" ht="15.7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row>
    <row r="477" spans="1:24" ht="15.7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row>
    <row r="478" spans="1:24" ht="15.7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row>
    <row r="479" spans="1:24" ht="15.7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row>
    <row r="480" spans="1:24" ht="15.7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row>
    <row r="481" spans="1:24" ht="15.7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row>
    <row r="482" spans="1:24" ht="15.7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row>
    <row r="483" spans="1:24" ht="15.7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row>
    <row r="484" spans="1:24" ht="15.7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row>
    <row r="485" spans="1:24" ht="15.7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row>
    <row r="486" spans="1:24" ht="15.7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row>
    <row r="487" spans="1:24" ht="15.7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row>
    <row r="488" spans="1:24" ht="15.7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row>
    <row r="489" spans="1:24" ht="15.7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row>
    <row r="490" spans="1:24" ht="15.7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row>
    <row r="491" spans="1:24" ht="15.7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row>
    <row r="492" spans="1:24" ht="15.7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row>
    <row r="493" spans="1:24" ht="15.7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row>
    <row r="494" spans="1:24" ht="15.7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row>
    <row r="495" spans="1:24" ht="15.7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row>
    <row r="496" spans="1:24" ht="15.7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row>
    <row r="497" spans="1:24" ht="15.7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row>
    <row r="498" spans="1:24" ht="15.7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row>
    <row r="499" spans="1:24" ht="15.7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row>
    <row r="500" spans="1:24" ht="15.7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row>
    <row r="501" spans="1:24" ht="15.7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row>
    <row r="502" spans="1:24" ht="15.7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row>
    <row r="503" spans="1:24" ht="15.7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row>
    <row r="504" spans="1:24" ht="15.7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row>
    <row r="505" spans="1:24" ht="15.7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row>
    <row r="506" spans="1:24" ht="15.7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row>
    <row r="507" spans="1:24" ht="15.7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row>
    <row r="508" spans="1:24" ht="15.7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row>
    <row r="509" spans="1:24" ht="15.7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row>
    <row r="510" spans="1:24" ht="15.7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row>
    <row r="511" spans="1:24" ht="15.7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row>
    <row r="512" spans="1:24" ht="15.7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row>
    <row r="513" spans="1:24" ht="15.7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row>
    <row r="514" spans="1:24" ht="15.7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row>
    <row r="515" spans="1:24" ht="15.7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row>
    <row r="516" spans="1:24" ht="15.7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row>
    <row r="517" spans="1:24" ht="15.7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row>
    <row r="518" spans="1:24" ht="15.7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row>
    <row r="519" spans="1:24" ht="15.7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row>
    <row r="520" spans="1:24" ht="15.7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row>
    <row r="521" spans="1:24" ht="15.7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row>
    <row r="522" spans="1:24" ht="15.7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row>
    <row r="523" spans="1:24" ht="15.7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row>
    <row r="524" spans="1:24" ht="15.7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row>
    <row r="525" spans="1:24" ht="15.7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row>
    <row r="526" spans="1:24" ht="15.7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row>
    <row r="527" spans="1:24" ht="15.7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row>
    <row r="528" spans="1:24" ht="15.7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row>
    <row r="529" spans="1:24" ht="15.7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row>
    <row r="530" spans="1:24" ht="15.7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row>
    <row r="531" spans="1:24" ht="15.7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row>
    <row r="532" spans="1:24" ht="15.7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row>
    <row r="533" spans="1:24" ht="15.7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row>
    <row r="534" spans="1:24" ht="15.7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row>
    <row r="535" spans="1:24" ht="15.7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row>
    <row r="536" spans="1:24" ht="15.7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row>
    <row r="537" spans="1:24" ht="15.7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row>
    <row r="538" spans="1:24" ht="15.7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row>
    <row r="539" spans="1:24" ht="15.7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row>
    <row r="540" spans="1:24" ht="15.7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row>
    <row r="541" spans="1:24" ht="15.7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row>
    <row r="542" spans="1:24" ht="15.7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row>
    <row r="543" spans="1:24" ht="15.7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row>
    <row r="544" spans="1:24" ht="15.7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row>
    <row r="545" spans="1:24" ht="15.7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row>
    <row r="546" spans="1:24" ht="15.7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row>
    <row r="547" spans="1:24" ht="15.7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row>
    <row r="548" spans="1:24" ht="15.7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row>
    <row r="549" spans="1:24" ht="15.7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row>
    <row r="550" spans="1:24" ht="15.7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row>
    <row r="551" spans="1:24" ht="15.7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row>
    <row r="552" spans="1:24" ht="15.7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row>
    <row r="553" spans="1:24" ht="15.7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row>
    <row r="554" spans="1:24" ht="15.7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row>
    <row r="555" spans="1:24" ht="15.7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row>
    <row r="556" spans="1:24" ht="15.7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row>
    <row r="557" spans="1:24" ht="15.7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row>
    <row r="558" spans="1:24" ht="15.7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row>
    <row r="559" spans="1:24" ht="15.7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row>
    <row r="560" spans="1:24" ht="15.7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row>
    <row r="561" spans="1:24" ht="15.7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row>
    <row r="562" spans="1:24" ht="15.7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row>
    <row r="563" spans="1:24" ht="15.7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row>
    <row r="564" spans="1:24" ht="15.7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row>
    <row r="565" spans="1:24" ht="15.7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row>
    <row r="566" spans="1:24" ht="15.7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row>
    <row r="567" spans="1:24" ht="15.7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row>
    <row r="568" spans="1:24" ht="15.7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row>
    <row r="569" spans="1:24" ht="15.7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row>
    <row r="570" spans="1:24" ht="15.7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row>
    <row r="571" spans="1:24" ht="15.7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row>
    <row r="572" spans="1:24" ht="15.7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row>
    <row r="573" spans="1:24" ht="15.7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row>
    <row r="574" spans="1:24" ht="15.7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row>
    <row r="575" spans="1:24" ht="15.7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row>
    <row r="576" spans="1:24" ht="15.7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row>
    <row r="577" spans="1:24" ht="15.7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row>
    <row r="578" spans="1:24" ht="15.7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row>
    <row r="579" spans="1:24" ht="15.7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row>
    <row r="580" spans="1:24" ht="15.7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row>
    <row r="581" spans="1:24" ht="15.7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row>
    <row r="582" spans="1:24" ht="15.7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row>
    <row r="583" spans="1:24" ht="15.7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row>
    <row r="584" spans="1:24" ht="15.7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row>
    <row r="585" spans="1:24" ht="15.7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row>
    <row r="586" spans="1:24" ht="15.7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row>
    <row r="587" spans="1:24" ht="15.7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row>
    <row r="588" spans="1:24" ht="15.7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row>
    <row r="589" spans="1:24" ht="15.7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row>
    <row r="590" spans="1:24" ht="15.7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row>
    <row r="591" spans="1:24" ht="15.7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row>
    <row r="592" spans="1:24" ht="15.7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row>
    <row r="593" spans="1:24" ht="15.7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row>
    <row r="594" spans="1:24" ht="15.7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row>
    <row r="595" spans="1:24" ht="15.7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row>
    <row r="596" spans="1:24" ht="15.7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row>
    <row r="597" spans="1:24" ht="15.7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row>
    <row r="598" spans="1:24" ht="15.7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row>
    <row r="599" spans="1:24" ht="15.7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row>
    <row r="600" spans="1:24" ht="15.7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row>
    <row r="601" spans="1:24" ht="15.7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row>
    <row r="602" spans="1:24" ht="15.7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row>
    <row r="603" spans="1:24" ht="15.7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row>
    <row r="604" spans="1:24" ht="15.7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row>
    <row r="605" spans="1:24" ht="15.7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row>
    <row r="606" spans="1:24" ht="15.7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row>
    <row r="607" spans="1:24" ht="15.7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row>
    <row r="608" spans="1:24" ht="15.7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row>
    <row r="609" spans="1:24" ht="15.7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row>
    <row r="610" spans="1:24" ht="15.7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row>
    <row r="611" spans="1:24" ht="15.7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row>
    <row r="612" spans="1:24" ht="15.7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row>
    <row r="613" spans="1:24" ht="15.7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row>
    <row r="614" spans="1:24" ht="15.7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row>
    <row r="615" spans="1:24" ht="15.7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row>
    <row r="616" spans="1:24" ht="15.7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row>
    <row r="617" spans="1:24" ht="15.7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row>
    <row r="618" spans="1:24" ht="15.7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row>
    <row r="619" spans="1:24" ht="15.7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row>
    <row r="620" spans="1:24" ht="15.7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row>
    <row r="621" spans="1:24" ht="15.7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row>
    <row r="622" spans="1:24" ht="15.7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row>
    <row r="623" spans="1:24" ht="15.7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row>
    <row r="624" spans="1:24" ht="15.7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row>
    <row r="625" spans="1:24" ht="15.7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row>
    <row r="626" spans="1:24" ht="15.7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row>
    <row r="627" spans="1:24" ht="15.7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row>
    <row r="628" spans="1:24" ht="15.7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row>
    <row r="629" spans="1:24" ht="15.7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row>
    <row r="630" spans="1:24" ht="15.7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row>
    <row r="631" spans="1:24" ht="15.7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row>
    <row r="632" spans="1:24" ht="15.7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row>
    <row r="633" spans="1:24" ht="15.7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row>
    <row r="634" spans="1:24" ht="15.7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row>
    <row r="635" spans="1:24" ht="15.7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row>
    <row r="636" spans="1:24" ht="15.7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row>
    <row r="637" spans="1:24" ht="15.7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row>
    <row r="638" spans="1:24" ht="15.7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row>
    <row r="639" spans="1:24" ht="15.7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row>
    <row r="640" spans="1:24" ht="15.7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row>
    <row r="641" spans="1:24" ht="15.7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row>
    <row r="642" spans="1:24" ht="15.7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row>
    <row r="643" spans="1:24" ht="15.7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row>
    <row r="644" spans="1:24" ht="15.7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row>
    <row r="645" spans="1:24" ht="15.7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row>
    <row r="646" spans="1:24" ht="15.7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row>
    <row r="647" spans="1:24" ht="15.7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row>
    <row r="648" spans="1:24" ht="15.7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row>
    <row r="649" spans="1:24" ht="15.7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row>
    <row r="650" spans="1:24" ht="15.7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row>
    <row r="651" spans="1:24" ht="15.7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row>
    <row r="652" spans="1:24" ht="15.7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row>
    <row r="653" spans="1:24" ht="15.7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row>
    <row r="654" spans="1:24" ht="15.7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row>
    <row r="655" spans="1:24" ht="15.7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row>
    <row r="656" spans="1:24" ht="15.7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row>
    <row r="657" spans="1:24" ht="15.7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row>
    <row r="658" spans="1:24" ht="15.7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row>
    <row r="659" spans="1:24" ht="15.7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row>
    <row r="660" spans="1:24" ht="15.7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row>
    <row r="661" spans="1:24" ht="15.7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row>
    <row r="662" spans="1:24" ht="15.7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row>
    <row r="663" spans="1:24" ht="15.7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row>
    <row r="664" spans="1:24" ht="15.7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row>
    <row r="665" spans="1:24" ht="15.7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row>
    <row r="666" spans="1:24" ht="15.7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row>
    <row r="667" spans="1:24" ht="15.7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row>
    <row r="668" spans="1:24" ht="15.7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row>
    <row r="669" spans="1:24" ht="15.7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row>
    <row r="670" spans="1:24" ht="15.7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row>
    <row r="671" spans="1:24" ht="15.7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row>
    <row r="672" spans="1:24" ht="15.7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row>
    <row r="673" spans="1:24" ht="15.7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row>
    <row r="674" spans="1:24" ht="15.7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row>
    <row r="675" spans="1:24" ht="15.7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row>
    <row r="676" spans="1:24" ht="15.7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row>
    <row r="677" spans="1:24" ht="15.7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row>
    <row r="678" spans="1:24" ht="15.7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row>
    <row r="679" spans="1:24" ht="15.7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row>
    <row r="680" spans="1:24" ht="15.7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row>
    <row r="681" spans="1:24" ht="15.7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row>
    <row r="682" spans="1:24" ht="15.7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row>
    <row r="683" spans="1:24" ht="15.7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row>
    <row r="684" spans="1:24" ht="15.7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row>
    <row r="685" spans="1:24" ht="15.7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row>
    <row r="686" spans="1:24" ht="15.7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row>
    <row r="687" spans="1:24" ht="15.7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row>
    <row r="688" spans="1:24" ht="15.7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row>
    <row r="689" spans="1:24" ht="15.7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row>
    <row r="690" spans="1:24" ht="15.7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row>
    <row r="691" spans="1:24" ht="15.7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row>
    <row r="692" spans="1:24" ht="15.7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row>
    <row r="693" spans="1:24" ht="15.7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row>
    <row r="694" spans="1:24" ht="15.7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row>
    <row r="695" spans="1:24" ht="15.7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row>
    <row r="696" spans="1:24" ht="15.7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row>
    <row r="697" spans="1:24" ht="15.7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row>
    <row r="698" spans="1:24" ht="15.7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row>
    <row r="699" spans="1:24" ht="15.7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row>
    <row r="700" spans="1:24" ht="15.7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row>
    <row r="701" spans="1:24" ht="15.7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row>
    <row r="702" spans="1:24" ht="15.7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row>
    <row r="703" spans="1:24" ht="15.7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row>
    <row r="704" spans="1:24" ht="15.7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row>
    <row r="705" spans="1:24" ht="15.7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row>
    <row r="706" spans="1:24" ht="15.7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row>
    <row r="707" spans="1:24" ht="15.7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row>
    <row r="708" spans="1:24" ht="15.7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row>
    <row r="709" spans="1:24" ht="15.7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row>
    <row r="710" spans="1:24" ht="15.7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row>
    <row r="711" spans="1:24" ht="15.7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row>
    <row r="712" spans="1:24" ht="15.7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row>
    <row r="713" spans="1:24" ht="15.7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row>
    <row r="714" spans="1:24" ht="15.7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row>
    <row r="715" spans="1:24" ht="15.7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row>
    <row r="716" spans="1:24" ht="15.7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row>
    <row r="717" spans="1:24" ht="15.7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row>
    <row r="718" spans="1:24" ht="15.7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row>
    <row r="719" spans="1:24" ht="15.7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row>
    <row r="720" spans="1:24" ht="15.7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row>
    <row r="721" spans="1:24" ht="15.7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row>
    <row r="722" spans="1:24" ht="15.7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row>
    <row r="723" spans="1:24" ht="15.7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row>
    <row r="724" spans="1:24" ht="15.7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row>
    <row r="725" spans="1:24" ht="15.7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row>
    <row r="726" spans="1:24" ht="15.7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row>
    <row r="727" spans="1:24" ht="15.7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row>
    <row r="728" spans="1:24" ht="15.7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row>
    <row r="729" spans="1:24" ht="15.7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row>
    <row r="730" spans="1:24" ht="15.7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row>
    <row r="731" spans="1:24" ht="15.7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row>
    <row r="732" spans="1:24" ht="15.7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row>
    <row r="733" spans="1:24" ht="15.7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row>
    <row r="734" spans="1:24" ht="15.7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row>
    <row r="735" spans="1:24" ht="15.7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row>
    <row r="736" spans="1:24" ht="15.7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row>
    <row r="737" spans="1:24" ht="15.7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row>
    <row r="738" spans="1:24" ht="15.7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row>
    <row r="739" spans="1:24" ht="15.7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row>
    <row r="740" spans="1:24" ht="15.7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row>
    <row r="741" spans="1:24" ht="15.7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row>
    <row r="742" spans="1:24" ht="15.7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row>
    <row r="743" spans="1:24" ht="15.7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row>
    <row r="744" spans="1:24" ht="15.7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row>
    <row r="745" spans="1:24" ht="15.7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row>
    <row r="746" spans="1:24" ht="15.7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row>
    <row r="747" spans="1:24" ht="15.7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row>
    <row r="748" spans="1:24" ht="15.7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row>
    <row r="749" spans="1:24" ht="15.7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row>
    <row r="750" spans="1:24" ht="15.7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row>
    <row r="751" spans="1:24" ht="15.7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row>
    <row r="752" spans="1:24" ht="15.7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row>
    <row r="753" spans="1:24" ht="15.7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row>
    <row r="754" spans="1:24" ht="15.7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row>
    <row r="755" spans="1:24" ht="15.7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row>
    <row r="756" spans="1:24" ht="15.7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row>
    <row r="757" spans="1:24" ht="15.7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row>
    <row r="758" spans="1:24" ht="15.7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row>
    <row r="759" spans="1:24" ht="15.7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row>
    <row r="760" spans="1:24" ht="15.7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row>
    <row r="761" spans="1:24" ht="15.7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row>
    <row r="762" spans="1:24" ht="15.7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row>
    <row r="763" spans="1:24" ht="15.7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row>
    <row r="764" spans="1:24" ht="15.7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row>
    <row r="765" spans="1:24" ht="15.7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row>
    <row r="766" spans="1:24" ht="15.7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row>
    <row r="767" spans="1:24" ht="15.7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row>
    <row r="768" spans="1:24" ht="15.7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row>
    <row r="769" spans="1:24" ht="15.7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row>
    <row r="770" spans="1:24" ht="15.7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row>
    <row r="771" spans="1:24" ht="15.7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row>
    <row r="772" spans="1:24" ht="15.7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row>
    <row r="773" spans="1:24" ht="15.7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row>
    <row r="774" spans="1:24" ht="15.7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row>
    <row r="775" spans="1:24" ht="15.7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row>
    <row r="776" spans="1:24" ht="15.7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row>
    <row r="777" spans="1:24" ht="15.7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row>
    <row r="778" spans="1:24" ht="15.7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row>
    <row r="779" spans="1:24" ht="15.7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row>
    <row r="780" spans="1:24" ht="15.7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row>
    <row r="781" spans="1:24" ht="15.7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row>
    <row r="782" spans="1:24" ht="15.7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row>
    <row r="783" spans="1:24" ht="15.7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row>
    <row r="784" spans="1:24" ht="15.7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row>
    <row r="785" spans="1:24" ht="15.7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row>
    <row r="786" spans="1:24" ht="15.7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row>
    <row r="787" spans="1:24" ht="15.7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row>
    <row r="788" spans="1:24" ht="15.7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row>
    <row r="789" spans="1:24" ht="15.7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row>
    <row r="790" spans="1:24" ht="15.7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row>
    <row r="791" spans="1:24" ht="15.7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row>
    <row r="792" spans="1:24" ht="15.7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row>
    <row r="793" spans="1:24" ht="15.7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row>
    <row r="794" spans="1:24" ht="15.7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row>
    <row r="795" spans="1:24" ht="15.7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row>
    <row r="796" spans="1:24" ht="15.7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row>
    <row r="797" spans="1:24" ht="15.7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row>
    <row r="798" spans="1:24" ht="15.7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row>
    <row r="799" spans="1:24" ht="15.7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row>
    <row r="800" spans="1:24" ht="15.7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row>
    <row r="801" spans="1:24" ht="15.7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row>
    <row r="802" spans="1:24" ht="15.7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row>
    <row r="803" spans="1:24" ht="15.7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row>
    <row r="804" spans="1:24" ht="15.7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row>
    <row r="805" spans="1:24" ht="15.7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row>
    <row r="806" spans="1:24" ht="15.7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row>
    <row r="807" spans="1:24" ht="15.7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row>
    <row r="808" spans="1:24" ht="15.7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row>
    <row r="809" spans="1:24" ht="15.7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row>
    <row r="810" spans="1:24" ht="15.7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row>
    <row r="811" spans="1:24" ht="15.7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row>
    <row r="812" spans="1:24" ht="15.7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row>
    <row r="813" spans="1:24" ht="15.7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row>
    <row r="814" spans="1:24" ht="15.7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row>
    <row r="815" spans="1:24" ht="15.7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row>
    <row r="816" spans="1:24" ht="15.7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row>
    <row r="817" spans="1:24" ht="15.7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row>
    <row r="818" spans="1:24" ht="15.7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row>
    <row r="819" spans="1:24" ht="15.7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row>
    <row r="820" spans="1:24" ht="15.7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row>
    <row r="821" spans="1:24" ht="15.7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row>
    <row r="822" spans="1:24" ht="15.7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row>
    <row r="823" spans="1:24" ht="15.7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row>
    <row r="824" spans="1:24" ht="15.7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row>
    <row r="825" spans="1:24" ht="15.7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row>
    <row r="826" spans="1:24" ht="15.7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row>
    <row r="827" spans="1:24" ht="15.7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row>
    <row r="828" spans="1:24" ht="15.7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row>
    <row r="829" spans="1:24" ht="15.7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row>
    <row r="830" spans="1:24" ht="15.7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row>
    <row r="831" spans="1:24" ht="15.7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row>
    <row r="832" spans="1:24" ht="15.7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row>
    <row r="833" spans="1:24" ht="15.7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row>
    <row r="834" spans="1:24" ht="15.7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row>
    <row r="835" spans="1:24" ht="15.7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row>
    <row r="836" spans="1:24" ht="15.7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row>
    <row r="837" spans="1:24" ht="15.7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row>
    <row r="838" spans="1:24" ht="15.7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row>
    <row r="839" spans="1:24" ht="15.7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row>
    <row r="840" spans="1:24" ht="15.7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row>
    <row r="841" spans="1:24" ht="15.7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row>
    <row r="842" spans="1:24" ht="15.7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row>
    <row r="843" spans="1:24" ht="15.7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row>
    <row r="844" spans="1:24" ht="15.7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row>
    <row r="845" spans="1:24" ht="15.7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row>
    <row r="846" spans="1:24" ht="15.7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row>
    <row r="847" spans="1:24" ht="15.7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row>
    <row r="848" spans="1:24" ht="15.7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row>
    <row r="849" spans="1:24" ht="15.7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row>
    <row r="850" spans="1:24" ht="15.7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row>
    <row r="851" spans="1:24" ht="15.7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row>
    <row r="852" spans="1:24" ht="15.7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row>
    <row r="853" spans="1:24" ht="15.7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row>
    <row r="854" spans="1:24" ht="15.7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row>
    <row r="855" spans="1:24" ht="15.7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row>
    <row r="856" spans="1:24" ht="15.7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row>
    <row r="857" spans="1:24" ht="15.7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row>
    <row r="858" spans="1:24" ht="15.7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row>
    <row r="859" spans="1:24" ht="15.7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row>
    <row r="860" spans="1:24" ht="15.7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row>
    <row r="861" spans="1:24" ht="15.7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row>
    <row r="862" spans="1:24" ht="15.7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row>
    <row r="863" spans="1:24" ht="15.7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row>
    <row r="864" spans="1:24" ht="15.7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row>
    <row r="865" spans="1:24" ht="15.7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row>
    <row r="866" spans="1:24" ht="15.7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row>
    <row r="867" spans="1:24" ht="15.7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row>
    <row r="868" spans="1:24" ht="15.7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row>
    <row r="869" spans="1:24" ht="15.7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row>
    <row r="870" spans="1:24" ht="15.7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row>
    <row r="871" spans="1:24" ht="15.7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row>
    <row r="872" spans="1:24" ht="15.7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row>
    <row r="873" spans="1:24" ht="15.7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row>
    <row r="874" spans="1:24" ht="15.7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row>
    <row r="875" spans="1:24" ht="15.7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row>
    <row r="876" spans="1:24" ht="15.7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row>
    <row r="877" spans="1:24" ht="15.7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row>
    <row r="878" spans="1:24" ht="15.7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row>
    <row r="879" spans="1:24" ht="15.7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row>
    <row r="880" spans="1:24" ht="15.7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row>
    <row r="881" spans="1:24" ht="15.7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row>
    <row r="882" spans="1:24" ht="15.7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row>
    <row r="883" spans="1:24" ht="15.7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row>
    <row r="884" spans="1:24" ht="15.7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row>
    <row r="885" spans="1:24" ht="15.7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row>
    <row r="886" spans="1:24" ht="15.7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row>
    <row r="887" spans="1:24" ht="15.7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row>
    <row r="888" spans="1:24" ht="15.7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row>
    <row r="889" spans="1:24" ht="15.7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row>
    <row r="890" spans="1:24" ht="15.7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row>
    <row r="891" spans="1:24" ht="15.7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row>
    <row r="892" spans="1:24" ht="15.7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row>
    <row r="893" spans="1:24" ht="15.7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row>
    <row r="894" spans="1:24" ht="15.7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row>
    <row r="895" spans="1:24" ht="15.7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row>
    <row r="896" spans="1:24" ht="15.7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row>
    <row r="897" spans="1:24" ht="15.7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row>
    <row r="898" spans="1:24" ht="15.7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row>
    <row r="899" spans="1:24" ht="15.7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row>
    <row r="900" spans="1:24" ht="15.7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row>
    <row r="901" spans="1:24" ht="15.7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row>
    <row r="902" spans="1:24" ht="15.7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row>
    <row r="903" spans="1:24" ht="15.7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row>
    <row r="904" spans="1:24" ht="15.7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row>
    <row r="905" spans="1:24" ht="15.7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row>
    <row r="906" spans="1:24" ht="15.7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row>
    <row r="907" spans="1:24" ht="15.7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row>
    <row r="908" spans="1:24" ht="15.7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row>
    <row r="909" spans="1:24" ht="15.7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row>
    <row r="910" spans="1:24" ht="15.7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row>
    <row r="911" spans="1:24" ht="15.7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row>
    <row r="912" spans="1:24" ht="15.7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row>
    <row r="913" spans="1:24" ht="15.7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row>
    <row r="914" spans="1:24" ht="15.7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row>
    <row r="915" spans="1:24" ht="15.7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row>
    <row r="916" spans="1:24" ht="15.7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row>
    <row r="917" spans="1:24" ht="15.7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row>
    <row r="918" spans="1:24" ht="15.7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row>
    <row r="919" spans="1:24" ht="15.7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row>
    <row r="920" spans="1:24" ht="15.7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row>
    <row r="921" spans="1:24" ht="15.7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row>
    <row r="922" spans="1:24" ht="15.7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row>
    <row r="923" spans="1:24" ht="15.7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row>
    <row r="924" spans="1:24" ht="15.7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row>
    <row r="925" spans="1:24" ht="15.7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row>
    <row r="926" spans="1:24" ht="15.7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row>
    <row r="927" spans="1:24" ht="15.7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row>
    <row r="928" spans="1:24" ht="15.7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row>
    <row r="929" spans="1:24" ht="15.7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row>
    <row r="930" spans="1:24" ht="15.7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row>
    <row r="931" spans="1:24" ht="15.7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row>
    <row r="932" spans="1:24" ht="15.7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row>
    <row r="933" spans="1:24" ht="15.7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row>
    <row r="934" spans="1:24" ht="15.7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row>
    <row r="935" spans="1:24" ht="15.7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row>
    <row r="936" spans="1:24" ht="15.7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row>
    <row r="937" spans="1:24" ht="15.7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row>
    <row r="938" spans="1:24" ht="15.7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row>
    <row r="939" spans="1:24" ht="15.7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row>
    <row r="940" spans="1:24" ht="15.7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row>
    <row r="941" spans="1:24" ht="15.7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row>
    <row r="942" spans="1:24" ht="15.7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row>
    <row r="943" spans="1:24" ht="15.7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row>
    <row r="944" spans="1:24" ht="15.7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row>
    <row r="945" spans="1:24" ht="15.7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row>
    <row r="946" spans="1:24" ht="15.7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row>
    <row r="947" spans="1:24" ht="15.7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row>
    <row r="948" spans="1:24" ht="15.7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row>
    <row r="949" spans="1:24" ht="15.7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row>
    <row r="950" spans="1:24" ht="15.7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row>
    <row r="951" spans="1:24" ht="15.7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row>
    <row r="952" spans="1:24" ht="15.7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row>
    <row r="953" spans="1:24" ht="15.7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row>
    <row r="954" spans="1:24" ht="15.7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row>
    <row r="955" spans="1:24" ht="15.7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row>
    <row r="956" spans="1:24" ht="15.7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row>
    <row r="957" spans="1:24" ht="15.7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row>
    <row r="958" spans="1:24" ht="15.7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row>
    <row r="959" spans="1:24" ht="15.7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row>
    <row r="960" spans="1:24" ht="15.7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row>
    <row r="961" spans="1:24" ht="15.7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row>
    <row r="962" spans="1:24" ht="15.7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row>
    <row r="963" spans="1:24" ht="15.7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row>
    <row r="964" spans="1:24" ht="15.7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row>
    <row r="965" spans="1:24" ht="15.7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row>
    <row r="966" spans="1:24" ht="15.7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row>
    <row r="967" spans="1:24" ht="15.7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row>
    <row r="968" spans="1:24" ht="15.7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row>
    <row r="969" spans="1:24" ht="15.7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row>
    <row r="970" spans="1:24" ht="15.7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row>
    <row r="971" spans="1:24" ht="15.7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row>
    <row r="972" spans="1:24" ht="15.7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row>
    <row r="973" spans="1:24" ht="15.7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row>
    <row r="974" spans="1:24" ht="15.7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row>
    <row r="975" spans="1:24" ht="15.7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row>
    <row r="976" spans="1:24" ht="15.7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row>
    <row r="977" spans="1:24" ht="15.7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row>
    <row r="978" spans="1:24" ht="15.7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row>
    <row r="979" spans="1:24" ht="15.7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row>
    <row r="980" spans="1:24" ht="15.7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row>
    <row r="981" spans="1:24" ht="15.7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row>
    <row r="982" spans="1:24" ht="15.7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row>
    <row r="983" spans="1:24" ht="15.7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row>
    <row r="984" spans="1:24" ht="15.7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row>
    <row r="985" spans="1:24" ht="15.7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row>
    <row r="986" spans="1:24" ht="15.7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row>
    <row r="987" spans="1:24" ht="15.7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row>
    <row r="988" spans="1:24" ht="15.7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row>
    <row r="989" spans="1:24" ht="15.7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row>
    <row r="990" spans="1:24" ht="15.7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row>
    <row r="991" spans="1:24" ht="15.7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row>
    <row r="992" spans="1:24" ht="15.7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row>
    <row r="993" spans="1:24" ht="15.7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row>
    <row r="994" spans="1:24" ht="15.7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row>
    <row r="995" spans="1:24" ht="15.7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row>
    <row r="996" spans="1:24" ht="15.7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row>
    <row r="997" spans="1:24" ht="15.7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row>
    <row r="998" spans="1:24" ht="15.7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row>
  </sheetData>
  <mergeCells count="10">
    <mergeCell ref="V4:W4"/>
    <mergeCell ref="V2:W2"/>
    <mergeCell ref="V3:W3"/>
    <mergeCell ref="D2:K3"/>
    <mergeCell ref="M2:N2"/>
    <mergeCell ref="P2:Q2"/>
    <mergeCell ref="S2:T2"/>
    <mergeCell ref="M3:N3"/>
    <mergeCell ref="P3:Q3"/>
    <mergeCell ref="S3:T3"/>
  </mergeCells>
  <pageMargins left="0.7" right="0.7" top="0.75" bottom="0.75" header="0" footer="0"/>
  <pageSetup orientation="landscape"/>
  <drawing r:id="rId1"/>
  <extLst>
    <ext xmlns:x14="http://schemas.microsoft.com/office/spreadsheetml/2009/9/main" uri="{05C60535-1F16-4fd2-B633-F4F36F0B64E0}">
      <x14:sparklineGroups xmlns:xm="http://schemas.microsoft.com/office/excel/2006/main">
        <x14:sparklineGroup type="stacked" displayEmptyCellsAs="gap" negative="1" xr2:uid="{03658953-33EE-4DD9-A80E-C9001E1EF699}">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sqref>X3</xm:sqref>
            </x14:sparkline>
          </x14:sparklines>
        </x14:sparklineGroup>
      </x14:sparklineGroup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election activeCell="A2" sqref="A2"/>
    </sheetView>
  </sheetViews>
  <sheetFormatPr defaultColWidth="14.3984375" defaultRowHeight="15" customHeight="1"/>
  <cols>
    <col min="1" max="1" width="10.86328125" customWidth="1"/>
    <col min="2" max="2" width="8.3984375" customWidth="1"/>
    <col min="3" max="3" width="110.73046875" customWidth="1"/>
    <col min="4" max="4" width="9.3984375" customWidth="1"/>
    <col min="5" max="6" width="10.86328125" customWidth="1"/>
    <col min="7" max="26" width="10.73046875" customWidth="1"/>
  </cols>
  <sheetData>
    <row r="1" spans="1:26" ht="14.25">
      <c r="A1" s="1"/>
      <c r="B1" s="1"/>
      <c r="C1" s="1"/>
      <c r="D1" s="1"/>
      <c r="E1" s="1"/>
      <c r="F1" s="1"/>
      <c r="G1" s="1"/>
      <c r="H1" s="1"/>
      <c r="I1" s="1"/>
      <c r="J1" s="1"/>
      <c r="K1" s="1"/>
      <c r="L1" s="1"/>
      <c r="M1" s="1"/>
      <c r="N1" s="1"/>
      <c r="O1" s="1"/>
      <c r="P1" s="1"/>
      <c r="Q1" s="1"/>
      <c r="R1" s="1"/>
      <c r="S1" s="1"/>
      <c r="T1" s="1"/>
      <c r="U1" s="1"/>
      <c r="V1" s="1"/>
      <c r="W1" s="1"/>
      <c r="X1" s="1"/>
      <c r="Y1" s="1"/>
      <c r="Z1" s="1"/>
    </row>
    <row r="2" spans="1:26" ht="14.25">
      <c r="A2" s="1"/>
      <c r="B2" s="1"/>
      <c r="C2" s="1"/>
      <c r="D2" s="1"/>
      <c r="E2" s="1"/>
      <c r="F2" s="1"/>
      <c r="G2" s="1"/>
      <c r="H2" s="1"/>
      <c r="I2" s="1"/>
      <c r="J2" s="1"/>
      <c r="K2" s="1"/>
      <c r="L2" s="1"/>
      <c r="M2" s="1"/>
      <c r="N2" s="1"/>
      <c r="O2" s="1"/>
      <c r="P2" s="1"/>
      <c r="Q2" s="1"/>
      <c r="R2" s="1"/>
      <c r="S2" s="1"/>
      <c r="T2" s="1"/>
      <c r="U2" s="1"/>
      <c r="V2" s="1"/>
      <c r="W2" s="1"/>
      <c r="X2" s="1"/>
      <c r="Y2" s="1"/>
      <c r="Z2" s="1"/>
    </row>
    <row r="3" spans="1:26" ht="14.25">
      <c r="A3" s="1"/>
      <c r="B3" s="1"/>
      <c r="C3" s="1"/>
      <c r="D3" s="1"/>
      <c r="E3" s="1"/>
      <c r="F3" s="1"/>
      <c r="G3" s="1"/>
      <c r="H3" s="1"/>
      <c r="I3" s="1"/>
      <c r="J3" s="1"/>
      <c r="K3" s="1"/>
      <c r="L3" s="1"/>
      <c r="M3" s="1"/>
      <c r="N3" s="1"/>
      <c r="O3" s="1"/>
      <c r="P3" s="1"/>
      <c r="Q3" s="1"/>
      <c r="R3" s="1"/>
      <c r="S3" s="1"/>
      <c r="T3" s="1"/>
      <c r="U3" s="1"/>
      <c r="V3" s="1"/>
      <c r="W3" s="1"/>
      <c r="X3" s="1"/>
      <c r="Y3" s="1"/>
      <c r="Z3" s="1"/>
    </row>
    <row r="4" spans="1:26" ht="72" customHeight="1">
      <c r="A4" s="1"/>
      <c r="B4" s="2"/>
      <c r="C4" s="3" t="s">
        <v>0</v>
      </c>
      <c r="D4" s="4"/>
      <c r="E4" s="1"/>
      <c r="F4" s="1"/>
      <c r="G4" s="1"/>
      <c r="H4" s="1"/>
      <c r="I4" s="1"/>
      <c r="J4" s="1"/>
      <c r="K4" s="1"/>
      <c r="L4" s="1"/>
      <c r="M4" s="1"/>
      <c r="N4" s="1"/>
      <c r="O4" s="1"/>
      <c r="P4" s="1"/>
      <c r="Q4" s="1"/>
      <c r="R4" s="1"/>
      <c r="S4" s="1"/>
      <c r="T4" s="1"/>
      <c r="U4" s="1"/>
      <c r="V4" s="1"/>
      <c r="W4" s="1"/>
      <c r="X4" s="1"/>
      <c r="Y4" s="1"/>
      <c r="Z4" s="1"/>
    </row>
    <row r="5" spans="1:26" ht="63.75">
      <c r="A5" s="1"/>
      <c r="B5" s="5"/>
      <c r="C5" s="6"/>
      <c r="D5" s="7"/>
      <c r="E5" s="1"/>
      <c r="F5" s="1"/>
      <c r="G5" s="1"/>
      <c r="H5" s="1"/>
      <c r="I5" s="1"/>
      <c r="J5" s="1"/>
      <c r="K5" s="1"/>
      <c r="L5" s="1"/>
      <c r="M5" s="1"/>
      <c r="N5" s="1"/>
      <c r="O5" s="1"/>
      <c r="P5" s="1"/>
      <c r="Q5" s="1"/>
      <c r="R5" s="1"/>
      <c r="S5" s="1"/>
      <c r="T5" s="1"/>
      <c r="U5" s="1"/>
      <c r="V5" s="1"/>
      <c r="W5" s="1"/>
      <c r="X5" s="1"/>
      <c r="Y5" s="1"/>
      <c r="Z5" s="1"/>
    </row>
    <row r="6" spans="1:26" ht="14.25">
      <c r="A6" s="1"/>
      <c r="B6" s="5"/>
      <c r="D6" s="7"/>
      <c r="E6" s="1"/>
      <c r="F6" s="1"/>
      <c r="G6" s="1"/>
      <c r="H6" s="1"/>
      <c r="I6" s="1"/>
      <c r="J6" s="1"/>
      <c r="K6" s="1"/>
      <c r="L6" s="1"/>
      <c r="M6" s="1"/>
      <c r="N6" s="1"/>
      <c r="O6" s="1"/>
      <c r="P6" s="1"/>
      <c r="Q6" s="1"/>
      <c r="R6" s="1"/>
      <c r="S6" s="1"/>
      <c r="T6" s="1"/>
      <c r="U6" s="1"/>
      <c r="V6" s="1"/>
      <c r="W6" s="1"/>
      <c r="X6" s="1"/>
      <c r="Y6" s="1"/>
      <c r="Z6" s="1"/>
    </row>
    <row r="7" spans="1:26" ht="27" customHeight="1">
      <c r="A7" s="1"/>
      <c r="B7" s="5"/>
      <c r="D7" s="7"/>
      <c r="E7" s="1"/>
      <c r="F7" s="1"/>
      <c r="G7" s="1"/>
      <c r="H7" s="1"/>
      <c r="I7" s="1"/>
      <c r="J7" s="1"/>
      <c r="K7" s="1"/>
      <c r="L7" s="1"/>
      <c r="M7" s="1"/>
      <c r="N7" s="1"/>
      <c r="O7" s="1"/>
      <c r="P7" s="1"/>
      <c r="Q7" s="1"/>
      <c r="R7" s="1"/>
      <c r="S7" s="1"/>
      <c r="T7" s="1"/>
      <c r="U7" s="1"/>
      <c r="V7" s="1"/>
      <c r="W7" s="1"/>
      <c r="X7" s="1"/>
      <c r="Y7" s="1"/>
      <c r="Z7" s="1"/>
    </row>
    <row r="8" spans="1:26" ht="27.75" customHeight="1">
      <c r="A8" s="1"/>
      <c r="B8" s="5"/>
      <c r="D8" s="7"/>
      <c r="E8" s="1"/>
      <c r="F8" s="1"/>
      <c r="G8" s="1"/>
      <c r="H8" s="1"/>
      <c r="I8" s="1"/>
      <c r="J8" s="1"/>
      <c r="K8" s="1"/>
      <c r="L8" s="1"/>
      <c r="M8" s="1"/>
      <c r="N8" s="1"/>
      <c r="O8" s="1"/>
      <c r="P8" s="1"/>
      <c r="Q8" s="1"/>
      <c r="R8" s="1"/>
      <c r="S8" s="1"/>
      <c r="T8" s="1"/>
      <c r="U8" s="1"/>
      <c r="V8" s="1"/>
      <c r="W8" s="1"/>
      <c r="X8" s="1"/>
      <c r="Y8" s="1"/>
      <c r="Z8" s="1"/>
    </row>
    <row r="9" spans="1:26" ht="28.5" customHeight="1">
      <c r="A9" s="8"/>
      <c r="B9" s="9"/>
      <c r="C9" s="10" t="s">
        <v>1</v>
      </c>
      <c r="D9" s="11"/>
      <c r="E9" s="8"/>
      <c r="F9" s="8"/>
      <c r="G9" s="8"/>
      <c r="H9" s="8"/>
      <c r="I9" s="8"/>
      <c r="J9" s="8"/>
      <c r="K9" s="8"/>
      <c r="L9" s="8"/>
      <c r="M9" s="8"/>
      <c r="N9" s="8"/>
      <c r="O9" s="8"/>
      <c r="P9" s="8"/>
      <c r="Q9" s="8"/>
      <c r="R9" s="8"/>
      <c r="S9" s="8"/>
      <c r="T9" s="8"/>
      <c r="U9" s="8"/>
      <c r="V9" s="8"/>
      <c r="W9" s="8"/>
      <c r="X9" s="8"/>
      <c r="Y9" s="8"/>
      <c r="Z9" s="8"/>
    </row>
    <row r="10" spans="1:26" ht="21">
      <c r="A10" s="8"/>
      <c r="B10" s="9"/>
      <c r="C10" s="10"/>
      <c r="D10" s="11"/>
      <c r="E10" s="8"/>
      <c r="F10" s="8"/>
      <c r="G10" s="8"/>
      <c r="H10" s="8"/>
      <c r="I10" s="8"/>
      <c r="J10" s="8"/>
      <c r="K10" s="8"/>
      <c r="L10" s="8"/>
      <c r="M10" s="8"/>
      <c r="N10" s="8"/>
      <c r="O10" s="8"/>
      <c r="P10" s="8"/>
      <c r="Q10" s="8"/>
      <c r="R10" s="8"/>
      <c r="S10" s="8"/>
      <c r="T10" s="8"/>
      <c r="U10" s="8"/>
      <c r="V10" s="8"/>
      <c r="W10" s="8"/>
      <c r="X10" s="8"/>
      <c r="Y10" s="8"/>
      <c r="Z10" s="8"/>
    </row>
    <row r="11" spans="1:26" ht="35.25" customHeight="1">
      <c r="A11" s="12"/>
      <c r="B11" s="13"/>
      <c r="C11" s="47" t="s">
        <v>2</v>
      </c>
      <c r="D11" s="14"/>
      <c r="E11" s="12"/>
      <c r="F11" s="12"/>
      <c r="G11" s="12"/>
      <c r="H11" s="12"/>
      <c r="I11" s="12"/>
      <c r="J11" s="12"/>
      <c r="K11" s="12"/>
      <c r="L11" s="12"/>
      <c r="M11" s="12"/>
      <c r="N11" s="12"/>
      <c r="O11" s="12"/>
      <c r="P11" s="12"/>
      <c r="Q11" s="12"/>
      <c r="R11" s="12"/>
      <c r="S11" s="12"/>
      <c r="T11" s="12"/>
      <c r="U11" s="12"/>
      <c r="V11" s="12"/>
      <c r="W11" s="12"/>
      <c r="X11" s="12"/>
      <c r="Y11" s="12"/>
      <c r="Z11" s="12"/>
    </row>
    <row r="12" spans="1:26" ht="14.25">
      <c r="A12" s="1"/>
      <c r="B12" s="5"/>
      <c r="D12" s="7"/>
      <c r="E12" s="1"/>
      <c r="F12" s="1"/>
      <c r="G12" s="1"/>
      <c r="H12" s="1"/>
      <c r="I12" s="1"/>
      <c r="J12" s="1"/>
      <c r="K12" s="1"/>
      <c r="L12" s="1"/>
      <c r="M12" s="1"/>
      <c r="N12" s="1"/>
      <c r="O12" s="1"/>
      <c r="P12" s="1"/>
      <c r="Q12" s="1"/>
      <c r="R12" s="1"/>
      <c r="S12" s="1"/>
      <c r="T12" s="1"/>
      <c r="U12" s="1"/>
      <c r="V12" s="1"/>
      <c r="W12" s="1"/>
      <c r="X12" s="1"/>
      <c r="Y12" s="1"/>
      <c r="Z12" s="1"/>
    </row>
    <row r="13" spans="1:26" ht="7.5" customHeight="1">
      <c r="A13" s="1"/>
      <c r="B13" s="5"/>
      <c r="D13" s="7"/>
      <c r="E13" s="1"/>
      <c r="F13" s="1"/>
      <c r="G13" s="1"/>
      <c r="H13" s="1"/>
      <c r="I13" s="1"/>
      <c r="J13" s="1"/>
      <c r="K13" s="1"/>
      <c r="L13" s="1"/>
      <c r="M13" s="1"/>
      <c r="N13" s="1"/>
      <c r="O13" s="1"/>
      <c r="P13" s="1"/>
      <c r="Q13" s="1"/>
      <c r="R13" s="1"/>
      <c r="S13" s="1"/>
      <c r="T13" s="1"/>
      <c r="U13" s="1"/>
      <c r="V13" s="1"/>
      <c r="W13" s="1"/>
      <c r="X13" s="1"/>
      <c r="Y13" s="1"/>
      <c r="Z13" s="1"/>
    </row>
    <row r="14" spans="1:26" ht="14.25">
      <c r="A14" s="1"/>
      <c r="B14" s="5"/>
      <c r="D14" s="7"/>
      <c r="E14" s="1"/>
      <c r="F14" s="1"/>
      <c r="G14" s="1"/>
      <c r="H14" s="1"/>
      <c r="I14" s="1"/>
      <c r="J14" s="1"/>
      <c r="K14" s="1"/>
      <c r="L14" s="1"/>
      <c r="M14" s="1"/>
      <c r="N14" s="1"/>
      <c r="O14" s="1"/>
      <c r="P14" s="1"/>
      <c r="Q14" s="1"/>
      <c r="R14" s="1"/>
      <c r="S14" s="1"/>
      <c r="T14" s="1"/>
      <c r="U14" s="1"/>
      <c r="V14" s="1"/>
      <c r="W14" s="1"/>
      <c r="X14" s="1"/>
      <c r="Y14" s="1"/>
      <c r="Z14" s="1"/>
    </row>
    <row r="15" spans="1:26" ht="29.25" customHeight="1">
      <c r="A15" s="1"/>
      <c r="B15" s="5"/>
      <c r="C15" s="15" t="s">
        <v>3</v>
      </c>
      <c r="D15" s="7"/>
      <c r="E15" s="1"/>
      <c r="F15" s="1"/>
      <c r="G15" s="1"/>
      <c r="H15" s="1"/>
      <c r="I15" s="1"/>
      <c r="J15" s="1"/>
      <c r="K15" s="1"/>
      <c r="L15" s="1"/>
      <c r="M15" s="1"/>
      <c r="N15" s="1"/>
      <c r="O15" s="1"/>
      <c r="P15" s="1"/>
      <c r="Q15" s="1"/>
      <c r="R15" s="1"/>
      <c r="S15" s="1"/>
      <c r="T15" s="1"/>
      <c r="U15" s="1"/>
      <c r="V15" s="1"/>
      <c r="W15" s="1"/>
      <c r="X15" s="1"/>
      <c r="Y15" s="1"/>
      <c r="Z15" s="1"/>
    </row>
    <row r="16" spans="1:26" ht="14.25">
      <c r="A16" s="1"/>
      <c r="B16" s="5"/>
      <c r="C16" s="16" t="s">
        <v>4</v>
      </c>
      <c r="D16" s="7"/>
      <c r="E16" s="1"/>
      <c r="F16" s="1"/>
      <c r="G16" s="1"/>
      <c r="H16" s="1"/>
      <c r="I16" s="1"/>
      <c r="J16" s="1"/>
      <c r="K16" s="1"/>
      <c r="L16" s="1"/>
      <c r="M16" s="1"/>
      <c r="N16" s="1"/>
      <c r="O16" s="1"/>
      <c r="P16" s="1"/>
      <c r="Q16" s="1"/>
      <c r="R16" s="1"/>
      <c r="S16" s="1"/>
      <c r="T16" s="1"/>
      <c r="U16" s="1"/>
      <c r="V16" s="1"/>
      <c r="W16" s="1"/>
      <c r="X16" s="1"/>
      <c r="Y16" s="1"/>
      <c r="Z16" s="1"/>
    </row>
    <row r="17" spans="1:26" ht="14.25">
      <c r="A17" s="1"/>
      <c r="B17" s="5"/>
      <c r="C17" s="17" t="s">
        <v>5</v>
      </c>
      <c r="D17" s="7"/>
      <c r="E17" s="1"/>
      <c r="F17" s="1"/>
      <c r="G17" s="1"/>
      <c r="H17" s="1"/>
      <c r="I17" s="1"/>
      <c r="J17" s="1"/>
      <c r="K17" s="1"/>
      <c r="L17" s="1"/>
      <c r="M17" s="1"/>
      <c r="N17" s="1"/>
      <c r="O17" s="1"/>
      <c r="P17" s="1"/>
      <c r="Q17" s="1"/>
      <c r="R17" s="1"/>
      <c r="S17" s="1"/>
      <c r="T17" s="1"/>
      <c r="U17" s="1"/>
      <c r="V17" s="1"/>
      <c r="W17" s="1"/>
      <c r="X17" s="1"/>
      <c r="Y17" s="1"/>
      <c r="Z17" s="1"/>
    </row>
    <row r="18" spans="1:26" ht="28.5">
      <c r="A18" s="1"/>
      <c r="B18" s="5"/>
      <c r="C18" s="18" t="s">
        <v>6</v>
      </c>
      <c r="D18" s="7"/>
      <c r="E18" s="1"/>
      <c r="F18" s="1"/>
      <c r="G18" s="1"/>
      <c r="H18" s="1"/>
      <c r="I18" s="1"/>
      <c r="J18" s="1"/>
      <c r="K18" s="1"/>
      <c r="L18" s="1"/>
      <c r="M18" s="1"/>
      <c r="N18" s="1"/>
      <c r="O18" s="1"/>
      <c r="P18" s="1"/>
      <c r="Q18" s="1"/>
      <c r="R18" s="1"/>
      <c r="S18" s="1"/>
      <c r="T18" s="1"/>
      <c r="U18" s="1"/>
      <c r="V18" s="1"/>
      <c r="W18" s="1"/>
      <c r="X18" s="1"/>
      <c r="Y18" s="1"/>
      <c r="Z18" s="1"/>
    </row>
    <row r="19" spans="1:26" ht="14.25">
      <c r="A19" s="1"/>
      <c r="B19" s="19"/>
      <c r="C19" s="20"/>
      <c r="D19" s="21"/>
      <c r="E19" s="1"/>
      <c r="F19" s="1"/>
      <c r="G19" s="1"/>
      <c r="H19" s="1"/>
      <c r="I19" s="1"/>
      <c r="J19" s="1"/>
      <c r="K19" s="1"/>
      <c r="L19" s="1"/>
      <c r="M19" s="1"/>
      <c r="N19" s="1"/>
      <c r="O19" s="1"/>
      <c r="P19" s="1"/>
      <c r="Q19" s="1"/>
      <c r="R19" s="1"/>
      <c r="S19" s="1"/>
      <c r="T19" s="1"/>
      <c r="U19" s="1"/>
      <c r="V19" s="1"/>
      <c r="W19" s="1"/>
      <c r="X19" s="1"/>
      <c r="Y19" s="1"/>
      <c r="Z19" s="1"/>
    </row>
    <row r="20" spans="1:26" ht="14.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sheetProtection algorithmName="SHA-512" hashValue="vI/PvNPvKwdLBaZwwmQMFpAfxgAsQRycunsZKgkqe6kON8vWRjw+3lTiqZWwgz+6WDxqxM6VSreKaCP/yNvrPA==" saltValue="rsYUeJVvEigVfnv6cv0MRQ==" spinCount="100000" sheet="1" objects="1" scenarios="1"/>
  <hyperlinks>
    <hyperlink ref="C11" r:id="rId1" xr:uid="{00000000-0004-0000-0000-000000000000}"/>
    <hyperlink ref="C15" r:id="rId2" xr:uid="{00000000-0004-0000-0000-000001000000}"/>
  </hyperlinks>
  <pageMargins left="0.7" right="0.7" top="0.75" bottom="0.75" header="0" footer="0"/>
  <pageSetup orientation="landscape"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workbookViewId="0">
      <selection activeCell="N5" sqref="N5"/>
    </sheetView>
  </sheetViews>
  <sheetFormatPr defaultColWidth="14.3984375" defaultRowHeight="15" customHeight="1"/>
  <cols>
    <col min="1" max="1" width="8.73046875" customWidth="1"/>
    <col min="2" max="2" width="9.33203125" customWidth="1"/>
    <col min="3" max="3" width="11.73046875" customWidth="1"/>
    <col min="4" max="4" width="13.3984375" customWidth="1"/>
    <col min="5" max="5" width="10.3984375" customWidth="1"/>
    <col min="6" max="6" width="14.265625" customWidth="1"/>
    <col min="7" max="7" width="13.1328125" customWidth="1"/>
    <col min="8" max="8" width="16.265625" customWidth="1"/>
    <col min="9" max="9" width="14.3984375" customWidth="1"/>
    <col min="10" max="10" width="11.3984375" customWidth="1"/>
    <col min="11" max="11" width="11.86328125" customWidth="1"/>
    <col min="12" max="12" width="16.73046875" customWidth="1"/>
    <col min="13" max="13" width="18" customWidth="1"/>
    <col min="14" max="14" width="8.86328125" customWidth="1"/>
    <col min="15" max="15" width="10.86328125" customWidth="1"/>
    <col min="16" max="18" width="8.86328125" customWidth="1"/>
  </cols>
  <sheetData>
    <row r="1" spans="1:15" ht="14.25">
      <c r="A1" s="22"/>
    </row>
    <row r="2" spans="1:15" ht="23.25">
      <c r="A2" s="22"/>
      <c r="B2" s="23" t="s">
        <v>7</v>
      </c>
      <c r="C2" s="24"/>
      <c r="D2" s="24"/>
      <c r="E2" s="24"/>
      <c r="F2" s="24"/>
      <c r="G2" s="24"/>
      <c r="H2" s="24"/>
      <c r="I2" s="24"/>
      <c r="J2" s="24"/>
      <c r="K2" s="24"/>
      <c r="L2" s="24"/>
      <c r="M2" s="24"/>
    </row>
    <row r="3" spans="1:15" ht="15.75">
      <c r="A3" s="22"/>
      <c r="B3" s="25" t="s">
        <v>8</v>
      </c>
    </row>
    <row r="4" spans="1:15" ht="14.25">
      <c r="A4" s="22"/>
    </row>
    <row r="5" spans="1:15" ht="14.25">
      <c r="A5" s="22"/>
      <c r="B5" s="26" t="s">
        <v>9</v>
      </c>
      <c r="C5" s="26" t="s">
        <v>10</v>
      </c>
      <c r="D5" s="26" t="s">
        <v>11</v>
      </c>
      <c r="E5" s="26" t="s">
        <v>12</v>
      </c>
      <c r="F5" s="26" t="s">
        <v>13</v>
      </c>
      <c r="G5" s="26" t="s">
        <v>14</v>
      </c>
      <c r="H5" s="26" t="s">
        <v>15</v>
      </c>
      <c r="I5" s="26" t="s">
        <v>16</v>
      </c>
      <c r="J5" s="26" t="s">
        <v>17</v>
      </c>
      <c r="K5" s="26" t="s">
        <v>18</v>
      </c>
      <c r="L5" s="26" t="s">
        <v>19</v>
      </c>
      <c r="M5" s="26" t="s">
        <v>20</v>
      </c>
    </row>
    <row r="6" spans="1:15" ht="14.25">
      <c r="A6" s="22"/>
      <c r="B6" s="27" t="s">
        <v>21</v>
      </c>
      <c r="C6" s="27">
        <v>1185732</v>
      </c>
      <c r="D6" s="28">
        <v>44210</v>
      </c>
      <c r="E6" s="27" t="s">
        <v>22</v>
      </c>
      <c r="F6" s="27" t="s">
        <v>23</v>
      </c>
      <c r="G6" s="27" t="s">
        <v>23</v>
      </c>
      <c r="H6" s="27" t="s">
        <v>24</v>
      </c>
      <c r="I6" s="29">
        <v>0.5</v>
      </c>
      <c r="J6" s="30">
        <v>12000</v>
      </c>
      <c r="K6" s="31">
        <f t="shared" ref="K6:K260" si="0">I6*J6</f>
        <v>6000</v>
      </c>
      <c r="L6" s="31">
        <f t="shared" ref="L6:L260" si="1">K6*M6</f>
        <v>3000</v>
      </c>
      <c r="M6" s="32">
        <v>0.5</v>
      </c>
      <c r="O6" s="33"/>
    </row>
    <row r="7" spans="1:15" ht="14.25">
      <c r="A7" s="22"/>
      <c r="B7" s="27" t="s">
        <v>21</v>
      </c>
      <c r="C7" s="27">
        <v>1185732</v>
      </c>
      <c r="D7" s="28">
        <v>44210</v>
      </c>
      <c r="E7" s="27" t="s">
        <v>22</v>
      </c>
      <c r="F7" s="27" t="s">
        <v>23</v>
      </c>
      <c r="G7" s="27" t="s">
        <v>23</v>
      </c>
      <c r="H7" s="27" t="s">
        <v>25</v>
      </c>
      <c r="I7" s="29">
        <v>0.5</v>
      </c>
      <c r="J7" s="30">
        <v>10000</v>
      </c>
      <c r="K7" s="31">
        <f t="shared" si="0"/>
        <v>5000</v>
      </c>
      <c r="L7" s="31">
        <f t="shared" si="1"/>
        <v>1500</v>
      </c>
      <c r="M7" s="32">
        <v>0.3</v>
      </c>
      <c r="O7" s="33"/>
    </row>
    <row r="8" spans="1:15" ht="14.25">
      <c r="A8" s="22"/>
      <c r="B8" s="27" t="s">
        <v>21</v>
      </c>
      <c r="C8" s="27">
        <v>1185732</v>
      </c>
      <c r="D8" s="28">
        <v>44210</v>
      </c>
      <c r="E8" s="27" t="s">
        <v>22</v>
      </c>
      <c r="F8" s="27" t="s">
        <v>23</v>
      </c>
      <c r="G8" s="27" t="s">
        <v>23</v>
      </c>
      <c r="H8" s="27" t="s">
        <v>26</v>
      </c>
      <c r="I8" s="29">
        <v>0.4</v>
      </c>
      <c r="J8" s="30">
        <v>10000</v>
      </c>
      <c r="K8" s="31">
        <f t="shared" si="0"/>
        <v>4000</v>
      </c>
      <c r="L8" s="31">
        <f t="shared" si="1"/>
        <v>1400</v>
      </c>
      <c r="M8" s="32">
        <v>0.35</v>
      </c>
      <c r="O8" s="33"/>
    </row>
    <row r="9" spans="1:15" ht="14.25">
      <c r="A9" s="22"/>
      <c r="B9" s="27" t="s">
        <v>21</v>
      </c>
      <c r="C9" s="27">
        <v>1185732</v>
      </c>
      <c r="D9" s="28">
        <v>44210</v>
      </c>
      <c r="E9" s="27" t="s">
        <v>22</v>
      </c>
      <c r="F9" s="27" t="s">
        <v>23</v>
      </c>
      <c r="G9" s="27" t="s">
        <v>23</v>
      </c>
      <c r="H9" s="27" t="s">
        <v>27</v>
      </c>
      <c r="I9" s="29">
        <v>0.45</v>
      </c>
      <c r="J9" s="30">
        <v>8500</v>
      </c>
      <c r="K9" s="31">
        <f t="shared" si="0"/>
        <v>3825</v>
      </c>
      <c r="L9" s="31">
        <f t="shared" si="1"/>
        <v>1338.75</v>
      </c>
      <c r="M9" s="32">
        <v>0.35</v>
      </c>
      <c r="O9" s="33"/>
    </row>
    <row r="10" spans="1:15" ht="14.25">
      <c r="A10" s="22"/>
      <c r="B10" s="27" t="s">
        <v>21</v>
      </c>
      <c r="C10" s="27">
        <v>1185732</v>
      </c>
      <c r="D10" s="28">
        <v>44210</v>
      </c>
      <c r="E10" s="27" t="s">
        <v>22</v>
      </c>
      <c r="F10" s="27" t="s">
        <v>23</v>
      </c>
      <c r="G10" s="27" t="s">
        <v>23</v>
      </c>
      <c r="H10" s="27" t="s">
        <v>28</v>
      </c>
      <c r="I10" s="29">
        <v>0.6</v>
      </c>
      <c r="J10" s="30">
        <v>9000</v>
      </c>
      <c r="K10" s="31">
        <f t="shared" si="0"/>
        <v>5400</v>
      </c>
      <c r="L10" s="31">
        <f t="shared" si="1"/>
        <v>1620</v>
      </c>
      <c r="M10" s="32">
        <v>0.3</v>
      </c>
      <c r="O10" s="33"/>
    </row>
    <row r="11" spans="1:15" ht="14.25">
      <c r="A11" s="22"/>
      <c r="B11" s="27" t="s">
        <v>21</v>
      </c>
      <c r="C11" s="27">
        <v>1185732</v>
      </c>
      <c r="D11" s="28">
        <v>44210</v>
      </c>
      <c r="E11" s="27" t="s">
        <v>22</v>
      </c>
      <c r="F11" s="27" t="s">
        <v>23</v>
      </c>
      <c r="G11" s="27" t="s">
        <v>23</v>
      </c>
      <c r="H11" s="27" t="s">
        <v>29</v>
      </c>
      <c r="I11" s="29">
        <v>0.5</v>
      </c>
      <c r="J11" s="30">
        <v>10000</v>
      </c>
      <c r="K11" s="31">
        <f t="shared" si="0"/>
        <v>5000</v>
      </c>
      <c r="L11" s="31">
        <f t="shared" si="1"/>
        <v>1250</v>
      </c>
      <c r="M11" s="32">
        <v>0.25</v>
      </c>
      <c r="O11" s="33"/>
    </row>
    <row r="12" spans="1:15" ht="14.25">
      <c r="A12" s="22"/>
      <c r="B12" s="27" t="s">
        <v>21</v>
      </c>
      <c r="C12" s="27">
        <v>1185732</v>
      </c>
      <c r="D12" s="28">
        <v>44239</v>
      </c>
      <c r="E12" s="27" t="s">
        <v>22</v>
      </c>
      <c r="F12" s="27" t="s">
        <v>23</v>
      </c>
      <c r="G12" s="27" t="s">
        <v>23</v>
      </c>
      <c r="H12" s="27" t="s">
        <v>24</v>
      </c>
      <c r="I12" s="29">
        <v>0.5</v>
      </c>
      <c r="J12" s="30">
        <v>12500</v>
      </c>
      <c r="K12" s="31">
        <f t="shared" si="0"/>
        <v>6250</v>
      </c>
      <c r="L12" s="31">
        <f t="shared" si="1"/>
        <v>3125</v>
      </c>
      <c r="M12" s="32">
        <v>0.5</v>
      </c>
      <c r="O12" s="33"/>
    </row>
    <row r="13" spans="1:15" ht="14.25">
      <c r="A13" s="22"/>
      <c r="B13" s="27" t="s">
        <v>21</v>
      </c>
      <c r="C13" s="27">
        <v>1185732</v>
      </c>
      <c r="D13" s="28">
        <v>44239</v>
      </c>
      <c r="E13" s="27" t="s">
        <v>22</v>
      </c>
      <c r="F13" s="27" t="s">
        <v>23</v>
      </c>
      <c r="G13" s="27" t="s">
        <v>23</v>
      </c>
      <c r="H13" s="27" t="s">
        <v>25</v>
      </c>
      <c r="I13" s="29">
        <v>0.5</v>
      </c>
      <c r="J13" s="30">
        <v>9000</v>
      </c>
      <c r="K13" s="31">
        <f t="shared" si="0"/>
        <v>4500</v>
      </c>
      <c r="L13" s="31">
        <f t="shared" si="1"/>
        <v>1350</v>
      </c>
      <c r="M13" s="32">
        <v>0.3</v>
      </c>
      <c r="O13" s="33"/>
    </row>
    <row r="14" spans="1:15" ht="14.25">
      <c r="A14" s="22"/>
      <c r="B14" s="27" t="s">
        <v>21</v>
      </c>
      <c r="C14" s="27">
        <v>1185732</v>
      </c>
      <c r="D14" s="28">
        <v>44239</v>
      </c>
      <c r="E14" s="27" t="s">
        <v>22</v>
      </c>
      <c r="F14" s="27" t="s">
        <v>23</v>
      </c>
      <c r="G14" s="27" t="s">
        <v>23</v>
      </c>
      <c r="H14" s="27" t="s">
        <v>26</v>
      </c>
      <c r="I14" s="29">
        <v>0.4</v>
      </c>
      <c r="J14" s="30">
        <v>9500</v>
      </c>
      <c r="K14" s="31">
        <f t="shared" si="0"/>
        <v>3800</v>
      </c>
      <c r="L14" s="31">
        <f t="shared" si="1"/>
        <v>1330</v>
      </c>
      <c r="M14" s="32">
        <v>0.35</v>
      </c>
      <c r="O14" s="33"/>
    </row>
    <row r="15" spans="1:15" ht="14.25">
      <c r="A15" s="22"/>
      <c r="B15" s="27" t="s">
        <v>21</v>
      </c>
      <c r="C15" s="27">
        <v>1185732</v>
      </c>
      <c r="D15" s="28">
        <v>44239</v>
      </c>
      <c r="E15" s="27" t="s">
        <v>22</v>
      </c>
      <c r="F15" s="27" t="s">
        <v>23</v>
      </c>
      <c r="G15" s="27" t="s">
        <v>23</v>
      </c>
      <c r="H15" s="27" t="s">
        <v>27</v>
      </c>
      <c r="I15" s="29">
        <v>0.45</v>
      </c>
      <c r="J15" s="30">
        <v>8250</v>
      </c>
      <c r="K15" s="31">
        <f t="shared" si="0"/>
        <v>3712.5</v>
      </c>
      <c r="L15" s="31">
        <f t="shared" si="1"/>
        <v>1299.375</v>
      </c>
      <c r="M15" s="32">
        <v>0.35</v>
      </c>
      <c r="O15" s="33"/>
    </row>
    <row r="16" spans="1:15" ht="14.25">
      <c r="A16" s="22"/>
      <c r="B16" s="27" t="s">
        <v>21</v>
      </c>
      <c r="C16" s="27">
        <v>1185732</v>
      </c>
      <c r="D16" s="28">
        <v>44239</v>
      </c>
      <c r="E16" s="27" t="s">
        <v>22</v>
      </c>
      <c r="F16" s="27" t="s">
        <v>23</v>
      </c>
      <c r="G16" s="27" t="s">
        <v>23</v>
      </c>
      <c r="H16" s="27" t="s">
        <v>28</v>
      </c>
      <c r="I16" s="29">
        <v>0.6</v>
      </c>
      <c r="J16" s="30">
        <v>9000</v>
      </c>
      <c r="K16" s="31">
        <f t="shared" si="0"/>
        <v>5400</v>
      </c>
      <c r="L16" s="31">
        <f t="shared" si="1"/>
        <v>1620</v>
      </c>
      <c r="M16" s="32">
        <v>0.3</v>
      </c>
      <c r="O16" s="33"/>
    </row>
    <row r="17" spans="1:15" ht="14.25">
      <c r="A17" s="22"/>
      <c r="B17" s="27" t="s">
        <v>21</v>
      </c>
      <c r="C17" s="27">
        <v>1185732</v>
      </c>
      <c r="D17" s="28">
        <v>44239</v>
      </c>
      <c r="E17" s="27" t="s">
        <v>22</v>
      </c>
      <c r="F17" s="27" t="s">
        <v>23</v>
      </c>
      <c r="G17" s="27" t="s">
        <v>23</v>
      </c>
      <c r="H17" s="27" t="s">
        <v>29</v>
      </c>
      <c r="I17" s="29">
        <v>0.5</v>
      </c>
      <c r="J17" s="30">
        <v>10000</v>
      </c>
      <c r="K17" s="31">
        <f t="shared" si="0"/>
        <v>5000</v>
      </c>
      <c r="L17" s="31">
        <f t="shared" si="1"/>
        <v>1250</v>
      </c>
      <c r="M17" s="32">
        <v>0.25</v>
      </c>
      <c r="O17" s="33"/>
    </row>
    <row r="18" spans="1:15" ht="14.25">
      <c r="A18" s="22"/>
      <c r="B18" s="27" t="s">
        <v>21</v>
      </c>
      <c r="C18" s="27">
        <v>1185732</v>
      </c>
      <c r="D18" s="28">
        <v>44265</v>
      </c>
      <c r="E18" s="27" t="s">
        <v>22</v>
      </c>
      <c r="F18" s="27" t="s">
        <v>23</v>
      </c>
      <c r="G18" s="27" t="s">
        <v>23</v>
      </c>
      <c r="H18" s="27" t="s">
        <v>24</v>
      </c>
      <c r="I18" s="29">
        <v>0.5</v>
      </c>
      <c r="J18" s="30">
        <v>12200</v>
      </c>
      <c r="K18" s="31">
        <f t="shared" si="0"/>
        <v>6100</v>
      </c>
      <c r="L18" s="31">
        <f t="shared" si="1"/>
        <v>3050</v>
      </c>
      <c r="M18" s="32">
        <v>0.5</v>
      </c>
      <c r="O18" s="33"/>
    </row>
    <row r="19" spans="1:15" ht="14.25">
      <c r="A19" s="22"/>
      <c r="B19" s="27" t="s">
        <v>21</v>
      </c>
      <c r="C19" s="27">
        <v>1185732</v>
      </c>
      <c r="D19" s="28">
        <v>44265</v>
      </c>
      <c r="E19" s="27" t="s">
        <v>22</v>
      </c>
      <c r="F19" s="27" t="s">
        <v>23</v>
      </c>
      <c r="G19" s="27" t="s">
        <v>23</v>
      </c>
      <c r="H19" s="27" t="s">
        <v>25</v>
      </c>
      <c r="I19" s="29">
        <v>0.5</v>
      </c>
      <c r="J19" s="30">
        <v>9250</v>
      </c>
      <c r="K19" s="31">
        <f t="shared" si="0"/>
        <v>4625</v>
      </c>
      <c r="L19" s="31">
        <f t="shared" si="1"/>
        <v>1387.5</v>
      </c>
      <c r="M19" s="32">
        <v>0.3</v>
      </c>
      <c r="O19" s="33"/>
    </row>
    <row r="20" spans="1:15" ht="14.25">
      <c r="A20" s="22"/>
      <c r="B20" s="27" t="s">
        <v>21</v>
      </c>
      <c r="C20" s="27">
        <v>1185732</v>
      </c>
      <c r="D20" s="28">
        <v>44265</v>
      </c>
      <c r="E20" s="27" t="s">
        <v>22</v>
      </c>
      <c r="F20" s="27" t="s">
        <v>23</v>
      </c>
      <c r="G20" s="27" t="s">
        <v>23</v>
      </c>
      <c r="H20" s="27" t="s">
        <v>26</v>
      </c>
      <c r="I20" s="29">
        <v>0.4</v>
      </c>
      <c r="J20" s="30">
        <v>9500</v>
      </c>
      <c r="K20" s="31">
        <f t="shared" si="0"/>
        <v>3800</v>
      </c>
      <c r="L20" s="31">
        <f t="shared" si="1"/>
        <v>1330</v>
      </c>
      <c r="M20" s="32">
        <v>0.35</v>
      </c>
      <c r="O20" s="33"/>
    </row>
    <row r="21" spans="1:15" ht="15.75" customHeight="1">
      <c r="A21" s="22"/>
      <c r="B21" s="27" t="s">
        <v>21</v>
      </c>
      <c r="C21" s="27">
        <v>1185732</v>
      </c>
      <c r="D21" s="28">
        <v>44265</v>
      </c>
      <c r="E21" s="27" t="s">
        <v>22</v>
      </c>
      <c r="F21" s="27" t="s">
        <v>23</v>
      </c>
      <c r="G21" s="27" t="s">
        <v>23</v>
      </c>
      <c r="H21" s="27" t="s">
        <v>27</v>
      </c>
      <c r="I21" s="29">
        <v>0.45</v>
      </c>
      <c r="J21" s="30">
        <v>8000</v>
      </c>
      <c r="K21" s="31">
        <f t="shared" si="0"/>
        <v>3600</v>
      </c>
      <c r="L21" s="31">
        <f t="shared" si="1"/>
        <v>1260</v>
      </c>
      <c r="M21" s="32">
        <v>0.35</v>
      </c>
      <c r="O21" s="33"/>
    </row>
    <row r="22" spans="1:15" ht="15.75" customHeight="1">
      <c r="A22" s="22"/>
      <c r="B22" s="27" t="s">
        <v>21</v>
      </c>
      <c r="C22" s="27">
        <v>1185732</v>
      </c>
      <c r="D22" s="28">
        <v>44265</v>
      </c>
      <c r="E22" s="27" t="s">
        <v>22</v>
      </c>
      <c r="F22" s="27" t="s">
        <v>23</v>
      </c>
      <c r="G22" s="27" t="s">
        <v>23</v>
      </c>
      <c r="H22" s="27" t="s">
        <v>28</v>
      </c>
      <c r="I22" s="29">
        <v>0.6</v>
      </c>
      <c r="J22" s="30">
        <v>8500</v>
      </c>
      <c r="K22" s="31">
        <f t="shared" si="0"/>
        <v>5100</v>
      </c>
      <c r="L22" s="31">
        <f t="shared" si="1"/>
        <v>1530</v>
      </c>
      <c r="M22" s="32">
        <v>0.3</v>
      </c>
      <c r="O22" s="33"/>
    </row>
    <row r="23" spans="1:15" ht="15.75" customHeight="1">
      <c r="A23" s="22"/>
      <c r="B23" s="27" t="s">
        <v>21</v>
      </c>
      <c r="C23" s="27">
        <v>1185732</v>
      </c>
      <c r="D23" s="28">
        <v>44265</v>
      </c>
      <c r="E23" s="27" t="s">
        <v>22</v>
      </c>
      <c r="F23" s="27" t="s">
        <v>23</v>
      </c>
      <c r="G23" s="27" t="s">
        <v>23</v>
      </c>
      <c r="H23" s="27" t="s">
        <v>29</v>
      </c>
      <c r="I23" s="29">
        <v>0.5</v>
      </c>
      <c r="J23" s="30">
        <v>9500</v>
      </c>
      <c r="K23" s="31">
        <f t="shared" si="0"/>
        <v>4750</v>
      </c>
      <c r="L23" s="31">
        <f t="shared" si="1"/>
        <v>1187.5</v>
      </c>
      <c r="M23" s="32">
        <v>0.25</v>
      </c>
      <c r="O23" s="33"/>
    </row>
    <row r="24" spans="1:15" ht="15.75" customHeight="1">
      <c r="A24" s="22"/>
      <c r="B24" s="27" t="s">
        <v>21</v>
      </c>
      <c r="C24" s="27">
        <v>1185732</v>
      </c>
      <c r="D24" s="28">
        <v>44297</v>
      </c>
      <c r="E24" s="27" t="s">
        <v>22</v>
      </c>
      <c r="F24" s="27" t="s">
        <v>23</v>
      </c>
      <c r="G24" s="27" t="s">
        <v>23</v>
      </c>
      <c r="H24" s="27" t="s">
        <v>24</v>
      </c>
      <c r="I24" s="29">
        <v>0.5</v>
      </c>
      <c r="J24" s="30">
        <v>12000</v>
      </c>
      <c r="K24" s="31">
        <f t="shared" si="0"/>
        <v>6000</v>
      </c>
      <c r="L24" s="31">
        <f t="shared" si="1"/>
        <v>3000</v>
      </c>
      <c r="M24" s="32">
        <v>0.5</v>
      </c>
      <c r="O24" s="33"/>
    </row>
    <row r="25" spans="1:15" ht="15.75" customHeight="1">
      <c r="A25" s="22"/>
      <c r="B25" s="27" t="s">
        <v>21</v>
      </c>
      <c r="C25" s="27">
        <v>1185732</v>
      </c>
      <c r="D25" s="28">
        <v>44297</v>
      </c>
      <c r="E25" s="27" t="s">
        <v>22</v>
      </c>
      <c r="F25" s="27" t="s">
        <v>23</v>
      </c>
      <c r="G25" s="27" t="s">
        <v>23</v>
      </c>
      <c r="H25" s="27" t="s">
        <v>25</v>
      </c>
      <c r="I25" s="29">
        <v>0.5</v>
      </c>
      <c r="J25" s="30">
        <v>9000</v>
      </c>
      <c r="K25" s="31">
        <f t="shared" si="0"/>
        <v>4500</v>
      </c>
      <c r="L25" s="31">
        <f t="shared" si="1"/>
        <v>1350</v>
      </c>
      <c r="M25" s="32">
        <v>0.3</v>
      </c>
      <c r="O25" s="33"/>
    </row>
    <row r="26" spans="1:15" ht="15.75" customHeight="1">
      <c r="A26" s="22"/>
      <c r="B26" s="27" t="s">
        <v>21</v>
      </c>
      <c r="C26" s="27">
        <v>1185732</v>
      </c>
      <c r="D26" s="28">
        <v>44297</v>
      </c>
      <c r="E26" s="27" t="s">
        <v>22</v>
      </c>
      <c r="F26" s="27" t="s">
        <v>23</v>
      </c>
      <c r="G26" s="27" t="s">
        <v>23</v>
      </c>
      <c r="H26" s="27" t="s">
        <v>26</v>
      </c>
      <c r="I26" s="29">
        <v>0.4</v>
      </c>
      <c r="J26" s="30">
        <v>9000</v>
      </c>
      <c r="K26" s="31">
        <f t="shared" si="0"/>
        <v>3600</v>
      </c>
      <c r="L26" s="31">
        <f t="shared" si="1"/>
        <v>1260</v>
      </c>
      <c r="M26" s="32">
        <v>0.35</v>
      </c>
      <c r="O26" s="33"/>
    </row>
    <row r="27" spans="1:15" ht="15.75" customHeight="1">
      <c r="A27" s="22"/>
      <c r="B27" s="27" t="s">
        <v>21</v>
      </c>
      <c r="C27" s="27">
        <v>1185732</v>
      </c>
      <c r="D27" s="28">
        <v>44297</v>
      </c>
      <c r="E27" s="27" t="s">
        <v>22</v>
      </c>
      <c r="F27" s="27" t="s">
        <v>23</v>
      </c>
      <c r="G27" s="27" t="s">
        <v>23</v>
      </c>
      <c r="H27" s="27" t="s">
        <v>27</v>
      </c>
      <c r="I27" s="29">
        <v>0.45</v>
      </c>
      <c r="J27" s="30">
        <v>8250</v>
      </c>
      <c r="K27" s="31">
        <f t="shared" si="0"/>
        <v>3712.5</v>
      </c>
      <c r="L27" s="31">
        <f t="shared" si="1"/>
        <v>1299.375</v>
      </c>
      <c r="M27" s="32">
        <v>0.35</v>
      </c>
      <c r="O27" s="33"/>
    </row>
    <row r="28" spans="1:15" ht="15.75" customHeight="1">
      <c r="A28" s="22"/>
      <c r="B28" s="27" t="s">
        <v>21</v>
      </c>
      <c r="C28" s="27">
        <v>1185732</v>
      </c>
      <c r="D28" s="28">
        <v>44297</v>
      </c>
      <c r="E28" s="27" t="s">
        <v>22</v>
      </c>
      <c r="F28" s="27" t="s">
        <v>23</v>
      </c>
      <c r="G28" s="27" t="s">
        <v>23</v>
      </c>
      <c r="H28" s="27" t="s">
        <v>28</v>
      </c>
      <c r="I28" s="29">
        <v>0.6</v>
      </c>
      <c r="J28" s="30">
        <v>8250</v>
      </c>
      <c r="K28" s="31">
        <f t="shared" si="0"/>
        <v>4950</v>
      </c>
      <c r="L28" s="31">
        <f t="shared" si="1"/>
        <v>1485</v>
      </c>
      <c r="M28" s="32">
        <v>0.3</v>
      </c>
      <c r="O28" s="33"/>
    </row>
    <row r="29" spans="1:15" ht="15.75" customHeight="1">
      <c r="A29" s="22"/>
      <c r="B29" s="27" t="s">
        <v>21</v>
      </c>
      <c r="C29" s="27">
        <v>1185732</v>
      </c>
      <c r="D29" s="28">
        <v>44297</v>
      </c>
      <c r="E29" s="27" t="s">
        <v>22</v>
      </c>
      <c r="F29" s="27" t="s">
        <v>23</v>
      </c>
      <c r="G29" s="27" t="s">
        <v>23</v>
      </c>
      <c r="H29" s="27" t="s">
        <v>29</v>
      </c>
      <c r="I29" s="29">
        <v>0.5</v>
      </c>
      <c r="J29" s="30">
        <v>9500</v>
      </c>
      <c r="K29" s="31">
        <f t="shared" si="0"/>
        <v>4750</v>
      </c>
      <c r="L29" s="31">
        <f t="shared" si="1"/>
        <v>1187.5</v>
      </c>
      <c r="M29" s="32">
        <v>0.25</v>
      </c>
      <c r="O29" s="33"/>
    </row>
    <row r="30" spans="1:15" ht="15.75" customHeight="1">
      <c r="A30" s="22"/>
      <c r="B30" s="27" t="s">
        <v>21</v>
      </c>
      <c r="C30" s="27">
        <v>1185732</v>
      </c>
      <c r="D30" s="28">
        <v>44326</v>
      </c>
      <c r="E30" s="27" t="s">
        <v>22</v>
      </c>
      <c r="F30" s="27" t="s">
        <v>23</v>
      </c>
      <c r="G30" s="27" t="s">
        <v>23</v>
      </c>
      <c r="H30" s="27" t="s">
        <v>24</v>
      </c>
      <c r="I30" s="29">
        <v>0.6</v>
      </c>
      <c r="J30" s="30">
        <v>12200</v>
      </c>
      <c r="K30" s="31">
        <f t="shared" si="0"/>
        <v>7320</v>
      </c>
      <c r="L30" s="31">
        <f t="shared" si="1"/>
        <v>3660</v>
      </c>
      <c r="M30" s="32">
        <v>0.5</v>
      </c>
      <c r="O30" s="33"/>
    </row>
    <row r="31" spans="1:15" ht="15.75" customHeight="1">
      <c r="A31" s="22"/>
      <c r="B31" s="27" t="s">
        <v>21</v>
      </c>
      <c r="C31" s="27">
        <v>1185732</v>
      </c>
      <c r="D31" s="28">
        <v>44326</v>
      </c>
      <c r="E31" s="27" t="s">
        <v>22</v>
      </c>
      <c r="F31" s="27" t="s">
        <v>23</v>
      </c>
      <c r="G31" s="27" t="s">
        <v>23</v>
      </c>
      <c r="H31" s="27" t="s">
        <v>25</v>
      </c>
      <c r="I31" s="29">
        <v>0.55000000000000004</v>
      </c>
      <c r="J31" s="30">
        <v>9250</v>
      </c>
      <c r="K31" s="31">
        <f t="shared" si="0"/>
        <v>5087.5</v>
      </c>
      <c r="L31" s="31">
        <f t="shared" si="1"/>
        <v>1526.25</v>
      </c>
      <c r="M31" s="32">
        <v>0.3</v>
      </c>
      <c r="O31" s="33"/>
    </row>
    <row r="32" spans="1:15" ht="15.75" customHeight="1">
      <c r="A32" s="22"/>
      <c r="B32" s="27" t="s">
        <v>21</v>
      </c>
      <c r="C32" s="27">
        <v>1185732</v>
      </c>
      <c r="D32" s="28">
        <v>44326</v>
      </c>
      <c r="E32" s="27" t="s">
        <v>22</v>
      </c>
      <c r="F32" s="27" t="s">
        <v>23</v>
      </c>
      <c r="G32" s="27" t="s">
        <v>23</v>
      </c>
      <c r="H32" s="27" t="s">
        <v>26</v>
      </c>
      <c r="I32" s="29">
        <v>0.5</v>
      </c>
      <c r="J32" s="30">
        <v>9000</v>
      </c>
      <c r="K32" s="31">
        <f t="shared" si="0"/>
        <v>4500</v>
      </c>
      <c r="L32" s="31">
        <f t="shared" si="1"/>
        <v>1575</v>
      </c>
      <c r="M32" s="32">
        <v>0.35</v>
      </c>
      <c r="O32" s="33"/>
    </row>
    <row r="33" spans="1:15" ht="15.75" customHeight="1">
      <c r="A33" s="22"/>
      <c r="B33" s="27" t="s">
        <v>21</v>
      </c>
      <c r="C33" s="27">
        <v>1185732</v>
      </c>
      <c r="D33" s="28">
        <v>44326</v>
      </c>
      <c r="E33" s="27" t="s">
        <v>22</v>
      </c>
      <c r="F33" s="27" t="s">
        <v>23</v>
      </c>
      <c r="G33" s="27" t="s">
        <v>23</v>
      </c>
      <c r="H33" s="27" t="s">
        <v>27</v>
      </c>
      <c r="I33" s="29">
        <v>0.5</v>
      </c>
      <c r="J33" s="30">
        <v>8500</v>
      </c>
      <c r="K33" s="31">
        <f t="shared" si="0"/>
        <v>4250</v>
      </c>
      <c r="L33" s="31">
        <f t="shared" si="1"/>
        <v>1487.5</v>
      </c>
      <c r="M33" s="32">
        <v>0.35</v>
      </c>
      <c r="O33" s="33"/>
    </row>
    <row r="34" spans="1:15" ht="15.75" customHeight="1">
      <c r="A34" s="22"/>
      <c r="B34" s="27" t="s">
        <v>21</v>
      </c>
      <c r="C34" s="27">
        <v>1185732</v>
      </c>
      <c r="D34" s="28">
        <v>44326</v>
      </c>
      <c r="E34" s="27" t="s">
        <v>22</v>
      </c>
      <c r="F34" s="27" t="s">
        <v>23</v>
      </c>
      <c r="G34" s="27" t="s">
        <v>23</v>
      </c>
      <c r="H34" s="27" t="s">
        <v>28</v>
      </c>
      <c r="I34" s="29">
        <v>0.6</v>
      </c>
      <c r="J34" s="30">
        <v>8750</v>
      </c>
      <c r="K34" s="31">
        <f t="shared" si="0"/>
        <v>5250</v>
      </c>
      <c r="L34" s="31">
        <f t="shared" si="1"/>
        <v>1575</v>
      </c>
      <c r="M34" s="32">
        <v>0.3</v>
      </c>
      <c r="O34" s="33"/>
    </row>
    <row r="35" spans="1:15" ht="15.75" customHeight="1">
      <c r="A35" s="22"/>
      <c r="B35" s="27" t="s">
        <v>21</v>
      </c>
      <c r="C35" s="27">
        <v>1185732</v>
      </c>
      <c r="D35" s="28">
        <v>44326</v>
      </c>
      <c r="E35" s="27" t="s">
        <v>22</v>
      </c>
      <c r="F35" s="27" t="s">
        <v>23</v>
      </c>
      <c r="G35" s="27" t="s">
        <v>23</v>
      </c>
      <c r="H35" s="27" t="s">
        <v>29</v>
      </c>
      <c r="I35" s="29">
        <v>0.65</v>
      </c>
      <c r="J35" s="30">
        <v>10000</v>
      </c>
      <c r="K35" s="31">
        <f t="shared" si="0"/>
        <v>6500</v>
      </c>
      <c r="L35" s="31">
        <f t="shared" si="1"/>
        <v>1625</v>
      </c>
      <c r="M35" s="32">
        <v>0.25</v>
      </c>
      <c r="O35" s="33"/>
    </row>
    <row r="36" spans="1:15" ht="15.75" customHeight="1">
      <c r="A36" s="22"/>
      <c r="B36" s="27" t="s">
        <v>21</v>
      </c>
      <c r="C36" s="27">
        <v>1185732</v>
      </c>
      <c r="D36" s="28">
        <v>44359</v>
      </c>
      <c r="E36" s="27" t="s">
        <v>22</v>
      </c>
      <c r="F36" s="27" t="s">
        <v>23</v>
      </c>
      <c r="G36" s="27" t="s">
        <v>23</v>
      </c>
      <c r="H36" s="27" t="s">
        <v>24</v>
      </c>
      <c r="I36" s="29">
        <v>0.6</v>
      </c>
      <c r="J36" s="30">
        <v>12500</v>
      </c>
      <c r="K36" s="31">
        <f t="shared" si="0"/>
        <v>7500</v>
      </c>
      <c r="L36" s="31">
        <f t="shared" si="1"/>
        <v>3750</v>
      </c>
      <c r="M36" s="32">
        <v>0.5</v>
      </c>
      <c r="O36" s="33"/>
    </row>
    <row r="37" spans="1:15" ht="15.75" customHeight="1">
      <c r="A37" s="22"/>
      <c r="B37" s="27" t="s">
        <v>21</v>
      </c>
      <c r="C37" s="27">
        <v>1185732</v>
      </c>
      <c r="D37" s="28">
        <v>44359</v>
      </c>
      <c r="E37" s="27" t="s">
        <v>22</v>
      </c>
      <c r="F37" s="27" t="s">
        <v>23</v>
      </c>
      <c r="G37" s="27" t="s">
        <v>23</v>
      </c>
      <c r="H37" s="27" t="s">
        <v>25</v>
      </c>
      <c r="I37" s="29">
        <v>0.55000000000000004</v>
      </c>
      <c r="J37" s="30">
        <v>10000</v>
      </c>
      <c r="K37" s="31">
        <f t="shared" si="0"/>
        <v>5500</v>
      </c>
      <c r="L37" s="31">
        <f t="shared" si="1"/>
        <v>1650</v>
      </c>
      <c r="M37" s="32">
        <v>0.3</v>
      </c>
      <c r="O37" s="33"/>
    </row>
    <row r="38" spans="1:15" ht="15.75" customHeight="1">
      <c r="A38" s="22"/>
      <c r="B38" s="27" t="s">
        <v>21</v>
      </c>
      <c r="C38" s="27">
        <v>1185732</v>
      </c>
      <c r="D38" s="28">
        <v>44359</v>
      </c>
      <c r="E38" s="27" t="s">
        <v>22</v>
      </c>
      <c r="F38" s="27" t="s">
        <v>23</v>
      </c>
      <c r="G38" s="27" t="s">
        <v>23</v>
      </c>
      <c r="H38" s="27" t="s">
        <v>26</v>
      </c>
      <c r="I38" s="29">
        <v>0.5</v>
      </c>
      <c r="J38" s="30">
        <v>9250</v>
      </c>
      <c r="K38" s="31">
        <f t="shared" si="0"/>
        <v>4625</v>
      </c>
      <c r="L38" s="31">
        <f t="shared" si="1"/>
        <v>1618.75</v>
      </c>
      <c r="M38" s="32">
        <v>0.35</v>
      </c>
      <c r="O38" s="33"/>
    </row>
    <row r="39" spans="1:15" ht="15.75" customHeight="1">
      <c r="A39" s="22"/>
      <c r="B39" s="27" t="s">
        <v>21</v>
      </c>
      <c r="C39" s="27">
        <v>1185732</v>
      </c>
      <c r="D39" s="28">
        <v>44359</v>
      </c>
      <c r="E39" s="27" t="s">
        <v>22</v>
      </c>
      <c r="F39" s="27" t="s">
        <v>23</v>
      </c>
      <c r="G39" s="27" t="s">
        <v>23</v>
      </c>
      <c r="H39" s="27" t="s">
        <v>27</v>
      </c>
      <c r="I39" s="29">
        <v>0.5</v>
      </c>
      <c r="J39" s="30">
        <v>9000</v>
      </c>
      <c r="K39" s="31">
        <f t="shared" si="0"/>
        <v>4500</v>
      </c>
      <c r="L39" s="31">
        <f t="shared" si="1"/>
        <v>1575</v>
      </c>
      <c r="M39" s="32">
        <v>0.35</v>
      </c>
      <c r="O39" s="33"/>
    </row>
    <row r="40" spans="1:15" ht="15.75" customHeight="1">
      <c r="A40" s="22"/>
      <c r="B40" s="27" t="s">
        <v>21</v>
      </c>
      <c r="C40" s="27">
        <v>1185732</v>
      </c>
      <c r="D40" s="28">
        <v>44359</v>
      </c>
      <c r="E40" s="27" t="s">
        <v>22</v>
      </c>
      <c r="F40" s="27" t="s">
        <v>23</v>
      </c>
      <c r="G40" s="27" t="s">
        <v>23</v>
      </c>
      <c r="H40" s="27" t="s">
        <v>28</v>
      </c>
      <c r="I40" s="29">
        <v>0.6</v>
      </c>
      <c r="J40" s="30">
        <v>9000</v>
      </c>
      <c r="K40" s="31">
        <f t="shared" si="0"/>
        <v>5400</v>
      </c>
      <c r="L40" s="31">
        <f t="shared" si="1"/>
        <v>1620</v>
      </c>
      <c r="M40" s="32">
        <v>0.3</v>
      </c>
      <c r="O40" s="33"/>
    </row>
    <row r="41" spans="1:15" ht="15.75" customHeight="1">
      <c r="A41" s="22"/>
      <c r="B41" s="27" t="s">
        <v>21</v>
      </c>
      <c r="C41" s="27">
        <v>1185732</v>
      </c>
      <c r="D41" s="28">
        <v>44359</v>
      </c>
      <c r="E41" s="27" t="s">
        <v>22</v>
      </c>
      <c r="F41" s="27" t="s">
        <v>23</v>
      </c>
      <c r="G41" s="27" t="s">
        <v>23</v>
      </c>
      <c r="H41" s="27" t="s">
        <v>29</v>
      </c>
      <c r="I41" s="29">
        <v>0.65</v>
      </c>
      <c r="J41" s="30">
        <v>10500</v>
      </c>
      <c r="K41" s="31">
        <f t="shared" si="0"/>
        <v>6825</v>
      </c>
      <c r="L41" s="31">
        <f t="shared" si="1"/>
        <v>1706.25</v>
      </c>
      <c r="M41" s="32">
        <v>0.25</v>
      </c>
      <c r="O41" s="33"/>
    </row>
    <row r="42" spans="1:15" ht="15.75" customHeight="1">
      <c r="A42" s="22"/>
      <c r="B42" s="27" t="s">
        <v>21</v>
      </c>
      <c r="C42" s="27">
        <v>1185732</v>
      </c>
      <c r="D42" s="28">
        <v>44387</v>
      </c>
      <c r="E42" s="27" t="s">
        <v>22</v>
      </c>
      <c r="F42" s="27" t="s">
        <v>23</v>
      </c>
      <c r="G42" s="27" t="s">
        <v>23</v>
      </c>
      <c r="H42" s="27" t="s">
        <v>24</v>
      </c>
      <c r="I42" s="29">
        <v>0.6</v>
      </c>
      <c r="J42" s="30">
        <v>12750</v>
      </c>
      <c r="K42" s="31">
        <f t="shared" si="0"/>
        <v>7650</v>
      </c>
      <c r="L42" s="31">
        <f t="shared" si="1"/>
        <v>3825</v>
      </c>
      <c r="M42" s="32">
        <v>0.5</v>
      </c>
      <c r="O42" s="33"/>
    </row>
    <row r="43" spans="1:15" ht="15.75" customHeight="1">
      <c r="A43" s="22"/>
      <c r="B43" s="27" t="s">
        <v>21</v>
      </c>
      <c r="C43" s="27">
        <v>1185732</v>
      </c>
      <c r="D43" s="28">
        <v>44387</v>
      </c>
      <c r="E43" s="27" t="s">
        <v>22</v>
      </c>
      <c r="F43" s="27" t="s">
        <v>23</v>
      </c>
      <c r="G43" s="27" t="s">
        <v>23</v>
      </c>
      <c r="H43" s="27" t="s">
        <v>25</v>
      </c>
      <c r="I43" s="29">
        <v>0.55000000000000004</v>
      </c>
      <c r="J43" s="30">
        <v>10250</v>
      </c>
      <c r="K43" s="31">
        <f t="shared" si="0"/>
        <v>5637.5000000000009</v>
      </c>
      <c r="L43" s="31">
        <f t="shared" si="1"/>
        <v>1691.2500000000002</v>
      </c>
      <c r="M43" s="32">
        <v>0.3</v>
      </c>
      <c r="O43" s="33"/>
    </row>
    <row r="44" spans="1:15" ht="15.75" customHeight="1">
      <c r="A44" s="22"/>
      <c r="B44" s="27" t="s">
        <v>21</v>
      </c>
      <c r="C44" s="27">
        <v>1185732</v>
      </c>
      <c r="D44" s="28">
        <v>44387</v>
      </c>
      <c r="E44" s="27" t="s">
        <v>22</v>
      </c>
      <c r="F44" s="27" t="s">
        <v>23</v>
      </c>
      <c r="G44" s="27" t="s">
        <v>23</v>
      </c>
      <c r="H44" s="27" t="s">
        <v>26</v>
      </c>
      <c r="I44" s="29">
        <v>0.5</v>
      </c>
      <c r="J44" s="30">
        <v>9500</v>
      </c>
      <c r="K44" s="31">
        <f t="shared" si="0"/>
        <v>4750</v>
      </c>
      <c r="L44" s="31">
        <f t="shared" si="1"/>
        <v>1662.5</v>
      </c>
      <c r="M44" s="32">
        <v>0.35</v>
      </c>
      <c r="O44" s="33"/>
    </row>
    <row r="45" spans="1:15" ht="15.75" customHeight="1">
      <c r="A45" s="22"/>
      <c r="B45" s="27" t="s">
        <v>21</v>
      </c>
      <c r="C45" s="27">
        <v>1185732</v>
      </c>
      <c r="D45" s="28">
        <v>44387</v>
      </c>
      <c r="E45" s="27" t="s">
        <v>22</v>
      </c>
      <c r="F45" s="27" t="s">
        <v>23</v>
      </c>
      <c r="G45" s="27" t="s">
        <v>23</v>
      </c>
      <c r="H45" s="27" t="s">
        <v>27</v>
      </c>
      <c r="I45" s="29">
        <v>0.5</v>
      </c>
      <c r="J45" s="30">
        <v>9000</v>
      </c>
      <c r="K45" s="31">
        <f t="shared" si="0"/>
        <v>4500</v>
      </c>
      <c r="L45" s="31">
        <f t="shared" si="1"/>
        <v>1575</v>
      </c>
      <c r="M45" s="32">
        <v>0.35</v>
      </c>
      <c r="O45" s="33"/>
    </row>
    <row r="46" spans="1:15" ht="15.75" customHeight="1">
      <c r="A46" s="22"/>
      <c r="B46" s="27" t="s">
        <v>21</v>
      </c>
      <c r="C46" s="27">
        <v>1185732</v>
      </c>
      <c r="D46" s="28">
        <v>44387</v>
      </c>
      <c r="E46" s="27" t="s">
        <v>22</v>
      </c>
      <c r="F46" s="27" t="s">
        <v>23</v>
      </c>
      <c r="G46" s="27" t="s">
        <v>23</v>
      </c>
      <c r="H46" s="27" t="s">
        <v>28</v>
      </c>
      <c r="I46" s="29">
        <v>0.6</v>
      </c>
      <c r="J46" s="30">
        <v>9250</v>
      </c>
      <c r="K46" s="31">
        <f t="shared" si="0"/>
        <v>5550</v>
      </c>
      <c r="L46" s="31">
        <f t="shared" si="1"/>
        <v>1665</v>
      </c>
      <c r="M46" s="32">
        <v>0.3</v>
      </c>
      <c r="O46" s="33"/>
    </row>
    <row r="47" spans="1:15" ht="15.75" customHeight="1">
      <c r="A47" s="22"/>
      <c r="B47" s="27" t="s">
        <v>21</v>
      </c>
      <c r="C47" s="27">
        <v>1185732</v>
      </c>
      <c r="D47" s="28">
        <v>44387</v>
      </c>
      <c r="E47" s="27" t="s">
        <v>22</v>
      </c>
      <c r="F47" s="27" t="s">
        <v>23</v>
      </c>
      <c r="G47" s="27" t="s">
        <v>23</v>
      </c>
      <c r="H47" s="27" t="s">
        <v>29</v>
      </c>
      <c r="I47" s="29">
        <v>0.65</v>
      </c>
      <c r="J47" s="30">
        <v>11000</v>
      </c>
      <c r="K47" s="31">
        <f t="shared" si="0"/>
        <v>7150</v>
      </c>
      <c r="L47" s="31">
        <f t="shared" si="1"/>
        <v>1787.5</v>
      </c>
      <c r="M47" s="32">
        <v>0.25</v>
      </c>
      <c r="O47" s="33"/>
    </row>
    <row r="48" spans="1:15" ht="15.75" customHeight="1">
      <c r="A48" s="22"/>
      <c r="B48" s="27" t="s">
        <v>21</v>
      </c>
      <c r="C48" s="27">
        <v>1185732</v>
      </c>
      <c r="D48" s="28">
        <v>44419</v>
      </c>
      <c r="E48" s="27" t="s">
        <v>22</v>
      </c>
      <c r="F48" s="27" t="s">
        <v>23</v>
      </c>
      <c r="G48" s="27" t="s">
        <v>23</v>
      </c>
      <c r="H48" s="27" t="s">
        <v>24</v>
      </c>
      <c r="I48" s="29">
        <v>0.6</v>
      </c>
      <c r="J48" s="30">
        <v>12500</v>
      </c>
      <c r="K48" s="31">
        <f t="shared" si="0"/>
        <v>7500</v>
      </c>
      <c r="L48" s="31">
        <f t="shared" si="1"/>
        <v>3750</v>
      </c>
      <c r="M48" s="32">
        <v>0.5</v>
      </c>
      <c r="O48" s="33"/>
    </row>
    <row r="49" spans="1:15" ht="15.75" customHeight="1">
      <c r="A49" s="22"/>
      <c r="B49" s="27" t="s">
        <v>21</v>
      </c>
      <c r="C49" s="27">
        <v>1185732</v>
      </c>
      <c r="D49" s="28">
        <v>44419</v>
      </c>
      <c r="E49" s="27" t="s">
        <v>22</v>
      </c>
      <c r="F49" s="27" t="s">
        <v>23</v>
      </c>
      <c r="G49" s="27" t="s">
        <v>23</v>
      </c>
      <c r="H49" s="27" t="s">
        <v>25</v>
      </c>
      <c r="I49" s="29">
        <v>0.55000000000000004</v>
      </c>
      <c r="J49" s="30">
        <v>10250</v>
      </c>
      <c r="K49" s="31">
        <f t="shared" si="0"/>
        <v>5637.5000000000009</v>
      </c>
      <c r="L49" s="31">
        <f t="shared" si="1"/>
        <v>1691.2500000000002</v>
      </c>
      <c r="M49" s="32">
        <v>0.3</v>
      </c>
      <c r="O49" s="33"/>
    </row>
    <row r="50" spans="1:15" ht="15.75" customHeight="1">
      <c r="A50" s="22"/>
      <c r="B50" s="27" t="s">
        <v>21</v>
      </c>
      <c r="C50" s="27">
        <v>1185732</v>
      </c>
      <c r="D50" s="28">
        <v>44419</v>
      </c>
      <c r="E50" s="27" t="s">
        <v>22</v>
      </c>
      <c r="F50" s="27" t="s">
        <v>23</v>
      </c>
      <c r="G50" s="27" t="s">
        <v>23</v>
      </c>
      <c r="H50" s="27" t="s">
        <v>26</v>
      </c>
      <c r="I50" s="29">
        <v>0.5</v>
      </c>
      <c r="J50" s="30">
        <v>9500</v>
      </c>
      <c r="K50" s="31">
        <f t="shared" si="0"/>
        <v>4750</v>
      </c>
      <c r="L50" s="31">
        <f t="shared" si="1"/>
        <v>1662.5</v>
      </c>
      <c r="M50" s="32">
        <v>0.35</v>
      </c>
      <c r="O50" s="33"/>
    </row>
    <row r="51" spans="1:15" ht="15.75" customHeight="1">
      <c r="A51" s="22"/>
      <c r="B51" s="27" t="s">
        <v>21</v>
      </c>
      <c r="C51" s="27">
        <v>1185732</v>
      </c>
      <c r="D51" s="28">
        <v>44419</v>
      </c>
      <c r="E51" s="27" t="s">
        <v>22</v>
      </c>
      <c r="F51" s="27" t="s">
        <v>23</v>
      </c>
      <c r="G51" s="27" t="s">
        <v>23</v>
      </c>
      <c r="H51" s="27" t="s">
        <v>27</v>
      </c>
      <c r="I51" s="29">
        <v>0.5</v>
      </c>
      <c r="J51" s="30">
        <v>9250</v>
      </c>
      <c r="K51" s="31">
        <f t="shared" si="0"/>
        <v>4625</v>
      </c>
      <c r="L51" s="31">
        <f t="shared" si="1"/>
        <v>1618.75</v>
      </c>
      <c r="M51" s="32">
        <v>0.35</v>
      </c>
      <c r="O51" s="33"/>
    </row>
    <row r="52" spans="1:15" ht="15.75" customHeight="1">
      <c r="A52" s="22"/>
      <c r="B52" s="27" t="s">
        <v>21</v>
      </c>
      <c r="C52" s="27">
        <v>1185732</v>
      </c>
      <c r="D52" s="28">
        <v>44419</v>
      </c>
      <c r="E52" s="27" t="s">
        <v>22</v>
      </c>
      <c r="F52" s="27" t="s">
        <v>23</v>
      </c>
      <c r="G52" s="27" t="s">
        <v>23</v>
      </c>
      <c r="H52" s="27" t="s">
        <v>28</v>
      </c>
      <c r="I52" s="29">
        <v>0.6</v>
      </c>
      <c r="J52" s="30">
        <v>9000</v>
      </c>
      <c r="K52" s="31">
        <f t="shared" si="0"/>
        <v>5400</v>
      </c>
      <c r="L52" s="31">
        <f t="shared" si="1"/>
        <v>1620</v>
      </c>
      <c r="M52" s="32">
        <v>0.3</v>
      </c>
      <c r="O52" s="33"/>
    </row>
    <row r="53" spans="1:15" ht="15.75" customHeight="1">
      <c r="A53" s="22"/>
      <c r="B53" s="27" t="s">
        <v>21</v>
      </c>
      <c r="C53" s="27">
        <v>1185732</v>
      </c>
      <c r="D53" s="28">
        <v>44419</v>
      </c>
      <c r="E53" s="27" t="s">
        <v>22</v>
      </c>
      <c r="F53" s="27" t="s">
        <v>23</v>
      </c>
      <c r="G53" s="27" t="s">
        <v>23</v>
      </c>
      <c r="H53" s="27" t="s">
        <v>29</v>
      </c>
      <c r="I53" s="29">
        <v>0.65</v>
      </c>
      <c r="J53" s="30">
        <v>10750</v>
      </c>
      <c r="K53" s="31">
        <f t="shared" si="0"/>
        <v>6987.5</v>
      </c>
      <c r="L53" s="31">
        <f t="shared" si="1"/>
        <v>1746.875</v>
      </c>
      <c r="M53" s="32">
        <v>0.25</v>
      </c>
      <c r="O53" s="33"/>
    </row>
    <row r="54" spans="1:15" ht="15.75" customHeight="1">
      <c r="A54" s="22"/>
      <c r="B54" s="27" t="s">
        <v>21</v>
      </c>
      <c r="C54" s="27">
        <v>1185732</v>
      </c>
      <c r="D54" s="28">
        <v>44449</v>
      </c>
      <c r="E54" s="27" t="s">
        <v>22</v>
      </c>
      <c r="F54" s="27" t="s">
        <v>23</v>
      </c>
      <c r="G54" s="27" t="s">
        <v>23</v>
      </c>
      <c r="H54" s="27" t="s">
        <v>24</v>
      </c>
      <c r="I54" s="29">
        <v>0.6</v>
      </c>
      <c r="J54" s="30">
        <v>12000</v>
      </c>
      <c r="K54" s="31">
        <f t="shared" si="0"/>
        <v>7200</v>
      </c>
      <c r="L54" s="31">
        <f t="shared" si="1"/>
        <v>3600</v>
      </c>
      <c r="M54" s="32">
        <v>0.5</v>
      </c>
      <c r="O54" s="33"/>
    </row>
    <row r="55" spans="1:15" ht="15.75" customHeight="1">
      <c r="A55" s="22"/>
      <c r="B55" s="27" t="s">
        <v>21</v>
      </c>
      <c r="C55" s="27">
        <v>1185732</v>
      </c>
      <c r="D55" s="28">
        <v>44449</v>
      </c>
      <c r="E55" s="27" t="s">
        <v>22</v>
      </c>
      <c r="F55" s="27" t="s">
        <v>23</v>
      </c>
      <c r="G55" s="27" t="s">
        <v>23</v>
      </c>
      <c r="H55" s="27" t="s">
        <v>25</v>
      </c>
      <c r="I55" s="29">
        <v>0.55000000000000004</v>
      </c>
      <c r="J55" s="30">
        <v>10000</v>
      </c>
      <c r="K55" s="31">
        <f t="shared" si="0"/>
        <v>5500</v>
      </c>
      <c r="L55" s="31">
        <f t="shared" si="1"/>
        <v>1650</v>
      </c>
      <c r="M55" s="32">
        <v>0.3</v>
      </c>
      <c r="O55" s="33"/>
    </row>
    <row r="56" spans="1:15" ht="15.75" customHeight="1">
      <c r="A56" s="22"/>
      <c r="B56" s="27" t="s">
        <v>21</v>
      </c>
      <c r="C56" s="27">
        <v>1185732</v>
      </c>
      <c r="D56" s="28">
        <v>44449</v>
      </c>
      <c r="E56" s="27" t="s">
        <v>22</v>
      </c>
      <c r="F56" s="27" t="s">
        <v>23</v>
      </c>
      <c r="G56" s="27" t="s">
        <v>23</v>
      </c>
      <c r="H56" s="27" t="s">
        <v>26</v>
      </c>
      <c r="I56" s="29">
        <v>0.5</v>
      </c>
      <c r="J56" s="30">
        <v>9250</v>
      </c>
      <c r="K56" s="31">
        <f t="shared" si="0"/>
        <v>4625</v>
      </c>
      <c r="L56" s="31">
        <f t="shared" si="1"/>
        <v>1618.75</v>
      </c>
      <c r="M56" s="32">
        <v>0.35</v>
      </c>
      <c r="O56" s="33"/>
    </row>
    <row r="57" spans="1:15" ht="15.75" customHeight="1">
      <c r="A57" s="22"/>
      <c r="B57" s="27" t="s">
        <v>21</v>
      </c>
      <c r="C57" s="27">
        <v>1185732</v>
      </c>
      <c r="D57" s="28">
        <v>44449</v>
      </c>
      <c r="E57" s="27" t="s">
        <v>22</v>
      </c>
      <c r="F57" s="27" t="s">
        <v>23</v>
      </c>
      <c r="G57" s="27" t="s">
        <v>23</v>
      </c>
      <c r="H57" s="27" t="s">
        <v>27</v>
      </c>
      <c r="I57" s="29">
        <v>0.5</v>
      </c>
      <c r="J57" s="30">
        <v>9000</v>
      </c>
      <c r="K57" s="31">
        <f t="shared" si="0"/>
        <v>4500</v>
      </c>
      <c r="L57" s="31">
        <f t="shared" si="1"/>
        <v>1575</v>
      </c>
      <c r="M57" s="32">
        <v>0.35</v>
      </c>
      <c r="O57" s="33"/>
    </row>
    <row r="58" spans="1:15" ht="15.75" customHeight="1">
      <c r="A58" s="22"/>
      <c r="B58" s="27" t="s">
        <v>21</v>
      </c>
      <c r="C58" s="27">
        <v>1185732</v>
      </c>
      <c r="D58" s="28">
        <v>44449</v>
      </c>
      <c r="E58" s="27" t="s">
        <v>22</v>
      </c>
      <c r="F58" s="27" t="s">
        <v>23</v>
      </c>
      <c r="G58" s="27" t="s">
        <v>23</v>
      </c>
      <c r="H58" s="27" t="s">
        <v>28</v>
      </c>
      <c r="I58" s="29">
        <v>0.6</v>
      </c>
      <c r="J58" s="30">
        <v>9000</v>
      </c>
      <c r="K58" s="31">
        <f t="shared" si="0"/>
        <v>5400</v>
      </c>
      <c r="L58" s="31">
        <f t="shared" si="1"/>
        <v>1620</v>
      </c>
      <c r="M58" s="32">
        <v>0.3</v>
      </c>
      <c r="O58" s="33"/>
    </row>
    <row r="59" spans="1:15" ht="15.75" customHeight="1">
      <c r="A59" s="22"/>
      <c r="B59" s="27" t="s">
        <v>21</v>
      </c>
      <c r="C59" s="27">
        <v>1185732</v>
      </c>
      <c r="D59" s="28">
        <v>44449</v>
      </c>
      <c r="E59" s="27" t="s">
        <v>22</v>
      </c>
      <c r="F59" s="27" t="s">
        <v>23</v>
      </c>
      <c r="G59" s="27" t="s">
        <v>23</v>
      </c>
      <c r="H59" s="27" t="s">
        <v>29</v>
      </c>
      <c r="I59" s="29">
        <v>0.65</v>
      </c>
      <c r="J59" s="30">
        <v>10000</v>
      </c>
      <c r="K59" s="31">
        <f t="shared" si="0"/>
        <v>6500</v>
      </c>
      <c r="L59" s="31">
        <f t="shared" si="1"/>
        <v>1625</v>
      </c>
      <c r="M59" s="32">
        <v>0.25</v>
      </c>
      <c r="O59" s="33"/>
    </row>
    <row r="60" spans="1:15" ht="15.75" customHeight="1">
      <c r="A60" s="22"/>
      <c r="B60" s="27" t="s">
        <v>21</v>
      </c>
      <c r="C60" s="27">
        <v>1185732</v>
      </c>
      <c r="D60" s="28">
        <v>44481</v>
      </c>
      <c r="E60" s="27" t="s">
        <v>22</v>
      </c>
      <c r="F60" s="27" t="s">
        <v>23</v>
      </c>
      <c r="G60" s="27" t="s">
        <v>23</v>
      </c>
      <c r="H60" s="27" t="s">
        <v>24</v>
      </c>
      <c r="I60" s="29">
        <v>0.65</v>
      </c>
      <c r="J60" s="30">
        <v>11750</v>
      </c>
      <c r="K60" s="31">
        <f t="shared" si="0"/>
        <v>7637.5</v>
      </c>
      <c r="L60" s="31">
        <f t="shared" si="1"/>
        <v>3818.75</v>
      </c>
      <c r="M60" s="32">
        <v>0.5</v>
      </c>
      <c r="O60" s="33"/>
    </row>
    <row r="61" spans="1:15" ht="15.75" customHeight="1">
      <c r="A61" s="22"/>
      <c r="B61" s="27" t="s">
        <v>21</v>
      </c>
      <c r="C61" s="27">
        <v>1185732</v>
      </c>
      <c r="D61" s="28">
        <v>44481</v>
      </c>
      <c r="E61" s="27" t="s">
        <v>22</v>
      </c>
      <c r="F61" s="27" t="s">
        <v>23</v>
      </c>
      <c r="G61" s="27" t="s">
        <v>23</v>
      </c>
      <c r="H61" s="27" t="s">
        <v>25</v>
      </c>
      <c r="I61" s="29">
        <v>0.55000000000000004</v>
      </c>
      <c r="J61" s="30">
        <v>10000</v>
      </c>
      <c r="K61" s="31">
        <f t="shared" si="0"/>
        <v>5500</v>
      </c>
      <c r="L61" s="31">
        <f t="shared" si="1"/>
        <v>1650</v>
      </c>
      <c r="M61" s="32">
        <v>0.3</v>
      </c>
      <c r="O61" s="33"/>
    </row>
    <row r="62" spans="1:15" ht="15.75" customHeight="1">
      <c r="A62" s="22"/>
      <c r="B62" s="27" t="s">
        <v>21</v>
      </c>
      <c r="C62" s="27">
        <v>1185732</v>
      </c>
      <c r="D62" s="28">
        <v>44481</v>
      </c>
      <c r="E62" s="27" t="s">
        <v>22</v>
      </c>
      <c r="F62" s="27" t="s">
        <v>23</v>
      </c>
      <c r="G62" s="27" t="s">
        <v>23</v>
      </c>
      <c r="H62" s="27" t="s">
        <v>26</v>
      </c>
      <c r="I62" s="29">
        <v>0.55000000000000004</v>
      </c>
      <c r="J62" s="30">
        <v>9000</v>
      </c>
      <c r="K62" s="31">
        <f t="shared" si="0"/>
        <v>4950</v>
      </c>
      <c r="L62" s="31">
        <f t="shared" si="1"/>
        <v>1732.5</v>
      </c>
      <c r="M62" s="32">
        <v>0.35</v>
      </c>
      <c r="O62" s="33"/>
    </row>
    <row r="63" spans="1:15" ht="15.75" customHeight="1">
      <c r="A63" s="22"/>
      <c r="B63" s="27" t="s">
        <v>21</v>
      </c>
      <c r="C63" s="27">
        <v>1185732</v>
      </c>
      <c r="D63" s="28">
        <v>44481</v>
      </c>
      <c r="E63" s="27" t="s">
        <v>22</v>
      </c>
      <c r="F63" s="27" t="s">
        <v>23</v>
      </c>
      <c r="G63" s="27" t="s">
        <v>23</v>
      </c>
      <c r="H63" s="27" t="s">
        <v>27</v>
      </c>
      <c r="I63" s="29">
        <v>0.55000000000000004</v>
      </c>
      <c r="J63" s="30">
        <v>8750</v>
      </c>
      <c r="K63" s="31">
        <f t="shared" si="0"/>
        <v>4812.5</v>
      </c>
      <c r="L63" s="31">
        <f t="shared" si="1"/>
        <v>1684.375</v>
      </c>
      <c r="M63" s="32">
        <v>0.35</v>
      </c>
      <c r="O63" s="33"/>
    </row>
    <row r="64" spans="1:15" ht="15.75" customHeight="1">
      <c r="A64" s="22"/>
      <c r="B64" s="27" t="s">
        <v>21</v>
      </c>
      <c r="C64" s="27">
        <v>1185732</v>
      </c>
      <c r="D64" s="28">
        <v>44481</v>
      </c>
      <c r="E64" s="27" t="s">
        <v>22</v>
      </c>
      <c r="F64" s="27" t="s">
        <v>23</v>
      </c>
      <c r="G64" s="27" t="s">
        <v>23</v>
      </c>
      <c r="H64" s="27" t="s">
        <v>28</v>
      </c>
      <c r="I64" s="29">
        <v>0.65</v>
      </c>
      <c r="J64" s="30">
        <v>8750</v>
      </c>
      <c r="K64" s="31">
        <f t="shared" si="0"/>
        <v>5687.5</v>
      </c>
      <c r="L64" s="31">
        <f t="shared" si="1"/>
        <v>1706.25</v>
      </c>
      <c r="M64" s="32">
        <v>0.3</v>
      </c>
      <c r="O64" s="33"/>
    </row>
    <row r="65" spans="1:15" ht="15.75" customHeight="1">
      <c r="A65" s="22"/>
      <c r="B65" s="27" t="s">
        <v>21</v>
      </c>
      <c r="C65" s="27">
        <v>1185732</v>
      </c>
      <c r="D65" s="28">
        <v>44481</v>
      </c>
      <c r="E65" s="27" t="s">
        <v>22</v>
      </c>
      <c r="F65" s="27" t="s">
        <v>23</v>
      </c>
      <c r="G65" s="27" t="s">
        <v>23</v>
      </c>
      <c r="H65" s="27" t="s">
        <v>29</v>
      </c>
      <c r="I65" s="29">
        <v>0.7</v>
      </c>
      <c r="J65" s="30">
        <v>10000</v>
      </c>
      <c r="K65" s="31">
        <f t="shared" si="0"/>
        <v>7000</v>
      </c>
      <c r="L65" s="31">
        <f t="shared" si="1"/>
        <v>1750</v>
      </c>
      <c r="M65" s="32">
        <v>0.25</v>
      </c>
      <c r="O65" s="33"/>
    </row>
    <row r="66" spans="1:15" ht="15.75" customHeight="1">
      <c r="A66" s="22"/>
      <c r="B66" s="27" t="s">
        <v>21</v>
      </c>
      <c r="C66" s="27">
        <v>1185732</v>
      </c>
      <c r="D66" s="28">
        <v>44511</v>
      </c>
      <c r="E66" s="27" t="s">
        <v>22</v>
      </c>
      <c r="F66" s="27" t="s">
        <v>23</v>
      </c>
      <c r="G66" s="27" t="s">
        <v>23</v>
      </c>
      <c r="H66" s="27" t="s">
        <v>24</v>
      </c>
      <c r="I66" s="29">
        <v>0.65</v>
      </c>
      <c r="J66" s="30">
        <v>11500</v>
      </c>
      <c r="K66" s="31">
        <f t="shared" si="0"/>
        <v>7475</v>
      </c>
      <c r="L66" s="31">
        <f t="shared" si="1"/>
        <v>3737.5</v>
      </c>
      <c r="M66" s="32">
        <v>0.5</v>
      </c>
      <c r="O66" s="33"/>
    </row>
    <row r="67" spans="1:15" ht="15.75" customHeight="1">
      <c r="A67" s="22"/>
      <c r="B67" s="27" t="s">
        <v>21</v>
      </c>
      <c r="C67" s="27">
        <v>1185732</v>
      </c>
      <c r="D67" s="28">
        <v>44511</v>
      </c>
      <c r="E67" s="27" t="s">
        <v>22</v>
      </c>
      <c r="F67" s="27" t="s">
        <v>23</v>
      </c>
      <c r="G67" s="27" t="s">
        <v>23</v>
      </c>
      <c r="H67" s="27" t="s">
        <v>25</v>
      </c>
      <c r="I67" s="29">
        <v>0.55000000000000004</v>
      </c>
      <c r="J67" s="30">
        <v>9750</v>
      </c>
      <c r="K67" s="31">
        <f t="shared" si="0"/>
        <v>5362.5</v>
      </c>
      <c r="L67" s="31">
        <f t="shared" si="1"/>
        <v>1608.75</v>
      </c>
      <c r="M67" s="32">
        <v>0.3</v>
      </c>
      <c r="O67" s="33"/>
    </row>
    <row r="68" spans="1:15" ht="15.75" customHeight="1">
      <c r="A68" s="22"/>
      <c r="B68" s="27" t="s">
        <v>21</v>
      </c>
      <c r="C68" s="27">
        <v>1185732</v>
      </c>
      <c r="D68" s="28">
        <v>44511</v>
      </c>
      <c r="E68" s="27" t="s">
        <v>22</v>
      </c>
      <c r="F68" s="27" t="s">
        <v>23</v>
      </c>
      <c r="G68" s="27" t="s">
        <v>23</v>
      </c>
      <c r="H68" s="27" t="s">
        <v>26</v>
      </c>
      <c r="I68" s="29">
        <v>0.55000000000000004</v>
      </c>
      <c r="J68" s="30">
        <v>9200</v>
      </c>
      <c r="K68" s="31">
        <f t="shared" si="0"/>
        <v>5060</v>
      </c>
      <c r="L68" s="31">
        <f t="shared" si="1"/>
        <v>1771</v>
      </c>
      <c r="M68" s="32">
        <v>0.35</v>
      </c>
      <c r="O68" s="33"/>
    </row>
    <row r="69" spans="1:15" ht="15.75" customHeight="1">
      <c r="A69" s="22"/>
      <c r="B69" s="27" t="s">
        <v>21</v>
      </c>
      <c r="C69" s="27">
        <v>1185732</v>
      </c>
      <c r="D69" s="28">
        <v>44511</v>
      </c>
      <c r="E69" s="27" t="s">
        <v>22</v>
      </c>
      <c r="F69" s="27" t="s">
        <v>23</v>
      </c>
      <c r="G69" s="27" t="s">
        <v>23</v>
      </c>
      <c r="H69" s="27" t="s">
        <v>27</v>
      </c>
      <c r="I69" s="29">
        <v>0.55000000000000004</v>
      </c>
      <c r="J69" s="30">
        <v>9000</v>
      </c>
      <c r="K69" s="31">
        <f t="shared" si="0"/>
        <v>4950</v>
      </c>
      <c r="L69" s="31">
        <f t="shared" si="1"/>
        <v>1732.5</v>
      </c>
      <c r="M69" s="32">
        <v>0.35</v>
      </c>
      <c r="O69" s="33"/>
    </row>
    <row r="70" spans="1:15" ht="15.75" customHeight="1">
      <c r="A70" s="22"/>
      <c r="B70" s="27" t="s">
        <v>21</v>
      </c>
      <c r="C70" s="27">
        <v>1185732</v>
      </c>
      <c r="D70" s="28">
        <v>44511</v>
      </c>
      <c r="E70" s="27" t="s">
        <v>22</v>
      </c>
      <c r="F70" s="27" t="s">
        <v>23</v>
      </c>
      <c r="G70" s="27" t="s">
        <v>23</v>
      </c>
      <c r="H70" s="27" t="s">
        <v>28</v>
      </c>
      <c r="I70" s="29">
        <v>0.65</v>
      </c>
      <c r="J70" s="30">
        <v>8750</v>
      </c>
      <c r="K70" s="31">
        <f t="shared" si="0"/>
        <v>5687.5</v>
      </c>
      <c r="L70" s="31">
        <f t="shared" si="1"/>
        <v>1706.25</v>
      </c>
      <c r="M70" s="32">
        <v>0.3</v>
      </c>
      <c r="O70" s="33"/>
    </row>
    <row r="71" spans="1:15" ht="15.75" customHeight="1">
      <c r="A71" s="22"/>
      <c r="B71" s="27" t="s">
        <v>21</v>
      </c>
      <c r="C71" s="27">
        <v>1185732</v>
      </c>
      <c r="D71" s="28">
        <v>44511</v>
      </c>
      <c r="E71" s="27" t="s">
        <v>22</v>
      </c>
      <c r="F71" s="27" t="s">
        <v>23</v>
      </c>
      <c r="G71" s="27" t="s">
        <v>23</v>
      </c>
      <c r="H71" s="27" t="s">
        <v>29</v>
      </c>
      <c r="I71" s="29">
        <v>0.7</v>
      </c>
      <c r="J71" s="30">
        <v>9750</v>
      </c>
      <c r="K71" s="31">
        <f t="shared" si="0"/>
        <v>6825</v>
      </c>
      <c r="L71" s="31">
        <f t="shared" si="1"/>
        <v>1706.25</v>
      </c>
      <c r="M71" s="32">
        <v>0.25</v>
      </c>
      <c r="O71" s="33"/>
    </row>
    <row r="72" spans="1:15" ht="15.75" customHeight="1">
      <c r="A72" s="22"/>
      <c r="B72" s="27" t="s">
        <v>21</v>
      </c>
      <c r="C72" s="27">
        <v>1185732</v>
      </c>
      <c r="D72" s="28">
        <v>44540</v>
      </c>
      <c r="E72" s="27" t="s">
        <v>22</v>
      </c>
      <c r="F72" s="27" t="s">
        <v>23</v>
      </c>
      <c r="G72" s="27" t="s">
        <v>23</v>
      </c>
      <c r="H72" s="27" t="s">
        <v>24</v>
      </c>
      <c r="I72" s="29">
        <v>0.65</v>
      </c>
      <c r="J72" s="30">
        <v>12000</v>
      </c>
      <c r="K72" s="31">
        <f t="shared" si="0"/>
        <v>7800</v>
      </c>
      <c r="L72" s="31">
        <f t="shared" si="1"/>
        <v>3900</v>
      </c>
      <c r="M72" s="32">
        <v>0.5</v>
      </c>
      <c r="O72" s="33"/>
    </row>
    <row r="73" spans="1:15" ht="15.75" customHeight="1">
      <c r="A73" s="22"/>
      <c r="B73" s="27" t="s">
        <v>21</v>
      </c>
      <c r="C73" s="27">
        <v>1185732</v>
      </c>
      <c r="D73" s="28">
        <v>44540</v>
      </c>
      <c r="E73" s="27" t="s">
        <v>22</v>
      </c>
      <c r="F73" s="27" t="s">
        <v>23</v>
      </c>
      <c r="G73" s="27" t="s">
        <v>23</v>
      </c>
      <c r="H73" s="27" t="s">
        <v>25</v>
      </c>
      <c r="I73" s="29">
        <v>0.55000000000000004</v>
      </c>
      <c r="J73" s="30">
        <v>10000</v>
      </c>
      <c r="K73" s="31">
        <f t="shared" si="0"/>
        <v>5500</v>
      </c>
      <c r="L73" s="31">
        <f t="shared" si="1"/>
        <v>1650</v>
      </c>
      <c r="M73" s="32">
        <v>0.3</v>
      </c>
      <c r="O73" s="33"/>
    </row>
    <row r="74" spans="1:15" ht="15.75" customHeight="1">
      <c r="A74" s="22"/>
      <c r="B74" s="27" t="s">
        <v>21</v>
      </c>
      <c r="C74" s="27">
        <v>1185732</v>
      </c>
      <c r="D74" s="28">
        <v>44540</v>
      </c>
      <c r="E74" s="27" t="s">
        <v>22</v>
      </c>
      <c r="F74" s="27" t="s">
        <v>23</v>
      </c>
      <c r="G74" s="27" t="s">
        <v>23</v>
      </c>
      <c r="H74" s="27" t="s">
        <v>26</v>
      </c>
      <c r="I74" s="29">
        <v>0.55000000000000004</v>
      </c>
      <c r="J74" s="30">
        <v>9500</v>
      </c>
      <c r="K74" s="31">
        <f t="shared" si="0"/>
        <v>5225</v>
      </c>
      <c r="L74" s="31">
        <f t="shared" si="1"/>
        <v>1828.7499999999998</v>
      </c>
      <c r="M74" s="32">
        <v>0.35</v>
      </c>
      <c r="O74" s="33"/>
    </row>
    <row r="75" spans="1:15" ht="15.75" customHeight="1">
      <c r="A75" s="22"/>
      <c r="B75" s="27" t="s">
        <v>21</v>
      </c>
      <c r="C75" s="27">
        <v>1185732</v>
      </c>
      <c r="D75" s="28">
        <v>44540</v>
      </c>
      <c r="E75" s="27" t="s">
        <v>22</v>
      </c>
      <c r="F75" s="27" t="s">
        <v>23</v>
      </c>
      <c r="G75" s="27" t="s">
        <v>23</v>
      </c>
      <c r="H75" s="27" t="s">
        <v>27</v>
      </c>
      <c r="I75" s="29">
        <v>0.55000000000000004</v>
      </c>
      <c r="J75" s="30">
        <v>9000</v>
      </c>
      <c r="K75" s="31">
        <f t="shared" si="0"/>
        <v>4950</v>
      </c>
      <c r="L75" s="31">
        <f t="shared" si="1"/>
        <v>1732.5</v>
      </c>
      <c r="M75" s="32">
        <v>0.35</v>
      </c>
      <c r="O75" s="33"/>
    </row>
    <row r="76" spans="1:15" ht="15.75" customHeight="1">
      <c r="A76" s="22"/>
      <c r="B76" s="27" t="s">
        <v>21</v>
      </c>
      <c r="C76" s="27">
        <v>1185732</v>
      </c>
      <c r="D76" s="28">
        <v>44540</v>
      </c>
      <c r="E76" s="27" t="s">
        <v>22</v>
      </c>
      <c r="F76" s="27" t="s">
        <v>23</v>
      </c>
      <c r="G76" s="27" t="s">
        <v>23</v>
      </c>
      <c r="H76" s="27" t="s">
        <v>28</v>
      </c>
      <c r="I76" s="29">
        <v>0.65</v>
      </c>
      <c r="J76" s="30">
        <v>9000</v>
      </c>
      <c r="K76" s="31">
        <f t="shared" si="0"/>
        <v>5850</v>
      </c>
      <c r="L76" s="31">
        <f t="shared" si="1"/>
        <v>1755</v>
      </c>
      <c r="M76" s="32">
        <v>0.3</v>
      </c>
      <c r="O76" s="33"/>
    </row>
    <row r="77" spans="1:15" ht="15.75" customHeight="1">
      <c r="A77" s="22"/>
      <c r="B77" s="27" t="s">
        <v>21</v>
      </c>
      <c r="C77" s="27">
        <v>1185732</v>
      </c>
      <c r="D77" s="28">
        <v>44540</v>
      </c>
      <c r="E77" s="27" t="s">
        <v>22</v>
      </c>
      <c r="F77" s="27" t="s">
        <v>23</v>
      </c>
      <c r="G77" s="27" t="s">
        <v>23</v>
      </c>
      <c r="H77" s="27" t="s">
        <v>29</v>
      </c>
      <c r="I77" s="29">
        <v>0.7</v>
      </c>
      <c r="J77" s="30">
        <v>10000</v>
      </c>
      <c r="K77" s="31">
        <f t="shared" si="0"/>
        <v>7000</v>
      </c>
      <c r="L77" s="31">
        <f t="shared" si="1"/>
        <v>1750</v>
      </c>
      <c r="M77" s="32">
        <v>0.25</v>
      </c>
      <c r="O77" s="33"/>
    </row>
    <row r="78" spans="1:15" ht="15.75" customHeight="1">
      <c r="A78" s="22"/>
      <c r="B78" s="27" t="s">
        <v>30</v>
      </c>
      <c r="C78" s="27">
        <v>1197831</v>
      </c>
      <c r="D78" s="28">
        <v>44198</v>
      </c>
      <c r="E78" s="27" t="s">
        <v>31</v>
      </c>
      <c r="F78" s="27" t="s">
        <v>32</v>
      </c>
      <c r="G78" s="27" t="s">
        <v>33</v>
      </c>
      <c r="H78" s="27" t="s">
        <v>24</v>
      </c>
      <c r="I78" s="29">
        <v>0.25</v>
      </c>
      <c r="J78" s="30">
        <v>9000</v>
      </c>
      <c r="K78" s="31">
        <f t="shared" si="0"/>
        <v>2250</v>
      </c>
      <c r="L78" s="31">
        <f t="shared" si="1"/>
        <v>787.5</v>
      </c>
      <c r="M78" s="32">
        <v>0.35</v>
      </c>
      <c r="O78" s="33"/>
    </row>
    <row r="79" spans="1:15" ht="15.75" customHeight="1">
      <c r="A79" s="22"/>
      <c r="B79" s="27" t="s">
        <v>30</v>
      </c>
      <c r="C79" s="27">
        <v>1197831</v>
      </c>
      <c r="D79" s="28">
        <v>44198</v>
      </c>
      <c r="E79" s="27" t="s">
        <v>31</v>
      </c>
      <c r="F79" s="27" t="s">
        <v>32</v>
      </c>
      <c r="G79" s="27" t="s">
        <v>33</v>
      </c>
      <c r="H79" s="27" t="s">
        <v>25</v>
      </c>
      <c r="I79" s="29">
        <v>0.35</v>
      </c>
      <c r="J79" s="30">
        <v>9000</v>
      </c>
      <c r="K79" s="31">
        <f t="shared" si="0"/>
        <v>3150</v>
      </c>
      <c r="L79" s="31">
        <f t="shared" si="1"/>
        <v>1102.5</v>
      </c>
      <c r="M79" s="32">
        <v>0.35</v>
      </c>
      <c r="O79" s="33"/>
    </row>
    <row r="80" spans="1:15" ht="15.75" customHeight="1">
      <c r="A80" s="22"/>
      <c r="B80" s="27" t="s">
        <v>30</v>
      </c>
      <c r="C80" s="27">
        <v>1197831</v>
      </c>
      <c r="D80" s="28">
        <v>44198</v>
      </c>
      <c r="E80" s="27" t="s">
        <v>31</v>
      </c>
      <c r="F80" s="27" t="s">
        <v>32</v>
      </c>
      <c r="G80" s="27" t="s">
        <v>33</v>
      </c>
      <c r="H80" s="27" t="s">
        <v>26</v>
      </c>
      <c r="I80" s="29">
        <v>0.35</v>
      </c>
      <c r="J80" s="30">
        <v>7000</v>
      </c>
      <c r="K80" s="31">
        <f t="shared" si="0"/>
        <v>2450</v>
      </c>
      <c r="L80" s="31">
        <f t="shared" si="1"/>
        <v>857.5</v>
      </c>
      <c r="M80" s="32">
        <v>0.35</v>
      </c>
      <c r="O80" s="33"/>
    </row>
    <row r="81" spans="1:15" ht="15.75" customHeight="1">
      <c r="A81" s="22"/>
      <c r="B81" s="27" t="s">
        <v>30</v>
      </c>
      <c r="C81" s="27">
        <v>1197831</v>
      </c>
      <c r="D81" s="28">
        <v>44198</v>
      </c>
      <c r="E81" s="27" t="s">
        <v>31</v>
      </c>
      <c r="F81" s="27" t="s">
        <v>32</v>
      </c>
      <c r="G81" s="27" t="s">
        <v>33</v>
      </c>
      <c r="H81" s="27" t="s">
        <v>27</v>
      </c>
      <c r="I81" s="29">
        <v>0.35</v>
      </c>
      <c r="J81" s="30">
        <v>7000</v>
      </c>
      <c r="K81" s="31">
        <f t="shared" si="0"/>
        <v>2450</v>
      </c>
      <c r="L81" s="31">
        <f t="shared" si="1"/>
        <v>1102.5</v>
      </c>
      <c r="M81" s="32">
        <v>0.45</v>
      </c>
      <c r="O81" s="33"/>
    </row>
    <row r="82" spans="1:15" ht="15.75" customHeight="1">
      <c r="A82" s="22"/>
      <c r="B82" s="27" t="s">
        <v>30</v>
      </c>
      <c r="C82" s="27">
        <v>1197831</v>
      </c>
      <c r="D82" s="28">
        <v>44198</v>
      </c>
      <c r="E82" s="27" t="s">
        <v>31</v>
      </c>
      <c r="F82" s="27" t="s">
        <v>32</v>
      </c>
      <c r="G82" s="27" t="s">
        <v>33</v>
      </c>
      <c r="H82" s="27" t="s">
        <v>28</v>
      </c>
      <c r="I82" s="29">
        <v>0.4</v>
      </c>
      <c r="J82" s="30">
        <v>5500</v>
      </c>
      <c r="K82" s="31">
        <f t="shared" si="0"/>
        <v>2200</v>
      </c>
      <c r="L82" s="31">
        <f t="shared" si="1"/>
        <v>660</v>
      </c>
      <c r="M82" s="32">
        <v>0.3</v>
      </c>
      <c r="O82" s="33"/>
    </row>
    <row r="83" spans="1:15" ht="15.75" customHeight="1">
      <c r="A83" s="22"/>
      <c r="B83" s="27" t="s">
        <v>30</v>
      </c>
      <c r="C83" s="27">
        <v>1197831</v>
      </c>
      <c r="D83" s="28">
        <v>44198</v>
      </c>
      <c r="E83" s="27" t="s">
        <v>31</v>
      </c>
      <c r="F83" s="27" t="s">
        <v>32</v>
      </c>
      <c r="G83" s="27" t="s">
        <v>33</v>
      </c>
      <c r="H83" s="27" t="s">
        <v>29</v>
      </c>
      <c r="I83" s="29">
        <v>0.35</v>
      </c>
      <c r="J83" s="30">
        <v>7000</v>
      </c>
      <c r="K83" s="31">
        <f t="shared" si="0"/>
        <v>2450</v>
      </c>
      <c r="L83" s="31">
        <f t="shared" si="1"/>
        <v>1225</v>
      </c>
      <c r="M83" s="32">
        <v>0.5</v>
      </c>
      <c r="O83" s="33"/>
    </row>
    <row r="84" spans="1:15" ht="15.75" customHeight="1">
      <c r="A84" s="22"/>
      <c r="B84" s="27" t="s">
        <v>30</v>
      </c>
      <c r="C84" s="27">
        <v>1197831</v>
      </c>
      <c r="D84" s="28">
        <v>44228</v>
      </c>
      <c r="E84" s="27" t="s">
        <v>31</v>
      </c>
      <c r="F84" s="27" t="s">
        <v>32</v>
      </c>
      <c r="G84" s="27" t="s">
        <v>33</v>
      </c>
      <c r="H84" s="27" t="s">
        <v>24</v>
      </c>
      <c r="I84" s="29">
        <v>0.25</v>
      </c>
      <c r="J84" s="30">
        <v>8500</v>
      </c>
      <c r="K84" s="31">
        <f t="shared" si="0"/>
        <v>2125</v>
      </c>
      <c r="L84" s="31">
        <f t="shared" si="1"/>
        <v>743.75</v>
      </c>
      <c r="M84" s="32">
        <v>0.35</v>
      </c>
      <c r="O84" s="33"/>
    </row>
    <row r="85" spans="1:15" ht="15.75" customHeight="1">
      <c r="A85" s="22"/>
      <c r="B85" s="27" t="s">
        <v>30</v>
      </c>
      <c r="C85" s="27">
        <v>1197831</v>
      </c>
      <c r="D85" s="28">
        <v>44228</v>
      </c>
      <c r="E85" s="27" t="s">
        <v>31</v>
      </c>
      <c r="F85" s="27" t="s">
        <v>32</v>
      </c>
      <c r="G85" s="27" t="s">
        <v>33</v>
      </c>
      <c r="H85" s="27" t="s">
        <v>25</v>
      </c>
      <c r="I85" s="29">
        <v>0.35</v>
      </c>
      <c r="J85" s="30">
        <v>8500</v>
      </c>
      <c r="K85" s="31">
        <f t="shared" si="0"/>
        <v>2975</v>
      </c>
      <c r="L85" s="31">
        <f t="shared" si="1"/>
        <v>1041.25</v>
      </c>
      <c r="M85" s="32">
        <v>0.35</v>
      </c>
      <c r="O85" s="33"/>
    </row>
    <row r="86" spans="1:15" ht="15.75" customHeight="1">
      <c r="A86" s="22"/>
      <c r="B86" s="27" t="s">
        <v>30</v>
      </c>
      <c r="C86" s="27">
        <v>1197831</v>
      </c>
      <c r="D86" s="28">
        <v>44228</v>
      </c>
      <c r="E86" s="27" t="s">
        <v>31</v>
      </c>
      <c r="F86" s="27" t="s">
        <v>32</v>
      </c>
      <c r="G86" s="27" t="s">
        <v>33</v>
      </c>
      <c r="H86" s="27" t="s">
        <v>26</v>
      </c>
      <c r="I86" s="29">
        <v>0.35</v>
      </c>
      <c r="J86" s="30">
        <v>6750</v>
      </c>
      <c r="K86" s="31">
        <f t="shared" si="0"/>
        <v>2362.5</v>
      </c>
      <c r="L86" s="31">
        <f t="shared" si="1"/>
        <v>826.875</v>
      </c>
      <c r="M86" s="32">
        <v>0.35</v>
      </c>
      <c r="O86" s="33"/>
    </row>
    <row r="87" spans="1:15" ht="15.75" customHeight="1">
      <c r="A87" s="22"/>
      <c r="B87" s="27" t="s">
        <v>30</v>
      </c>
      <c r="C87" s="27">
        <v>1197831</v>
      </c>
      <c r="D87" s="28">
        <v>44228</v>
      </c>
      <c r="E87" s="27" t="s">
        <v>31</v>
      </c>
      <c r="F87" s="27" t="s">
        <v>32</v>
      </c>
      <c r="G87" s="27" t="s">
        <v>33</v>
      </c>
      <c r="H87" s="27" t="s">
        <v>27</v>
      </c>
      <c r="I87" s="29">
        <v>0.35</v>
      </c>
      <c r="J87" s="30">
        <v>6250</v>
      </c>
      <c r="K87" s="31">
        <f t="shared" si="0"/>
        <v>2187.5</v>
      </c>
      <c r="L87" s="31">
        <f t="shared" si="1"/>
        <v>984.375</v>
      </c>
      <c r="M87" s="32">
        <v>0.45</v>
      </c>
      <c r="O87" s="33"/>
    </row>
    <row r="88" spans="1:15" ht="15.75" customHeight="1">
      <c r="A88" s="22"/>
      <c r="B88" s="27" t="s">
        <v>30</v>
      </c>
      <c r="C88" s="27">
        <v>1197831</v>
      </c>
      <c r="D88" s="28">
        <v>44228</v>
      </c>
      <c r="E88" s="27" t="s">
        <v>31</v>
      </c>
      <c r="F88" s="27" t="s">
        <v>32</v>
      </c>
      <c r="G88" s="27" t="s">
        <v>33</v>
      </c>
      <c r="H88" s="27" t="s">
        <v>28</v>
      </c>
      <c r="I88" s="29">
        <v>0.4</v>
      </c>
      <c r="J88" s="30">
        <v>5000</v>
      </c>
      <c r="K88" s="31">
        <f t="shared" si="0"/>
        <v>2000</v>
      </c>
      <c r="L88" s="31">
        <f t="shared" si="1"/>
        <v>600</v>
      </c>
      <c r="M88" s="32">
        <v>0.3</v>
      </c>
      <c r="O88" s="33"/>
    </row>
    <row r="89" spans="1:15" ht="15.75" customHeight="1">
      <c r="A89" s="22"/>
      <c r="B89" s="27" t="s">
        <v>30</v>
      </c>
      <c r="C89" s="27">
        <v>1197831</v>
      </c>
      <c r="D89" s="28">
        <v>44228</v>
      </c>
      <c r="E89" s="27" t="s">
        <v>31</v>
      </c>
      <c r="F89" s="27" t="s">
        <v>32</v>
      </c>
      <c r="G89" s="27" t="s">
        <v>33</v>
      </c>
      <c r="H89" s="27" t="s">
        <v>29</v>
      </c>
      <c r="I89" s="29">
        <v>0.35</v>
      </c>
      <c r="J89" s="30">
        <v>7000</v>
      </c>
      <c r="K89" s="31">
        <f t="shared" si="0"/>
        <v>2450</v>
      </c>
      <c r="L89" s="31">
        <f t="shared" si="1"/>
        <v>1225</v>
      </c>
      <c r="M89" s="32">
        <v>0.5</v>
      </c>
      <c r="O89" s="33"/>
    </row>
    <row r="90" spans="1:15" ht="15.75" customHeight="1">
      <c r="A90" s="22"/>
      <c r="B90" s="27" t="s">
        <v>30</v>
      </c>
      <c r="C90" s="27">
        <v>1197831</v>
      </c>
      <c r="D90" s="28">
        <v>44258</v>
      </c>
      <c r="E90" s="27" t="s">
        <v>31</v>
      </c>
      <c r="F90" s="27" t="s">
        <v>32</v>
      </c>
      <c r="G90" s="27" t="s">
        <v>33</v>
      </c>
      <c r="H90" s="27" t="s">
        <v>24</v>
      </c>
      <c r="I90" s="29">
        <v>0.3</v>
      </c>
      <c r="J90" s="30">
        <v>8750</v>
      </c>
      <c r="K90" s="31">
        <f t="shared" si="0"/>
        <v>2625</v>
      </c>
      <c r="L90" s="31">
        <f t="shared" si="1"/>
        <v>918.74999999999989</v>
      </c>
      <c r="M90" s="32">
        <v>0.35</v>
      </c>
      <c r="O90" s="33"/>
    </row>
    <row r="91" spans="1:15" ht="15.75" customHeight="1">
      <c r="A91" s="22"/>
      <c r="B91" s="27" t="s">
        <v>30</v>
      </c>
      <c r="C91" s="27">
        <v>1197831</v>
      </c>
      <c r="D91" s="28">
        <v>44258</v>
      </c>
      <c r="E91" s="27" t="s">
        <v>31</v>
      </c>
      <c r="F91" s="27" t="s">
        <v>32</v>
      </c>
      <c r="G91" s="27" t="s">
        <v>33</v>
      </c>
      <c r="H91" s="27" t="s">
        <v>25</v>
      </c>
      <c r="I91" s="29">
        <v>0.4</v>
      </c>
      <c r="J91" s="30">
        <v>8750</v>
      </c>
      <c r="K91" s="31">
        <f t="shared" si="0"/>
        <v>3500</v>
      </c>
      <c r="L91" s="31">
        <f t="shared" si="1"/>
        <v>1225</v>
      </c>
      <c r="M91" s="32">
        <v>0.35</v>
      </c>
      <c r="O91" s="33"/>
    </row>
    <row r="92" spans="1:15" ht="15.75" customHeight="1">
      <c r="A92" s="22"/>
      <c r="B92" s="27" t="s">
        <v>30</v>
      </c>
      <c r="C92" s="27">
        <v>1197831</v>
      </c>
      <c r="D92" s="28">
        <v>44258</v>
      </c>
      <c r="E92" s="27" t="s">
        <v>31</v>
      </c>
      <c r="F92" s="27" t="s">
        <v>32</v>
      </c>
      <c r="G92" s="27" t="s">
        <v>33</v>
      </c>
      <c r="H92" s="27" t="s">
        <v>26</v>
      </c>
      <c r="I92" s="29">
        <v>0.35</v>
      </c>
      <c r="J92" s="30">
        <v>7000</v>
      </c>
      <c r="K92" s="31">
        <f t="shared" si="0"/>
        <v>2450</v>
      </c>
      <c r="L92" s="31">
        <f t="shared" si="1"/>
        <v>857.5</v>
      </c>
      <c r="M92" s="32">
        <v>0.35</v>
      </c>
      <c r="O92" s="33"/>
    </row>
    <row r="93" spans="1:15" ht="15.75" customHeight="1">
      <c r="A93" s="22"/>
      <c r="B93" s="27" t="s">
        <v>30</v>
      </c>
      <c r="C93" s="27">
        <v>1197831</v>
      </c>
      <c r="D93" s="28">
        <v>44258</v>
      </c>
      <c r="E93" s="27" t="s">
        <v>31</v>
      </c>
      <c r="F93" s="27" t="s">
        <v>32</v>
      </c>
      <c r="G93" s="27" t="s">
        <v>33</v>
      </c>
      <c r="H93" s="27" t="s">
        <v>27</v>
      </c>
      <c r="I93" s="29">
        <v>0.4</v>
      </c>
      <c r="J93" s="30">
        <v>6000</v>
      </c>
      <c r="K93" s="31">
        <f t="shared" si="0"/>
        <v>2400</v>
      </c>
      <c r="L93" s="31">
        <f t="shared" si="1"/>
        <v>1080</v>
      </c>
      <c r="M93" s="32">
        <v>0.45</v>
      </c>
      <c r="O93" s="33"/>
    </row>
    <row r="94" spans="1:15" ht="15.75" customHeight="1">
      <c r="A94" s="22"/>
      <c r="B94" s="27" t="s">
        <v>30</v>
      </c>
      <c r="C94" s="27">
        <v>1197831</v>
      </c>
      <c r="D94" s="28">
        <v>44258</v>
      </c>
      <c r="E94" s="27" t="s">
        <v>31</v>
      </c>
      <c r="F94" s="27" t="s">
        <v>32</v>
      </c>
      <c r="G94" s="27" t="s">
        <v>33</v>
      </c>
      <c r="H94" s="27" t="s">
        <v>28</v>
      </c>
      <c r="I94" s="29">
        <v>0.45</v>
      </c>
      <c r="J94" s="30">
        <v>5000</v>
      </c>
      <c r="K94" s="31">
        <f t="shared" si="0"/>
        <v>2250</v>
      </c>
      <c r="L94" s="31">
        <f t="shared" si="1"/>
        <v>675</v>
      </c>
      <c r="M94" s="32">
        <v>0.3</v>
      </c>
      <c r="O94" s="33"/>
    </row>
    <row r="95" spans="1:15" ht="15.75" customHeight="1">
      <c r="A95" s="22"/>
      <c r="B95" s="27" t="s">
        <v>30</v>
      </c>
      <c r="C95" s="27">
        <v>1197831</v>
      </c>
      <c r="D95" s="28">
        <v>44258</v>
      </c>
      <c r="E95" s="27" t="s">
        <v>31</v>
      </c>
      <c r="F95" s="27" t="s">
        <v>32</v>
      </c>
      <c r="G95" s="27" t="s">
        <v>33</v>
      </c>
      <c r="H95" s="27" t="s">
        <v>29</v>
      </c>
      <c r="I95" s="29">
        <v>0.4</v>
      </c>
      <c r="J95" s="30">
        <v>6500</v>
      </c>
      <c r="K95" s="31">
        <f t="shared" si="0"/>
        <v>2600</v>
      </c>
      <c r="L95" s="31">
        <f t="shared" si="1"/>
        <v>1300</v>
      </c>
      <c r="M95" s="32">
        <v>0.5</v>
      </c>
      <c r="O95" s="33"/>
    </row>
    <row r="96" spans="1:15" ht="15.75" customHeight="1">
      <c r="A96" s="22"/>
      <c r="B96" s="27" t="s">
        <v>30</v>
      </c>
      <c r="C96" s="27">
        <v>1197831</v>
      </c>
      <c r="D96" s="28">
        <v>44288</v>
      </c>
      <c r="E96" s="27" t="s">
        <v>31</v>
      </c>
      <c r="F96" s="27" t="s">
        <v>32</v>
      </c>
      <c r="G96" s="27" t="s">
        <v>33</v>
      </c>
      <c r="H96" s="27" t="s">
        <v>24</v>
      </c>
      <c r="I96" s="29">
        <v>0.3</v>
      </c>
      <c r="J96" s="30">
        <v>9000</v>
      </c>
      <c r="K96" s="31">
        <f t="shared" si="0"/>
        <v>2700</v>
      </c>
      <c r="L96" s="31">
        <f t="shared" si="1"/>
        <v>944.99999999999989</v>
      </c>
      <c r="M96" s="32">
        <v>0.35</v>
      </c>
      <c r="O96" s="33"/>
    </row>
    <row r="97" spans="1:15" ht="15.75" customHeight="1">
      <c r="A97" s="22"/>
      <c r="B97" s="27" t="s">
        <v>30</v>
      </c>
      <c r="C97" s="27">
        <v>1197831</v>
      </c>
      <c r="D97" s="28">
        <v>44288</v>
      </c>
      <c r="E97" s="27" t="s">
        <v>31</v>
      </c>
      <c r="F97" s="27" t="s">
        <v>32</v>
      </c>
      <c r="G97" s="27" t="s">
        <v>33</v>
      </c>
      <c r="H97" s="27" t="s">
        <v>25</v>
      </c>
      <c r="I97" s="29">
        <v>0.4</v>
      </c>
      <c r="J97" s="30">
        <v>9000</v>
      </c>
      <c r="K97" s="31">
        <f t="shared" si="0"/>
        <v>3600</v>
      </c>
      <c r="L97" s="31">
        <f t="shared" si="1"/>
        <v>1260</v>
      </c>
      <c r="M97" s="32">
        <v>0.35</v>
      </c>
      <c r="O97" s="33"/>
    </row>
    <row r="98" spans="1:15" ht="15.75" customHeight="1">
      <c r="A98" s="22"/>
      <c r="B98" s="27" t="s">
        <v>30</v>
      </c>
      <c r="C98" s="27">
        <v>1197831</v>
      </c>
      <c r="D98" s="28">
        <v>44288</v>
      </c>
      <c r="E98" s="27" t="s">
        <v>31</v>
      </c>
      <c r="F98" s="27" t="s">
        <v>32</v>
      </c>
      <c r="G98" s="27" t="s">
        <v>33</v>
      </c>
      <c r="H98" s="27" t="s">
        <v>26</v>
      </c>
      <c r="I98" s="29">
        <v>0.35</v>
      </c>
      <c r="J98" s="30">
        <v>7250</v>
      </c>
      <c r="K98" s="31">
        <f t="shared" si="0"/>
        <v>2537.5</v>
      </c>
      <c r="L98" s="31">
        <f t="shared" si="1"/>
        <v>888.125</v>
      </c>
      <c r="M98" s="32">
        <v>0.35</v>
      </c>
      <c r="O98" s="33"/>
    </row>
    <row r="99" spans="1:15" ht="15.75" customHeight="1">
      <c r="A99" s="22"/>
      <c r="B99" s="27" t="s">
        <v>30</v>
      </c>
      <c r="C99" s="27">
        <v>1197831</v>
      </c>
      <c r="D99" s="28">
        <v>44288</v>
      </c>
      <c r="E99" s="27" t="s">
        <v>31</v>
      </c>
      <c r="F99" s="27" t="s">
        <v>32</v>
      </c>
      <c r="G99" s="27" t="s">
        <v>33</v>
      </c>
      <c r="H99" s="27" t="s">
        <v>27</v>
      </c>
      <c r="I99" s="29">
        <v>0.4</v>
      </c>
      <c r="J99" s="30">
        <v>6250</v>
      </c>
      <c r="K99" s="31">
        <f t="shared" si="0"/>
        <v>2500</v>
      </c>
      <c r="L99" s="31">
        <f t="shared" si="1"/>
        <v>1125</v>
      </c>
      <c r="M99" s="32">
        <v>0.45</v>
      </c>
      <c r="O99" s="33"/>
    </row>
    <row r="100" spans="1:15" ht="15.75" customHeight="1">
      <c r="A100" s="22"/>
      <c r="B100" s="27" t="s">
        <v>30</v>
      </c>
      <c r="C100" s="27">
        <v>1197831</v>
      </c>
      <c r="D100" s="28">
        <v>44288</v>
      </c>
      <c r="E100" s="27" t="s">
        <v>31</v>
      </c>
      <c r="F100" s="27" t="s">
        <v>32</v>
      </c>
      <c r="G100" s="27" t="s">
        <v>33</v>
      </c>
      <c r="H100" s="27" t="s">
        <v>28</v>
      </c>
      <c r="I100" s="29">
        <v>0.45</v>
      </c>
      <c r="J100" s="30">
        <v>5250</v>
      </c>
      <c r="K100" s="31">
        <f t="shared" si="0"/>
        <v>2362.5</v>
      </c>
      <c r="L100" s="31">
        <f t="shared" si="1"/>
        <v>708.75</v>
      </c>
      <c r="M100" s="32">
        <v>0.3</v>
      </c>
      <c r="O100" s="33"/>
    </row>
    <row r="101" spans="1:15" ht="15.75" customHeight="1">
      <c r="A101" s="22"/>
      <c r="B101" s="27" t="s">
        <v>30</v>
      </c>
      <c r="C101" s="27">
        <v>1197831</v>
      </c>
      <c r="D101" s="28">
        <v>44288</v>
      </c>
      <c r="E101" s="27" t="s">
        <v>31</v>
      </c>
      <c r="F101" s="27" t="s">
        <v>32</v>
      </c>
      <c r="G101" s="27" t="s">
        <v>33</v>
      </c>
      <c r="H101" s="27" t="s">
        <v>29</v>
      </c>
      <c r="I101" s="29">
        <v>0.4</v>
      </c>
      <c r="J101" s="30">
        <v>8000</v>
      </c>
      <c r="K101" s="31">
        <f t="shared" si="0"/>
        <v>3200</v>
      </c>
      <c r="L101" s="31">
        <f t="shared" si="1"/>
        <v>1600</v>
      </c>
      <c r="M101" s="32">
        <v>0.5</v>
      </c>
      <c r="O101" s="33"/>
    </row>
    <row r="102" spans="1:15" ht="15.75" customHeight="1">
      <c r="A102" s="22"/>
      <c r="B102" s="27" t="s">
        <v>30</v>
      </c>
      <c r="C102" s="27">
        <v>1197831</v>
      </c>
      <c r="D102" s="28">
        <v>44318</v>
      </c>
      <c r="E102" s="27" t="s">
        <v>31</v>
      </c>
      <c r="F102" s="27" t="s">
        <v>32</v>
      </c>
      <c r="G102" s="27" t="s">
        <v>33</v>
      </c>
      <c r="H102" s="27" t="s">
        <v>24</v>
      </c>
      <c r="I102" s="29">
        <v>0.3</v>
      </c>
      <c r="J102" s="30">
        <v>9250</v>
      </c>
      <c r="K102" s="31">
        <f t="shared" si="0"/>
        <v>2775</v>
      </c>
      <c r="L102" s="31">
        <f t="shared" si="1"/>
        <v>971.24999999999989</v>
      </c>
      <c r="M102" s="32">
        <v>0.35</v>
      </c>
      <c r="O102" s="33"/>
    </row>
    <row r="103" spans="1:15" ht="15.75" customHeight="1">
      <c r="A103" s="22"/>
      <c r="B103" s="27" t="s">
        <v>30</v>
      </c>
      <c r="C103" s="27">
        <v>1197831</v>
      </c>
      <c r="D103" s="28">
        <v>44318</v>
      </c>
      <c r="E103" s="27" t="s">
        <v>31</v>
      </c>
      <c r="F103" s="27" t="s">
        <v>32</v>
      </c>
      <c r="G103" s="27" t="s">
        <v>33</v>
      </c>
      <c r="H103" s="27" t="s">
        <v>25</v>
      </c>
      <c r="I103" s="29">
        <v>0.4</v>
      </c>
      <c r="J103" s="30">
        <v>9250</v>
      </c>
      <c r="K103" s="31">
        <f t="shared" si="0"/>
        <v>3700</v>
      </c>
      <c r="L103" s="31">
        <f t="shared" si="1"/>
        <v>1295</v>
      </c>
      <c r="M103" s="32">
        <v>0.35</v>
      </c>
      <c r="O103" s="33"/>
    </row>
    <row r="104" spans="1:15" ht="15.75" customHeight="1">
      <c r="A104" s="22"/>
      <c r="B104" s="27" t="s">
        <v>30</v>
      </c>
      <c r="C104" s="27">
        <v>1197831</v>
      </c>
      <c r="D104" s="28">
        <v>44318</v>
      </c>
      <c r="E104" s="27" t="s">
        <v>31</v>
      </c>
      <c r="F104" s="27" t="s">
        <v>32</v>
      </c>
      <c r="G104" s="27" t="s">
        <v>33</v>
      </c>
      <c r="H104" s="27" t="s">
        <v>26</v>
      </c>
      <c r="I104" s="29">
        <v>0.35</v>
      </c>
      <c r="J104" s="30">
        <v>7750</v>
      </c>
      <c r="K104" s="31">
        <f t="shared" si="0"/>
        <v>2712.5</v>
      </c>
      <c r="L104" s="31">
        <f t="shared" si="1"/>
        <v>949.37499999999989</v>
      </c>
      <c r="M104" s="32">
        <v>0.35</v>
      </c>
      <c r="O104" s="33"/>
    </row>
    <row r="105" spans="1:15" ht="15.75" customHeight="1">
      <c r="A105" s="22"/>
      <c r="B105" s="27" t="s">
        <v>30</v>
      </c>
      <c r="C105" s="27">
        <v>1197831</v>
      </c>
      <c r="D105" s="28">
        <v>44318</v>
      </c>
      <c r="E105" s="27" t="s">
        <v>31</v>
      </c>
      <c r="F105" s="27" t="s">
        <v>32</v>
      </c>
      <c r="G105" s="27" t="s">
        <v>33</v>
      </c>
      <c r="H105" s="27" t="s">
        <v>27</v>
      </c>
      <c r="I105" s="29">
        <v>0.4</v>
      </c>
      <c r="J105" s="30">
        <v>7000</v>
      </c>
      <c r="K105" s="31">
        <f t="shared" si="0"/>
        <v>2800</v>
      </c>
      <c r="L105" s="31">
        <f t="shared" si="1"/>
        <v>1260</v>
      </c>
      <c r="M105" s="32">
        <v>0.45</v>
      </c>
      <c r="O105" s="33"/>
    </row>
    <row r="106" spans="1:15" ht="15.75" customHeight="1">
      <c r="A106" s="22"/>
      <c r="B106" s="27" t="s">
        <v>30</v>
      </c>
      <c r="C106" s="27">
        <v>1197831</v>
      </c>
      <c r="D106" s="28">
        <v>44318</v>
      </c>
      <c r="E106" s="27" t="s">
        <v>31</v>
      </c>
      <c r="F106" s="27" t="s">
        <v>32</v>
      </c>
      <c r="G106" s="27" t="s">
        <v>33</v>
      </c>
      <c r="H106" s="27" t="s">
        <v>28</v>
      </c>
      <c r="I106" s="29">
        <v>0.45</v>
      </c>
      <c r="J106" s="30">
        <v>6000</v>
      </c>
      <c r="K106" s="31">
        <f t="shared" si="0"/>
        <v>2700</v>
      </c>
      <c r="L106" s="31">
        <f t="shared" si="1"/>
        <v>810</v>
      </c>
      <c r="M106" s="32">
        <v>0.3</v>
      </c>
      <c r="O106" s="33"/>
    </row>
    <row r="107" spans="1:15" ht="15.75" customHeight="1">
      <c r="A107" s="22"/>
      <c r="B107" s="27" t="s">
        <v>30</v>
      </c>
      <c r="C107" s="27">
        <v>1197831</v>
      </c>
      <c r="D107" s="28">
        <v>44318</v>
      </c>
      <c r="E107" s="27" t="s">
        <v>31</v>
      </c>
      <c r="F107" s="27" t="s">
        <v>32</v>
      </c>
      <c r="G107" s="27" t="s">
        <v>33</v>
      </c>
      <c r="H107" s="27" t="s">
        <v>29</v>
      </c>
      <c r="I107" s="29">
        <v>0.4</v>
      </c>
      <c r="J107" s="30">
        <v>9500</v>
      </c>
      <c r="K107" s="31">
        <f t="shared" si="0"/>
        <v>3800</v>
      </c>
      <c r="L107" s="31">
        <f t="shared" si="1"/>
        <v>1900</v>
      </c>
      <c r="M107" s="32">
        <v>0.5</v>
      </c>
      <c r="O107" s="33"/>
    </row>
    <row r="108" spans="1:15" ht="15.75" customHeight="1">
      <c r="A108" s="22"/>
      <c r="B108" s="27" t="s">
        <v>30</v>
      </c>
      <c r="C108" s="27">
        <v>1197831</v>
      </c>
      <c r="D108" s="28">
        <v>44348</v>
      </c>
      <c r="E108" s="27" t="s">
        <v>31</v>
      </c>
      <c r="F108" s="27" t="s">
        <v>32</v>
      </c>
      <c r="G108" s="27" t="s">
        <v>33</v>
      </c>
      <c r="H108" s="27" t="s">
        <v>24</v>
      </c>
      <c r="I108" s="29">
        <v>0.4</v>
      </c>
      <c r="J108" s="30">
        <v>9500</v>
      </c>
      <c r="K108" s="31">
        <f t="shared" si="0"/>
        <v>3800</v>
      </c>
      <c r="L108" s="31">
        <f t="shared" si="1"/>
        <v>1330</v>
      </c>
      <c r="M108" s="32">
        <v>0.35</v>
      </c>
      <c r="O108" s="33"/>
    </row>
    <row r="109" spans="1:15" ht="15.75" customHeight="1">
      <c r="A109" s="22"/>
      <c r="B109" s="27" t="s">
        <v>30</v>
      </c>
      <c r="C109" s="27">
        <v>1197831</v>
      </c>
      <c r="D109" s="28">
        <v>44348</v>
      </c>
      <c r="E109" s="27" t="s">
        <v>31</v>
      </c>
      <c r="F109" s="27" t="s">
        <v>32</v>
      </c>
      <c r="G109" s="27" t="s">
        <v>33</v>
      </c>
      <c r="H109" s="27" t="s">
        <v>25</v>
      </c>
      <c r="I109" s="29">
        <v>0.45</v>
      </c>
      <c r="J109" s="30">
        <v>9500</v>
      </c>
      <c r="K109" s="31">
        <f t="shared" si="0"/>
        <v>4275</v>
      </c>
      <c r="L109" s="31">
        <f t="shared" si="1"/>
        <v>1496.25</v>
      </c>
      <c r="M109" s="32">
        <v>0.35</v>
      </c>
      <c r="O109" s="33"/>
    </row>
    <row r="110" spans="1:15" ht="15.75" customHeight="1">
      <c r="A110" s="22"/>
      <c r="B110" s="27" t="s">
        <v>30</v>
      </c>
      <c r="C110" s="27">
        <v>1197831</v>
      </c>
      <c r="D110" s="28">
        <v>44348</v>
      </c>
      <c r="E110" s="27" t="s">
        <v>31</v>
      </c>
      <c r="F110" s="27" t="s">
        <v>32</v>
      </c>
      <c r="G110" s="27" t="s">
        <v>33</v>
      </c>
      <c r="H110" s="27" t="s">
        <v>26</v>
      </c>
      <c r="I110" s="29">
        <v>0.4</v>
      </c>
      <c r="J110" s="30">
        <v>8000</v>
      </c>
      <c r="K110" s="31">
        <f t="shared" si="0"/>
        <v>3200</v>
      </c>
      <c r="L110" s="31">
        <f t="shared" si="1"/>
        <v>1120</v>
      </c>
      <c r="M110" s="32">
        <v>0.35</v>
      </c>
      <c r="O110" s="33"/>
    </row>
    <row r="111" spans="1:15" ht="15.75" customHeight="1">
      <c r="A111" s="22"/>
      <c r="B111" s="27" t="s">
        <v>30</v>
      </c>
      <c r="C111" s="27">
        <v>1197831</v>
      </c>
      <c r="D111" s="28">
        <v>44348</v>
      </c>
      <c r="E111" s="27" t="s">
        <v>31</v>
      </c>
      <c r="F111" s="27" t="s">
        <v>32</v>
      </c>
      <c r="G111" s="27" t="s">
        <v>33</v>
      </c>
      <c r="H111" s="27" t="s">
        <v>27</v>
      </c>
      <c r="I111" s="29">
        <v>0.4</v>
      </c>
      <c r="J111" s="30">
        <v>7500</v>
      </c>
      <c r="K111" s="31">
        <f t="shared" si="0"/>
        <v>3000</v>
      </c>
      <c r="L111" s="31">
        <f t="shared" si="1"/>
        <v>1350</v>
      </c>
      <c r="M111" s="32">
        <v>0.45</v>
      </c>
      <c r="O111" s="33"/>
    </row>
    <row r="112" spans="1:15" ht="15.75" customHeight="1">
      <c r="A112" s="22"/>
      <c r="B112" s="27" t="s">
        <v>30</v>
      </c>
      <c r="C112" s="27">
        <v>1197831</v>
      </c>
      <c r="D112" s="28">
        <v>44348</v>
      </c>
      <c r="E112" s="27" t="s">
        <v>31</v>
      </c>
      <c r="F112" s="27" t="s">
        <v>32</v>
      </c>
      <c r="G112" s="27" t="s">
        <v>33</v>
      </c>
      <c r="H112" s="27" t="s">
        <v>28</v>
      </c>
      <c r="I112" s="29">
        <v>0.45</v>
      </c>
      <c r="J112" s="30">
        <v>6500</v>
      </c>
      <c r="K112" s="31">
        <f t="shared" si="0"/>
        <v>2925</v>
      </c>
      <c r="L112" s="31">
        <f t="shared" si="1"/>
        <v>877.5</v>
      </c>
      <c r="M112" s="32">
        <v>0.3</v>
      </c>
      <c r="O112" s="33"/>
    </row>
    <row r="113" spans="1:15" ht="15.75" customHeight="1">
      <c r="A113" s="22"/>
      <c r="B113" s="27" t="s">
        <v>30</v>
      </c>
      <c r="C113" s="27">
        <v>1197831</v>
      </c>
      <c r="D113" s="28">
        <v>44348</v>
      </c>
      <c r="E113" s="27" t="s">
        <v>31</v>
      </c>
      <c r="F113" s="27" t="s">
        <v>32</v>
      </c>
      <c r="G113" s="27" t="s">
        <v>33</v>
      </c>
      <c r="H113" s="27" t="s">
        <v>29</v>
      </c>
      <c r="I113" s="29">
        <v>0.5</v>
      </c>
      <c r="J113" s="30">
        <v>10000</v>
      </c>
      <c r="K113" s="31">
        <f t="shared" si="0"/>
        <v>5000</v>
      </c>
      <c r="L113" s="31">
        <f t="shared" si="1"/>
        <v>2500</v>
      </c>
      <c r="M113" s="32">
        <v>0.5</v>
      </c>
      <c r="O113" s="33"/>
    </row>
    <row r="114" spans="1:15" ht="15.75" customHeight="1">
      <c r="A114" s="22"/>
      <c r="B114" s="27" t="s">
        <v>30</v>
      </c>
      <c r="C114" s="27">
        <v>1197831</v>
      </c>
      <c r="D114" s="28">
        <v>44380</v>
      </c>
      <c r="E114" s="27" t="s">
        <v>31</v>
      </c>
      <c r="F114" s="27" t="s">
        <v>32</v>
      </c>
      <c r="G114" s="27" t="s">
        <v>33</v>
      </c>
      <c r="H114" s="27" t="s">
        <v>24</v>
      </c>
      <c r="I114" s="29">
        <v>0.4</v>
      </c>
      <c r="J114" s="30">
        <v>9500</v>
      </c>
      <c r="K114" s="31">
        <f t="shared" si="0"/>
        <v>3800</v>
      </c>
      <c r="L114" s="31">
        <f t="shared" si="1"/>
        <v>1330</v>
      </c>
      <c r="M114" s="32">
        <v>0.35</v>
      </c>
      <c r="O114" s="33"/>
    </row>
    <row r="115" spans="1:15" ht="15.75" customHeight="1">
      <c r="A115" s="22"/>
      <c r="B115" s="27" t="s">
        <v>30</v>
      </c>
      <c r="C115" s="27">
        <v>1197831</v>
      </c>
      <c r="D115" s="28">
        <v>44380</v>
      </c>
      <c r="E115" s="27" t="s">
        <v>31</v>
      </c>
      <c r="F115" s="27" t="s">
        <v>32</v>
      </c>
      <c r="G115" s="27" t="s">
        <v>33</v>
      </c>
      <c r="H115" s="27" t="s">
        <v>25</v>
      </c>
      <c r="I115" s="29">
        <v>0.45</v>
      </c>
      <c r="J115" s="30">
        <v>9500</v>
      </c>
      <c r="K115" s="31">
        <f t="shared" si="0"/>
        <v>4275</v>
      </c>
      <c r="L115" s="31">
        <f t="shared" si="1"/>
        <v>1496.25</v>
      </c>
      <c r="M115" s="32">
        <v>0.35</v>
      </c>
      <c r="O115" s="33"/>
    </row>
    <row r="116" spans="1:15" ht="15.75" customHeight="1">
      <c r="A116" s="22"/>
      <c r="B116" s="27" t="s">
        <v>30</v>
      </c>
      <c r="C116" s="27">
        <v>1197831</v>
      </c>
      <c r="D116" s="28">
        <v>44380</v>
      </c>
      <c r="E116" s="27" t="s">
        <v>31</v>
      </c>
      <c r="F116" s="27" t="s">
        <v>32</v>
      </c>
      <c r="G116" s="27" t="s">
        <v>33</v>
      </c>
      <c r="H116" s="27" t="s">
        <v>26</v>
      </c>
      <c r="I116" s="29">
        <v>0.4</v>
      </c>
      <c r="J116" s="30">
        <v>11000</v>
      </c>
      <c r="K116" s="31">
        <f t="shared" si="0"/>
        <v>4400</v>
      </c>
      <c r="L116" s="31">
        <f t="shared" si="1"/>
        <v>1540</v>
      </c>
      <c r="M116" s="32">
        <v>0.35</v>
      </c>
      <c r="O116" s="33"/>
    </row>
    <row r="117" spans="1:15" ht="15.75" customHeight="1">
      <c r="A117" s="22"/>
      <c r="B117" s="27" t="s">
        <v>30</v>
      </c>
      <c r="C117" s="27">
        <v>1197831</v>
      </c>
      <c r="D117" s="28">
        <v>44380</v>
      </c>
      <c r="E117" s="27" t="s">
        <v>31</v>
      </c>
      <c r="F117" s="27" t="s">
        <v>32</v>
      </c>
      <c r="G117" s="27" t="s">
        <v>33</v>
      </c>
      <c r="H117" s="27" t="s">
        <v>27</v>
      </c>
      <c r="I117" s="29">
        <v>0.4</v>
      </c>
      <c r="J117" s="30">
        <v>7000</v>
      </c>
      <c r="K117" s="31">
        <f t="shared" si="0"/>
        <v>2800</v>
      </c>
      <c r="L117" s="31">
        <f t="shared" si="1"/>
        <v>1260</v>
      </c>
      <c r="M117" s="32">
        <v>0.45</v>
      </c>
      <c r="O117" s="33"/>
    </row>
    <row r="118" spans="1:15" ht="15.75" customHeight="1">
      <c r="A118" s="22"/>
      <c r="B118" s="27" t="s">
        <v>30</v>
      </c>
      <c r="C118" s="27">
        <v>1197831</v>
      </c>
      <c r="D118" s="28">
        <v>44380</v>
      </c>
      <c r="E118" s="27" t="s">
        <v>31</v>
      </c>
      <c r="F118" s="27" t="s">
        <v>32</v>
      </c>
      <c r="G118" s="27" t="s">
        <v>33</v>
      </c>
      <c r="H118" s="27" t="s">
        <v>28</v>
      </c>
      <c r="I118" s="29">
        <v>0.45</v>
      </c>
      <c r="J118" s="30">
        <v>7000</v>
      </c>
      <c r="K118" s="31">
        <f t="shared" si="0"/>
        <v>3150</v>
      </c>
      <c r="L118" s="31">
        <f t="shared" si="1"/>
        <v>945</v>
      </c>
      <c r="M118" s="32">
        <v>0.3</v>
      </c>
      <c r="O118" s="33"/>
    </row>
    <row r="119" spans="1:15" ht="15.75" customHeight="1">
      <c r="A119" s="22"/>
      <c r="B119" s="27" t="s">
        <v>30</v>
      </c>
      <c r="C119" s="27">
        <v>1197831</v>
      </c>
      <c r="D119" s="28">
        <v>44380</v>
      </c>
      <c r="E119" s="27" t="s">
        <v>31</v>
      </c>
      <c r="F119" s="27" t="s">
        <v>32</v>
      </c>
      <c r="G119" s="27" t="s">
        <v>33</v>
      </c>
      <c r="H119" s="27" t="s">
        <v>29</v>
      </c>
      <c r="I119" s="29">
        <v>0.5</v>
      </c>
      <c r="J119" s="30">
        <v>9750</v>
      </c>
      <c r="K119" s="31">
        <f t="shared" si="0"/>
        <v>4875</v>
      </c>
      <c r="L119" s="31">
        <f t="shared" si="1"/>
        <v>2437.5</v>
      </c>
      <c r="M119" s="32">
        <v>0.5</v>
      </c>
      <c r="O119" s="33"/>
    </row>
    <row r="120" spans="1:15" ht="15.75" customHeight="1">
      <c r="A120" s="22"/>
      <c r="B120" s="27" t="s">
        <v>30</v>
      </c>
      <c r="C120" s="27">
        <v>1197831</v>
      </c>
      <c r="D120" s="28">
        <v>44413</v>
      </c>
      <c r="E120" s="27" t="s">
        <v>31</v>
      </c>
      <c r="F120" s="27" t="s">
        <v>32</v>
      </c>
      <c r="G120" s="27" t="s">
        <v>33</v>
      </c>
      <c r="H120" s="27" t="s">
        <v>24</v>
      </c>
      <c r="I120" s="29">
        <v>0.4</v>
      </c>
      <c r="J120" s="30">
        <v>9250</v>
      </c>
      <c r="K120" s="31">
        <f t="shared" si="0"/>
        <v>3700</v>
      </c>
      <c r="L120" s="31">
        <f t="shared" si="1"/>
        <v>1295</v>
      </c>
      <c r="M120" s="32">
        <v>0.35</v>
      </c>
      <c r="O120" s="33"/>
    </row>
    <row r="121" spans="1:15" ht="15.75" customHeight="1">
      <c r="A121" s="22"/>
      <c r="B121" s="27" t="s">
        <v>30</v>
      </c>
      <c r="C121" s="27">
        <v>1197831</v>
      </c>
      <c r="D121" s="28">
        <v>44413</v>
      </c>
      <c r="E121" s="27" t="s">
        <v>31</v>
      </c>
      <c r="F121" s="27" t="s">
        <v>32</v>
      </c>
      <c r="G121" s="27" t="s">
        <v>33</v>
      </c>
      <c r="H121" s="27" t="s">
        <v>25</v>
      </c>
      <c r="I121" s="29">
        <v>0.45</v>
      </c>
      <c r="J121" s="30">
        <v>9250</v>
      </c>
      <c r="K121" s="31">
        <f t="shared" si="0"/>
        <v>4162.5</v>
      </c>
      <c r="L121" s="31">
        <f t="shared" si="1"/>
        <v>1456.875</v>
      </c>
      <c r="M121" s="32">
        <v>0.35</v>
      </c>
      <c r="O121" s="33"/>
    </row>
    <row r="122" spans="1:15" ht="15.75" customHeight="1">
      <c r="A122" s="22"/>
      <c r="B122" s="27" t="s">
        <v>30</v>
      </c>
      <c r="C122" s="27">
        <v>1197831</v>
      </c>
      <c r="D122" s="28">
        <v>44413</v>
      </c>
      <c r="E122" s="27" t="s">
        <v>31</v>
      </c>
      <c r="F122" s="27" t="s">
        <v>32</v>
      </c>
      <c r="G122" s="27" t="s">
        <v>33</v>
      </c>
      <c r="H122" s="27" t="s">
        <v>26</v>
      </c>
      <c r="I122" s="29">
        <v>0.4</v>
      </c>
      <c r="J122" s="30">
        <v>11000</v>
      </c>
      <c r="K122" s="31">
        <f t="shared" si="0"/>
        <v>4400</v>
      </c>
      <c r="L122" s="31">
        <f t="shared" si="1"/>
        <v>1540</v>
      </c>
      <c r="M122" s="32">
        <v>0.35</v>
      </c>
      <c r="O122" s="33"/>
    </row>
    <row r="123" spans="1:15" ht="15.75" customHeight="1">
      <c r="A123" s="22"/>
      <c r="B123" s="27" t="s">
        <v>30</v>
      </c>
      <c r="C123" s="27">
        <v>1197831</v>
      </c>
      <c r="D123" s="28">
        <v>44413</v>
      </c>
      <c r="E123" s="27" t="s">
        <v>31</v>
      </c>
      <c r="F123" s="27" t="s">
        <v>32</v>
      </c>
      <c r="G123" s="27" t="s">
        <v>33</v>
      </c>
      <c r="H123" s="27" t="s">
        <v>27</v>
      </c>
      <c r="I123" s="29">
        <v>0.4</v>
      </c>
      <c r="J123" s="30">
        <v>6500</v>
      </c>
      <c r="K123" s="31">
        <f t="shared" si="0"/>
        <v>2600</v>
      </c>
      <c r="L123" s="31">
        <f t="shared" si="1"/>
        <v>1170</v>
      </c>
      <c r="M123" s="32">
        <v>0.45</v>
      </c>
      <c r="O123" s="33"/>
    </row>
    <row r="124" spans="1:15" ht="15.75" customHeight="1">
      <c r="A124" s="22"/>
      <c r="B124" s="27" t="s">
        <v>30</v>
      </c>
      <c r="C124" s="27">
        <v>1197831</v>
      </c>
      <c r="D124" s="28">
        <v>44413</v>
      </c>
      <c r="E124" s="27" t="s">
        <v>31</v>
      </c>
      <c r="F124" s="27" t="s">
        <v>32</v>
      </c>
      <c r="G124" s="27" t="s">
        <v>33</v>
      </c>
      <c r="H124" s="27" t="s">
        <v>28</v>
      </c>
      <c r="I124" s="29">
        <v>0.45</v>
      </c>
      <c r="J124" s="30">
        <v>6500</v>
      </c>
      <c r="K124" s="31">
        <f t="shared" si="0"/>
        <v>2925</v>
      </c>
      <c r="L124" s="31">
        <f t="shared" si="1"/>
        <v>877.5</v>
      </c>
      <c r="M124" s="32">
        <v>0.3</v>
      </c>
      <c r="O124" s="33"/>
    </row>
    <row r="125" spans="1:15" ht="15.75" customHeight="1">
      <c r="A125" s="22"/>
      <c r="B125" s="27" t="s">
        <v>30</v>
      </c>
      <c r="C125" s="27">
        <v>1197831</v>
      </c>
      <c r="D125" s="28">
        <v>44413</v>
      </c>
      <c r="E125" s="27" t="s">
        <v>31</v>
      </c>
      <c r="F125" s="27" t="s">
        <v>32</v>
      </c>
      <c r="G125" s="27" t="s">
        <v>33</v>
      </c>
      <c r="H125" s="27" t="s">
        <v>29</v>
      </c>
      <c r="I125" s="29">
        <v>0.5</v>
      </c>
      <c r="J125" s="30">
        <v>9000</v>
      </c>
      <c r="K125" s="31">
        <f t="shared" si="0"/>
        <v>4500</v>
      </c>
      <c r="L125" s="31">
        <f t="shared" si="1"/>
        <v>2250</v>
      </c>
      <c r="M125" s="32">
        <v>0.5</v>
      </c>
      <c r="O125" s="33"/>
    </row>
    <row r="126" spans="1:15" ht="15.75" customHeight="1">
      <c r="A126" s="22"/>
      <c r="B126" s="27" t="s">
        <v>30</v>
      </c>
      <c r="C126" s="27">
        <v>1197831</v>
      </c>
      <c r="D126" s="28">
        <v>44441</v>
      </c>
      <c r="E126" s="27" t="s">
        <v>31</v>
      </c>
      <c r="F126" s="27" t="s">
        <v>32</v>
      </c>
      <c r="G126" s="27" t="s">
        <v>33</v>
      </c>
      <c r="H126" s="27" t="s">
        <v>24</v>
      </c>
      <c r="I126" s="29">
        <v>0.45</v>
      </c>
      <c r="J126" s="30">
        <v>8500</v>
      </c>
      <c r="K126" s="31">
        <f t="shared" si="0"/>
        <v>3825</v>
      </c>
      <c r="L126" s="31">
        <f t="shared" si="1"/>
        <v>1338.75</v>
      </c>
      <c r="M126" s="32">
        <v>0.35</v>
      </c>
      <c r="O126" s="33"/>
    </row>
    <row r="127" spans="1:15" ht="15.75" customHeight="1">
      <c r="A127" s="22"/>
      <c r="B127" s="27" t="s">
        <v>30</v>
      </c>
      <c r="C127" s="27">
        <v>1197831</v>
      </c>
      <c r="D127" s="28">
        <v>44441</v>
      </c>
      <c r="E127" s="27" t="s">
        <v>31</v>
      </c>
      <c r="F127" s="27" t="s">
        <v>32</v>
      </c>
      <c r="G127" s="27" t="s">
        <v>33</v>
      </c>
      <c r="H127" s="27" t="s">
        <v>25</v>
      </c>
      <c r="I127" s="29">
        <v>0.45</v>
      </c>
      <c r="J127" s="30">
        <v>8500</v>
      </c>
      <c r="K127" s="31">
        <f t="shared" si="0"/>
        <v>3825</v>
      </c>
      <c r="L127" s="31">
        <f t="shared" si="1"/>
        <v>1338.75</v>
      </c>
      <c r="M127" s="32">
        <v>0.35</v>
      </c>
      <c r="O127" s="33"/>
    </row>
    <row r="128" spans="1:15" ht="15.75" customHeight="1">
      <c r="A128" s="22"/>
      <c r="B128" s="27" t="s">
        <v>30</v>
      </c>
      <c r="C128" s="27">
        <v>1197831</v>
      </c>
      <c r="D128" s="28">
        <v>44441</v>
      </c>
      <c r="E128" s="27" t="s">
        <v>31</v>
      </c>
      <c r="F128" s="27" t="s">
        <v>32</v>
      </c>
      <c r="G128" s="27" t="s">
        <v>33</v>
      </c>
      <c r="H128" s="27" t="s">
        <v>26</v>
      </c>
      <c r="I128" s="29">
        <v>0.5</v>
      </c>
      <c r="J128" s="30">
        <v>9000</v>
      </c>
      <c r="K128" s="31">
        <f t="shared" si="0"/>
        <v>4500</v>
      </c>
      <c r="L128" s="31">
        <f t="shared" si="1"/>
        <v>1575</v>
      </c>
      <c r="M128" s="32">
        <v>0.35</v>
      </c>
      <c r="O128" s="33"/>
    </row>
    <row r="129" spans="1:15" ht="15.75" customHeight="1">
      <c r="A129" s="22"/>
      <c r="B129" s="27" t="s">
        <v>30</v>
      </c>
      <c r="C129" s="27">
        <v>1197831</v>
      </c>
      <c r="D129" s="28">
        <v>44441</v>
      </c>
      <c r="E129" s="27" t="s">
        <v>31</v>
      </c>
      <c r="F129" s="27" t="s">
        <v>32</v>
      </c>
      <c r="G129" s="27" t="s">
        <v>33</v>
      </c>
      <c r="H129" s="27" t="s">
        <v>27</v>
      </c>
      <c r="I129" s="29">
        <v>0.5</v>
      </c>
      <c r="J129" s="30">
        <v>6250</v>
      </c>
      <c r="K129" s="31">
        <f t="shared" si="0"/>
        <v>3125</v>
      </c>
      <c r="L129" s="31">
        <f t="shared" si="1"/>
        <v>1406.25</v>
      </c>
      <c r="M129" s="32">
        <v>0.45</v>
      </c>
      <c r="O129" s="33"/>
    </row>
    <row r="130" spans="1:15" ht="15.75" customHeight="1">
      <c r="A130" s="22"/>
      <c r="B130" s="27" t="s">
        <v>30</v>
      </c>
      <c r="C130" s="27">
        <v>1197831</v>
      </c>
      <c r="D130" s="28">
        <v>44441</v>
      </c>
      <c r="E130" s="27" t="s">
        <v>31</v>
      </c>
      <c r="F130" s="27" t="s">
        <v>32</v>
      </c>
      <c r="G130" s="27" t="s">
        <v>33</v>
      </c>
      <c r="H130" s="27" t="s">
        <v>28</v>
      </c>
      <c r="I130" s="29">
        <v>0.45</v>
      </c>
      <c r="J130" s="30">
        <v>6250</v>
      </c>
      <c r="K130" s="31">
        <f t="shared" si="0"/>
        <v>2812.5</v>
      </c>
      <c r="L130" s="31">
        <f t="shared" si="1"/>
        <v>843.75</v>
      </c>
      <c r="M130" s="32">
        <v>0.3</v>
      </c>
      <c r="O130" s="33"/>
    </row>
    <row r="131" spans="1:15" ht="15.75" customHeight="1">
      <c r="A131" s="22"/>
      <c r="B131" s="27" t="s">
        <v>30</v>
      </c>
      <c r="C131" s="27">
        <v>1197831</v>
      </c>
      <c r="D131" s="28">
        <v>44441</v>
      </c>
      <c r="E131" s="27" t="s">
        <v>31</v>
      </c>
      <c r="F131" s="27" t="s">
        <v>32</v>
      </c>
      <c r="G131" s="27" t="s">
        <v>33</v>
      </c>
      <c r="H131" s="27" t="s">
        <v>29</v>
      </c>
      <c r="I131" s="29">
        <v>0.55000000000000004</v>
      </c>
      <c r="J131" s="30">
        <v>8500</v>
      </c>
      <c r="K131" s="31">
        <f t="shared" si="0"/>
        <v>4675</v>
      </c>
      <c r="L131" s="31">
        <f t="shared" si="1"/>
        <v>2337.5</v>
      </c>
      <c r="M131" s="32">
        <v>0.5</v>
      </c>
      <c r="O131" s="33"/>
    </row>
    <row r="132" spans="1:15" ht="15.75" customHeight="1">
      <c r="A132" s="22"/>
      <c r="B132" s="27" t="s">
        <v>30</v>
      </c>
      <c r="C132" s="27">
        <v>1197831</v>
      </c>
      <c r="D132" s="28">
        <v>44470</v>
      </c>
      <c r="E132" s="27" t="s">
        <v>31</v>
      </c>
      <c r="F132" s="27" t="s">
        <v>32</v>
      </c>
      <c r="G132" s="27" t="s">
        <v>33</v>
      </c>
      <c r="H132" s="27" t="s">
        <v>24</v>
      </c>
      <c r="I132" s="29">
        <v>0.45</v>
      </c>
      <c r="J132" s="30">
        <v>8000</v>
      </c>
      <c r="K132" s="31">
        <f t="shared" si="0"/>
        <v>3600</v>
      </c>
      <c r="L132" s="31">
        <f t="shared" si="1"/>
        <v>1260</v>
      </c>
      <c r="M132" s="32">
        <v>0.35</v>
      </c>
      <c r="O132" s="33"/>
    </row>
    <row r="133" spans="1:15" ht="15.75" customHeight="1">
      <c r="A133" s="22"/>
      <c r="B133" s="27" t="s">
        <v>30</v>
      </c>
      <c r="C133" s="27">
        <v>1197831</v>
      </c>
      <c r="D133" s="28">
        <v>44470</v>
      </c>
      <c r="E133" s="27" t="s">
        <v>31</v>
      </c>
      <c r="F133" s="27" t="s">
        <v>32</v>
      </c>
      <c r="G133" s="27" t="s">
        <v>33</v>
      </c>
      <c r="H133" s="27" t="s">
        <v>25</v>
      </c>
      <c r="I133" s="29">
        <v>0.45</v>
      </c>
      <c r="J133" s="30">
        <v>8000</v>
      </c>
      <c r="K133" s="31">
        <f t="shared" si="0"/>
        <v>3600</v>
      </c>
      <c r="L133" s="31">
        <f t="shared" si="1"/>
        <v>1260</v>
      </c>
      <c r="M133" s="32">
        <v>0.35</v>
      </c>
      <c r="O133" s="33"/>
    </row>
    <row r="134" spans="1:15" ht="15.75" customHeight="1">
      <c r="A134" s="22"/>
      <c r="B134" s="27" t="s">
        <v>30</v>
      </c>
      <c r="C134" s="27">
        <v>1197831</v>
      </c>
      <c r="D134" s="28">
        <v>44470</v>
      </c>
      <c r="E134" s="27" t="s">
        <v>31</v>
      </c>
      <c r="F134" s="27" t="s">
        <v>32</v>
      </c>
      <c r="G134" s="27" t="s">
        <v>33</v>
      </c>
      <c r="H134" s="27" t="s">
        <v>26</v>
      </c>
      <c r="I134" s="29">
        <v>0.5</v>
      </c>
      <c r="J134" s="30">
        <v>7500</v>
      </c>
      <c r="K134" s="31">
        <f t="shared" si="0"/>
        <v>3750</v>
      </c>
      <c r="L134" s="31">
        <f t="shared" si="1"/>
        <v>1312.5</v>
      </c>
      <c r="M134" s="32">
        <v>0.35</v>
      </c>
      <c r="O134" s="33"/>
    </row>
    <row r="135" spans="1:15" ht="15.75" customHeight="1">
      <c r="A135" s="22"/>
      <c r="B135" s="27" t="s">
        <v>30</v>
      </c>
      <c r="C135" s="27">
        <v>1197831</v>
      </c>
      <c r="D135" s="28">
        <v>44470</v>
      </c>
      <c r="E135" s="27" t="s">
        <v>31</v>
      </c>
      <c r="F135" s="27" t="s">
        <v>32</v>
      </c>
      <c r="G135" s="27" t="s">
        <v>33</v>
      </c>
      <c r="H135" s="27" t="s">
        <v>27</v>
      </c>
      <c r="I135" s="29">
        <v>0.5</v>
      </c>
      <c r="J135" s="30">
        <v>6000</v>
      </c>
      <c r="K135" s="31">
        <f t="shared" si="0"/>
        <v>3000</v>
      </c>
      <c r="L135" s="31">
        <f t="shared" si="1"/>
        <v>1350</v>
      </c>
      <c r="M135" s="32">
        <v>0.45</v>
      </c>
      <c r="O135" s="33"/>
    </row>
    <row r="136" spans="1:15" ht="15.75" customHeight="1">
      <c r="A136" s="22"/>
      <c r="B136" s="27" t="s">
        <v>30</v>
      </c>
      <c r="C136" s="27">
        <v>1197831</v>
      </c>
      <c r="D136" s="28">
        <v>44470</v>
      </c>
      <c r="E136" s="27" t="s">
        <v>31</v>
      </c>
      <c r="F136" s="27" t="s">
        <v>32</v>
      </c>
      <c r="G136" s="27" t="s">
        <v>33</v>
      </c>
      <c r="H136" s="27" t="s">
        <v>28</v>
      </c>
      <c r="I136" s="29">
        <v>0.45</v>
      </c>
      <c r="J136" s="30">
        <v>5750</v>
      </c>
      <c r="K136" s="31">
        <f t="shared" si="0"/>
        <v>2587.5</v>
      </c>
      <c r="L136" s="31">
        <f t="shared" si="1"/>
        <v>776.25</v>
      </c>
      <c r="M136" s="32">
        <v>0.3</v>
      </c>
      <c r="O136" s="33"/>
    </row>
    <row r="137" spans="1:15" ht="15.75" customHeight="1">
      <c r="A137" s="22"/>
      <c r="B137" s="27" t="s">
        <v>30</v>
      </c>
      <c r="C137" s="27">
        <v>1197831</v>
      </c>
      <c r="D137" s="28">
        <v>44470</v>
      </c>
      <c r="E137" s="27" t="s">
        <v>31</v>
      </c>
      <c r="F137" s="27" t="s">
        <v>32</v>
      </c>
      <c r="G137" s="27" t="s">
        <v>33</v>
      </c>
      <c r="H137" s="27" t="s">
        <v>29</v>
      </c>
      <c r="I137" s="29">
        <v>0.55000000000000004</v>
      </c>
      <c r="J137" s="30">
        <v>7500</v>
      </c>
      <c r="K137" s="31">
        <f t="shared" si="0"/>
        <v>4125</v>
      </c>
      <c r="L137" s="31">
        <f t="shared" si="1"/>
        <v>2062.5</v>
      </c>
      <c r="M137" s="32">
        <v>0.5</v>
      </c>
      <c r="O137" s="33"/>
    </row>
    <row r="138" spans="1:15" ht="15.75" customHeight="1">
      <c r="A138" s="22"/>
      <c r="B138" s="27" t="s">
        <v>30</v>
      </c>
      <c r="C138" s="27">
        <v>1197831</v>
      </c>
      <c r="D138" s="28">
        <v>44502</v>
      </c>
      <c r="E138" s="27" t="s">
        <v>31</v>
      </c>
      <c r="F138" s="27" t="s">
        <v>32</v>
      </c>
      <c r="G138" s="27" t="s">
        <v>33</v>
      </c>
      <c r="H138" s="27" t="s">
        <v>24</v>
      </c>
      <c r="I138" s="29">
        <v>0.45</v>
      </c>
      <c r="J138" s="30">
        <v>9000</v>
      </c>
      <c r="K138" s="31">
        <f t="shared" si="0"/>
        <v>4050</v>
      </c>
      <c r="L138" s="31">
        <f t="shared" si="1"/>
        <v>1417.5</v>
      </c>
      <c r="M138" s="32">
        <v>0.35</v>
      </c>
      <c r="O138" s="33"/>
    </row>
    <row r="139" spans="1:15" ht="15.75" customHeight="1">
      <c r="A139" s="22"/>
      <c r="B139" s="27" t="s">
        <v>30</v>
      </c>
      <c r="C139" s="27">
        <v>1197831</v>
      </c>
      <c r="D139" s="28">
        <v>44502</v>
      </c>
      <c r="E139" s="27" t="s">
        <v>31</v>
      </c>
      <c r="F139" s="27" t="s">
        <v>32</v>
      </c>
      <c r="G139" s="27" t="s">
        <v>33</v>
      </c>
      <c r="H139" s="27" t="s">
        <v>25</v>
      </c>
      <c r="I139" s="29">
        <v>0.45</v>
      </c>
      <c r="J139" s="30">
        <v>9000</v>
      </c>
      <c r="K139" s="31">
        <f t="shared" si="0"/>
        <v>4050</v>
      </c>
      <c r="L139" s="31">
        <f t="shared" si="1"/>
        <v>1417.5</v>
      </c>
      <c r="M139" s="32">
        <v>0.35</v>
      </c>
      <c r="O139" s="33"/>
    </row>
    <row r="140" spans="1:15" ht="15.75" customHeight="1">
      <c r="A140" s="22"/>
      <c r="B140" s="27" t="s">
        <v>30</v>
      </c>
      <c r="C140" s="27">
        <v>1197831</v>
      </c>
      <c r="D140" s="28">
        <v>44502</v>
      </c>
      <c r="E140" s="27" t="s">
        <v>31</v>
      </c>
      <c r="F140" s="27" t="s">
        <v>32</v>
      </c>
      <c r="G140" s="27" t="s">
        <v>33</v>
      </c>
      <c r="H140" s="27" t="s">
        <v>26</v>
      </c>
      <c r="I140" s="29">
        <v>0.5</v>
      </c>
      <c r="J140" s="30">
        <v>8250</v>
      </c>
      <c r="K140" s="31">
        <f t="shared" si="0"/>
        <v>4125</v>
      </c>
      <c r="L140" s="31">
        <f t="shared" si="1"/>
        <v>1443.75</v>
      </c>
      <c r="M140" s="32">
        <v>0.35</v>
      </c>
      <c r="O140" s="33"/>
    </row>
    <row r="141" spans="1:15" ht="15.75" customHeight="1">
      <c r="A141" s="22"/>
      <c r="B141" s="27" t="s">
        <v>30</v>
      </c>
      <c r="C141" s="27">
        <v>1197831</v>
      </c>
      <c r="D141" s="28">
        <v>44502</v>
      </c>
      <c r="E141" s="27" t="s">
        <v>31</v>
      </c>
      <c r="F141" s="27" t="s">
        <v>32</v>
      </c>
      <c r="G141" s="27" t="s">
        <v>33</v>
      </c>
      <c r="H141" s="27" t="s">
        <v>27</v>
      </c>
      <c r="I141" s="29">
        <v>0.5</v>
      </c>
      <c r="J141" s="30">
        <v>6750</v>
      </c>
      <c r="K141" s="31">
        <f t="shared" si="0"/>
        <v>3375</v>
      </c>
      <c r="L141" s="31">
        <f t="shared" si="1"/>
        <v>1518.75</v>
      </c>
      <c r="M141" s="32">
        <v>0.45</v>
      </c>
      <c r="O141" s="33"/>
    </row>
    <row r="142" spans="1:15" ht="15.75" customHeight="1">
      <c r="A142" s="22"/>
      <c r="B142" s="27" t="s">
        <v>30</v>
      </c>
      <c r="C142" s="27">
        <v>1197831</v>
      </c>
      <c r="D142" s="28">
        <v>44502</v>
      </c>
      <c r="E142" s="27" t="s">
        <v>31</v>
      </c>
      <c r="F142" s="27" t="s">
        <v>32</v>
      </c>
      <c r="G142" s="27" t="s">
        <v>33</v>
      </c>
      <c r="H142" s="27" t="s">
        <v>28</v>
      </c>
      <c r="I142" s="29">
        <v>0.45</v>
      </c>
      <c r="J142" s="30">
        <v>6500</v>
      </c>
      <c r="K142" s="31">
        <f t="shared" si="0"/>
        <v>2925</v>
      </c>
      <c r="L142" s="31">
        <f t="shared" si="1"/>
        <v>877.5</v>
      </c>
      <c r="M142" s="32">
        <v>0.3</v>
      </c>
      <c r="O142" s="33"/>
    </row>
    <row r="143" spans="1:15" ht="15.75" customHeight="1">
      <c r="A143" s="22"/>
      <c r="B143" s="27" t="s">
        <v>30</v>
      </c>
      <c r="C143" s="27">
        <v>1197831</v>
      </c>
      <c r="D143" s="28">
        <v>44502</v>
      </c>
      <c r="E143" s="27" t="s">
        <v>31</v>
      </c>
      <c r="F143" s="27" t="s">
        <v>32</v>
      </c>
      <c r="G143" s="27" t="s">
        <v>33</v>
      </c>
      <c r="H143" s="27" t="s">
        <v>29</v>
      </c>
      <c r="I143" s="29">
        <v>0.55000000000000004</v>
      </c>
      <c r="J143" s="30">
        <v>8500</v>
      </c>
      <c r="K143" s="31">
        <f t="shared" si="0"/>
        <v>4675</v>
      </c>
      <c r="L143" s="31">
        <f t="shared" si="1"/>
        <v>2337.5</v>
      </c>
      <c r="M143" s="32">
        <v>0.5</v>
      </c>
      <c r="O143" s="33"/>
    </row>
    <row r="144" spans="1:15" ht="15.75" customHeight="1">
      <c r="A144" s="22"/>
      <c r="B144" s="27" t="s">
        <v>30</v>
      </c>
      <c r="C144" s="27">
        <v>1197831</v>
      </c>
      <c r="D144" s="28">
        <v>44531</v>
      </c>
      <c r="E144" s="27" t="s">
        <v>31</v>
      </c>
      <c r="F144" s="27" t="s">
        <v>32</v>
      </c>
      <c r="G144" s="27" t="s">
        <v>33</v>
      </c>
      <c r="H144" s="27" t="s">
        <v>24</v>
      </c>
      <c r="I144" s="29">
        <v>0.45</v>
      </c>
      <c r="J144" s="30">
        <v>9500</v>
      </c>
      <c r="K144" s="31">
        <f t="shared" si="0"/>
        <v>4275</v>
      </c>
      <c r="L144" s="31">
        <f t="shared" si="1"/>
        <v>1496.25</v>
      </c>
      <c r="M144" s="32">
        <v>0.35</v>
      </c>
      <c r="O144" s="33"/>
    </row>
    <row r="145" spans="1:15" ht="15.75" customHeight="1">
      <c r="A145" s="22"/>
      <c r="B145" s="27" t="s">
        <v>30</v>
      </c>
      <c r="C145" s="27">
        <v>1197831</v>
      </c>
      <c r="D145" s="28">
        <v>44531</v>
      </c>
      <c r="E145" s="27" t="s">
        <v>31</v>
      </c>
      <c r="F145" s="27" t="s">
        <v>32</v>
      </c>
      <c r="G145" s="27" t="s">
        <v>33</v>
      </c>
      <c r="H145" s="27" t="s">
        <v>25</v>
      </c>
      <c r="I145" s="29">
        <v>0.45</v>
      </c>
      <c r="J145" s="30">
        <v>9500</v>
      </c>
      <c r="K145" s="31">
        <f t="shared" si="0"/>
        <v>4275</v>
      </c>
      <c r="L145" s="31">
        <f t="shared" si="1"/>
        <v>1496.25</v>
      </c>
      <c r="M145" s="32">
        <v>0.35</v>
      </c>
      <c r="O145" s="33"/>
    </row>
    <row r="146" spans="1:15" ht="15.75" customHeight="1">
      <c r="A146" s="22"/>
      <c r="B146" s="27" t="s">
        <v>30</v>
      </c>
      <c r="C146" s="27">
        <v>1197831</v>
      </c>
      <c r="D146" s="28">
        <v>44531</v>
      </c>
      <c r="E146" s="27" t="s">
        <v>31</v>
      </c>
      <c r="F146" s="27" t="s">
        <v>32</v>
      </c>
      <c r="G146" s="27" t="s">
        <v>33</v>
      </c>
      <c r="H146" s="27" t="s">
        <v>26</v>
      </c>
      <c r="I146" s="29">
        <v>0.5</v>
      </c>
      <c r="J146" s="30">
        <v>8500</v>
      </c>
      <c r="K146" s="31">
        <f t="shared" si="0"/>
        <v>4250</v>
      </c>
      <c r="L146" s="31">
        <f t="shared" si="1"/>
        <v>1487.5</v>
      </c>
      <c r="M146" s="32">
        <v>0.35</v>
      </c>
      <c r="O146" s="33"/>
    </row>
    <row r="147" spans="1:15" ht="15.75" customHeight="1">
      <c r="A147" s="22"/>
      <c r="B147" s="27" t="s">
        <v>30</v>
      </c>
      <c r="C147" s="27">
        <v>1197831</v>
      </c>
      <c r="D147" s="28">
        <v>44531</v>
      </c>
      <c r="E147" s="27" t="s">
        <v>31</v>
      </c>
      <c r="F147" s="27" t="s">
        <v>32</v>
      </c>
      <c r="G147" s="27" t="s">
        <v>33</v>
      </c>
      <c r="H147" s="27" t="s">
        <v>27</v>
      </c>
      <c r="I147" s="29">
        <v>0.5</v>
      </c>
      <c r="J147" s="30">
        <v>7000</v>
      </c>
      <c r="K147" s="31">
        <f t="shared" si="0"/>
        <v>3500</v>
      </c>
      <c r="L147" s="31">
        <f t="shared" si="1"/>
        <v>1575</v>
      </c>
      <c r="M147" s="32">
        <v>0.45</v>
      </c>
      <c r="O147" s="33"/>
    </row>
    <row r="148" spans="1:15" ht="15.75" customHeight="1">
      <c r="A148" s="22"/>
      <c r="B148" s="27" t="s">
        <v>30</v>
      </c>
      <c r="C148" s="27">
        <v>1197831</v>
      </c>
      <c r="D148" s="28">
        <v>44531</v>
      </c>
      <c r="E148" s="27" t="s">
        <v>31</v>
      </c>
      <c r="F148" s="27" t="s">
        <v>32</v>
      </c>
      <c r="G148" s="27" t="s">
        <v>33</v>
      </c>
      <c r="H148" s="27" t="s">
        <v>28</v>
      </c>
      <c r="I148" s="29">
        <v>0.45</v>
      </c>
      <c r="J148" s="30">
        <v>6500</v>
      </c>
      <c r="K148" s="31">
        <f t="shared" si="0"/>
        <v>2925</v>
      </c>
      <c r="L148" s="31">
        <f t="shared" si="1"/>
        <v>877.5</v>
      </c>
      <c r="M148" s="32">
        <v>0.3</v>
      </c>
      <c r="O148" s="33"/>
    </row>
    <row r="149" spans="1:15" ht="15.75" customHeight="1">
      <c r="A149" s="22"/>
      <c r="B149" s="27" t="s">
        <v>30</v>
      </c>
      <c r="C149" s="27">
        <v>1197831</v>
      </c>
      <c r="D149" s="28">
        <v>44531</v>
      </c>
      <c r="E149" s="27" t="s">
        <v>31</v>
      </c>
      <c r="F149" s="27" t="s">
        <v>32</v>
      </c>
      <c r="G149" s="27" t="s">
        <v>33</v>
      </c>
      <c r="H149" s="27" t="s">
        <v>29</v>
      </c>
      <c r="I149" s="29">
        <v>0.55000000000000004</v>
      </c>
      <c r="J149" s="30">
        <v>9000</v>
      </c>
      <c r="K149" s="31">
        <f t="shared" si="0"/>
        <v>4950</v>
      </c>
      <c r="L149" s="31">
        <f t="shared" si="1"/>
        <v>2475</v>
      </c>
      <c r="M149" s="32">
        <v>0.5</v>
      </c>
      <c r="O149" s="33"/>
    </row>
    <row r="150" spans="1:15" ht="15.75" customHeight="1">
      <c r="A150" s="22"/>
      <c r="B150" s="27" t="s">
        <v>34</v>
      </c>
      <c r="C150" s="27">
        <v>1128299</v>
      </c>
      <c r="D150" s="28">
        <v>44216</v>
      </c>
      <c r="E150" s="27" t="s">
        <v>35</v>
      </c>
      <c r="F150" s="27" t="s">
        <v>36</v>
      </c>
      <c r="G150" s="27" t="s">
        <v>37</v>
      </c>
      <c r="H150" s="27" t="s">
        <v>24</v>
      </c>
      <c r="I150" s="29">
        <v>0.39999999999999997</v>
      </c>
      <c r="J150" s="30">
        <v>7750</v>
      </c>
      <c r="K150" s="31">
        <f t="shared" si="0"/>
        <v>3099.9999999999995</v>
      </c>
      <c r="L150" s="31">
        <f t="shared" si="1"/>
        <v>1085</v>
      </c>
      <c r="M150" s="32">
        <v>0.35000000000000003</v>
      </c>
      <c r="O150" s="22"/>
    </row>
    <row r="151" spans="1:15" ht="15.75" customHeight="1">
      <c r="A151" s="22"/>
      <c r="B151" s="27" t="s">
        <v>34</v>
      </c>
      <c r="C151" s="27">
        <v>1128299</v>
      </c>
      <c r="D151" s="28">
        <v>44216</v>
      </c>
      <c r="E151" s="27" t="s">
        <v>35</v>
      </c>
      <c r="F151" s="27" t="s">
        <v>36</v>
      </c>
      <c r="G151" s="27" t="s">
        <v>37</v>
      </c>
      <c r="H151" s="27" t="s">
        <v>25</v>
      </c>
      <c r="I151" s="29">
        <v>0.5</v>
      </c>
      <c r="J151" s="30">
        <v>7750</v>
      </c>
      <c r="K151" s="31">
        <f t="shared" si="0"/>
        <v>3875</v>
      </c>
      <c r="L151" s="31">
        <f t="shared" si="1"/>
        <v>775</v>
      </c>
      <c r="M151" s="32">
        <v>0.2</v>
      </c>
      <c r="O151" s="22"/>
    </row>
    <row r="152" spans="1:15" ht="15.75" customHeight="1">
      <c r="A152" s="22"/>
      <c r="B152" s="27" t="s">
        <v>34</v>
      </c>
      <c r="C152" s="27">
        <v>1128299</v>
      </c>
      <c r="D152" s="28">
        <v>44216</v>
      </c>
      <c r="E152" s="27" t="s">
        <v>35</v>
      </c>
      <c r="F152" s="27" t="s">
        <v>36</v>
      </c>
      <c r="G152" s="27" t="s">
        <v>37</v>
      </c>
      <c r="H152" s="27" t="s">
        <v>26</v>
      </c>
      <c r="I152" s="29">
        <v>0.5</v>
      </c>
      <c r="J152" s="30">
        <v>7750</v>
      </c>
      <c r="K152" s="31">
        <f t="shared" si="0"/>
        <v>3875</v>
      </c>
      <c r="L152" s="31">
        <f t="shared" si="1"/>
        <v>1356.2500000000002</v>
      </c>
      <c r="M152" s="32">
        <v>0.35000000000000003</v>
      </c>
      <c r="O152" s="22"/>
    </row>
    <row r="153" spans="1:15" ht="15.75" customHeight="1">
      <c r="A153" s="22"/>
      <c r="B153" s="27" t="s">
        <v>34</v>
      </c>
      <c r="C153" s="27">
        <v>1128299</v>
      </c>
      <c r="D153" s="28">
        <v>44216</v>
      </c>
      <c r="E153" s="27" t="s">
        <v>35</v>
      </c>
      <c r="F153" s="27" t="s">
        <v>36</v>
      </c>
      <c r="G153" s="27" t="s">
        <v>37</v>
      </c>
      <c r="H153" s="27" t="s">
        <v>27</v>
      </c>
      <c r="I153" s="29">
        <v>0.5</v>
      </c>
      <c r="J153" s="30">
        <v>6250</v>
      </c>
      <c r="K153" s="31">
        <f t="shared" si="0"/>
        <v>3125</v>
      </c>
      <c r="L153" s="31">
        <f t="shared" si="1"/>
        <v>937.5</v>
      </c>
      <c r="M153" s="32">
        <v>0.3</v>
      </c>
      <c r="O153" s="22"/>
    </row>
    <row r="154" spans="1:15" ht="15.75" customHeight="1">
      <c r="A154" s="22"/>
      <c r="B154" s="27" t="s">
        <v>34</v>
      </c>
      <c r="C154" s="27">
        <v>1128299</v>
      </c>
      <c r="D154" s="28">
        <v>44216</v>
      </c>
      <c r="E154" s="27" t="s">
        <v>35</v>
      </c>
      <c r="F154" s="27" t="s">
        <v>36</v>
      </c>
      <c r="G154" s="27" t="s">
        <v>37</v>
      </c>
      <c r="H154" s="27" t="s">
        <v>28</v>
      </c>
      <c r="I154" s="29">
        <v>0.55000000000000004</v>
      </c>
      <c r="J154" s="30">
        <v>5750</v>
      </c>
      <c r="K154" s="31">
        <f t="shared" si="0"/>
        <v>3162.5000000000005</v>
      </c>
      <c r="L154" s="31">
        <f t="shared" si="1"/>
        <v>1581.2500000000002</v>
      </c>
      <c r="M154" s="32">
        <v>0.5</v>
      </c>
      <c r="O154" s="22"/>
    </row>
    <row r="155" spans="1:15" ht="15.75" customHeight="1">
      <c r="A155" s="22"/>
      <c r="B155" s="27" t="s">
        <v>34</v>
      </c>
      <c r="C155" s="27">
        <v>1128299</v>
      </c>
      <c r="D155" s="28">
        <v>44216</v>
      </c>
      <c r="E155" s="27" t="s">
        <v>35</v>
      </c>
      <c r="F155" s="27" t="s">
        <v>36</v>
      </c>
      <c r="G155" s="27" t="s">
        <v>37</v>
      </c>
      <c r="H155" s="27" t="s">
        <v>29</v>
      </c>
      <c r="I155" s="29">
        <v>0.5</v>
      </c>
      <c r="J155" s="30">
        <v>7750</v>
      </c>
      <c r="K155" s="31">
        <f t="shared" si="0"/>
        <v>3875</v>
      </c>
      <c r="L155" s="31">
        <f t="shared" si="1"/>
        <v>581.25000000000011</v>
      </c>
      <c r="M155" s="32">
        <v>0.15000000000000002</v>
      </c>
      <c r="O155" s="22"/>
    </row>
    <row r="156" spans="1:15" ht="15.75" customHeight="1">
      <c r="A156" s="22"/>
      <c r="B156" s="27" t="s">
        <v>34</v>
      </c>
      <c r="C156" s="27">
        <v>1128299</v>
      </c>
      <c r="D156" s="28">
        <v>44247</v>
      </c>
      <c r="E156" s="27" t="s">
        <v>35</v>
      </c>
      <c r="F156" s="27" t="s">
        <v>36</v>
      </c>
      <c r="G156" s="27" t="s">
        <v>37</v>
      </c>
      <c r="H156" s="27" t="s">
        <v>24</v>
      </c>
      <c r="I156" s="29">
        <v>0.39999999999999997</v>
      </c>
      <c r="J156" s="30">
        <v>8250</v>
      </c>
      <c r="K156" s="31">
        <f t="shared" si="0"/>
        <v>3299.9999999999995</v>
      </c>
      <c r="L156" s="31">
        <f t="shared" si="1"/>
        <v>1155</v>
      </c>
      <c r="M156" s="32">
        <v>0.35000000000000003</v>
      </c>
      <c r="O156" s="22"/>
    </row>
    <row r="157" spans="1:15" ht="15.75" customHeight="1">
      <c r="A157" s="22"/>
      <c r="B157" s="27" t="s">
        <v>34</v>
      </c>
      <c r="C157" s="27">
        <v>1128299</v>
      </c>
      <c r="D157" s="28">
        <v>44247</v>
      </c>
      <c r="E157" s="27" t="s">
        <v>35</v>
      </c>
      <c r="F157" s="27" t="s">
        <v>36</v>
      </c>
      <c r="G157" s="27" t="s">
        <v>37</v>
      </c>
      <c r="H157" s="27" t="s">
        <v>25</v>
      </c>
      <c r="I157" s="29">
        <v>0.5</v>
      </c>
      <c r="J157" s="30">
        <v>7250</v>
      </c>
      <c r="K157" s="31">
        <f t="shared" si="0"/>
        <v>3625</v>
      </c>
      <c r="L157" s="31">
        <f t="shared" si="1"/>
        <v>725</v>
      </c>
      <c r="M157" s="32">
        <v>0.2</v>
      </c>
      <c r="O157" s="22"/>
    </row>
    <row r="158" spans="1:15" ht="15.75" customHeight="1">
      <c r="A158" s="22"/>
      <c r="B158" s="27" t="s">
        <v>34</v>
      </c>
      <c r="C158" s="27">
        <v>1128299</v>
      </c>
      <c r="D158" s="28">
        <v>44247</v>
      </c>
      <c r="E158" s="27" t="s">
        <v>35</v>
      </c>
      <c r="F158" s="27" t="s">
        <v>36</v>
      </c>
      <c r="G158" s="27" t="s">
        <v>37</v>
      </c>
      <c r="H158" s="27" t="s">
        <v>26</v>
      </c>
      <c r="I158" s="29">
        <v>0.5</v>
      </c>
      <c r="J158" s="30">
        <v>7250</v>
      </c>
      <c r="K158" s="31">
        <f t="shared" si="0"/>
        <v>3625</v>
      </c>
      <c r="L158" s="31">
        <f t="shared" si="1"/>
        <v>1268.7500000000002</v>
      </c>
      <c r="M158" s="32">
        <v>0.35000000000000003</v>
      </c>
      <c r="O158" s="22"/>
    </row>
    <row r="159" spans="1:15" ht="15.75" customHeight="1">
      <c r="A159" s="22"/>
      <c r="B159" s="27" t="s">
        <v>34</v>
      </c>
      <c r="C159" s="27">
        <v>1128299</v>
      </c>
      <c r="D159" s="28">
        <v>44247</v>
      </c>
      <c r="E159" s="27" t="s">
        <v>35</v>
      </c>
      <c r="F159" s="27" t="s">
        <v>36</v>
      </c>
      <c r="G159" s="27" t="s">
        <v>37</v>
      </c>
      <c r="H159" s="27" t="s">
        <v>27</v>
      </c>
      <c r="I159" s="29">
        <v>0.5</v>
      </c>
      <c r="J159" s="30">
        <v>5750</v>
      </c>
      <c r="K159" s="31">
        <f t="shared" si="0"/>
        <v>2875</v>
      </c>
      <c r="L159" s="31">
        <f t="shared" si="1"/>
        <v>862.5</v>
      </c>
      <c r="M159" s="32">
        <v>0.3</v>
      </c>
      <c r="O159" s="22"/>
    </row>
    <row r="160" spans="1:15" ht="15.75" customHeight="1">
      <c r="A160" s="22"/>
      <c r="B160" s="27" t="s">
        <v>34</v>
      </c>
      <c r="C160" s="27">
        <v>1128299</v>
      </c>
      <c r="D160" s="28">
        <v>44247</v>
      </c>
      <c r="E160" s="27" t="s">
        <v>35</v>
      </c>
      <c r="F160" s="27" t="s">
        <v>36</v>
      </c>
      <c r="G160" s="27" t="s">
        <v>37</v>
      </c>
      <c r="H160" s="27" t="s">
        <v>28</v>
      </c>
      <c r="I160" s="29">
        <v>0.55000000000000004</v>
      </c>
      <c r="J160" s="30">
        <v>5000</v>
      </c>
      <c r="K160" s="31">
        <f t="shared" si="0"/>
        <v>2750</v>
      </c>
      <c r="L160" s="31">
        <f t="shared" si="1"/>
        <v>1375</v>
      </c>
      <c r="M160" s="32">
        <v>0.5</v>
      </c>
      <c r="O160" s="22"/>
    </row>
    <row r="161" spans="1:15" ht="15.75" customHeight="1">
      <c r="A161" s="22"/>
      <c r="B161" s="27" t="s">
        <v>34</v>
      </c>
      <c r="C161" s="27">
        <v>1128299</v>
      </c>
      <c r="D161" s="28">
        <v>44247</v>
      </c>
      <c r="E161" s="27" t="s">
        <v>35</v>
      </c>
      <c r="F161" s="27" t="s">
        <v>36</v>
      </c>
      <c r="G161" s="27" t="s">
        <v>37</v>
      </c>
      <c r="H161" s="27" t="s">
        <v>29</v>
      </c>
      <c r="I161" s="29">
        <v>0.5</v>
      </c>
      <c r="J161" s="30">
        <v>7000</v>
      </c>
      <c r="K161" s="31">
        <f t="shared" si="0"/>
        <v>3500</v>
      </c>
      <c r="L161" s="31">
        <f t="shared" si="1"/>
        <v>525.00000000000011</v>
      </c>
      <c r="M161" s="32">
        <v>0.15000000000000002</v>
      </c>
      <c r="O161" s="22"/>
    </row>
    <row r="162" spans="1:15" ht="15.75" customHeight="1">
      <c r="A162" s="22"/>
      <c r="B162" s="27" t="s">
        <v>34</v>
      </c>
      <c r="C162" s="27">
        <v>1128299</v>
      </c>
      <c r="D162" s="28">
        <v>44274</v>
      </c>
      <c r="E162" s="27" t="s">
        <v>35</v>
      </c>
      <c r="F162" s="27" t="s">
        <v>36</v>
      </c>
      <c r="G162" s="27" t="s">
        <v>37</v>
      </c>
      <c r="H162" s="27" t="s">
        <v>24</v>
      </c>
      <c r="I162" s="29">
        <v>0.5</v>
      </c>
      <c r="J162" s="30">
        <v>8500</v>
      </c>
      <c r="K162" s="31">
        <f t="shared" si="0"/>
        <v>4250</v>
      </c>
      <c r="L162" s="31">
        <f t="shared" si="1"/>
        <v>1487.5000000000002</v>
      </c>
      <c r="M162" s="32">
        <v>0.35000000000000003</v>
      </c>
      <c r="O162" s="22"/>
    </row>
    <row r="163" spans="1:15" ht="15.75" customHeight="1">
      <c r="A163" s="22"/>
      <c r="B163" s="27" t="s">
        <v>34</v>
      </c>
      <c r="C163" s="27">
        <v>1128299</v>
      </c>
      <c r="D163" s="28">
        <v>44274</v>
      </c>
      <c r="E163" s="27" t="s">
        <v>35</v>
      </c>
      <c r="F163" s="27" t="s">
        <v>36</v>
      </c>
      <c r="G163" s="27" t="s">
        <v>37</v>
      </c>
      <c r="H163" s="27" t="s">
        <v>25</v>
      </c>
      <c r="I163" s="29">
        <v>0.6</v>
      </c>
      <c r="J163" s="30">
        <v>7000</v>
      </c>
      <c r="K163" s="31">
        <f t="shared" si="0"/>
        <v>4200</v>
      </c>
      <c r="L163" s="31">
        <f t="shared" si="1"/>
        <v>840</v>
      </c>
      <c r="M163" s="32">
        <v>0.2</v>
      </c>
      <c r="O163" s="22"/>
    </row>
    <row r="164" spans="1:15" ht="15.75" customHeight="1">
      <c r="A164" s="22"/>
      <c r="B164" s="27" t="s">
        <v>34</v>
      </c>
      <c r="C164" s="27">
        <v>1128299</v>
      </c>
      <c r="D164" s="28">
        <v>44274</v>
      </c>
      <c r="E164" s="27" t="s">
        <v>35</v>
      </c>
      <c r="F164" s="27" t="s">
        <v>36</v>
      </c>
      <c r="G164" s="27" t="s">
        <v>37</v>
      </c>
      <c r="H164" s="27" t="s">
        <v>26</v>
      </c>
      <c r="I164" s="29">
        <v>0.6</v>
      </c>
      <c r="J164" s="30">
        <v>7000</v>
      </c>
      <c r="K164" s="31">
        <f t="shared" si="0"/>
        <v>4200</v>
      </c>
      <c r="L164" s="31">
        <f t="shared" si="1"/>
        <v>1470.0000000000002</v>
      </c>
      <c r="M164" s="32">
        <v>0.35000000000000003</v>
      </c>
      <c r="O164" s="22"/>
    </row>
    <row r="165" spans="1:15" ht="15.75" customHeight="1">
      <c r="A165" s="22"/>
      <c r="B165" s="27" t="s">
        <v>34</v>
      </c>
      <c r="C165" s="27">
        <v>1128299</v>
      </c>
      <c r="D165" s="28">
        <v>44274</v>
      </c>
      <c r="E165" s="27" t="s">
        <v>35</v>
      </c>
      <c r="F165" s="27" t="s">
        <v>36</v>
      </c>
      <c r="G165" s="27" t="s">
        <v>37</v>
      </c>
      <c r="H165" s="27" t="s">
        <v>27</v>
      </c>
      <c r="I165" s="29">
        <v>0.6</v>
      </c>
      <c r="J165" s="30">
        <v>6000</v>
      </c>
      <c r="K165" s="31">
        <f t="shared" si="0"/>
        <v>3600</v>
      </c>
      <c r="L165" s="31">
        <f t="shared" si="1"/>
        <v>1080</v>
      </c>
      <c r="M165" s="32">
        <v>0.3</v>
      </c>
      <c r="O165" s="22"/>
    </row>
    <row r="166" spans="1:15" ht="15.75" customHeight="1">
      <c r="A166" s="22"/>
      <c r="B166" s="27" t="s">
        <v>34</v>
      </c>
      <c r="C166" s="27">
        <v>1128299</v>
      </c>
      <c r="D166" s="28">
        <v>44274</v>
      </c>
      <c r="E166" s="27" t="s">
        <v>35</v>
      </c>
      <c r="F166" s="27" t="s">
        <v>36</v>
      </c>
      <c r="G166" s="27" t="s">
        <v>37</v>
      </c>
      <c r="H166" s="27" t="s">
        <v>28</v>
      </c>
      <c r="I166" s="29">
        <v>0.65</v>
      </c>
      <c r="J166" s="30">
        <v>5000</v>
      </c>
      <c r="K166" s="31">
        <f t="shared" si="0"/>
        <v>3250</v>
      </c>
      <c r="L166" s="31">
        <f t="shared" si="1"/>
        <v>1625</v>
      </c>
      <c r="M166" s="32">
        <v>0.5</v>
      </c>
      <c r="O166" s="22"/>
    </row>
    <row r="167" spans="1:15" ht="15.75" customHeight="1">
      <c r="A167" s="22"/>
      <c r="B167" s="27" t="s">
        <v>34</v>
      </c>
      <c r="C167" s="27">
        <v>1128299</v>
      </c>
      <c r="D167" s="28">
        <v>44274</v>
      </c>
      <c r="E167" s="27" t="s">
        <v>35</v>
      </c>
      <c r="F167" s="27" t="s">
        <v>36</v>
      </c>
      <c r="G167" s="27" t="s">
        <v>37</v>
      </c>
      <c r="H167" s="27" t="s">
        <v>29</v>
      </c>
      <c r="I167" s="29">
        <v>0.6</v>
      </c>
      <c r="J167" s="30">
        <v>7000</v>
      </c>
      <c r="K167" s="31">
        <f t="shared" si="0"/>
        <v>4200</v>
      </c>
      <c r="L167" s="31">
        <f t="shared" si="1"/>
        <v>630.00000000000011</v>
      </c>
      <c r="M167" s="32">
        <v>0.15000000000000002</v>
      </c>
      <c r="O167" s="22"/>
    </row>
    <row r="168" spans="1:15" ht="15.75" customHeight="1">
      <c r="A168" s="22"/>
      <c r="B168" s="27" t="s">
        <v>34</v>
      </c>
      <c r="C168" s="27">
        <v>1128299</v>
      </c>
      <c r="D168" s="28">
        <v>44306</v>
      </c>
      <c r="E168" s="27" t="s">
        <v>35</v>
      </c>
      <c r="F168" s="27" t="s">
        <v>36</v>
      </c>
      <c r="G168" s="27" t="s">
        <v>37</v>
      </c>
      <c r="H168" s="27" t="s">
        <v>24</v>
      </c>
      <c r="I168" s="29">
        <v>0.6</v>
      </c>
      <c r="J168" s="30">
        <v>8750</v>
      </c>
      <c r="K168" s="31">
        <f t="shared" si="0"/>
        <v>5250</v>
      </c>
      <c r="L168" s="31">
        <f t="shared" si="1"/>
        <v>1837.5000000000002</v>
      </c>
      <c r="M168" s="32">
        <v>0.35000000000000003</v>
      </c>
      <c r="O168" s="22"/>
    </row>
    <row r="169" spans="1:15" ht="15.75" customHeight="1">
      <c r="A169" s="22"/>
      <c r="B169" s="27" t="s">
        <v>34</v>
      </c>
      <c r="C169" s="27">
        <v>1128299</v>
      </c>
      <c r="D169" s="28">
        <v>44306</v>
      </c>
      <c r="E169" s="27" t="s">
        <v>35</v>
      </c>
      <c r="F169" s="27" t="s">
        <v>36</v>
      </c>
      <c r="G169" s="27" t="s">
        <v>37</v>
      </c>
      <c r="H169" s="27" t="s">
        <v>25</v>
      </c>
      <c r="I169" s="29">
        <v>0.65</v>
      </c>
      <c r="J169" s="30">
        <v>6750</v>
      </c>
      <c r="K169" s="31">
        <f t="shared" si="0"/>
        <v>4387.5</v>
      </c>
      <c r="L169" s="31">
        <f t="shared" si="1"/>
        <v>877.5</v>
      </c>
      <c r="M169" s="32">
        <v>0.2</v>
      </c>
      <c r="O169" s="22"/>
    </row>
    <row r="170" spans="1:15" ht="15.75" customHeight="1">
      <c r="A170" s="22"/>
      <c r="B170" s="27" t="s">
        <v>34</v>
      </c>
      <c r="C170" s="27">
        <v>1128299</v>
      </c>
      <c r="D170" s="28">
        <v>44306</v>
      </c>
      <c r="E170" s="27" t="s">
        <v>35</v>
      </c>
      <c r="F170" s="27" t="s">
        <v>36</v>
      </c>
      <c r="G170" s="27" t="s">
        <v>37</v>
      </c>
      <c r="H170" s="27" t="s">
        <v>26</v>
      </c>
      <c r="I170" s="29">
        <v>0.65</v>
      </c>
      <c r="J170" s="30">
        <v>7250</v>
      </c>
      <c r="K170" s="31">
        <f t="shared" si="0"/>
        <v>4712.5</v>
      </c>
      <c r="L170" s="31">
        <f t="shared" si="1"/>
        <v>1649.3750000000002</v>
      </c>
      <c r="M170" s="32">
        <v>0.35000000000000003</v>
      </c>
      <c r="O170" s="22"/>
    </row>
    <row r="171" spans="1:15" ht="15.75" customHeight="1">
      <c r="A171" s="22"/>
      <c r="B171" s="27" t="s">
        <v>34</v>
      </c>
      <c r="C171" s="27">
        <v>1128299</v>
      </c>
      <c r="D171" s="28">
        <v>44306</v>
      </c>
      <c r="E171" s="27" t="s">
        <v>35</v>
      </c>
      <c r="F171" s="27" t="s">
        <v>36</v>
      </c>
      <c r="G171" s="27" t="s">
        <v>37</v>
      </c>
      <c r="H171" s="27" t="s">
        <v>27</v>
      </c>
      <c r="I171" s="29">
        <v>0.6</v>
      </c>
      <c r="J171" s="30">
        <v>6250</v>
      </c>
      <c r="K171" s="31">
        <f t="shared" si="0"/>
        <v>3750</v>
      </c>
      <c r="L171" s="31">
        <f t="shared" si="1"/>
        <v>1125</v>
      </c>
      <c r="M171" s="32">
        <v>0.3</v>
      </c>
      <c r="O171" s="22"/>
    </row>
    <row r="172" spans="1:15" ht="15.75" customHeight="1">
      <c r="A172" s="22"/>
      <c r="B172" s="27" t="s">
        <v>34</v>
      </c>
      <c r="C172" s="27">
        <v>1128299</v>
      </c>
      <c r="D172" s="28">
        <v>44306</v>
      </c>
      <c r="E172" s="27" t="s">
        <v>35</v>
      </c>
      <c r="F172" s="27" t="s">
        <v>36</v>
      </c>
      <c r="G172" s="27" t="s">
        <v>37</v>
      </c>
      <c r="H172" s="27" t="s">
        <v>28</v>
      </c>
      <c r="I172" s="29">
        <v>0.65</v>
      </c>
      <c r="J172" s="30">
        <v>5250</v>
      </c>
      <c r="K172" s="31">
        <f t="shared" si="0"/>
        <v>3412.5</v>
      </c>
      <c r="L172" s="31">
        <f t="shared" si="1"/>
        <v>1706.25</v>
      </c>
      <c r="M172" s="32">
        <v>0.5</v>
      </c>
      <c r="O172" s="22"/>
    </row>
    <row r="173" spans="1:15" ht="15.75" customHeight="1">
      <c r="A173" s="22"/>
      <c r="B173" s="27" t="s">
        <v>34</v>
      </c>
      <c r="C173" s="27">
        <v>1128299</v>
      </c>
      <c r="D173" s="28">
        <v>44306</v>
      </c>
      <c r="E173" s="27" t="s">
        <v>35</v>
      </c>
      <c r="F173" s="27" t="s">
        <v>36</v>
      </c>
      <c r="G173" s="27" t="s">
        <v>37</v>
      </c>
      <c r="H173" s="27" t="s">
        <v>29</v>
      </c>
      <c r="I173" s="29">
        <v>0.8</v>
      </c>
      <c r="J173" s="30">
        <v>7000</v>
      </c>
      <c r="K173" s="31">
        <f t="shared" si="0"/>
        <v>5600</v>
      </c>
      <c r="L173" s="31">
        <f t="shared" si="1"/>
        <v>840.00000000000011</v>
      </c>
      <c r="M173" s="32">
        <v>0.15000000000000002</v>
      </c>
      <c r="O173" s="22"/>
    </row>
    <row r="174" spans="1:15" ht="15.75" customHeight="1">
      <c r="A174" s="22"/>
      <c r="B174" s="27" t="s">
        <v>34</v>
      </c>
      <c r="C174" s="27">
        <v>1128299</v>
      </c>
      <c r="D174" s="28">
        <v>44337</v>
      </c>
      <c r="E174" s="27" t="s">
        <v>35</v>
      </c>
      <c r="F174" s="27" t="s">
        <v>36</v>
      </c>
      <c r="G174" s="27" t="s">
        <v>37</v>
      </c>
      <c r="H174" s="27" t="s">
        <v>24</v>
      </c>
      <c r="I174" s="29">
        <v>0.6</v>
      </c>
      <c r="J174" s="30">
        <v>9000</v>
      </c>
      <c r="K174" s="31">
        <f t="shared" si="0"/>
        <v>5400</v>
      </c>
      <c r="L174" s="31">
        <f t="shared" si="1"/>
        <v>2160</v>
      </c>
      <c r="M174" s="32">
        <v>0.4</v>
      </c>
      <c r="O174" s="22"/>
    </row>
    <row r="175" spans="1:15" ht="15.75" customHeight="1">
      <c r="A175" s="22"/>
      <c r="B175" s="27" t="s">
        <v>34</v>
      </c>
      <c r="C175" s="27">
        <v>1128299</v>
      </c>
      <c r="D175" s="28">
        <v>44337</v>
      </c>
      <c r="E175" s="27" t="s">
        <v>35</v>
      </c>
      <c r="F175" s="27" t="s">
        <v>36</v>
      </c>
      <c r="G175" s="27" t="s">
        <v>37</v>
      </c>
      <c r="H175" s="27" t="s">
        <v>25</v>
      </c>
      <c r="I175" s="29">
        <v>0.65</v>
      </c>
      <c r="J175" s="30">
        <v>7500</v>
      </c>
      <c r="K175" s="31">
        <f t="shared" si="0"/>
        <v>4875</v>
      </c>
      <c r="L175" s="31">
        <f t="shared" si="1"/>
        <v>1218.75</v>
      </c>
      <c r="M175" s="32">
        <v>0.25</v>
      </c>
      <c r="O175" s="22"/>
    </row>
    <row r="176" spans="1:15" ht="15.75" customHeight="1">
      <c r="A176" s="22"/>
      <c r="B176" s="27" t="s">
        <v>34</v>
      </c>
      <c r="C176" s="27">
        <v>1128299</v>
      </c>
      <c r="D176" s="28">
        <v>44337</v>
      </c>
      <c r="E176" s="27" t="s">
        <v>35</v>
      </c>
      <c r="F176" s="27" t="s">
        <v>36</v>
      </c>
      <c r="G176" s="27" t="s">
        <v>37</v>
      </c>
      <c r="H176" s="27" t="s">
        <v>26</v>
      </c>
      <c r="I176" s="29">
        <v>0.65</v>
      </c>
      <c r="J176" s="30">
        <v>7500</v>
      </c>
      <c r="K176" s="31">
        <f t="shared" si="0"/>
        <v>4875</v>
      </c>
      <c r="L176" s="31">
        <f t="shared" si="1"/>
        <v>1950</v>
      </c>
      <c r="M176" s="32">
        <v>0.4</v>
      </c>
      <c r="O176" s="22"/>
    </row>
    <row r="177" spans="1:15" ht="15.75" customHeight="1">
      <c r="A177" s="22"/>
      <c r="B177" s="27" t="s">
        <v>34</v>
      </c>
      <c r="C177" s="27">
        <v>1128299</v>
      </c>
      <c r="D177" s="28">
        <v>44337</v>
      </c>
      <c r="E177" s="27" t="s">
        <v>35</v>
      </c>
      <c r="F177" s="27" t="s">
        <v>36</v>
      </c>
      <c r="G177" s="27" t="s">
        <v>37</v>
      </c>
      <c r="H177" s="27" t="s">
        <v>27</v>
      </c>
      <c r="I177" s="29">
        <v>0.6</v>
      </c>
      <c r="J177" s="30">
        <v>6500</v>
      </c>
      <c r="K177" s="31">
        <f t="shared" si="0"/>
        <v>3900</v>
      </c>
      <c r="L177" s="31">
        <f t="shared" si="1"/>
        <v>1365</v>
      </c>
      <c r="M177" s="32">
        <v>0.35</v>
      </c>
      <c r="O177" s="22"/>
    </row>
    <row r="178" spans="1:15" ht="15.75" customHeight="1">
      <c r="A178" s="22"/>
      <c r="B178" s="27" t="s">
        <v>34</v>
      </c>
      <c r="C178" s="27">
        <v>1128299</v>
      </c>
      <c r="D178" s="28">
        <v>44337</v>
      </c>
      <c r="E178" s="27" t="s">
        <v>35</v>
      </c>
      <c r="F178" s="27" t="s">
        <v>36</v>
      </c>
      <c r="G178" s="27" t="s">
        <v>37</v>
      </c>
      <c r="H178" s="27" t="s">
        <v>28</v>
      </c>
      <c r="I178" s="29">
        <v>0.65</v>
      </c>
      <c r="J178" s="30">
        <v>5500</v>
      </c>
      <c r="K178" s="31">
        <f t="shared" si="0"/>
        <v>3575</v>
      </c>
      <c r="L178" s="31">
        <f t="shared" si="1"/>
        <v>1966.2500000000002</v>
      </c>
      <c r="M178" s="32">
        <v>0.55000000000000004</v>
      </c>
      <c r="O178" s="22"/>
    </row>
    <row r="179" spans="1:15" ht="15.75" customHeight="1">
      <c r="A179" s="22"/>
      <c r="B179" s="27" t="s">
        <v>34</v>
      </c>
      <c r="C179" s="27">
        <v>1128299</v>
      </c>
      <c r="D179" s="28">
        <v>44337</v>
      </c>
      <c r="E179" s="27" t="s">
        <v>35</v>
      </c>
      <c r="F179" s="27" t="s">
        <v>36</v>
      </c>
      <c r="G179" s="27" t="s">
        <v>37</v>
      </c>
      <c r="H179" s="27" t="s">
        <v>29</v>
      </c>
      <c r="I179" s="29">
        <v>0.8</v>
      </c>
      <c r="J179" s="30">
        <v>7250</v>
      </c>
      <c r="K179" s="31">
        <f t="shared" si="0"/>
        <v>5800</v>
      </c>
      <c r="L179" s="31">
        <f t="shared" si="1"/>
        <v>1160</v>
      </c>
      <c r="M179" s="32">
        <v>0.2</v>
      </c>
      <c r="O179" s="22"/>
    </row>
    <row r="180" spans="1:15" ht="15.75" customHeight="1">
      <c r="A180" s="22"/>
      <c r="B180" s="27" t="s">
        <v>34</v>
      </c>
      <c r="C180" s="27">
        <v>1128299</v>
      </c>
      <c r="D180" s="28">
        <v>44367</v>
      </c>
      <c r="E180" s="27" t="s">
        <v>35</v>
      </c>
      <c r="F180" s="27" t="s">
        <v>36</v>
      </c>
      <c r="G180" s="27" t="s">
        <v>37</v>
      </c>
      <c r="H180" s="27" t="s">
        <v>24</v>
      </c>
      <c r="I180" s="29">
        <v>0.6</v>
      </c>
      <c r="J180" s="30">
        <v>9750</v>
      </c>
      <c r="K180" s="31">
        <f t="shared" si="0"/>
        <v>5850</v>
      </c>
      <c r="L180" s="31">
        <f t="shared" si="1"/>
        <v>2340</v>
      </c>
      <c r="M180" s="32">
        <v>0.4</v>
      </c>
      <c r="O180" s="22"/>
    </row>
    <row r="181" spans="1:15" ht="15.75" customHeight="1">
      <c r="A181" s="22"/>
      <c r="B181" s="27" t="s">
        <v>34</v>
      </c>
      <c r="C181" s="27">
        <v>1128299</v>
      </c>
      <c r="D181" s="28">
        <v>44367</v>
      </c>
      <c r="E181" s="27" t="s">
        <v>35</v>
      </c>
      <c r="F181" s="27" t="s">
        <v>36</v>
      </c>
      <c r="G181" s="27" t="s">
        <v>37</v>
      </c>
      <c r="H181" s="27" t="s">
        <v>25</v>
      </c>
      <c r="I181" s="29">
        <v>0.65</v>
      </c>
      <c r="J181" s="30">
        <v>8250</v>
      </c>
      <c r="K181" s="31">
        <f t="shared" si="0"/>
        <v>5362.5</v>
      </c>
      <c r="L181" s="31">
        <f t="shared" si="1"/>
        <v>1340.625</v>
      </c>
      <c r="M181" s="32">
        <v>0.25</v>
      </c>
      <c r="O181" s="22"/>
    </row>
    <row r="182" spans="1:15" ht="15.75" customHeight="1">
      <c r="A182" s="22"/>
      <c r="B182" s="27" t="s">
        <v>34</v>
      </c>
      <c r="C182" s="27">
        <v>1128299</v>
      </c>
      <c r="D182" s="28">
        <v>44367</v>
      </c>
      <c r="E182" s="27" t="s">
        <v>35</v>
      </c>
      <c r="F182" s="27" t="s">
        <v>36</v>
      </c>
      <c r="G182" s="27" t="s">
        <v>37</v>
      </c>
      <c r="H182" s="27" t="s">
        <v>26</v>
      </c>
      <c r="I182" s="29">
        <v>0.65</v>
      </c>
      <c r="J182" s="30">
        <v>8250</v>
      </c>
      <c r="K182" s="31">
        <f t="shared" si="0"/>
        <v>5362.5</v>
      </c>
      <c r="L182" s="31">
        <f t="shared" si="1"/>
        <v>2145</v>
      </c>
      <c r="M182" s="32">
        <v>0.4</v>
      </c>
      <c r="O182" s="22"/>
    </row>
    <row r="183" spans="1:15" ht="15.75" customHeight="1">
      <c r="A183" s="22"/>
      <c r="B183" s="27" t="s">
        <v>34</v>
      </c>
      <c r="C183" s="27">
        <v>1128299</v>
      </c>
      <c r="D183" s="28">
        <v>44367</v>
      </c>
      <c r="E183" s="27" t="s">
        <v>35</v>
      </c>
      <c r="F183" s="27" t="s">
        <v>36</v>
      </c>
      <c r="G183" s="27" t="s">
        <v>37</v>
      </c>
      <c r="H183" s="27" t="s">
        <v>27</v>
      </c>
      <c r="I183" s="29">
        <v>0.6</v>
      </c>
      <c r="J183" s="30">
        <v>7000</v>
      </c>
      <c r="K183" s="31">
        <f t="shared" si="0"/>
        <v>4200</v>
      </c>
      <c r="L183" s="31">
        <f t="shared" si="1"/>
        <v>1470</v>
      </c>
      <c r="M183" s="32">
        <v>0.35</v>
      </c>
      <c r="O183" s="22"/>
    </row>
    <row r="184" spans="1:15" ht="15.75" customHeight="1">
      <c r="A184" s="22"/>
      <c r="B184" s="27" t="s">
        <v>34</v>
      </c>
      <c r="C184" s="27">
        <v>1128299</v>
      </c>
      <c r="D184" s="28">
        <v>44367</v>
      </c>
      <c r="E184" s="27" t="s">
        <v>35</v>
      </c>
      <c r="F184" s="27" t="s">
        <v>36</v>
      </c>
      <c r="G184" s="27" t="s">
        <v>37</v>
      </c>
      <c r="H184" s="27" t="s">
        <v>28</v>
      </c>
      <c r="I184" s="29">
        <v>0.65</v>
      </c>
      <c r="J184" s="30">
        <v>5750</v>
      </c>
      <c r="K184" s="31">
        <f t="shared" si="0"/>
        <v>3737.5</v>
      </c>
      <c r="L184" s="31">
        <f t="shared" si="1"/>
        <v>2055.625</v>
      </c>
      <c r="M184" s="32">
        <v>0.55000000000000004</v>
      </c>
      <c r="O184" s="22"/>
    </row>
    <row r="185" spans="1:15" ht="15.75" customHeight="1">
      <c r="A185" s="22"/>
      <c r="B185" s="27" t="s">
        <v>34</v>
      </c>
      <c r="C185" s="27">
        <v>1128299</v>
      </c>
      <c r="D185" s="28">
        <v>44367</v>
      </c>
      <c r="E185" s="27" t="s">
        <v>35</v>
      </c>
      <c r="F185" s="27" t="s">
        <v>36</v>
      </c>
      <c r="G185" s="27" t="s">
        <v>37</v>
      </c>
      <c r="H185" s="27" t="s">
        <v>29</v>
      </c>
      <c r="I185" s="29">
        <v>0.8</v>
      </c>
      <c r="J185" s="30">
        <v>8750</v>
      </c>
      <c r="K185" s="31">
        <f t="shared" si="0"/>
        <v>7000</v>
      </c>
      <c r="L185" s="31">
        <f t="shared" si="1"/>
        <v>1400</v>
      </c>
      <c r="M185" s="32">
        <v>0.2</v>
      </c>
      <c r="O185" s="22"/>
    </row>
    <row r="186" spans="1:15" ht="15.75" customHeight="1">
      <c r="A186" s="22"/>
      <c r="B186" s="27" t="s">
        <v>34</v>
      </c>
      <c r="C186" s="27">
        <v>1128299</v>
      </c>
      <c r="D186" s="28">
        <v>44396</v>
      </c>
      <c r="E186" s="27" t="s">
        <v>35</v>
      </c>
      <c r="F186" s="27" t="s">
        <v>36</v>
      </c>
      <c r="G186" s="27" t="s">
        <v>37</v>
      </c>
      <c r="H186" s="27" t="s">
        <v>24</v>
      </c>
      <c r="I186" s="29">
        <v>0.6</v>
      </c>
      <c r="J186" s="30">
        <v>10250</v>
      </c>
      <c r="K186" s="31">
        <f t="shared" si="0"/>
        <v>6150</v>
      </c>
      <c r="L186" s="31">
        <f t="shared" si="1"/>
        <v>2152.5</v>
      </c>
      <c r="M186" s="32">
        <v>0.35000000000000003</v>
      </c>
      <c r="O186" s="22"/>
    </row>
    <row r="187" spans="1:15" ht="15.75" customHeight="1">
      <c r="A187" s="22"/>
      <c r="B187" s="27" t="s">
        <v>34</v>
      </c>
      <c r="C187" s="27">
        <v>1128299</v>
      </c>
      <c r="D187" s="28">
        <v>44396</v>
      </c>
      <c r="E187" s="27" t="s">
        <v>35</v>
      </c>
      <c r="F187" s="27" t="s">
        <v>36</v>
      </c>
      <c r="G187" s="27" t="s">
        <v>37</v>
      </c>
      <c r="H187" s="27" t="s">
        <v>25</v>
      </c>
      <c r="I187" s="29">
        <v>0.65</v>
      </c>
      <c r="J187" s="30">
        <v>8750</v>
      </c>
      <c r="K187" s="31">
        <f t="shared" si="0"/>
        <v>5687.5</v>
      </c>
      <c r="L187" s="31">
        <f t="shared" si="1"/>
        <v>1137.5</v>
      </c>
      <c r="M187" s="32">
        <v>0.2</v>
      </c>
      <c r="O187" s="22"/>
    </row>
    <row r="188" spans="1:15" ht="15.75" customHeight="1">
      <c r="A188" s="22"/>
      <c r="B188" s="27" t="s">
        <v>34</v>
      </c>
      <c r="C188" s="27">
        <v>1128299</v>
      </c>
      <c r="D188" s="28">
        <v>44396</v>
      </c>
      <c r="E188" s="27" t="s">
        <v>35</v>
      </c>
      <c r="F188" s="27" t="s">
        <v>36</v>
      </c>
      <c r="G188" s="27" t="s">
        <v>37</v>
      </c>
      <c r="H188" s="27" t="s">
        <v>26</v>
      </c>
      <c r="I188" s="29">
        <v>0.65</v>
      </c>
      <c r="J188" s="30">
        <v>8250</v>
      </c>
      <c r="K188" s="31">
        <f t="shared" si="0"/>
        <v>5362.5</v>
      </c>
      <c r="L188" s="31">
        <f t="shared" si="1"/>
        <v>1876.8750000000002</v>
      </c>
      <c r="M188" s="32">
        <v>0.35000000000000003</v>
      </c>
      <c r="O188" s="22"/>
    </row>
    <row r="189" spans="1:15" ht="15.75" customHeight="1">
      <c r="A189" s="22"/>
      <c r="B189" s="27" t="s">
        <v>34</v>
      </c>
      <c r="C189" s="27">
        <v>1128299</v>
      </c>
      <c r="D189" s="28">
        <v>44396</v>
      </c>
      <c r="E189" s="27" t="s">
        <v>35</v>
      </c>
      <c r="F189" s="27" t="s">
        <v>36</v>
      </c>
      <c r="G189" s="27" t="s">
        <v>37</v>
      </c>
      <c r="H189" s="27" t="s">
        <v>27</v>
      </c>
      <c r="I189" s="29">
        <v>0.6</v>
      </c>
      <c r="J189" s="30">
        <v>7250</v>
      </c>
      <c r="K189" s="31">
        <f t="shared" si="0"/>
        <v>4350</v>
      </c>
      <c r="L189" s="31">
        <f t="shared" si="1"/>
        <v>1305</v>
      </c>
      <c r="M189" s="32">
        <v>0.3</v>
      </c>
      <c r="O189" s="22"/>
    </row>
    <row r="190" spans="1:15" ht="15.75" customHeight="1">
      <c r="A190" s="22"/>
      <c r="B190" s="27" t="s">
        <v>34</v>
      </c>
      <c r="C190" s="27">
        <v>1128299</v>
      </c>
      <c r="D190" s="28">
        <v>44396</v>
      </c>
      <c r="E190" s="27" t="s">
        <v>35</v>
      </c>
      <c r="F190" s="27" t="s">
        <v>36</v>
      </c>
      <c r="G190" s="27" t="s">
        <v>37</v>
      </c>
      <c r="H190" s="27" t="s">
        <v>28</v>
      </c>
      <c r="I190" s="29">
        <v>0.65</v>
      </c>
      <c r="J190" s="30">
        <v>7750</v>
      </c>
      <c r="K190" s="31">
        <f t="shared" si="0"/>
        <v>5037.5</v>
      </c>
      <c r="L190" s="31">
        <f t="shared" si="1"/>
        <v>2518.75</v>
      </c>
      <c r="M190" s="32">
        <v>0.5</v>
      </c>
      <c r="O190" s="22"/>
    </row>
    <row r="191" spans="1:15" ht="15.75" customHeight="1">
      <c r="A191" s="22"/>
      <c r="B191" s="27" t="s">
        <v>34</v>
      </c>
      <c r="C191" s="27">
        <v>1128299</v>
      </c>
      <c r="D191" s="28">
        <v>44396</v>
      </c>
      <c r="E191" s="27" t="s">
        <v>35</v>
      </c>
      <c r="F191" s="27" t="s">
        <v>36</v>
      </c>
      <c r="G191" s="27" t="s">
        <v>37</v>
      </c>
      <c r="H191" s="27" t="s">
        <v>29</v>
      </c>
      <c r="I191" s="29">
        <v>0.8</v>
      </c>
      <c r="J191" s="30">
        <v>7750</v>
      </c>
      <c r="K191" s="31">
        <f t="shared" si="0"/>
        <v>6200</v>
      </c>
      <c r="L191" s="31">
        <f t="shared" si="1"/>
        <v>930.00000000000011</v>
      </c>
      <c r="M191" s="32">
        <v>0.15000000000000002</v>
      </c>
      <c r="O191" s="22"/>
    </row>
    <row r="192" spans="1:15" ht="15.75" customHeight="1">
      <c r="A192" s="22"/>
      <c r="B192" s="27" t="s">
        <v>34</v>
      </c>
      <c r="C192" s="27">
        <v>1128299</v>
      </c>
      <c r="D192" s="28">
        <v>44428</v>
      </c>
      <c r="E192" s="27" t="s">
        <v>35</v>
      </c>
      <c r="F192" s="27" t="s">
        <v>36</v>
      </c>
      <c r="G192" s="27" t="s">
        <v>37</v>
      </c>
      <c r="H192" s="27" t="s">
        <v>24</v>
      </c>
      <c r="I192" s="29">
        <v>0.65</v>
      </c>
      <c r="J192" s="30">
        <v>9750</v>
      </c>
      <c r="K192" s="31">
        <f t="shared" si="0"/>
        <v>6337.5</v>
      </c>
      <c r="L192" s="31">
        <f t="shared" si="1"/>
        <v>2218.125</v>
      </c>
      <c r="M192" s="32">
        <v>0.35000000000000003</v>
      </c>
      <c r="O192" s="22"/>
    </row>
    <row r="193" spans="1:15" ht="15.75" customHeight="1">
      <c r="A193" s="22"/>
      <c r="B193" s="27" t="s">
        <v>34</v>
      </c>
      <c r="C193" s="27">
        <v>1128299</v>
      </c>
      <c r="D193" s="28">
        <v>44428</v>
      </c>
      <c r="E193" s="27" t="s">
        <v>35</v>
      </c>
      <c r="F193" s="27" t="s">
        <v>36</v>
      </c>
      <c r="G193" s="27" t="s">
        <v>37</v>
      </c>
      <c r="H193" s="27" t="s">
        <v>25</v>
      </c>
      <c r="I193" s="29">
        <v>0.70000000000000007</v>
      </c>
      <c r="J193" s="30">
        <v>9250</v>
      </c>
      <c r="K193" s="31">
        <f t="shared" si="0"/>
        <v>6475.0000000000009</v>
      </c>
      <c r="L193" s="31">
        <f t="shared" si="1"/>
        <v>1295.0000000000002</v>
      </c>
      <c r="M193" s="32">
        <v>0.2</v>
      </c>
      <c r="O193" s="22"/>
    </row>
    <row r="194" spans="1:15" ht="15.75" customHeight="1">
      <c r="A194" s="22"/>
      <c r="B194" s="27" t="s">
        <v>34</v>
      </c>
      <c r="C194" s="27">
        <v>1128299</v>
      </c>
      <c r="D194" s="28">
        <v>44428</v>
      </c>
      <c r="E194" s="27" t="s">
        <v>35</v>
      </c>
      <c r="F194" s="27" t="s">
        <v>36</v>
      </c>
      <c r="G194" s="27" t="s">
        <v>37</v>
      </c>
      <c r="H194" s="27" t="s">
        <v>26</v>
      </c>
      <c r="I194" s="29">
        <v>0.65</v>
      </c>
      <c r="J194" s="30">
        <v>8000</v>
      </c>
      <c r="K194" s="31">
        <f t="shared" si="0"/>
        <v>5200</v>
      </c>
      <c r="L194" s="31">
        <f t="shared" si="1"/>
        <v>1820.0000000000002</v>
      </c>
      <c r="M194" s="32">
        <v>0.35000000000000003</v>
      </c>
      <c r="O194" s="22"/>
    </row>
    <row r="195" spans="1:15" ht="15.75" customHeight="1">
      <c r="A195" s="22"/>
      <c r="B195" s="27" t="s">
        <v>34</v>
      </c>
      <c r="C195" s="27">
        <v>1128299</v>
      </c>
      <c r="D195" s="28">
        <v>44428</v>
      </c>
      <c r="E195" s="27" t="s">
        <v>35</v>
      </c>
      <c r="F195" s="27" t="s">
        <v>36</v>
      </c>
      <c r="G195" s="27" t="s">
        <v>37</v>
      </c>
      <c r="H195" s="27" t="s">
        <v>27</v>
      </c>
      <c r="I195" s="29">
        <v>0.65</v>
      </c>
      <c r="J195" s="30">
        <v>7500</v>
      </c>
      <c r="K195" s="31">
        <f t="shared" si="0"/>
        <v>4875</v>
      </c>
      <c r="L195" s="31">
        <f t="shared" si="1"/>
        <v>1462.5</v>
      </c>
      <c r="M195" s="32">
        <v>0.3</v>
      </c>
      <c r="O195" s="22"/>
    </row>
    <row r="196" spans="1:15" ht="15.75" customHeight="1">
      <c r="A196" s="22"/>
      <c r="B196" s="27" t="s">
        <v>34</v>
      </c>
      <c r="C196" s="27">
        <v>1128299</v>
      </c>
      <c r="D196" s="28">
        <v>44428</v>
      </c>
      <c r="E196" s="27" t="s">
        <v>35</v>
      </c>
      <c r="F196" s="27" t="s">
        <v>36</v>
      </c>
      <c r="G196" s="27" t="s">
        <v>37</v>
      </c>
      <c r="H196" s="27" t="s">
        <v>28</v>
      </c>
      <c r="I196" s="29">
        <v>0.75</v>
      </c>
      <c r="J196" s="30">
        <v>7500</v>
      </c>
      <c r="K196" s="31">
        <f t="shared" si="0"/>
        <v>5625</v>
      </c>
      <c r="L196" s="31">
        <f t="shared" si="1"/>
        <v>2812.5</v>
      </c>
      <c r="M196" s="32">
        <v>0.5</v>
      </c>
      <c r="O196" s="22"/>
    </row>
    <row r="197" spans="1:15" ht="15.75" customHeight="1">
      <c r="A197" s="22"/>
      <c r="B197" s="27" t="s">
        <v>34</v>
      </c>
      <c r="C197" s="27">
        <v>1128299</v>
      </c>
      <c r="D197" s="28">
        <v>44428</v>
      </c>
      <c r="E197" s="27" t="s">
        <v>35</v>
      </c>
      <c r="F197" s="27" t="s">
        <v>36</v>
      </c>
      <c r="G197" s="27" t="s">
        <v>37</v>
      </c>
      <c r="H197" s="27" t="s">
        <v>29</v>
      </c>
      <c r="I197" s="29">
        <v>0.8</v>
      </c>
      <c r="J197" s="30">
        <v>7250</v>
      </c>
      <c r="K197" s="31">
        <f t="shared" si="0"/>
        <v>5800</v>
      </c>
      <c r="L197" s="31">
        <f t="shared" si="1"/>
        <v>870.00000000000011</v>
      </c>
      <c r="M197" s="32">
        <v>0.15000000000000002</v>
      </c>
      <c r="O197" s="22"/>
    </row>
    <row r="198" spans="1:15" ht="15.75" customHeight="1">
      <c r="A198" s="22"/>
      <c r="B198" s="27" t="s">
        <v>34</v>
      </c>
      <c r="C198" s="27">
        <v>1128299</v>
      </c>
      <c r="D198" s="28">
        <v>44460</v>
      </c>
      <c r="E198" s="27" t="s">
        <v>35</v>
      </c>
      <c r="F198" s="27" t="s">
        <v>36</v>
      </c>
      <c r="G198" s="27" t="s">
        <v>37</v>
      </c>
      <c r="H198" s="27" t="s">
        <v>24</v>
      </c>
      <c r="I198" s="29">
        <v>0.55000000000000004</v>
      </c>
      <c r="J198" s="30">
        <v>9250</v>
      </c>
      <c r="K198" s="31">
        <f t="shared" si="0"/>
        <v>5087.5</v>
      </c>
      <c r="L198" s="31">
        <f t="shared" si="1"/>
        <v>1526.2500000000002</v>
      </c>
      <c r="M198" s="32">
        <v>0.30000000000000004</v>
      </c>
      <c r="O198" s="22"/>
    </row>
    <row r="199" spans="1:15" ht="15.75" customHeight="1">
      <c r="A199" s="22"/>
      <c r="B199" s="27" t="s">
        <v>34</v>
      </c>
      <c r="C199" s="27">
        <v>1128299</v>
      </c>
      <c r="D199" s="28">
        <v>44460</v>
      </c>
      <c r="E199" s="27" t="s">
        <v>35</v>
      </c>
      <c r="F199" s="27" t="s">
        <v>36</v>
      </c>
      <c r="G199" s="27" t="s">
        <v>37</v>
      </c>
      <c r="H199" s="27" t="s">
        <v>25</v>
      </c>
      <c r="I199" s="29">
        <v>0.60000000000000009</v>
      </c>
      <c r="J199" s="30">
        <v>9250</v>
      </c>
      <c r="K199" s="31">
        <f t="shared" si="0"/>
        <v>5550.0000000000009</v>
      </c>
      <c r="L199" s="31">
        <f t="shared" si="1"/>
        <v>832.50000000000011</v>
      </c>
      <c r="M199" s="32">
        <v>0.15</v>
      </c>
      <c r="O199" s="22"/>
    </row>
    <row r="200" spans="1:15" ht="15.75" customHeight="1">
      <c r="A200" s="22"/>
      <c r="B200" s="27" t="s">
        <v>34</v>
      </c>
      <c r="C200" s="27">
        <v>1128299</v>
      </c>
      <c r="D200" s="28">
        <v>44460</v>
      </c>
      <c r="E200" s="27" t="s">
        <v>35</v>
      </c>
      <c r="F200" s="27" t="s">
        <v>36</v>
      </c>
      <c r="G200" s="27" t="s">
        <v>37</v>
      </c>
      <c r="H200" s="27" t="s">
        <v>26</v>
      </c>
      <c r="I200" s="29">
        <v>0.55000000000000004</v>
      </c>
      <c r="J200" s="30">
        <v>7750</v>
      </c>
      <c r="K200" s="31">
        <f t="shared" si="0"/>
        <v>4262.5</v>
      </c>
      <c r="L200" s="31">
        <f t="shared" si="1"/>
        <v>1278.7500000000002</v>
      </c>
      <c r="M200" s="32">
        <v>0.30000000000000004</v>
      </c>
      <c r="O200" s="22"/>
    </row>
    <row r="201" spans="1:15" ht="15.75" customHeight="1">
      <c r="A201" s="22"/>
      <c r="B201" s="27" t="s">
        <v>34</v>
      </c>
      <c r="C201" s="27">
        <v>1128299</v>
      </c>
      <c r="D201" s="28">
        <v>44460</v>
      </c>
      <c r="E201" s="27" t="s">
        <v>35</v>
      </c>
      <c r="F201" s="27" t="s">
        <v>36</v>
      </c>
      <c r="G201" s="27" t="s">
        <v>37</v>
      </c>
      <c r="H201" s="27" t="s">
        <v>27</v>
      </c>
      <c r="I201" s="29">
        <v>0.55000000000000004</v>
      </c>
      <c r="J201" s="30">
        <v>7250</v>
      </c>
      <c r="K201" s="31">
        <f t="shared" si="0"/>
        <v>3987.5000000000005</v>
      </c>
      <c r="L201" s="31">
        <f t="shared" si="1"/>
        <v>996.875</v>
      </c>
      <c r="M201" s="32">
        <v>0.24999999999999997</v>
      </c>
      <c r="O201" s="22"/>
    </row>
    <row r="202" spans="1:15" ht="15.75" customHeight="1">
      <c r="A202" s="22"/>
      <c r="B202" s="27" t="s">
        <v>34</v>
      </c>
      <c r="C202" s="27">
        <v>1128299</v>
      </c>
      <c r="D202" s="28">
        <v>44460</v>
      </c>
      <c r="E202" s="27" t="s">
        <v>35</v>
      </c>
      <c r="F202" s="27" t="s">
        <v>36</v>
      </c>
      <c r="G202" s="27" t="s">
        <v>37</v>
      </c>
      <c r="H202" s="27" t="s">
        <v>28</v>
      </c>
      <c r="I202" s="29">
        <v>0.65</v>
      </c>
      <c r="J202" s="30">
        <v>7250</v>
      </c>
      <c r="K202" s="31">
        <f t="shared" si="0"/>
        <v>4712.5</v>
      </c>
      <c r="L202" s="31">
        <f t="shared" si="1"/>
        <v>2120.6250000000005</v>
      </c>
      <c r="M202" s="32">
        <v>0.45000000000000007</v>
      </c>
      <c r="O202" s="22"/>
    </row>
    <row r="203" spans="1:15" ht="15.75" customHeight="1">
      <c r="A203" s="22"/>
      <c r="B203" s="27" t="s">
        <v>34</v>
      </c>
      <c r="C203" s="27">
        <v>1128299</v>
      </c>
      <c r="D203" s="28">
        <v>44460</v>
      </c>
      <c r="E203" s="27" t="s">
        <v>35</v>
      </c>
      <c r="F203" s="27" t="s">
        <v>36</v>
      </c>
      <c r="G203" s="27" t="s">
        <v>37</v>
      </c>
      <c r="H203" s="27" t="s">
        <v>29</v>
      </c>
      <c r="I203" s="29">
        <v>0.70000000000000007</v>
      </c>
      <c r="J203" s="30">
        <v>7750</v>
      </c>
      <c r="K203" s="31">
        <f t="shared" si="0"/>
        <v>5425.0000000000009</v>
      </c>
      <c r="L203" s="31">
        <f t="shared" si="1"/>
        <v>542.50000000000011</v>
      </c>
      <c r="M203" s="32">
        <v>0.1</v>
      </c>
      <c r="O203" s="22"/>
    </row>
    <row r="204" spans="1:15" ht="15.75" customHeight="1">
      <c r="A204" s="22"/>
      <c r="B204" s="27" t="s">
        <v>34</v>
      </c>
      <c r="C204" s="27">
        <v>1128299</v>
      </c>
      <c r="D204" s="28">
        <v>44489</v>
      </c>
      <c r="E204" s="27" t="s">
        <v>35</v>
      </c>
      <c r="F204" s="27" t="s">
        <v>36</v>
      </c>
      <c r="G204" s="27" t="s">
        <v>37</v>
      </c>
      <c r="H204" s="27" t="s">
        <v>24</v>
      </c>
      <c r="I204" s="29">
        <v>0.55000000000000004</v>
      </c>
      <c r="J204" s="30">
        <v>8750</v>
      </c>
      <c r="K204" s="31">
        <f t="shared" si="0"/>
        <v>4812.5</v>
      </c>
      <c r="L204" s="31">
        <f t="shared" si="1"/>
        <v>1443.7500000000002</v>
      </c>
      <c r="M204" s="32">
        <v>0.30000000000000004</v>
      </c>
      <c r="O204" s="22"/>
    </row>
    <row r="205" spans="1:15" ht="15.75" customHeight="1">
      <c r="A205" s="22"/>
      <c r="B205" s="27" t="s">
        <v>34</v>
      </c>
      <c r="C205" s="27">
        <v>1128299</v>
      </c>
      <c r="D205" s="28">
        <v>44489</v>
      </c>
      <c r="E205" s="27" t="s">
        <v>35</v>
      </c>
      <c r="F205" s="27" t="s">
        <v>36</v>
      </c>
      <c r="G205" s="27" t="s">
        <v>37</v>
      </c>
      <c r="H205" s="27" t="s">
        <v>25</v>
      </c>
      <c r="I205" s="29">
        <v>0.60000000000000009</v>
      </c>
      <c r="J205" s="30">
        <v>8750</v>
      </c>
      <c r="K205" s="31">
        <f t="shared" si="0"/>
        <v>5250.0000000000009</v>
      </c>
      <c r="L205" s="31">
        <f t="shared" si="1"/>
        <v>787.50000000000011</v>
      </c>
      <c r="M205" s="32">
        <v>0.15</v>
      </c>
      <c r="O205" s="22"/>
    </row>
    <row r="206" spans="1:15" ht="15.75" customHeight="1">
      <c r="A206" s="22"/>
      <c r="B206" s="27" t="s">
        <v>34</v>
      </c>
      <c r="C206" s="27">
        <v>1128299</v>
      </c>
      <c r="D206" s="28">
        <v>44489</v>
      </c>
      <c r="E206" s="27" t="s">
        <v>35</v>
      </c>
      <c r="F206" s="27" t="s">
        <v>36</v>
      </c>
      <c r="G206" s="27" t="s">
        <v>37</v>
      </c>
      <c r="H206" s="27" t="s">
        <v>26</v>
      </c>
      <c r="I206" s="29">
        <v>0.55000000000000004</v>
      </c>
      <c r="J206" s="30">
        <v>7000</v>
      </c>
      <c r="K206" s="31">
        <f t="shared" si="0"/>
        <v>3850.0000000000005</v>
      </c>
      <c r="L206" s="31">
        <f t="shared" si="1"/>
        <v>1155.0000000000002</v>
      </c>
      <c r="M206" s="32">
        <v>0.30000000000000004</v>
      </c>
      <c r="O206" s="22"/>
    </row>
    <row r="207" spans="1:15" ht="15.75" customHeight="1">
      <c r="A207" s="22"/>
      <c r="B207" s="27" t="s">
        <v>34</v>
      </c>
      <c r="C207" s="27">
        <v>1128299</v>
      </c>
      <c r="D207" s="28">
        <v>44489</v>
      </c>
      <c r="E207" s="27" t="s">
        <v>35</v>
      </c>
      <c r="F207" s="27" t="s">
        <v>36</v>
      </c>
      <c r="G207" s="27" t="s">
        <v>37</v>
      </c>
      <c r="H207" s="27" t="s">
        <v>27</v>
      </c>
      <c r="I207" s="29">
        <v>0.55000000000000004</v>
      </c>
      <c r="J207" s="30">
        <v>6750</v>
      </c>
      <c r="K207" s="31">
        <f t="shared" si="0"/>
        <v>3712.5000000000005</v>
      </c>
      <c r="L207" s="31">
        <f t="shared" si="1"/>
        <v>928.125</v>
      </c>
      <c r="M207" s="32">
        <v>0.24999999999999997</v>
      </c>
      <c r="O207" s="22"/>
    </row>
    <row r="208" spans="1:15" ht="15.75" customHeight="1">
      <c r="A208" s="22"/>
      <c r="B208" s="27" t="s">
        <v>34</v>
      </c>
      <c r="C208" s="27">
        <v>1128299</v>
      </c>
      <c r="D208" s="28">
        <v>44489</v>
      </c>
      <c r="E208" s="27" t="s">
        <v>35</v>
      </c>
      <c r="F208" s="27" t="s">
        <v>36</v>
      </c>
      <c r="G208" s="27" t="s">
        <v>37</v>
      </c>
      <c r="H208" s="27" t="s">
        <v>28</v>
      </c>
      <c r="I208" s="29">
        <v>0.65</v>
      </c>
      <c r="J208" s="30">
        <v>6500</v>
      </c>
      <c r="K208" s="31">
        <f t="shared" si="0"/>
        <v>4225</v>
      </c>
      <c r="L208" s="31">
        <f t="shared" si="1"/>
        <v>1901.2500000000002</v>
      </c>
      <c r="M208" s="32">
        <v>0.45000000000000007</v>
      </c>
      <c r="O208" s="22"/>
    </row>
    <row r="209" spans="1:15" ht="15.75" customHeight="1">
      <c r="A209" s="22"/>
      <c r="B209" s="27" t="s">
        <v>34</v>
      </c>
      <c r="C209" s="27">
        <v>1128299</v>
      </c>
      <c r="D209" s="28">
        <v>44489</v>
      </c>
      <c r="E209" s="27" t="s">
        <v>35</v>
      </c>
      <c r="F209" s="27" t="s">
        <v>36</v>
      </c>
      <c r="G209" s="27" t="s">
        <v>37</v>
      </c>
      <c r="H209" s="27" t="s">
        <v>29</v>
      </c>
      <c r="I209" s="29">
        <v>0.70000000000000007</v>
      </c>
      <c r="J209" s="30">
        <v>7000</v>
      </c>
      <c r="K209" s="31">
        <f t="shared" si="0"/>
        <v>4900.0000000000009</v>
      </c>
      <c r="L209" s="31">
        <f t="shared" si="1"/>
        <v>490.00000000000011</v>
      </c>
      <c r="M209" s="32">
        <v>0.1</v>
      </c>
      <c r="O209" s="22"/>
    </row>
    <row r="210" spans="1:15" ht="15.75" customHeight="1">
      <c r="A210" s="22"/>
      <c r="B210" s="27" t="s">
        <v>34</v>
      </c>
      <c r="C210" s="27">
        <v>1128299</v>
      </c>
      <c r="D210" s="28">
        <v>44520</v>
      </c>
      <c r="E210" s="27" t="s">
        <v>35</v>
      </c>
      <c r="F210" s="27" t="s">
        <v>36</v>
      </c>
      <c r="G210" s="27" t="s">
        <v>37</v>
      </c>
      <c r="H210" s="27" t="s">
        <v>24</v>
      </c>
      <c r="I210" s="29">
        <v>0.55000000000000004</v>
      </c>
      <c r="J210" s="30">
        <v>8750</v>
      </c>
      <c r="K210" s="31">
        <f t="shared" si="0"/>
        <v>4812.5</v>
      </c>
      <c r="L210" s="31">
        <f t="shared" si="1"/>
        <v>1443.7500000000002</v>
      </c>
      <c r="M210" s="32">
        <v>0.30000000000000004</v>
      </c>
      <c r="O210" s="22"/>
    </row>
    <row r="211" spans="1:15" ht="15.75" customHeight="1">
      <c r="A211" s="22"/>
      <c r="B211" s="27" t="s">
        <v>34</v>
      </c>
      <c r="C211" s="27">
        <v>1128299</v>
      </c>
      <c r="D211" s="28">
        <v>44520</v>
      </c>
      <c r="E211" s="27" t="s">
        <v>35</v>
      </c>
      <c r="F211" s="27" t="s">
        <v>36</v>
      </c>
      <c r="G211" s="27" t="s">
        <v>37</v>
      </c>
      <c r="H211" s="27" t="s">
        <v>25</v>
      </c>
      <c r="I211" s="29">
        <v>0.60000000000000009</v>
      </c>
      <c r="J211" s="30">
        <v>8750</v>
      </c>
      <c r="K211" s="31">
        <f t="shared" si="0"/>
        <v>5250.0000000000009</v>
      </c>
      <c r="L211" s="31">
        <f t="shared" si="1"/>
        <v>787.50000000000011</v>
      </c>
      <c r="M211" s="32">
        <v>0.15</v>
      </c>
      <c r="O211" s="22"/>
    </row>
    <row r="212" spans="1:15" ht="15.75" customHeight="1">
      <c r="A212" s="22"/>
      <c r="B212" s="27" t="s">
        <v>34</v>
      </c>
      <c r="C212" s="27">
        <v>1128299</v>
      </c>
      <c r="D212" s="28">
        <v>44520</v>
      </c>
      <c r="E212" s="27" t="s">
        <v>35</v>
      </c>
      <c r="F212" s="27" t="s">
        <v>36</v>
      </c>
      <c r="G212" s="27" t="s">
        <v>37</v>
      </c>
      <c r="H212" s="27" t="s">
        <v>26</v>
      </c>
      <c r="I212" s="29">
        <v>0.55000000000000004</v>
      </c>
      <c r="J212" s="30">
        <v>7250</v>
      </c>
      <c r="K212" s="31">
        <f t="shared" si="0"/>
        <v>3987.5000000000005</v>
      </c>
      <c r="L212" s="31">
        <f t="shared" si="1"/>
        <v>1196.2500000000002</v>
      </c>
      <c r="M212" s="32">
        <v>0.30000000000000004</v>
      </c>
      <c r="O212" s="22"/>
    </row>
    <row r="213" spans="1:15" ht="15.75" customHeight="1">
      <c r="A213" s="22"/>
      <c r="B213" s="27" t="s">
        <v>34</v>
      </c>
      <c r="C213" s="27">
        <v>1128299</v>
      </c>
      <c r="D213" s="28">
        <v>44520</v>
      </c>
      <c r="E213" s="27" t="s">
        <v>35</v>
      </c>
      <c r="F213" s="27" t="s">
        <v>36</v>
      </c>
      <c r="G213" s="27" t="s">
        <v>37</v>
      </c>
      <c r="H213" s="27" t="s">
        <v>27</v>
      </c>
      <c r="I213" s="29">
        <v>0.55000000000000004</v>
      </c>
      <c r="J213" s="30">
        <v>7000</v>
      </c>
      <c r="K213" s="31">
        <f t="shared" si="0"/>
        <v>3850.0000000000005</v>
      </c>
      <c r="L213" s="31">
        <f t="shared" si="1"/>
        <v>962.5</v>
      </c>
      <c r="M213" s="32">
        <v>0.24999999999999997</v>
      </c>
      <c r="O213" s="22"/>
    </row>
    <row r="214" spans="1:15" ht="15.75" customHeight="1">
      <c r="A214" s="22"/>
      <c r="B214" s="27" t="s">
        <v>34</v>
      </c>
      <c r="C214" s="27">
        <v>1128299</v>
      </c>
      <c r="D214" s="28">
        <v>44520</v>
      </c>
      <c r="E214" s="27" t="s">
        <v>35</v>
      </c>
      <c r="F214" s="27" t="s">
        <v>36</v>
      </c>
      <c r="G214" s="27" t="s">
        <v>37</v>
      </c>
      <c r="H214" s="27" t="s">
        <v>28</v>
      </c>
      <c r="I214" s="29">
        <v>0.65</v>
      </c>
      <c r="J214" s="30">
        <v>6500</v>
      </c>
      <c r="K214" s="31">
        <f t="shared" si="0"/>
        <v>4225</v>
      </c>
      <c r="L214" s="31">
        <f t="shared" si="1"/>
        <v>1901.2500000000002</v>
      </c>
      <c r="M214" s="32">
        <v>0.45000000000000007</v>
      </c>
      <c r="O214" s="22"/>
    </row>
    <row r="215" spans="1:15" ht="15.75" customHeight="1">
      <c r="A215" s="22"/>
      <c r="B215" s="27" t="s">
        <v>34</v>
      </c>
      <c r="C215" s="27">
        <v>1128299</v>
      </c>
      <c r="D215" s="28">
        <v>44520</v>
      </c>
      <c r="E215" s="27" t="s">
        <v>35</v>
      </c>
      <c r="F215" s="27" t="s">
        <v>36</v>
      </c>
      <c r="G215" s="27" t="s">
        <v>37</v>
      </c>
      <c r="H215" s="27" t="s">
        <v>29</v>
      </c>
      <c r="I215" s="29">
        <v>0.70000000000000007</v>
      </c>
      <c r="J215" s="30">
        <v>7750</v>
      </c>
      <c r="K215" s="31">
        <f t="shared" si="0"/>
        <v>5425.0000000000009</v>
      </c>
      <c r="L215" s="31">
        <f t="shared" si="1"/>
        <v>542.50000000000011</v>
      </c>
      <c r="M215" s="32">
        <v>0.1</v>
      </c>
      <c r="O215" s="22"/>
    </row>
    <row r="216" spans="1:15" ht="15.75" customHeight="1">
      <c r="A216" s="22"/>
      <c r="B216" s="27" t="s">
        <v>34</v>
      </c>
      <c r="C216" s="27">
        <v>1128299</v>
      </c>
      <c r="D216" s="28">
        <v>44549</v>
      </c>
      <c r="E216" s="27" t="s">
        <v>35</v>
      </c>
      <c r="F216" s="27" t="s">
        <v>36</v>
      </c>
      <c r="G216" s="27" t="s">
        <v>37</v>
      </c>
      <c r="H216" s="27" t="s">
        <v>24</v>
      </c>
      <c r="I216" s="29">
        <v>0.55000000000000004</v>
      </c>
      <c r="J216" s="30">
        <v>9750</v>
      </c>
      <c r="K216" s="31">
        <f t="shared" si="0"/>
        <v>5362.5</v>
      </c>
      <c r="L216" s="31">
        <f t="shared" si="1"/>
        <v>1608.7500000000002</v>
      </c>
      <c r="M216" s="32">
        <v>0.30000000000000004</v>
      </c>
      <c r="O216" s="22"/>
    </row>
    <row r="217" spans="1:15" ht="15.75" customHeight="1">
      <c r="A217" s="22"/>
      <c r="B217" s="27" t="s">
        <v>34</v>
      </c>
      <c r="C217" s="27">
        <v>1128299</v>
      </c>
      <c r="D217" s="28">
        <v>44549</v>
      </c>
      <c r="E217" s="27" t="s">
        <v>35</v>
      </c>
      <c r="F217" s="27" t="s">
        <v>36</v>
      </c>
      <c r="G217" s="27" t="s">
        <v>37</v>
      </c>
      <c r="H217" s="27" t="s">
        <v>25</v>
      </c>
      <c r="I217" s="29">
        <v>0.60000000000000009</v>
      </c>
      <c r="J217" s="30">
        <v>9750</v>
      </c>
      <c r="K217" s="31">
        <f t="shared" si="0"/>
        <v>5850.0000000000009</v>
      </c>
      <c r="L217" s="31">
        <f t="shared" si="1"/>
        <v>877.50000000000011</v>
      </c>
      <c r="M217" s="32">
        <v>0.15</v>
      </c>
      <c r="O217" s="22"/>
    </row>
    <row r="218" spans="1:15" ht="15.75" customHeight="1">
      <c r="A218" s="22"/>
      <c r="B218" s="27" t="s">
        <v>34</v>
      </c>
      <c r="C218" s="27">
        <v>1128299</v>
      </c>
      <c r="D218" s="28">
        <v>44549</v>
      </c>
      <c r="E218" s="27" t="s">
        <v>35</v>
      </c>
      <c r="F218" s="27" t="s">
        <v>36</v>
      </c>
      <c r="G218" s="27" t="s">
        <v>37</v>
      </c>
      <c r="H218" s="27" t="s">
        <v>26</v>
      </c>
      <c r="I218" s="29">
        <v>0.55000000000000004</v>
      </c>
      <c r="J218" s="30">
        <v>7750</v>
      </c>
      <c r="K218" s="31">
        <f t="shared" si="0"/>
        <v>4262.5</v>
      </c>
      <c r="L218" s="31">
        <f t="shared" si="1"/>
        <v>1278.7500000000002</v>
      </c>
      <c r="M218" s="32">
        <v>0.30000000000000004</v>
      </c>
      <c r="O218" s="22"/>
    </row>
    <row r="219" spans="1:15" ht="15.75" customHeight="1">
      <c r="A219" s="22"/>
      <c r="B219" s="27" t="s">
        <v>34</v>
      </c>
      <c r="C219" s="27">
        <v>1128299</v>
      </c>
      <c r="D219" s="28">
        <v>44549</v>
      </c>
      <c r="E219" s="27" t="s">
        <v>35</v>
      </c>
      <c r="F219" s="27" t="s">
        <v>36</v>
      </c>
      <c r="G219" s="27" t="s">
        <v>37</v>
      </c>
      <c r="H219" s="27" t="s">
        <v>27</v>
      </c>
      <c r="I219" s="29">
        <v>0.55000000000000004</v>
      </c>
      <c r="J219" s="30">
        <v>7750</v>
      </c>
      <c r="K219" s="31">
        <f t="shared" si="0"/>
        <v>4262.5</v>
      </c>
      <c r="L219" s="31">
        <f t="shared" si="1"/>
        <v>1065.6249999999998</v>
      </c>
      <c r="M219" s="32">
        <v>0.24999999999999997</v>
      </c>
      <c r="O219" s="22"/>
    </row>
    <row r="220" spans="1:15" ht="15.75" customHeight="1">
      <c r="A220" s="22"/>
      <c r="B220" s="27" t="s">
        <v>34</v>
      </c>
      <c r="C220" s="27">
        <v>1128299</v>
      </c>
      <c r="D220" s="28">
        <v>44549</v>
      </c>
      <c r="E220" s="27" t="s">
        <v>35</v>
      </c>
      <c r="F220" s="27" t="s">
        <v>36</v>
      </c>
      <c r="G220" s="27" t="s">
        <v>37</v>
      </c>
      <c r="H220" s="27" t="s">
        <v>28</v>
      </c>
      <c r="I220" s="29">
        <v>0.65</v>
      </c>
      <c r="J220" s="30">
        <v>7000</v>
      </c>
      <c r="K220" s="31">
        <f t="shared" si="0"/>
        <v>4550</v>
      </c>
      <c r="L220" s="31">
        <f t="shared" si="1"/>
        <v>2047.5000000000002</v>
      </c>
      <c r="M220" s="32">
        <v>0.45000000000000007</v>
      </c>
      <c r="O220" s="22"/>
    </row>
    <row r="221" spans="1:15" ht="15.75" customHeight="1">
      <c r="A221" s="22"/>
      <c r="B221" s="27" t="s">
        <v>34</v>
      </c>
      <c r="C221" s="27">
        <v>1128299</v>
      </c>
      <c r="D221" s="28">
        <v>44549</v>
      </c>
      <c r="E221" s="27" t="s">
        <v>35</v>
      </c>
      <c r="F221" s="27" t="s">
        <v>36</v>
      </c>
      <c r="G221" s="27" t="s">
        <v>37</v>
      </c>
      <c r="H221" s="27" t="s">
        <v>29</v>
      </c>
      <c r="I221" s="29">
        <v>0.70000000000000007</v>
      </c>
      <c r="J221" s="30">
        <v>8000</v>
      </c>
      <c r="K221" s="31">
        <f t="shared" si="0"/>
        <v>5600.0000000000009</v>
      </c>
      <c r="L221" s="31">
        <f t="shared" si="1"/>
        <v>560.00000000000011</v>
      </c>
      <c r="M221" s="32">
        <v>0.1</v>
      </c>
      <c r="O221" s="22"/>
    </row>
    <row r="222" spans="1:15" ht="15.75" customHeight="1">
      <c r="A222" s="22"/>
      <c r="B222" s="27" t="s">
        <v>38</v>
      </c>
      <c r="C222" s="27">
        <v>1189833</v>
      </c>
      <c r="D222" s="28">
        <v>44211</v>
      </c>
      <c r="E222" s="27" t="s">
        <v>35</v>
      </c>
      <c r="F222" s="27" t="s">
        <v>36</v>
      </c>
      <c r="G222" s="27" t="s">
        <v>39</v>
      </c>
      <c r="H222" s="27" t="s">
        <v>24</v>
      </c>
      <c r="I222" s="29">
        <v>0.35</v>
      </c>
      <c r="J222" s="30">
        <v>7000</v>
      </c>
      <c r="K222" s="31">
        <f t="shared" si="0"/>
        <v>2450</v>
      </c>
      <c r="L222" s="31">
        <f t="shared" si="1"/>
        <v>980</v>
      </c>
      <c r="M222" s="32">
        <v>0.4</v>
      </c>
      <c r="O222" s="22"/>
    </row>
    <row r="223" spans="1:15" ht="15.75" customHeight="1">
      <c r="A223" s="22"/>
      <c r="B223" s="27" t="s">
        <v>38</v>
      </c>
      <c r="C223" s="27">
        <v>1189833</v>
      </c>
      <c r="D223" s="28">
        <v>44211</v>
      </c>
      <c r="E223" s="27" t="s">
        <v>35</v>
      </c>
      <c r="F223" s="27" t="s">
        <v>36</v>
      </c>
      <c r="G223" s="27" t="s">
        <v>39</v>
      </c>
      <c r="H223" s="27" t="s">
        <v>25</v>
      </c>
      <c r="I223" s="29">
        <v>0.45</v>
      </c>
      <c r="J223" s="30">
        <v>7000</v>
      </c>
      <c r="K223" s="31">
        <f t="shared" si="0"/>
        <v>3150</v>
      </c>
      <c r="L223" s="31">
        <f t="shared" si="1"/>
        <v>787.5</v>
      </c>
      <c r="M223" s="32">
        <v>0.25</v>
      </c>
      <c r="O223" s="22"/>
    </row>
    <row r="224" spans="1:15" ht="15.75" customHeight="1">
      <c r="A224" s="22"/>
      <c r="B224" s="27" t="s">
        <v>38</v>
      </c>
      <c r="C224" s="27">
        <v>1189833</v>
      </c>
      <c r="D224" s="28">
        <v>44211</v>
      </c>
      <c r="E224" s="27" t="s">
        <v>35</v>
      </c>
      <c r="F224" s="27" t="s">
        <v>36</v>
      </c>
      <c r="G224" s="27" t="s">
        <v>39</v>
      </c>
      <c r="H224" s="27" t="s">
        <v>26</v>
      </c>
      <c r="I224" s="29">
        <v>0.45</v>
      </c>
      <c r="J224" s="30">
        <v>7000</v>
      </c>
      <c r="K224" s="31">
        <f t="shared" si="0"/>
        <v>3150</v>
      </c>
      <c r="L224" s="31">
        <f t="shared" si="1"/>
        <v>1260</v>
      </c>
      <c r="M224" s="32">
        <v>0.4</v>
      </c>
      <c r="O224" s="22"/>
    </row>
    <row r="225" spans="1:15" ht="15.75" customHeight="1">
      <c r="A225" s="22"/>
      <c r="B225" s="27" t="s">
        <v>38</v>
      </c>
      <c r="C225" s="27">
        <v>1189833</v>
      </c>
      <c r="D225" s="28">
        <v>44211</v>
      </c>
      <c r="E225" s="27" t="s">
        <v>35</v>
      </c>
      <c r="F225" s="27" t="s">
        <v>36</v>
      </c>
      <c r="G225" s="27" t="s">
        <v>39</v>
      </c>
      <c r="H225" s="27" t="s">
        <v>27</v>
      </c>
      <c r="I225" s="29">
        <v>0.45</v>
      </c>
      <c r="J225" s="30">
        <v>5500</v>
      </c>
      <c r="K225" s="31">
        <f t="shared" si="0"/>
        <v>2475</v>
      </c>
      <c r="L225" s="31">
        <f t="shared" si="1"/>
        <v>866.25</v>
      </c>
      <c r="M225" s="32">
        <v>0.35</v>
      </c>
      <c r="O225" s="22"/>
    </row>
    <row r="226" spans="1:15" ht="15.75" customHeight="1">
      <c r="A226" s="22"/>
      <c r="B226" s="27" t="s">
        <v>38</v>
      </c>
      <c r="C226" s="27">
        <v>1189833</v>
      </c>
      <c r="D226" s="28">
        <v>44211</v>
      </c>
      <c r="E226" s="27" t="s">
        <v>35</v>
      </c>
      <c r="F226" s="27" t="s">
        <v>36</v>
      </c>
      <c r="G226" s="27" t="s">
        <v>39</v>
      </c>
      <c r="H226" s="27" t="s">
        <v>28</v>
      </c>
      <c r="I226" s="29">
        <v>0.5</v>
      </c>
      <c r="J226" s="30">
        <v>5000</v>
      </c>
      <c r="K226" s="31">
        <f t="shared" si="0"/>
        <v>2500</v>
      </c>
      <c r="L226" s="31">
        <f t="shared" si="1"/>
        <v>1375</v>
      </c>
      <c r="M226" s="32">
        <v>0.55000000000000004</v>
      </c>
      <c r="O226" s="22"/>
    </row>
    <row r="227" spans="1:15" ht="15.75" customHeight="1">
      <c r="A227" s="22"/>
      <c r="B227" s="27" t="s">
        <v>38</v>
      </c>
      <c r="C227" s="27">
        <v>1189833</v>
      </c>
      <c r="D227" s="28">
        <v>44211</v>
      </c>
      <c r="E227" s="27" t="s">
        <v>35</v>
      </c>
      <c r="F227" s="27" t="s">
        <v>36</v>
      </c>
      <c r="G227" s="27" t="s">
        <v>39</v>
      </c>
      <c r="H227" s="27" t="s">
        <v>29</v>
      </c>
      <c r="I227" s="29">
        <v>0.45</v>
      </c>
      <c r="J227" s="30">
        <v>7000</v>
      </c>
      <c r="K227" s="31">
        <f t="shared" si="0"/>
        <v>3150</v>
      </c>
      <c r="L227" s="31">
        <f t="shared" si="1"/>
        <v>630</v>
      </c>
      <c r="M227" s="32">
        <v>0.2</v>
      </c>
      <c r="O227" s="22"/>
    </row>
    <row r="228" spans="1:15" ht="15.75" customHeight="1">
      <c r="A228" s="22"/>
      <c r="B228" s="27" t="s">
        <v>38</v>
      </c>
      <c r="C228" s="27">
        <v>1189833</v>
      </c>
      <c r="D228" s="28">
        <v>44242</v>
      </c>
      <c r="E228" s="27" t="s">
        <v>35</v>
      </c>
      <c r="F228" s="27" t="s">
        <v>36</v>
      </c>
      <c r="G228" s="27" t="s">
        <v>39</v>
      </c>
      <c r="H228" s="27" t="s">
        <v>24</v>
      </c>
      <c r="I228" s="29">
        <v>0.35</v>
      </c>
      <c r="J228" s="30">
        <v>7500</v>
      </c>
      <c r="K228" s="31">
        <f t="shared" si="0"/>
        <v>2625</v>
      </c>
      <c r="L228" s="31">
        <f t="shared" si="1"/>
        <v>1050</v>
      </c>
      <c r="M228" s="32">
        <v>0.4</v>
      </c>
      <c r="O228" s="22"/>
    </row>
    <row r="229" spans="1:15" ht="15.75" customHeight="1">
      <c r="A229" s="22"/>
      <c r="B229" s="27" t="s">
        <v>38</v>
      </c>
      <c r="C229" s="27">
        <v>1189833</v>
      </c>
      <c r="D229" s="28">
        <v>44242</v>
      </c>
      <c r="E229" s="27" t="s">
        <v>35</v>
      </c>
      <c r="F229" s="27" t="s">
        <v>36</v>
      </c>
      <c r="G229" s="27" t="s">
        <v>39</v>
      </c>
      <c r="H229" s="27" t="s">
        <v>25</v>
      </c>
      <c r="I229" s="29">
        <v>0.45</v>
      </c>
      <c r="J229" s="30">
        <v>6500</v>
      </c>
      <c r="K229" s="31">
        <f t="shared" si="0"/>
        <v>2925</v>
      </c>
      <c r="L229" s="31">
        <f t="shared" si="1"/>
        <v>731.25</v>
      </c>
      <c r="M229" s="32">
        <v>0.25</v>
      </c>
      <c r="O229" s="22"/>
    </row>
    <row r="230" spans="1:15" ht="15.75" customHeight="1">
      <c r="A230" s="22"/>
      <c r="B230" s="27" t="s">
        <v>38</v>
      </c>
      <c r="C230" s="27">
        <v>1189833</v>
      </c>
      <c r="D230" s="28">
        <v>44242</v>
      </c>
      <c r="E230" s="27" t="s">
        <v>35</v>
      </c>
      <c r="F230" s="27" t="s">
        <v>36</v>
      </c>
      <c r="G230" s="27" t="s">
        <v>39</v>
      </c>
      <c r="H230" s="27" t="s">
        <v>26</v>
      </c>
      <c r="I230" s="29">
        <v>0.45</v>
      </c>
      <c r="J230" s="30">
        <v>6750</v>
      </c>
      <c r="K230" s="31">
        <f t="shared" si="0"/>
        <v>3037.5</v>
      </c>
      <c r="L230" s="31">
        <f t="shared" si="1"/>
        <v>1215</v>
      </c>
      <c r="M230" s="32">
        <v>0.4</v>
      </c>
      <c r="O230" s="22"/>
    </row>
    <row r="231" spans="1:15" ht="15.75" customHeight="1">
      <c r="A231" s="22"/>
      <c r="B231" s="27" t="s">
        <v>38</v>
      </c>
      <c r="C231" s="27">
        <v>1189833</v>
      </c>
      <c r="D231" s="28">
        <v>44242</v>
      </c>
      <c r="E231" s="27" t="s">
        <v>35</v>
      </c>
      <c r="F231" s="27" t="s">
        <v>36</v>
      </c>
      <c r="G231" s="27" t="s">
        <v>39</v>
      </c>
      <c r="H231" s="27" t="s">
        <v>27</v>
      </c>
      <c r="I231" s="29">
        <v>0.45</v>
      </c>
      <c r="J231" s="30">
        <v>5250</v>
      </c>
      <c r="K231" s="31">
        <f t="shared" si="0"/>
        <v>2362.5</v>
      </c>
      <c r="L231" s="31">
        <f t="shared" si="1"/>
        <v>826.875</v>
      </c>
      <c r="M231" s="32">
        <v>0.35</v>
      </c>
      <c r="O231" s="22"/>
    </row>
    <row r="232" spans="1:15" ht="15.75" customHeight="1">
      <c r="A232" s="22"/>
      <c r="B232" s="27" t="s">
        <v>38</v>
      </c>
      <c r="C232" s="27">
        <v>1189833</v>
      </c>
      <c r="D232" s="28">
        <v>44242</v>
      </c>
      <c r="E232" s="27" t="s">
        <v>35</v>
      </c>
      <c r="F232" s="27" t="s">
        <v>36</v>
      </c>
      <c r="G232" s="27" t="s">
        <v>39</v>
      </c>
      <c r="H232" s="27" t="s">
        <v>28</v>
      </c>
      <c r="I232" s="29">
        <v>0.5</v>
      </c>
      <c r="J232" s="30">
        <v>4500</v>
      </c>
      <c r="K232" s="31">
        <f t="shared" si="0"/>
        <v>2250</v>
      </c>
      <c r="L232" s="31">
        <f t="shared" si="1"/>
        <v>1237.5</v>
      </c>
      <c r="M232" s="32">
        <v>0.55000000000000004</v>
      </c>
      <c r="O232" s="22"/>
    </row>
    <row r="233" spans="1:15" ht="15.75" customHeight="1">
      <c r="A233" s="22"/>
      <c r="B233" s="27" t="s">
        <v>38</v>
      </c>
      <c r="C233" s="27">
        <v>1189833</v>
      </c>
      <c r="D233" s="28">
        <v>44242</v>
      </c>
      <c r="E233" s="27" t="s">
        <v>35</v>
      </c>
      <c r="F233" s="27" t="s">
        <v>36</v>
      </c>
      <c r="G233" s="27" t="s">
        <v>39</v>
      </c>
      <c r="H233" s="27" t="s">
        <v>29</v>
      </c>
      <c r="I233" s="29">
        <v>0.45</v>
      </c>
      <c r="J233" s="30">
        <v>6500</v>
      </c>
      <c r="K233" s="31">
        <f t="shared" si="0"/>
        <v>2925</v>
      </c>
      <c r="L233" s="31">
        <f t="shared" si="1"/>
        <v>585</v>
      </c>
      <c r="M233" s="32">
        <v>0.2</v>
      </c>
      <c r="O233" s="22"/>
    </row>
    <row r="234" spans="1:15" ht="15.75" customHeight="1">
      <c r="A234" s="22"/>
      <c r="B234" s="27" t="s">
        <v>38</v>
      </c>
      <c r="C234" s="27">
        <v>1189833</v>
      </c>
      <c r="D234" s="28">
        <v>44269</v>
      </c>
      <c r="E234" s="27" t="s">
        <v>35</v>
      </c>
      <c r="F234" s="27" t="s">
        <v>36</v>
      </c>
      <c r="G234" s="27" t="s">
        <v>39</v>
      </c>
      <c r="H234" s="27" t="s">
        <v>24</v>
      </c>
      <c r="I234" s="29">
        <v>0.35</v>
      </c>
      <c r="J234" s="30">
        <v>8000</v>
      </c>
      <c r="K234" s="31">
        <f t="shared" si="0"/>
        <v>2800</v>
      </c>
      <c r="L234" s="31">
        <f t="shared" si="1"/>
        <v>1120</v>
      </c>
      <c r="M234" s="32">
        <v>0.4</v>
      </c>
      <c r="O234" s="22"/>
    </row>
    <row r="235" spans="1:15" ht="15.75" customHeight="1">
      <c r="A235" s="22"/>
      <c r="B235" s="27" t="s">
        <v>38</v>
      </c>
      <c r="C235" s="27">
        <v>1189833</v>
      </c>
      <c r="D235" s="28">
        <v>44269</v>
      </c>
      <c r="E235" s="27" t="s">
        <v>35</v>
      </c>
      <c r="F235" s="27" t="s">
        <v>36</v>
      </c>
      <c r="G235" s="27" t="s">
        <v>39</v>
      </c>
      <c r="H235" s="27" t="s">
        <v>25</v>
      </c>
      <c r="I235" s="29">
        <v>0.45</v>
      </c>
      <c r="J235" s="30">
        <v>6500</v>
      </c>
      <c r="K235" s="31">
        <f t="shared" si="0"/>
        <v>2925</v>
      </c>
      <c r="L235" s="31">
        <f t="shared" si="1"/>
        <v>731.25</v>
      </c>
      <c r="M235" s="32">
        <v>0.25</v>
      </c>
      <c r="O235" s="22"/>
    </row>
    <row r="236" spans="1:15" ht="15.75" customHeight="1">
      <c r="A236" s="22"/>
      <c r="B236" s="27" t="s">
        <v>38</v>
      </c>
      <c r="C236" s="27">
        <v>1189833</v>
      </c>
      <c r="D236" s="28">
        <v>44269</v>
      </c>
      <c r="E236" s="27" t="s">
        <v>35</v>
      </c>
      <c r="F236" s="27" t="s">
        <v>36</v>
      </c>
      <c r="G236" s="27" t="s">
        <v>39</v>
      </c>
      <c r="H236" s="27" t="s">
        <v>26</v>
      </c>
      <c r="I236" s="29">
        <v>0.45</v>
      </c>
      <c r="J236" s="30">
        <v>6500</v>
      </c>
      <c r="K236" s="31">
        <f t="shared" si="0"/>
        <v>2925</v>
      </c>
      <c r="L236" s="31">
        <f t="shared" si="1"/>
        <v>1170</v>
      </c>
      <c r="M236" s="32">
        <v>0.4</v>
      </c>
      <c r="O236" s="22"/>
    </row>
    <row r="237" spans="1:15" ht="15.75" customHeight="1">
      <c r="A237" s="22"/>
      <c r="B237" s="27" t="s">
        <v>38</v>
      </c>
      <c r="C237" s="27">
        <v>1189833</v>
      </c>
      <c r="D237" s="28">
        <v>44269</v>
      </c>
      <c r="E237" s="27" t="s">
        <v>35</v>
      </c>
      <c r="F237" s="27" t="s">
        <v>36</v>
      </c>
      <c r="G237" s="27" t="s">
        <v>39</v>
      </c>
      <c r="H237" s="27" t="s">
        <v>27</v>
      </c>
      <c r="I237" s="29">
        <v>0.45</v>
      </c>
      <c r="J237" s="30">
        <v>5500</v>
      </c>
      <c r="K237" s="31">
        <f t="shared" si="0"/>
        <v>2475</v>
      </c>
      <c r="L237" s="31">
        <f t="shared" si="1"/>
        <v>866.25</v>
      </c>
      <c r="M237" s="32">
        <v>0.35</v>
      </c>
      <c r="O237" s="22"/>
    </row>
    <row r="238" spans="1:15" ht="15.75" customHeight="1">
      <c r="A238" s="22"/>
      <c r="B238" s="27" t="s">
        <v>38</v>
      </c>
      <c r="C238" s="27">
        <v>1189833</v>
      </c>
      <c r="D238" s="28">
        <v>44269</v>
      </c>
      <c r="E238" s="27" t="s">
        <v>35</v>
      </c>
      <c r="F238" s="27" t="s">
        <v>36</v>
      </c>
      <c r="G238" s="27" t="s">
        <v>39</v>
      </c>
      <c r="H238" s="27" t="s">
        <v>28</v>
      </c>
      <c r="I238" s="29">
        <v>0.5</v>
      </c>
      <c r="J238" s="30">
        <v>4250</v>
      </c>
      <c r="K238" s="31">
        <f t="shared" si="0"/>
        <v>2125</v>
      </c>
      <c r="L238" s="31">
        <f t="shared" si="1"/>
        <v>1168.75</v>
      </c>
      <c r="M238" s="32">
        <v>0.55000000000000004</v>
      </c>
      <c r="O238" s="22"/>
    </row>
    <row r="239" spans="1:15" ht="15.75" customHeight="1">
      <c r="A239" s="22"/>
      <c r="B239" s="27" t="s">
        <v>38</v>
      </c>
      <c r="C239" s="27">
        <v>1189833</v>
      </c>
      <c r="D239" s="28">
        <v>44269</v>
      </c>
      <c r="E239" s="27" t="s">
        <v>35</v>
      </c>
      <c r="F239" s="27" t="s">
        <v>36</v>
      </c>
      <c r="G239" s="27" t="s">
        <v>39</v>
      </c>
      <c r="H239" s="27" t="s">
        <v>29</v>
      </c>
      <c r="I239" s="29">
        <v>0.45</v>
      </c>
      <c r="J239" s="30">
        <v>6250</v>
      </c>
      <c r="K239" s="31">
        <f t="shared" si="0"/>
        <v>2812.5</v>
      </c>
      <c r="L239" s="31">
        <f t="shared" si="1"/>
        <v>562.5</v>
      </c>
      <c r="M239" s="32">
        <v>0.2</v>
      </c>
      <c r="O239" s="22"/>
    </row>
    <row r="240" spans="1:15" ht="15.75" customHeight="1">
      <c r="A240" s="22"/>
      <c r="B240" s="27" t="s">
        <v>38</v>
      </c>
      <c r="C240" s="27">
        <v>1189833</v>
      </c>
      <c r="D240" s="28">
        <v>44301</v>
      </c>
      <c r="E240" s="27" t="s">
        <v>35</v>
      </c>
      <c r="F240" s="27" t="s">
        <v>36</v>
      </c>
      <c r="G240" s="27" t="s">
        <v>39</v>
      </c>
      <c r="H240" s="27" t="s">
        <v>24</v>
      </c>
      <c r="I240" s="29">
        <v>0.45</v>
      </c>
      <c r="J240" s="30">
        <v>8000</v>
      </c>
      <c r="K240" s="31">
        <f t="shared" si="0"/>
        <v>3600</v>
      </c>
      <c r="L240" s="31">
        <f t="shared" si="1"/>
        <v>1440</v>
      </c>
      <c r="M240" s="32">
        <v>0.4</v>
      </c>
      <c r="O240" s="22"/>
    </row>
    <row r="241" spans="1:15" ht="15.75" customHeight="1">
      <c r="A241" s="22"/>
      <c r="B241" s="27" t="s">
        <v>38</v>
      </c>
      <c r="C241" s="27">
        <v>1189833</v>
      </c>
      <c r="D241" s="28">
        <v>44301</v>
      </c>
      <c r="E241" s="27" t="s">
        <v>35</v>
      </c>
      <c r="F241" s="27" t="s">
        <v>36</v>
      </c>
      <c r="G241" s="27" t="s">
        <v>39</v>
      </c>
      <c r="H241" s="27" t="s">
        <v>25</v>
      </c>
      <c r="I241" s="29">
        <v>0.5</v>
      </c>
      <c r="J241" s="30">
        <v>6000</v>
      </c>
      <c r="K241" s="31">
        <f t="shared" si="0"/>
        <v>3000</v>
      </c>
      <c r="L241" s="31">
        <f t="shared" si="1"/>
        <v>750</v>
      </c>
      <c r="M241" s="32">
        <v>0.25</v>
      </c>
      <c r="O241" s="22"/>
    </row>
    <row r="242" spans="1:15" ht="15.75" customHeight="1">
      <c r="A242" s="22"/>
      <c r="B242" s="27" t="s">
        <v>38</v>
      </c>
      <c r="C242" s="27">
        <v>1189833</v>
      </c>
      <c r="D242" s="28">
        <v>44301</v>
      </c>
      <c r="E242" s="27" t="s">
        <v>35</v>
      </c>
      <c r="F242" s="27" t="s">
        <v>36</v>
      </c>
      <c r="G242" s="27" t="s">
        <v>39</v>
      </c>
      <c r="H242" s="27" t="s">
        <v>26</v>
      </c>
      <c r="I242" s="29">
        <v>0.5</v>
      </c>
      <c r="J242" s="30">
        <v>6250</v>
      </c>
      <c r="K242" s="31">
        <f t="shared" si="0"/>
        <v>3125</v>
      </c>
      <c r="L242" s="31">
        <f t="shared" si="1"/>
        <v>1250</v>
      </c>
      <c r="M242" s="32">
        <v>0.4</v>
      </c>
      <c r="O242" s="22"/>
    </row>
    <row r="243" spans="1:15" ht="15.75" customHeight="1">
      <c r="A243" s="22"/>
      <c r="B243" s="27" t="s">
        <v>38</v>
      </c>
      <c r="C243" s="27">
        <v>1189833</v>
      </c>
      <c r="D243" s="28">
        <v>44301</v>
      </c>
      <c r="E243" s="27" t="s">
        <v>35</v>
      </c>
      <c r="F243" s="27" t="s">
        <v>36</v>
      </c>
      <c r="G243" s="27" t="s">
        <v>39</v>
      </c>
      <c r="H243" s="27" t="s">
        <v>27</v>
      </c>
      <c r="I243" s="29">
        <v>0.45</v>
      </c>
      <c r="J243" s="30">
        <v>5250</v>
      </c>
      <c r="K243" s="31">
        <f t="shared" si="0"/>
        <v>2362.5</v>
      </c>
      <c r="L243" s="31">
        <f t="shared" si="1"/>
        <v>826.875</v>
      </c>
      <c r="M243" s="32">
        <v>0.35</v>
      </c>
      <c r="O243" s="22"/>
    </row>
    <row r="244" spans="1:15" ht="15.75" customHeight="1">
      <c r="A244" s="22"/>
      <c r="B244" s="27" t="s">
        <v>38</v>
      </c>
      <c r="C244" s="27">
        <v>1189833</v>
      </c>
      <c r="D244" s="28">
        <v>44301</v>
      </c>
      <c r="E244" s="27" t="s">
        <v>35</v>
      </c>
      <c r="F244" s="27" t="s">
        <v>36</v>
      </c>
      <c r="G244" s="27" t="s">
        <v>39</v>
      </c>
      <c r="H244" s="27" t="s">
        <v>28</v>
      </c>
      <c r="I244" s="29">
        <v>0.5</v>
      </c>
      <c r="J244" s="30">
        <v>4250</v>
      </c>
      <c r="K244" s="31">
        <f t="shared" si="0"/>
        <v>2125</v>
      </c>
      <c r="L244" s="31">
        <f t="shared" si="1"/>
        <v>1168.75</v>
      </c>
      <c r="M244" s="32">
        <v>0.55000000000000004</v>
      </c>
      <c r="O244" s="22"/>
    </row>
    <row r="245" spans="1:15" ht="15.75" customHeight="1">
      <c r="A245" s="22"/>
      <c r="B245" s="27" t="s">
        <v>38</v>
      </c>
      <c r="C245" s="27">
        <v>1189833</v>
      </c>
      <c r="D245" s="28">
        <v>44301</v>
      </c>
      <c r="E245" s="27" t="s">
        <v>35</v>
      </c>
      <c r="F245" s="27" t="s">
        <v>36</v>
      </c>
      <c r="G245" s="27" t="s">
        <v>39</v>
      </c>
      <c r="H245" s="27" t="s">
        <v>29</v>
      </c>
      <c r="I245" s="29">
        <v>0.65</v>
      </c>
      <c r="J245" s="30">
        <v>6000</v>
      </c>
      <c r="K245" s="31">
        <f t="shared" si="0"/>
        <v>3900</v>
      </c>
      <c r="L245" s="31">
        <f t="shared" si="1"/>
        <v>780</v>
      </c>
      <c r="M245" s="32">
        <v>0.2</v>
      </c>
      <c r="O245" s="22"/>
    </row>
    <row r="246" spans="1:15" ht="15.75" customHeight="1">
      <c r="A246" s="22"/>
      <c r="B246" s="27" t="s">
        <v>38</v>
      </c>
      <c r="C246" s="27">
        <v>1189833</v>
      </c>
      <c r="D246" s="28">
        <v>44332</v>
      </c>
      <c r="E246" s="27" t="s">
        <v>35</v>
      </c>
      <c r="F246" s="27" t="s">
        <v>36</v>
      </c>
      <c r="G246" s="27" t="s">
        <v>39</v>
      </c>
      <c r="H246" s="27" t="s">
        <v>24</v>
      </c>
      <c r="I246" s="29">
        <v>0.45</v>
      </c>
      <c r="J246" s="30">
        <v>8000</v>
      </c>
      <c r="K246" s="31">
        <f t="shared" si="0"/>
        <v>3600</v>
      </c>
      <c r="L246" s="31">
        <f t="shared" si="1"/>
        <v>1440</v>
      </c>
      <c r="M246" s="32">
        <v>0.4</v>
      </c>
      <c r="O246" s="22"/>
    </row>
    <row r="247" spans="1:15" ht="15.75" customHeight="1">
      <c r="A247" s="22"/>
      <c r="B247" s="27" t="s">
        <v>38</v>
      </c>
      <c r="C247" s="27">
        <v>1189833</v>
      </c>
      <c r="D247" s="28">
        <v>44332</v>
      </c>
      <c r="E247" s="27" t="s">
        <v>35</v>
      </c>
      <c r="F247" s="27" t="s">
        <v>36</v>
      </c>
      <c r="G247" s="27" t="s">
        <v>39</v>
      </c>
      <c r="H247" s="27" t="s">
        <v>25</v>
      </c>
      <c r="I247" s="29">
        <v>0.5</v>
      </c>
      <c r="J247" s="30">
        <v>6500</v>
      </c>
      <c r="K247" s="31">
        <f t="shared" si="0"/>
        <v>3250</v>
      </c>
      <c r="L247" s="31">
        <f t="shared" si="1"/>
        <v>812.5</v>
      </c>
      <c r="M247" s="32">
        <v>0.25</v>
      </c>
      <c r="O247" s="22"/>
    </row>
    <row r="248" spans="1:15" ht="15.75" customHeight="1">
      <c r="A248" s="22"/>
      <c r="B248" s="27" t="s">
        <v>38</v>
      </c>
      <c r="C248" s="27">
        <v>1189833</v>
      </c>
      <c r="D248" s="28">
        <v>44332</v>
      </c>
      <c r="E248" s="27" t="s">
        <v>35</v>
      </c>
      <c r="F248" s="27" t="s">
        <v>36</v>
      </c>
      <c r="G248" s="27" t="s">
        <v>39</v>
      </c>
      <c r="H248" s="27" t="s">
        <v>26</v>
      </c>
      <c r="I248" s="29">
        <v>0.5</v>
      </c>
      <c r="J248" s="30">
        <v>6500</v>
      </c>
      <c r="K248" s="31">
        <f t="shared" si="0"/>
        <v>3250</v>
      </c>
      <c r="L248" s="31">
        <f t="shared" si="1"/>
        <v>1300</v>
      </c>
      <c r="M248" s="32">
        <v>0.4</v>
      </c>
      <c r="O248" s="22"/>
    </row>
    <row r="249" spans="1:15" ht="15.75" customHeight="1">
      <c r="A249" s="22"/>
      <c r="B249" s="27" t="s">
        <v>38</v>
      </c>
      <c r="C249" s="27">
        <v>1189833</v>
      </c>
      <c r="D249" s="28">
        <v>44332</v>
      </c>
      <c r="E249" s="27" t="s">
        <v>35</v>
      </c>
      <c r="F249" s="27" t="s">
        <v>36</v>
      </c>
      <c r="G249" s="27" t="s">
        <v>39</v>
      </c>
      <c r="H249" s="27" t="s">
        <v>27</v>
      </c>
      <c r="I249" s="29">
        <v>0.45</v>
      </c>
      <c r="J249" s="30">
        <v>5500</v>
      </c>
      <c r="K249" s="31">
        <f t="shared" si="0"/>
        <v>2475</v>
      </c>
      <c r="L249" s="31">
        <f t="shared" si="1"/>
        <v>866.25</v>
      </c>
      <c r="M249" s="32">
        <v>0.35</v>
      </c>
      <c r="O249" s="22"/>
    </row>
    <row r="250" spans="1:15" ht="15.75" customHeight="1">
      <c r="A250" s="22"/>
      <c r="B250" s="27" t="s">
        <v>38</v>
      </c>
      <c r="C250" s="27">
        <v>1189833</v>
      </c>
      <c r="D250" s="28">
        <v>44332</v>
      </c>
      <c r="E250" s="27" t="s">
        <v>35</v>
      </c>
      <c r="F250" s="27" t="s">
        <v>36</v>
      </c>
      <c r="G250" s="27" t="s">
        <v>39</v>
      </c>
      <c r="H250" s="27" t="s">
        <v>28</v>
      </c>
      <c r="I250" s="29">
        <v>0.5</v>
      </c>
      <c r="J250" s="30">
        <v>4500</v>
      </c>
      <c r="K250" s="31">
        <f t="shared" si="0"/>
        <v>2250</v>
      </c>
      <c r="L250" s="31">
        <f t="shared" si="1"/>
        <v>1237.5</v>
      </c>
      <c r="M250" s="32">
        <v>0.55000000000000004</v>
      </c>
      <c r="O250" s="22"/>
    </row>
    <row r="251" spans="1:15" ht="15.75" customHeight="1">
      <c r="A251" s="22"/>
      <c r="B251" s="27" t="s">
        <v>38</v>
      </c>
      <c r="C251" s="27">
        <v>1189833</v>
      </c>
      <c r="D251" s="28">
        <v>44332</v>
      </c>
      <c r="E251" s="27" t="s">
        <v>35</v>
      </c>
      <c r="F251" s="27" t="s">
        <v>36</v>
      </c>
      <c r="G251" s="27" t="s">
        <v>39</v>
      </c>
      <c r="H251" s="27" t="s">
        <v>29</v>
      </c>
      <c r="I251" s="29">
        <v>0.65</v>
      </c>
      <c r="J251" s="30">
        <v>6250</v>
      </c>
      <c r="K251" s="31">
        <f t="shared" si="0"/>
        <v>4062.5</v>
      </c>
      <c r="L251" s="31">
        <f t="shared" si="1"/>
        <v>812.5</v>
      </c>
      <c r="M251" s="32">
        <v>0.2</v>
      </c>
      <c r="O251" s="22"/>
    </row>
    <row r="252" spans="1:15" ht="15.75" customHeight="1">
      <c r="A252" s="22"/>
      <c r="B252" s="27" t="s">
        <v>38</v>
      </c>
      <c r="C252" s="27">
        <v>1189833</v>
      </c>
      <c r="D252" s="28">
        <v>44362</v>
      </c>
      <c r="E252" s="27" t="s">
        <v>35</v>
      </c>
      <c r="F252" s="27" t="s">
        <v>36</v>
      </c>
      <c r="G252" s="27" t="s">
        <v>39</v>
      </c>
      <c r="H252" s="27" t="s">
        <v>24</v>
      </c>
      <c r="I252" s="29">
        <v>0.45</v>
      </c>
      <c r="J252" s="30">
        <v>9000</v>
      </c>
      <c r="K252" s="31">
        <f t="shared" si="0"/>
        <v>4050</v>
      </c>
      <c r="L252" s="31">
        <f t="shared" si="1"/>
        <v>1620</v>
      </c>
      <c r="M252" s="32">
        <v>0.4</v>
      </c>
      <c r="O252" s="22"/>
    </row>
    <row r="253" spans="1:15" ht="15.75" customHeight="1">
      <c r="A253" s="22"/>
      <c r="B253" s="27" t="s">
        <v>38</v>
      </c>
      <c r="C253" s="27">
        <v>1189833</v>
      </c>
      <c r="D253" s="28">
        <v>44362</v>
      </c>
      <c r="E253" s="27" t="s">
        <v>35</v>
      </c>
      <c r="F253" s="27" t="s">
        <v>36</v>
      </c>
      <c r="G253" s="27" t="s">
        <v>39</v>
      </c>
      <c r="H253" s="27" t="s">
        <v>25</v>
      </c>
      <c r="I253" s="29">
        <v>0.5</v>
      </c>
      <c r="J253" s="30">
        <v>7500</v>
      </c>
      <c r="K253" s="31">
        <f t="shared" si="0"/>
        <v>3750</v>
      </c>
      <c r="L253" s="31">
        <f t="shared" si="1"/>
        <v>937.5</v>
      </c>
      <c r="M253" s="32">
        <v>0.25</v>
      </c>
      <c r="O253" s="22"/>
    </row>
    <row r="254" spans="1:15" ht="15.75" customHeight="1">
      <c r="A254" s="22"/>
      <c r="B254" s="27" t="s">
        <v>38</v>
      </c>
      <c r="C254" s="27">
        <v>1189833</v>
      </c>
      <c r="D254" s="28">
        <v>44362</v>
      </c>
      <c r="E254" s="27" t="s">
        <v>35</v>
      </c>
      <c r="F254" s="27" t="s">
        <v>36</v>
      </c>
      <c r="G254" s="27" t="s">
        <v>39</v>
      </c>
      <c r="H254" s="27" t="s">
        <v>26</v>
      </c>
      <c r="I254" s="29">
        <v>0.5</v>
      </c>
      <c r="J254" s="30">
        <v>7500</v>
      </c>
      <c r="K254" s="31">
        <f t="shared" si="0"/>
        <v>3750</v>
      </c>
      <c r="L254" s="31">
        <f t="shared" si="1"/>
        <v>1500</v>
      </c>
      <c r="M254" s="32">
        <v>0.4</v>
      </c>
      <c r="O254" s="22"/>
    </row>
    <row r="255" spans="1:15" ht="15.75" customHeight="1">
      <c r="A255" s="22"/>
      <c r="B255" s="27" t="s">
        <v>38</v>
      </c>
      <c r="C255" s="27">
        <v>1189833</v>
      </c>
      <c r="D255" s="28">
        <v>44362</v>
      </c>
      <c r="E255" s="27" t="s">
        <v>35</v>
      </c>
      <c r="F255" s="27" t="s">
        <v>36</v>
      </c>
      <c r="G255" s="27" t="s">
        <v>39</v>
      </c>
      <c r="H255" s="27" t="s">
        <v>27</v>
      </c>
      <c r="I255" s="29">
        <v>0.45</v>
      </c>
      <c r="J255" s="30">
        <v>6250</v>
      </c>
      <c r="K255" s="31">
        <f t="shared" si="0"/>
        <v>2812.5</v>
      </c>
      <c r="L255" s="31">
        <f t="shared" si="1"/>
        <v>984.37499999999989</v>
      </c>
      <c r="M255" s="32">
        <v>0.35</v>
      </c>
      <c r="O255" s="22"/>
    </row>
    <row r="256" spans="1:15" ht="15.75" customHeight="1">
      <c r="A256" s="22"/>
      <c r="B256" s="27" t="s">
        <v>38</v>
      </c>
      <c r="C256" s="27">
        <v>1189833</v>
      </c>
      <c r="D256" s="28">
        <v>44362</v>
      </c>
      <c r="E256" s="27" t="s">
        <v>35</v>
      </c>
      <c r="F256" s="27" t="s">
        <v>36</v>
      </c>
      <c r="G256" s="27" t="s">
        <v>39</v>
      </c>
      <c r="H256" s="27" t="s">
        <v>28</v>
      </c>
      <c r="I256" s="29">
        <v>0.5</v>
      </c>
      <c r="J256" s="30">
        <v>5000</v>
      </c>
      <c r="K256" s="31">
        <f t="shared" si="0"/>
        <v>2500</v>
      </c>
      <c r="L256" s="31">
        <f t="shared" si="1"/>
        <v>1375</v>
      </c>
      <c r="M256" s="32">
        <v>0.55000000000000004</v>
      </c>
      <c r="O256" s="22"/>
    </row>
    <row r="257" spans="1:15" ht="15.75" customHeight="1">
      <c r="A257" s="22"/>
      <c r="B257" s="27" t="s">
        <v>38</v>
      </c>
      <c r="C257" s="27">
        <v>1189833</v>
      </c>
      <c r="D257" s="28">
        <v>44362</v>
      </c>
      <c r="E257" s="27" t="s">
        <v>35</v>
      </c>
      <c r="F257" s="27" t="s">
        <v>36</v>
      </c>
      <c r="G257" s="27" t="s">
        <v>39</v>
      </c>
      <c r="H257" s="27" t="s">
        <v>29</v>
      </c>
      <c r="I257" s="29">
        <v>0.65</v>
      </c>
      <c r="J257" s="30">
        <v>8000</v>
      </c>
      <c r="K257" s="31">
        <f t="shared" si="0"/>
        <v>5200</v>
      </c>
      <c r="L257" s="31">
        <f t="shared" si="1"/>
        <v>1040</v>
      </c>
      <c r="M257" s="32">
        <v>0.2</v>
      </c>
      <c r="O257" s="22"/>
    </row>
    <row r="258" spans="1:15" ht="15.75" customHeight="1">
      <c r="A258" s="22"/>
      <c r="B258" s="27" t="s">
        <v>38</v>
      </c>
      <c r="C258" s="27">
        <v>1189833</v>
      </c>
      <c r="D258" s="28">
        <v>44391</v>
      </c>
      <c r="E258" s="27" t="s">
        <v>35</v>
      </c>
      <c r="F258" s="27" t="s">
        <v>36</v>
      </c>
      <c r="G258" s="27" t="s">
        <v>39</v>
      </c>
      <c r="H258" s="27" t="s">
        <v>24</v>
      </c>
      <c r="I258" s="29">
        <v>0.45</v>
      </c>
      <c r="J258" s="30">
        <v>9500</v>
      </c>
      <c r="K258" s="31">
        <f t="shared" si="0"/>
        <v>4275</v>
      </c>
      <c r="L258" s="31">
        <f t="shared" si="1"/>
        <v>1710</v>
      </c>
      <c r="M258" s="32">
        <v>0.4</v>
      </c>
      <c r="O258" s="22"/>
    </row>
    <row r="259" spans="1:15" ht="15.75" customHeight="1">
      <c r="A259" s="22"/>
      <c r="B259" s="27" t="s">
        <v>38</v>
      </c>
      <c r="C259" s="27">
        <v>1189833</v>
      </c>
      <c r="D259" s="28">
        <v>44391</v>
      </c>
      <c r="E259" s="27" t="s">
        <v>35</v>
      </c>
      <c r="F259" s="27" t="s">
        <v>36</v>
      </c>
      <c r="G259" s="27" t="s">
        <v>39</v>
      </c>
      <c r="H259" s="27" t="s">
        <v>25</v>
      </c>
      <c r="I259" s="29">
        <v>0.5</v>
      </c>
      <c r="J259" s="30">
        <v>8000</v>
      </c>
      <c r="K259" s="31">
        <f t="shared" si="0"/>
        <v>4000</v>
      </c>
      <c r="L259" s="31">
        <f t="shared" si="1"/>
        <v>1000</v>
      </c>
      <c r="M259" s="32">
        <v>0.25</v>
      </c>
      <c r="O259" s="22"/>
    </row>
    <row r="260" spans="1:15" ht="15.75" customHeight="1">
      <c r="A260" s="22"/>
      <c r="B260" s="27" t="s">
        <v>38</v>
      </c>
      <c r="C260" s="27">
        <v>1189833</v>
      </c>
      <c r="D260" s="28">
        <v>44391</v>
      </c>
      <c r="E260" s="27" t="s">
        <v>35</v>
      </c>
      <c r="F260" s="27" t="s">
        <v>36</v>
      </c>
      <c r="G260" s="27" t="s">
        <v>39</v>
      </c>
      <c r="H260" s="27" t="s">
        <v>26</v>
      </c>
      <c r="I260" s="29">
        <v>0.5</v>
      </c>
      <c r="J260" s="30">
        <v>7500</v>
      </c>
      <c r="K260" s="31">
        <f t="shared" si="0"/>
        <v>3750</v>
      </c>
      <c r="L260" s="31">
        <f t="shared" si="1"/>
        <v>1500</v>
      </c>
      <c r="M260" s="32">
        <v>0.4</v>
      </c>
      <c r="O260" s="22"/>
    </row>
    <row r="261" spans="1:15" ht="15.75" customHeight="1">
      <c r="A261" s="22"/>
      <c r="B261" s="27" t="s">
        <v>38</v>
      </c>
      <c r="C261" s="27">
        <v>1189833</v>
      </c>
      <c r="D261" s="28">
        <v>44391</v>
      </c>
      <c r="E261" s="27" t="s">
        <v>35</v>
      </c>
      <c r="F261" s="27" t="s">
        <v>36</v>
      </c>
      <c r="G261" s="27" t="s">
        <v>39</v>
      </c>
      <c r="H261" s="27" t="s">
        <v>27</v>
      </c>
      <c r="I261" s="29">
        <v>0.45</v>
      </c>
      <c r="J261" s="30">
        <v>6500</v>
      </c>
      <c r="K261" s="31">
        <f t="shared" ref="K261:K515" si="2">I261*J261</f>
        <v>2925</v>
      </c>
      <c r="L261" s="31">
        <f t="shared" ref="L261:L515" si="3">K261*M261</f>
        <v>1023.7499999999999</v>
      </c>
      <c r="M261" s="32">
        <v>0.35</v>
      </c>
      <c r="O261" s="22"/>
    </row>
    <row r="262" spans="1:15" ht="15.75" customHeight="1">
      <c r="A262" s="22"/>
      <c r="B262" s="27" t="s">
        <v>38</v>
      </c>
      <c r="C262" s="27">
        <v>1189833</v>
      </c>
      <c r="D262" s="28">
        <v>44391</v>
      </c>
      <c r="E262" s="27" t="s">
        <v>35</v>
      </c>
      <c r="F262" s="27" t="s">
        <v>36</v>
      </c>
      <c r="G262" s="27" t="s">
        <v>39</v>
      </c>
      <c r="H262" s="27" t="s">
        <v>28</v>
      </c>
      <c r="I262" s="29">
        <v>0.5</v>
      </c>
      <c r="J262" s="30">
        <v>7000</v>
      </c>
      <c r="K262" s="31">
        <f t="shared" si="2"/>
        <v>3500</v>
      </c>
      <c r="L262" s="31">
        <f t="shared" si="3"/>
        <v>1925.0000000000002</v>
      </c>
      <c r="M262" s="32">
        <v>0.55000000000000004</v>
      </c>
      <c r="O262" s="22"/>
    </row>
    <row r="263" spans="1:15" ht="15.75" customHeight="1">
      <c r="A263" s="22"/>
      <c r="B263" s="27" t="s">
        <v>38</v>
      </c>
      <c r="C263" s="27">
        <v>1189833</v>
      </c>
      <c r="D263" s="28">
        <v>44391</v>
      </c>
      <c r="E263" s="27" t="s">
        <v>35</v>
      </c>
      <c r="F263" s="27" t="s">
        <v>36</v>
      </c>
      <c r="G263" s="27" t="s">
        <v>39</v>
      </c>
      <c r="H263" s="27" t="s">
        <v>29</v>
      </c>
      <c r="I263" s="29">
        <v>0.65</v>
      </c>
      <c r="J263" s="30">
        <v>7000</v>
      </c>
      <c r="K263" s="31">
        <f t="shared" si="2"/>
        <v>4550</v>
      </c>
      <c r="L263" s="31">
        <f t="shared" si="3"/>
        <v>910</v>
      </c>
      <c r="M263" s="32">
        <v>0.2</v>
      </c>
      <c r="O263" s="22"/>
    </row>
    <row r="264" spans="1:15" ht="15.75" customHeight="1">
      <c r="A264" s="22"/>
      <c r="B264" s="27" t="s">
        <v>38</v>
      </c>
      <c r="C264" s="27">
        <v>1189833</v>
      </c>
      <c r="D264" s="28">
        <v>44423</v>
      </c>
      <c r="E264" s="27" t="s">
        <v>35</v>
      </c>
      <c r="F264" s="27" t="s">
        <v>36</v>
      </c>
      <c r="G264" s="27" t="s">
        <v>39</v>
      </c>
      <c r="H264" s="27" t="s">
        <v>24</v>
      </c>
      <c r="I264" s="29">
        <v>0.5</v>
      </c>
      <c r="J264" s="30">
        <v>9000</v>
      </c>
      <c r="K264" s="31">
        <f t="shared" si="2"/>
        <v>4500</v>
      </c>
      <c r="L264" s="31">
        <f t="shared" si="3"/>
        <v>1800</v>
      </c>
      <c r="M264" s="32">
        <v>0.4</v>
      </c>
      <c r="O264" s="22"/>
    </row>
    <row r="265" spans="1:15" ht="15.75" customHeight="1">
      <c r="A265" s="22"/>
      <c r="B265" s="27" t="s">
        <v>38</v>
      </c>
      <c r="C265" s="27">
        <v>1189833</v>
      </c>
      <c r="D265" s="28">
        <v>44423</v>
      </c>
      <c r="E265" s="27" t="s">
        <v>35</v>
      </c>
      <c r="F265" s="27" t="s">
        <v>36</v>
      </c>
      <c r="G265" s="27" t="s">
        <v>39</v>
      </c>
      <c r="H265" s="27" t="s">
        <v>25</v>
      </c>
      <c r="I265" s="29">
        <v>0.55000000000000004</v>
      </c>
      <c r="J265" s="30">
        <v>8500</v>
      </c>
      <c r="K265" s="31">
        <f t="shared" si="2"/>
        <v>4675</v>
      </c>
      <c r="L265" s="31">
        <f t="shared" si="3"/>
        <v>1168.75</v>
      </c>
      <c r="M265" s="32">
        <v>0.25</v>
      </c>
      <c r="O265" s="22"/>
    </row>
    <row r="266" spans="1:15" ht="15.75" customHeight="1">
      <c r="A266" s="22"/>
      <c r="B266" s="27" t="s">
        <v>38</v>
      </c>
      <c r="C266" s="27">
        <v>1189833</v>
      </c>
      <c r="D266" s="28">
        <v>44423</v>
      </c>
      <c r="E266" s="27" t="s">
        <v>35</v>
      </c>
      <c r="F266" s="27" t="s">
        <v>36</v>
      </c>
      <c r="G266" s="27" t="s">
        <v>39</v>
      </c>
      <c r="H266" s="27" t="s">
        <v>26</v>
      </c>
      <c r="I266" s="29">
        <v>0.5</v>
      </c>
      <c r="J266" s="30">
        <v>7250</v>
      </c>
      <c r="K266" s="31">
        <f t="shared" si="2"/>
        <v>3625</v>
      </c>
      <c r="L266" s="31">
        <f t="shared" si="3"/>
        <v>1450</v>
      </c>
      <c r="M266" s="32">
        <v>0.4</v>
      </c>
      <c r="O266" s="22"/>
    </row>
    <row r="267" spans="1:15" ht="15.75" customHeight="1">
      <c r="A267" s="22"/>
      <c r="B267" s="27" t="s">
        <v>38</v>
      </c>
      <c r="C267" s="27">
        <v>1189833</v>
      </c>
      <c r="D267" s="28">
        <v>44423</v>
      </c>
      <c r="E267" s="27" t="s">
        <v>35</v>
      </c>
      <c r="F267" s="27" t="s">
        <v>36</v>
      </c>
      <c r="G267" s="27" t="s">
        <v>39</v>
      </c>
      <c r="H267" s="27" t="s">
        <v>27</v>
      </c>
      <c r="I267" s="29">
        <v>0.5</v>
      </c>
      <c r="J267" s="30">
        <v>6750</v>
      </c>
      <c r="K267" s="31">
        <f t="shared" si="2"/>
        <v>3375</v>
      </c>
      <c r="L267" s="31">
        <f t="shared" si="3"/>
        <v>1181.25</v>
      </c>
      <c r="M267" s="32">
        <v>0.35</v>
      </c>
      <c r="O267" s="22"/>
    </row>
    <row r="268" spans="1:15" ht="15.75" customHeight="1">
      <c r="A268" s="22"/>
      <c r="B268" s="27" t="s">
        <v>38</v>
      </c>
      <c r="C268" s="27">
        <v>1189833</v>
      </c>
      <c r="D268" s="28">
        <v>44423</v>
      </c>
      <c r="E268" s="27" t="s">
        <v>35</v>
      </c>
      <c r="F268" s="27" t="s">
        <v>36</v>
      </c>
      <c r="G268" s="27" t="s">
        <v>39</v>
      </c>
      <c r="H268" s="27" t="s">
        <v>28</v>
      </c>
      <c r="I268" s="29">
        <v>0.6</v>
      </c>
      <c r="J268" s="30">
        <v>6750</v>
      </c>
      <c r="K268" s="31">
        <f t="shared" si="2"/>
        <v>4050</v>
      </c>
      <c r="L268" s="31">
        <f t="shared" si="3"/>
        <v>2227.5</v>
      </c>
      <c r="M268" s="32">
        <v>0.55000000000000004</v>
      </c>
      <c r="O268" s="22"/>
    </row>
    <row r="269" spans="1:15" ht="15.75" customHeight="1">
      <c r="A269" s="22"/>
      <c r="B269" s="27" t="s">
        <v>38</v>
      </c>
      <c r="C269" s="27">
        <v>1189833</v>
      </c>
      <c r="D269" s="28">
        <v>44423</v>
      </c>
      <c r="E269" s="27" t="s">
        <v>35</v>
      </c>
      <c r="F269" s="27" t="s">
        <v>36</v>
      </c>
      <c r="G269" s="27" t="s">
        <v>39</v>
      </c>
      <c r="H269" s="27" t="s">
        <v>29</v>
      </c>
      <c r="I269" s="29">
        <v>0.65</v>
      </c>
      <c r="J269" s="30">
        <v>6500</v>
      </c>
      <c r="K269" s="31">
        <f t="shared" si="2"/>
        <v>4225</v>
      </c>
      <c r="L269" s="31">
        <f t="shared" si="3"/>
        <v>845</v>
      </c>
      <c r="M269" s="32">
        <v>0.2</v>
      </c>
      <c r="O269" s="22"/>
    </row>
    <row r="270" spans="1:15" ht="15.75" customHeight="1">
      <c r="A270" s="22"/>
      <c r="B270" s="27" t="s">
        <v>38</v>
      </c>
      <c r="C270" s="27">
        <v>1189833</v>
      </c>
      <c r="D270" s="28">
        <v>44455</v>
      </c>
      <c r="E270" s="27" t="s">
        <v>35</v>
      </c>
      <c r="F270" s="27" t="s">
        <v>36</v>
      </c>
      <c r="G270" s="27" t="s">
        <v>39</v>
      </c>
      <c r="H270" s="27" t="s">
        <v>24</v>
      </c>
      <c r="I270" s="29">
        <v>0.5</v>
      </c>
      <c r="J270" s="30">
        <v>8500</v>
      </c>
      <c r="K270" s="31">
        <f t="shared" si="2"/>
        <v>4250</v>
      </c>
      <c r="L270" s="31">
        <f t="shared" si="3"/>
        <v>1700</v>
      </c>
      <c r="M270" s="32">
        <v>0.4</v>
      </c>
      <c r="O270" s="22"/>
    </row>
    <row r="271" spans="1:15" ht="15.75" customHeight="1">
      <c r="A271" s="22"/>
      <c r="B271" s="27" t="s">
        <v>38</v>
      </c>
      <c r="C271" s="27">
        <v>1189833</v>
      </c>
      <c r="D271" s="28">
        <v>44455</v>
      </c>
      <c r="E271" s="27" t="s">
        <v>35</v>
      </c>
      <c r="F271" s="27" t="s">
        <v>36</v>
      </c>
      <c r="G271" s="27" t="s">
        <v>39</v>
      </c>
      <c r="H271" s="27" t="s">
        <v>25</v>
      </c>
      <c r="I271" s="29">
        <v>0.55000000000000004</v>
      </c>
      <c r="J271" s="30">
        <v>8500</v>
      </c>
      <c r="K271" s="31">
        <f t="shared" si="2"/>
        <v>4675</v>
      </c>
      <c r="L271" s="31">
        <f t="shared" si="3"/>
        <v>1168.75</v>
      </c>
      <c r="M271" s="32">
        <v>0.25</v>
      </c>
      <c r="O271" s="22"/>
    </row>
    <row r="272" spans="1:15" ht="15.75" customHeight="1">
      <c r="A272" s="22"/>
      <c r="B272" s="27" t="s">
        <v>38</v>
      </c>
      <c r="C272" s="27">
        <v>1189833</v>
      </c>
      <c r="D272" s="28">
        <v>44455</v>
      </c>
      <c r="E272" s="27" t="s">
        <v>35</v>
      </c>
      <c r="F272" s="27" t="s">
        <v>36</v>
      </c>
      <c r="G272" s="27" t="s">
        <v>39</v>
      </c>
      <c r="H272" s="27" t="s">
        <v>26</v>
      </c>
      <c r="I272" s="29">
        <v>0.5</v>
      </c>
      <c r="J272" s="30">
        <v>7000</v>
      </c>
      <c r="K272" s="31">
        <f t="shared" si="2"/>
        <v>3500</v>
      </c>
      <c r="L272" s="31">
        <f t="shared" si="3"/>
        <v>1400</v>
      </c>
      <c r="M272" s="32">
        <v>0.4</v>
      </c>
      <c r="O272" s="22"/>
    </row>
    <row r="273" spans="1:15" ht="15.75" customHeight="1">
      <c r="A273" s="22"/>
      <c r="B273" s="27" t="s">
        <v>38</v>
      </c>
      <c r="C273" s="27">
        <v>1189833</v>
      </c>
      <c r="D273" s="28">
        <v>44455</v>
      </c>
      <c r="E273" s="27" t="s">
        <v>35</v>
      </c>
      <c r="F273" s="27" t="s">
        <v>36</v>
      </c>
      <c r="G273" s="27" t="s">
        <v>39</v>
      </c>
      <c r="H273" s="27" t="s">
        <v>27</v>
      </c>
      <c r="I273" s="29">
        <v>0.5</v>
      </c>
      <c r="J273" s="30">
        <v>6500</v>
      </c>
      <c r="K273" s="31">
        <f t="shared" si="2"/>
        <v>3250</v>
      </c>
      <c r="L273" s="31">
        <f t="shared" si="3"/>
        <v>1137.5</v>
      </c>
      <c r="M273" s="32">
        <v>0.35</v>
      </c>
      <c r="O273" s="22"/>
    </row>
    <row r="274" spans="1:15" ht="15.75" customHeight="1">
      <c r="A274" s="22"/>
      <c r="B274" s="27" t="s">
        <v>38</v>
      </c>
      <c r="C274" s="27">
        <v>1189833</v>
      </c>
      <c r="D274" s="28">
        <v>44455</v>
      </c>
      <c r="E274" s="27" t="s">
        <v>35</v>
      </c>
      <c r="F274" s="27" t="s">
        <v>36</v>
      </c>
      <c r="G274" s="27" t="s">
        <v>39</v>
      </c>
      <c r="H274" s="27" t="s">
        <v>28</v>
      </c>
      <c r="I274" s="29">
        <v>0.6</v>
      </c>
      <c r="J274" s="30">
        <v>6500</v>
      </c>
      <c r="K274" s="31">
        <f t="shared" si="2"/>
        <v>3900</v>
      </c>
      <c r="L274" s="31">
        <f t="shared" si="3"/>
        <v>2145</v>
      </c>
      <c r="M274" s="32">
        <v>0.55000000000000004</v>
      </c>
      <c r="O274" s="22"/>
    </row>
    <row r="275" spans="1:15" ht="15.75" customHeight="1">
      <c r="A275" s="22"/>
      <c r="B275" s="27" t="s">
        <v>38</v>
      </c>
      <c r="C275" s="27">
        <v>1189833</v>
      </c>
      <c r="D275" s="28">
        <v>44455</v>
      </c>
      <c r="E275" s="27" t="s">
        <v>35</v>
      </c>
      <c r="F275" s="27" t="s">
        <v>36</v>
      </c>
      <c r="G275" s="27" t="s">
        <v>39</v>
      </c>
      <c r="H275" s="27" t="s">
        <v>29</v>
      </c>
      <c r="I275" s="29">
        <v>0.65</v>
      </c>
      <c r="J275" s="30">
        <v>7000</v>
      </c>
      <c r="K275" s="31">
        <f t="shared" si="2"/>
        <v>4550</v>
      </c>
      <c r="L275" s="31">
        <f t="shared" si="3"/>
        <v>910</v>
      </c>
      <c r="M275" s="32">
        <v>0.2</v>
      </c>
      <c r="O275" s="22"/>
    </row>
    <row r="276" spans="1:15" ht="15.75" customHeight="1">
      <c r="A276" s="22"/>
      <c r="B276" s="27" t="s">
        <v>38</v>
      </c>
      <c r="C276" s="27">
        <v>1189833</v>
      </c>
      <c r="D276" s="28">
        <v>44484</v>
      </c>
      <c r="E276" s="27" t="s">
        <v>35</v>
      </c>
      <c r="F276" s="27" t="s">
        <v>36</v>
      </c>
      <c r="G276" s="27" t="s">
        <v>39</v>
      </c>
      <c r="H276" s="27" t="s">
        <v>24</v>
      </c>
      <c r="I276" s="29">
        <v>0.5</v>
      </c>
      <c r="J276" s="30">
        <v>8000</v>
      </c>
      <c r="K276" s="31">
        <f t="shared" si="2"/>
        <v>4000</v>
      </c>
      <c r="L276" s="31">
        <f t="shared" si="3"/>
        <v>1600</v>
      </c>
      <c r="M276" s="32">
        <v>0.4</v>
      </c>
      <c r="O276" s="22"/>
    </row>
    <row r="277" spans="1:15" ht="15.75" customHeight="1">
      <c r="A277" s="22"/>
      <c r="B277" s="27" t="s">
        <v>38</v>
      </c>
      <c r="C277" s="27">
        <v>1189833</v>
      </c>
      <c r="D277" s="28">
        <v>44484</v>
      </c>
      <c r="E277" s="27" t="s">
        <v>35</v>
      </c>
      <c r="F277" s="27" t="s">
        <v>36</v>
      </c>
      <c r="G277" s="27" t="s">
        <v>39</v>
      </c>
      <c r="H277" s="27" t="s">
        <v>25</v>
      </c>
      <c r="I277" s="29">
        <v>0.55000000000000004</v>
      </c>
      <c r="J277" s="30">
        <v>8000</v>
      </c>
      <c r="K277" s="31">
        <f t="shared" si="2"/>
        <v>4400</v>
      </c>
      <c r="L277" s="31">
        <f t="shared" si="3"/>
        <v>1100</v>
      </c>
      <c r="M277" s="32">
        <v>0.25</v>
      </c>
      <c r="O277" s="22"/>
    </row>
    <row r="278" spans="1:15" ht="15.75" customHeight="1">
      <c r="A278" s="22"/>
      <c r="B278" s="27" t="s">
        <v>38</v>
      </c>
      <c r="C278" s="27">
        <v>1189833</v>
      </c>
      <c r="D278" s="28">
        <v>44484</v>
      </c>
      <c r="E278" s="27" t="s">
        <v>35</v>
      </c>
      <c r="F278" s="27" t="s">
        <v>36</v>
      </c>
      <c r="G278" s="27" t="s">
        <v>39</v>
      </c>
      <c r="H278" s="27" t="s">
        <v>26</v>
      </c>
      <c r="I278" s="29">
        <v>0.5</v>
      </c>
      <c r="J278" s="30">
        <v>6500</v>
      </c>
      <c r="K278" s="31">
        <f t="shared" si="2"/>
        <v>3250</v>
      </c>
      <c r="L278" s="31">
        <f t="shared" si="3"/>
        <v>1300</v>
      </c>
      <c r="M278" s="32">
        <v>0.4</v>
      </c>
      <c r="O278" s="22"/>
    </row>
    <row r="279" spans="1:15" ht="15.75" customHeight="1">
      <c r="A279" s="22"/>
      <c r="B279" s="27" t="s">
        <v>38</v>
      </c>
      <c r="C279" s="27">
        <v>1189833</v>
      </c>
      <c r="D279" s="28">
        <v>44484</v>
      </c>
      <c r="E279" s="27" t="s">
        <v>35</v>
      </c>
      <c r="F279" s="27" t="s">
        <v>36</v>
      </c>
      <c r="G279" s="27" t="s">
        <v>39</v>
      </c>
      <c r="H279" s="27" t="s">
        <v>27</v>
      </c>
      <c r="I279" s="29">
        <v>0.5</v>
      </c>
      <c r="J279" s="30">
        <v>6250</v>
      </c>
      <c r="K279" s="31">
        <f t="shared" si="2"/>
        <v>3125</v>
      </c>
      <c r="L279" s="31">
        <f t="shared" si="3"/>
        <v>1093.75</v>
      </c>
      <c r="M279" s="32">
        <v>0.35</v>
      </c>
      <c r="O279" s="22"/>
    </row>
    <row r="280" spans="1:15" ht="15.75" customHeight="1">
      <c r="A280" s="22"/>
      <c r="B280" s="27" t="s">
        <v>38</v>
      </c>
      <c r="C280" s="27">
        <v>1189833</v>
      </c>
      <c r="D280" s="28">
        <v>44484</v>
      </c>
      <c r="E280" s="27" t="s">
        <v>35</v>
      </c>
      <c r="F280" s="27" t="s">
        <v>36</v>
      </c>
      <c r="G280" s="27" t="s">
        <v>39</v>
      </c>
      <c r="H280" s="27" t="s">
        <v>28</v>
      </c>
      <c r="I280" s="29">
        <v>0.6</v>
      </c>
      <c r="J280" s="30">
        <v>6000</v>
      </c>
      <c r="K280" s="31">
        <f t="shared" si="2"/>
        <v>3600</v>
      </c>
      <c r="L280" s="31">
        <f t="shared" si="3"/>
        <v>1980.0000000000002</v>
      </c>
      <c r="M280" s="32">
        <v>0.55000000000000004</v>
      </c>
      <c r="O280" s="22"/>
    </row>
    <row r="281" spans="1:15" ht="15.75" customHeight="1">
      <c r="A281" s="22"/>
      <c r="B281" s="27" t="s">
        <v>38</v>
      </c>
      <c r="C281" s="27">
        <v>1189833</v>
      </c>
      <c r="D281" s="28">
        <v>44484</v>
      </c>
      <c r="E281" s="27" t="s">
        <v>35</v>
      </c>
      <c r="F281" s="27" t="s">
        <v>36</v>
      </c>
      <c r="G281" s="27" t="s">
        <v>39</v>
      </c>
      <c r="H281" s="27" t="s">
        <v>29</v>
      </c>
      <c r="I281" s="29">
        <v>0.65</v>
      </c>
      <c r="J281" s="30">
        <v>6500</v>
      </c>
      <c r="K281" s="31">
        <f t="shared" si="2"/>
        <v>4225</v>
      </c>
      <c r="L281" s="31">
        <f t="shared" si="3"/>
        <v>845</v>
      </c>
      <c r="M281" s="32">
        <v>0.2</v>
      </c>
      <c r="O281" s="22"/>
    </row>
    <row r="282" spans="1:15" ht="15.75" customHeight="1">
      <c r="A282" s="22"/>
      <c r="B282" s="27" t="s">
        <v>38</v>
      </c>
      <c r="C282" s="27">
        <v>1189833</v>
      </c>
      <c r="D282" s="28">
        <v>44515</v>
      </c>
      <c r="E282" s="27" t="s">
        <v>35</v>
      </c>
      <c r="F282" s="27" t="s">
        <v>36</v>
      </c>
      <c r="G282" s="27" t="s">
        <v>39</v>
      </c>
      <c r="H282" s="27" t="s">
        <v>24</v>
      </c>
      <c r="I282" s="29">
        <v>0.5</v>
      </c>
      <c r="J282" s="30">
        <v>8250</v>
      </c>
      <c r="K282" s="31">
        <f t="shared" si="2"/>
        <v>4125</v>
      </c>
      <c r="L282" s="31">
        <f t="shared" si="3"/>
        <v>1650</v>
      </c>
      <c r="M282" s="32">
        <v>0.4</v>
      </c>
      <c r="O282" s="22"/>
    </row>
    <row r="283" spans="1:15" ht="15.75" customHeight="1">
      <c r="A283" s="22"/>
      <c r="B283" s="27" t="s">
        <v>38</v>
      </c>
      <c r="C283" s="27">
        <v>1189833</v>
      </c>
      <c r="D283" s="28">
        <v>44515</v>
      </c>
      <c r="E283" s="27" t="s">
        <v>35</v>
      </c>
      <c r="F283" s="27" t="s">
        <v>36</v>
      </c>
      <c r="G283" s="27" t="s">
        <v>39</v>
      </c>
      <c r="H283" s="27" t="s">
        <v>25</v>
      </c>
      <c r="I283" s="29">
        <v>0.55000000000000004</v>
      </c>
      <c r="J283" s="30">
        <v>8250</v>
      </c>
      <c r="K283" s="31">
        <f t="shared" si="2"/>
        <v>4537.5</v>
      </c>
      <c r="L283" s="31">
        <f t="shared" si="3"/>
        <v>1134.375</v>
      </c>
      <c r="M283" s="32">
        <v>0.25</v>
      </c>
      <c r="O283" s="22"/>
    </row>
    <row r="284" spans="1:15" ht="15.75" customHeight="1">
      <c r="A284" s="22"/>
      <c r="B284" s="27" t="s">
        <v>38</v>
      </c>
      <c r="C284" s="27">
        <v>1189833</v>
      </c>
      <c r="D284" s="28">
        <v>44515</v>
      </c>
      <c r="E284" s="27" t="s">
        <v>35</v>
      </c>
      <c r="F284" s="27" t="s">
        <v>36</v>
      </c>
      <c r="G284" s="27" t="s">
        <v>39</v>
      </c>
      <c r="H284" s="27" t="s">
        <v>26</v>
      </c>
      <c r="I284" s="29">
        <v>0.5</v>
      </c>
      <c r="J284" s="30">
        <v>6750</v>
      </c>
      <c r="K284" s="31">
        <f t="shared" si="2"/>
        <v>3375</v>
      </c>
      <c r="L284" s="31">
        <f t="shared" si="3"/>
        <v>1350</v>
      </c>
      <c r="M284" s="32">
        <v>0.4</v>
      </c>
      <c r="O284" s="22"/>
    </row>
    <row r="285" spans="1:15" ht="15.75" customHeight="1">
      <c r="A285" s="22"/>
      <c r="B285" s="27" t="s">
        <v>38</v>
      </c>
      <c r="C285" s="27">
        <v>1189833</v>
      </c>
      <c r="D285" s="28">
        <v>44515</v>
      </c>
      <c r="E285" s="27" t="s">
        <v>35</v>
      </c>
      <c r="F285" s="27" t="s">
        <v>36</v>
      </c>
      <c r="G285" s="27" t="s">
        <v>39</v>
      </c>
      <c r="H285" s="27" t="s">
        <v>27</v>
      </c>
      <c r="I285" s="29">
        <v>0.5</v>
      </c>
      <c r="J285" s="30">
        <v>6500</v>
      </c>
      <c r="K285" s="31">
        <f t="shared" si="2"/>
        <v>3250</v>
      </c>
      <c r="L285" s="31">
        <f t="shared" si="3"/>
        <v>1137.5</v>
      </c>
      <c r="M285" s="32">
        <v>0.35</v>
      </c>
      <c r="O285" s="22"/>
    </row>
    <row r="286" spans="1:15" ht="15.75" customHeight="1">
      <c r="A286" s="22"/>
      <c r="B286" s="27" t="s">
        <v>38</v>
      </c>
      <c r="C286" s="27">
        <v>1189833</v>
      </c>
      <c r="D286" s="28">
        <v>44515</v>
      </c>
      <c r="E286" s="27" t="s">
        <v>35</v>
      </c>
      <c r="F286" s="27" t="s">
        <v>36</v>
      </c>
      <c r="G286" s="27" t="s">
        <v>39</v>
      </c>
      <c r="H286" s="27" t="s">
        <v>28</v>
      </c>
      <c r="I286" s="29">
        <v>0.6</v>
      </c>
      <c r="J286" s="30">
        <v>6000</v>
      </c>
      <c r="K286" s="31">
        <f t="shared" si="2"/>
        <v>3600</v>
      </c>
      <c r="L286" s="31">
        <f t="shared" si="3"/>
        <v>1980.0000000000002</v>
      </c>
      <c r="M286" s="32">
        <v>0.55000000000000004</v>
      </c>
      <c r="O286" s="22"/>
    </row>
    <row r="287" spans="1:15" ht="15.75" customHeight="1">
      <c r="A287" s="22"/>
      <c r="B287" s="27" t="s">
        <v>38</v>
      </c>
      <c r="C287" s="27">
        <v>1189833</v>
      </c>
      <c r="D287" s="28">
        <v>44515</v>
      </c>
      <c r="E287" s="27" t="s">
        <v>35</v>
      </c>
      <c r="F287" s="27" t="s">
        <v>36</v>
      </c>
      <c r="G287" s="27" t="s">
        <v>39</v>
      </c>
      <c r="H287" s="27" t="s">
        <v>29</v>
      </c>
      <c r="I287" s="29">
        <v>0.65</v>
      </c>
      <c r="J287" s="30">
        <v>7000</v>
      </c>
      <c r="K287" s="31">
        <f t="shared" si="2"/>
        <v>4550</v>
      </c>
      <c r="L287" s="31">
        <f t="shared" si="3"/>
        <v>910</v>
      </c>
      <c r="M287" s="32">
        <v>0.2</v>
      </c>
      <c r="O287" s="22"/>
    </row>
    <row r="288" spans="1:15" ht="15.75" customHeight="1">
      <c r="A288" s="22"/>
      <c r="B288" s="27" t="s">
        <v>38</v>
      </c>
      <c r="C288" s="27">
        <v>1189833</v>
      </c>
      <c r="D288" s="28">
        <v>44544</v>
      </c>
      <c r="E288" s="27" t="s">
        <v>35</v>
      </c>
      <c r="F288" s="27" t="s">
        <v>36</v>
      </c>
      <c r="G288" s="27" t="s">
        <v>39</v>
      </c>
      <c r="H288" s="27" t="s">
        <v>24</v>
      </c>
      <c r="I288" s="29">
        <v>0.5</v>
      </c>
      <c r="J288" s="30">
        <v>9000</v>
      </c>
      <c r="K288" s="31">
        <f t="shared" si="2"/>
        <v>4500</v>
      </c>
      <c r="L288" s="31">
        <f t="shared" si="3"/>
        <v>1800</v>
      </c>
      <c r="M288" s="32">
        <v>0.4</v>
      </c>
      <c r="O288" s="22"/>
    </row>
    <row r="289" spans="1:16" ht="15.75" customHeight="1">
      <c r="A289" s="22"/>
      <c r="B289" s="27" t="s">
        <v>38</v>
      </c>
      <c r="C289" s="27">
        <v>1189833</v>
      </c>
      <c r="D289" s="28">
        <v>44544</v>
      </c>
      <c r="E289" s="27" t="s">
        <v>35</v>
      </c>
      <c r="F289" s="27" t="s">
        <v>36</v>
      </c>
      <c r="G289" s="27" t="s">
        <v>39</v>
      </c>
      <c r="H289" s="27" t="s">
        <v>25</v>
      </c>
      <c r="I289" s="29">
        <v>0.55000000000000004</v>
      </c>
      <c r="J289" s="30">
        <v>9000</v>
      </c>
      <c r="K289" s="31">
        <f t="shared" si="2"/>
        <v>4950</v>
      </c>
      <c r="L289" s="31">
        <f t="shared" si="3"/>
        <v>1237.5</v>
      </c>
      <c r="M289" s="32">
        <v>0.25</v>
      </c>
      <c r="O289" s="22"/>
    </row>
    <row r="290" spans="1:16" ht="15.75" customHeight="1">
      <c r="A290" s="22"/>
      <c r="B290" s="27" t="s">
        <v>38</v>
      </c>
      <c r="C290" s="27">
        <v>1189833</v>
      </c>
      <c r="D290" s="28">
        <v>44544</v>
      </c>
      <c r="E290" s="27" t="s">
        <v>35</v>
      </c>
      <c r="F290" s="27" t="s">
        <v>36</v>
      </c>
      <c r="G290" s="27" t="s">
        <v>39</v>
      </c>
      <c r="H290" s="27" t="s">
        <v>26</v>
      </c>
      <c r="I290" s="29">
        <v>0.5</v>
      </c>
      <c r="J290" s="30">
        <v>7000</v>
      </c>
      <c r="K290" s="31">
        <f t="shared" si="2"/>
        <v>3500</v>
      </c>
      <c r="L290" s="31">
        <f t="shared" si="3"/>
        <v>1400</v>
      </c>
      <c r="M290" s="32">
        <v>0.4</v>
      </c>
      <c r="O290" s="22"/>
    </row>
    <row r="291" spans="1:16" ht="15.75" customHeight="1">
      <c r="A291" s="22"/>
      <c r="B291" s="27" t="s">
        <v>38</v>
      </c>
      <c r="C291" s="27">
        <v>1189833</v>
      </c>
      <c r="D291" s="28">
        <v>44544</v>
      </c>
      <c r="E291" s="27" t="s">
        <v>35</v>
      </c>
      <c r="F291" s="27" t="s">
        <v>36</v>
      </c>
      <c r="G291" s="27" t="s">
        <v>39</v>
      </c>
      <c r="H291" s="27" t="s">
        <v>27</v>
      </c>
      <c r="I291" s="29">
        <v>0.5</v>
      </c>
      <c r="J291" s="30">
        <v>7000</v>
      </c>
      <c r="K291" s="31">
        <f t="shared" si="2"/>
        <v>3500</v>
      </c>
      <c r="L291" s="31">
        <f t="shared" si="3"/>
        <v>1225</v>
      </c>
      <c r="M291" s="32">
        <v>0.35</v>
      </c>
      <c r="O291" s="22"/>
    </row>
    <row r="292" spans="1:16" ht="15.75" customHeight="1">
      <c r="A292" s="22"/>
      <c r="B292" s="27" t="s">
        <v>38</v>
      </c>
      <c r="C292" s="27">
        <v>1189833</v>
      </c>
      <c r="D292" s="28">
        <v>44544</v>
      </c>
      <c r="E292" s="27" t="s">
        <v>35</v>
      </c>
      <c r="F292" s="27" t="s">
        <v>36</v>
      </c>
      <c r="G292" s="27" t="s">
        <v>39</v>
      </c>
      <c r="H292" s="27" t="s">
        <v>28</v>
      </c>
      <c r="I292" s="29">
        <v>0.6</v>
      </c>
      <c r="J292" s="30">
        <v>6250</v>
      </c>
      <c r="K292" s="31">
        <f t="shared" si="2"/>
        <v>3750</v>
      </c>
      <c r="L292" s="31">
        <f t="shared" si="3"/>
        <v>2062.5</v>
      </c>
      <c r="M292" s="32">
        <v>0.55000000000000004</v>
      </c>
      <c r="O292" s="22"/>
    </row>
    <row r="293" spans="1:16" ht="15.75" customHeight="1">
      <c r="A293" s="22"/>
      <c r="B293" s="27" t="s">
        <v>38</v>
      </c>
      <c r="C293" s="27">
        <v>1189833</v>
      </c>
      <c r="D293" s="28">
        <v>44544</v>
      </c>
      <c r="E293" s="27" t="s">
        <v>35</v>
      </c>
      <c r="F293" s="27" t="s">
        <v>36</v>
      </c>
      <c r="G293" s="27" t="s">
        <v>39</v>
      </c>
      <c r="H293" s="27" t="s">
        <v>29</v>
      </c>
      <c r="I293" s="29">
        <v>0.65</v>
      </c>
      <c r="J293" s="30">
        <v>7250</v>
      </c>
      <c r="K293" s="31">
        <f t="shared" si="2"/>
        <v>4712.5</v>
      </c>
      <c r="L293" s="31">
        <f t="shared" si="3"/>
        <v>942.5</v>
      </c>
      <c r="M293" s="32">
        <v>0.2</v>
      </c>
      <c r="O293" s="22"/>
    </row>
    <row r="294" spans="1:16" ht="15.75" customHeight="1">
      <c r="A294" s="22"/>
      <c r="B294" s="27" t="s">
        <v>21</v>
      </c>
      <c r="C294" s="27">
        <v>1185732</v>
      </c>
      <c r="D294" s="28">
        <v>44211</v>
      </c>
      <c r="E294" s="27" t="s">
        <v>40</v>
      </c>
      <c r="F294" s="27" t="s">
        <v>41</v>
      </c>
      <c r="G294" s="27" t="s">
        <v>42</v>
      </c>
      <c r="H294" s="27" t="s">
        <v>24</v>
      </c>
      <c r="I294" s="29">
        <v>0.45</v>
      </c>
      <c r="J294" s="30">
        <v>4750</v>
      </c>
      <c r="K294" s="31">
        <f t="shared" si="2"/>
        <v>2137.5</v>
      </c>
      <c r="L294" s="31">
        <f t="shared" si="3"/>
        <v>855</v>
      </c>
      <c r="M294" s="32">
        <v>0.4</v>
      </c>
      <c r="O294" s="34"/>
      <c r="P294" s="33"/>
    </row>
    <row r="295" spans="1:16" ht="15.75" customHeight="1">
      <c r="A295" s="22"/>
      <c r="B295" s="27" t="s">
        <v>21</v>
      </c>
      <c r="C295" s="27">
        <v>1185732</v>
      </c>
      <c r="D295" s="28">
        <v>44211</v>
      </c>
      <c r="E295" s="27" t="s">
        <v>40</v>
      </c>
      <c r="F295" s="27" t="s">
        <v>41</v>
      </c>
      <c r="G295" s="27" t="s">
        <v>42</v>
      </c>
      <c r="H295" s="27" t="s">
        <v>25</v>
      </c>
      <c r="I295" s="29">
        <v>0.45</v>
      </c>
      <c r="J295" s="30">
        <v>2750</v>
      </c>
      <c r="K295" s="31">
        <f t="shared" si="2"/>
        <v>1237.5</v>
      </c>
      <c r="L295" s="31">
        <f t="shared" si="3"/>
        <v>433.125</v>
      </c>
      <c r="M295" s="32">
        <v>0.35</v>
      </c>
      <c r="O295" s="34"/>
      <c r="P295" s="33"/>
    </row>
    <row r="296" spans="1:16" ht="15.75" customHeight="1">
      <c r="A296" s="22"/>
      <c r="B296" s="27" t="s">
        <v>21</v>
      </c>
      <c r="C296" s="27">
        <v>1185732</v>
      </c>
      <c r="D296" s="28">
        <v>44211</v>
      </c>
      <c r="E296" s="27" t="s">
        <v>40</v>
      </c>
      <c r="F296" s="27" t="s">
        <v>41</v>
      </c>
      <c r="G296" s="27" t="s">
        <v>42</v>
      </c>
      <c r="H296" s="27" t="s">
        <v>26</v>
      </c>
      <c r="I296" s="29">
        <v>0.35000000000000003</v>
      </c>
      <c r="J296" s="30">
        <v>2750</v>
      </c>
      <c r="K296" s="31">
        <f t="shared" si="2"/>
        <v>962.50000000000011</v>
      </c>
      <c r="L296" s="31">
        <f t="shared" si="3"/>
        <v>336.875</v>
      </c>
      <c r="M296" s="32">
        <v>0.35</v>
      </c>
      <c r="O296" s="34"/>
      <c r="P296" s="33"/>
    </row>
    <row r="297" spans="1:16" ht="15.75" customHeight="1">
      <c r="A297" s="22"/>
      <c r="B297" s="27" t="s">
        <v>21</v>
      </c>
      <c r="C297" s="27">
        <v>1185732</v>
      </c>
      <c r="D297" s="28">
        <v>44211</v>
      </c>
      <c r="E297" s="27" t="s">
        <v>40</v>
      </c>
      <c r="F297" s="27" t="s">
        <v>41</v>
      </c>
      <c r="G297" s="27" t="s">
        <v>42</v>
      </c>
      <c r="H297" s="27" t="s">
        <v>27</v>
      </c>
      <c r="I297" s="29">
        <v>0.4</v>
      </c>
      <c r="J297" s="30">
        <v>1250</v>
      </c>
      <c r="K297" s="31">
        <f t="shared" si="2"/>
        <v>500</v>
      </c>
      <c r="L297" s="31">
        <f t="shared" si="3"/>
        <v>200</v>
      </c>
      <c r="M297" s="32">
        <v>0.4</v>
      </c>
      <c r="O297" s="35"/>
      <c r="P297" s="33"/>
    </row>
    <row r="298" spans="1:16" ht="15.75" customHeight="1">
      <c r="A298" s="22"/>
      <c r="B298" s="27" t="s">
        <v>21</v>
      </c>
      <c r="C298" s="27">
        <v>1185732</v>
      </c>
      <c r="D298" s="28">
        <v>44211</v>
      </c>
      <c r="E298" s="27" t="s">
        <v>40</v>
      </c>
      <c r="F298" s="27" t="s">
        <v>41</v>
      </c>
      <c r="G298" s="27" t="s">
        <v>42</v>
      </c>
      <c r="H298" s="27" t="s">
        <v>28</v>
      </c>
      <c r="I298" s="29">
        <v>0.54999999999999993</v>
      </c>
      <c r="J298" s="30">
        <v>1750</v>
      </c>
      <c r="K298" s="31">
        <f t="shared" si="2"/>
        <v>962.49999999999989</v>
      </c>
      <c r="L298" s="31">
        <f t="shared" si="3"/>
        <v>336.87499999999994</v>
      </c>
      <c r="M298" s="32">
        <v>0.35</v>
      </c>
      <c r="O298" s="35"/>
      <c r="P298" s="33"/>
    </row>
    <row r="299" spans="1:16" ht="15.75" customHeight="1">
      <c r="A299" s="22"/>
      <c r="B299" s="27" t="s">
        <v>21</v>
      </c>
      <c r="C299" s="27">
        <v>1185732</v>
      </c>
      <c r="D299" s="28">
        <v>44211</v>
      </c>
      <c r="E299" s="27" t="s">
        <v>40</v>
      </c>
      <c r="F299" s="27" t="s">
        <v>41</v>
      </c>
      <c r="G299" s="27" t="s">
        <v>42</v>
      </c>
      <c r="H299" s="27" t="s">
        <v>29</v>
      </c>
      <c r="I299" s="29">
        <v>0.45</v>
      </c>
      <c r="J299" s="30">
        <v>2750</v>
      </c>
      <c r="K299" s="31">
        <f t="shared" si="2"/>
        <v>1237.5</v>
      </c>
      <c r="L299" s="31">
        <f t="shared" si="3"/>
        <v>618.75</v>
      </c>
      <c r="M299" s="32">
        <v>0.5</v>
      </c>
      <c r="O299" s="35"/>
      <c r="P299" s="33"/>
    </row>
    <row r="300" spans="1:16" ht="15.75" customHeight="1">
      <c r="A300" s="22"/>
      <c r="B300" s="27" t="s">
        <v>21</v>
      </c>
      <c r="C300" s="27">
        <v>1185732</v>
      </c>
      <c r="D300" s="28">
        <v>44242</v>
      </c>
      <c r="E300" s="27" t="s">
        <v>40</v>
      </c>
      <c r="F300" s="27" t="s">
        <v>41</v>
      </c>
      <c r="G300" s="27" t="s">
        <v>42</v>
      </c>
      <c r="H300" s="27" t="s">
        <v>24</v>
      </c>
      <c r="I300" s="29">
        <v>0.45</v>
      </c>
      <c r="J300" s="30">
        <v>5250</v>
      </c>
      <c r="K300" s="31">
        <f t="shared" si="2"/>
        <v>2362.5</v>
      </c>
      <c r="L300" s="31">
        <f t="shared" si="3"/>
        <v>945</v>
      </c>
      <c r="M300" s="32">
        <v>0.4</v>
      </c>
      <c r="O300" s="35"/>
      <c r="P300" s="33"/>
    </row>
    <row r="301" spans="1:16" ht="15.75" customHeight="1">
      <c r="A301" s="22"/>
      <c r="B301" s="27" t="s">
        <v>21</v>
      </c>
      <c r="C301" s="27">
        <v>1185732</v>
      </c>
      <c r="D301" s="28">
        <v>44242</v>
      </c>
      <c r="E301" s="27" t="s">
        <v>40</v>
      </c>
      <c r="F301" s="27" t="s">
        <v>41</v>
      </c>
      <c r="G301" s="27" t="s">
        <v>42</v>
      </c>
      <c r="H301" s="27" t="s">
        <v>25</v>
      </c>
      <c r="I301" s="29">
        <v>0.45</v>
      </c>
      <c r="J301" s="30">
        <v>1750</v>
      </c>
      <c r="K301" s="31">
        <f t="shared" si="2"/>
        <v>787.5</v>
      </c>
      <c r="L301" s="31">
        <f t="shared" si="3"/>
        <v>275.625</v>
      </c>
      <c r="M301" s="32">
        <v>0.35</v>
      </c>
      <c r="O301" s="35"/>
      <c r="P301" s="33"/>
    </row>
    <row r="302" spans="1:16" ht="15.75" customHeight="1">
      <c r="A302" s="22"/>
      <c r="B302" s="27" t="s">
        <v>21</v>
      </c>
      <c r="C302" s="27">
        <v>1185732</v>
      </c>
      <c r="D302" s="28">
        <v>44242</v>
      </c>
      <c r="E302" s="27" t="s">
        <v>40</v>
      </c>
      <c r="F302" s="27" t="s">
        <v>41</v>
      </c>
      <c r="G302" s="27" t="s">
        <v>42</v>
      </c>
      <c r="H302" s="27" t="s">
        <v>26</v>
      </c>
      <c r="I302" s="29">
        <v>0.35000000000000003</v>
      </c>
      <c r="J302" s="30">
        <v>2250</v>
      </c>
      <c r="K302" s="31">
        <f t="shared" si="2"/>
        <v>787.50000000000011</v>
      </c>
      <c r="L302" s="31">
        <f t="shared" si="3"/>
        <v>275.625</v>
      </c>
      <c r="M302" s="32">
        <v>0.35</v>
      </c>
      <c r="O302" s="35"/>
      <c r="P302" s="33"/>
    </row>
    <row r="303" spans="1:16" ht="15.75" customHeight="1">
      <c r="A303" s="22"/>
      <c r="B303" s="27" t="s">
        <v>21</v>
      </c>
      <c r="C303" s="27">
        <v>1185732</v>
      </c>
      <c r="D303" s="28">
        <v>44242</v>
      </c>
      <c r="E303" s="27" t="s">
        <v>40</v>
      </c>
      <c r="F303" s="27" t="s">
        <v>41</v>
      </c>
      <c r="G303" s="27" t="s">
        <v>42</v>
      </c>
      <c r="H303" s="27" t="s">
        <v>27</v>
      </c>
      <c r="I303" s="29">
        <v>0.4</v>
      </c>
      <c r="J303" s="30">
        <v>1000</v>
      </c>
      <c r="K303" s="31">
        <f t="shared" si="2"/>
        <v>400</v>
      </c>
      <c r="L303" s="31">
        <f t="shared" si="3"/>
        <v>160</v>
      </c>
      <c r="M303" s="32">
        <v>0.4</v>
      </c>
      <c r="O303" s="35"/>
      <c r="P303" s="33"/>
    </row>
    <row r="304" spans="1:16" ht="15.75" customHeight="1">
      <c r="A304" s="22"/>
      <c r="B304" s="27" t="s">
        <v>21</v>
      </c>
      <c r="C304" s="27">
        <v>1185732</v>
      </c>
      <c r="D304" s="28">
        <v>44242</v>
      </c>
      <c r="E304" s="27" t="s">
        <v>40</v>
      </c>
      <c r="F304" s="27" t="s">
        <v>41</v>
      </c>
      <c r="G304" s="27" t="s">
        <v>42</v>
      </c>
      <c r="H304" s="27" t="s">
        <v>28</v>
      </c>
      <c r="I304" s="29">
        <v>0.54999999999999993</v>
      </c>
      <c r="J304" s="30">
        <v>1750</v>
      </c>
      <c r="K304" s="31">
        <f t="shared" si="2"/>
        <v>962.49999999999989</v>
      </c>
      <c r="L304" s="31">
        <f t="shared" si="3"/>
        <v>336.87499999999994</v>
      </c>
      <c r="M304" s="32">
        <v>0.35</v>
      </c>
      <c r="O304" s="35"/>
      <c r="P304" s="33"/>
    </row>
    <row r="305" spans="1:16" ht="15.75" customHeight="1">
      <c r="A305" s="22"/>
      <c r="B305" s="27" t="s">
        <v>21</v>
      </c>
      <c r="C305" s="27">
        <v>1185732</v>
      </c>
      <c r="D305" s="28">
        <v>44242</v>
      </c>
      <c r="E305" s="27" t="s">
        <v>40</v>
      </c>
      <c r="F305" s="27" t="s">
        <v>41</v>
      </c>
      <c r="G305" s="27" t="s">
        <v>42</v>
      </c>
      <c r="H305" s="27" t="s">
        <v>29</v>
      </c>
      <c r="I305" s="29">
        <v>0.45</v>
      </c>
      <c r="J305" s="30">
        <v>2750</v>
      </c>
      <c r="K305" s="31">
        <f t="shared" si="2"/>
        <v>1237.5</v>
      </c>
      <c r="L305" s="31">
        <f t="shared" si="3"/>
        <v>618.75</v>
      </c>
      <c r="M305" s="32">
        <v>0.5</v>
      </c>
      <c r="O305" s="35"/>
      <c r="P305" s="33"/>
    </row>
    <row r="306" spans="1:16" ht="15.75" customHeight="1">
      <c r="A306" s="22"/>
      <c r="B306" s="27" t="s">
        <v>21</v>
      </c>
      <c r="C306" s="27">
        <v>1185732</v>
      </c>
      <c r="D306" s="28">
        <v>44269</v>
      </c>
      <c r="E306" s="27" t="s">
        <v>40</v>
      </c>
      <c r="F306" s="27" t="s">
        <v>41</v>
      </c>
      <c r="G306" s="27" t="s">
        <v>42</v>
      </c>
      <c r="H306" s="27" t="s">
        <v>24</v>
      </c>
      <c r="I306" s="29">
        <v>0.5</v>
      </c>
      <c r="J306" s="30">
        <v>4950</v>
      </c>
      <c r="K306" s="31">
        <f t="shared" si="2"/>
        <v>2475</v>
      </c>
      <c r="L306" s="31">
        <f t="shared" si="3"/>
        <v>990</v>
      </c>
      <c r="M306" s="32">
        <v>0.4</v>
      </c>
      <c r="O306" s="35"/>
      <c r="P306" s="33"/>
    </row>
    <row r="307" spans="1:16" ht="15.75" customHeight="1">
      <c r="A307" s="22"/>
      <c r="B307" s="27" t="s">
        <v>21</v>
      </c>
      <c r="C307" s="27">
        <v>1185732</v>
      </c>
      <c r="D307" s="28">
        <v>44269</v>
      </c>
      <c r="E307" s="27" t="s">
        <v>40</v>
      </c>
      <c r="F307" s="27" t="s">
        <v>41</v>
      </c>
      <c r="G307" s="27" t="s">
        <v>42</v>
      </c>
      <c r="H307" s="27" t="s">
        <v>25</v>
      </c>
      <c r="I307" s="29">
        <v>0.5</v>
      </c>
      <c r="J307" s="30">
        <v>2000</v>
      </c>
      <c r="K307" s="31">
        <f t="shared" si="2"/>
        <v>1000</v>
      </c>
      <c r="L307" s="31">
        <f t="shared" si="3"/>
        <v>350</v>
      </c>
      <c r="M307" s="32">
        <v>0.35</v>
      </c>
      <c r="O307" s="35"/>
      <c r="P307" s="33"/>
    </row>
    <row r="308" spans="1:16" ht="15.75" customHeight="1">
      <c r="A308" s="22"/>
      <c r="B308" s="27" t="s">
        <v>21</v>
      </c>
      <c r="C308" s="27">
        <v>1185732</v>
      </c>
      <c r="D308" s="28">
        <v>44269</v>
      </c>
      <c r="E308" s="27" t="s">
        <v>40</v>
      </c>
      <c r="F308" s="27" t="s">
        <v>41</v>
      </c>
      <c r="G308" s="27" t="s">
        <v>42</v>
      </c>
      <c r="H308" s="27" t="s">
        <v>26</v>
      </c>
      <c r="I308" s="29">
        <v>0.4</v>
      </c>
      <c r="J308" s="30">
        <v>2250</v>
      </c>
      <c r="K308" s="31">
        <f t="shared" si="2"/>
        <v>900</v>
      </c>
      <c r="L308" s="31">
        <f t="shared" si="3"/>
        <v>315</v>
      </c>
      <c r="M308" s="32">
        <v>0.35</v>
      </c>
      <c r="O308" s="35"/>
      <c r="P308" s="33"/>
    </row>
    <row r="309" spans="1:16" ht="15.75" customHeight="1">
      <c r="A309" s="22"/>
      <c r="B309" s="27" t="s">
        <v>21</v>
      </c>
      <c r="C309" s="27">
        <v>1185732</v>
      </c>
      <c r="D309" s="28">
        <v>44269</v>
      </c>
      <c r="E309" s="27" t="s">
        <v>40</v>
      </c>
      <c r="F309" s="27" t="s">
        <v>41</v>
      </c>
      <c r="G309" s="27" t="s">
        <v>42</v>
      </c>
      <c r="H309" s="27" t="s">
        <v>27</v>
      </c>
      <c r="I309" s="29">
        <v>0.45</v>
      </c>
      <c r="J309" s="30">
        <v>750</v>
      </c>
      <c r="K309" s="31">
        <f t="shared" si="2"/>
        <v>337.5</v>
      </c>
      <c r="L309" s="31">
        <f t="shared" si="3"/>
        <v>135</v>
      </c>
      <c r="M309" s="32">
        <v>0.4</v>
      </c>
      <c r="O309" s="35"/>
      <c r="P309" s="33"/>
    </row>
    <row r="310" spans="1:16" ht="15.75" customHeight="1">
      <c r="A310" s="22"/>
      <c r="B310" s="27" t="s">
        <v>21</v>
      </c>
      <c r="C310" s="27">
        <v>1185732</v>
      </c>
      <c r="D310" s="28">
        <v>44269</v>
      </c>
      <c r="E310" s="27" t="s">
        <v>40</v>
      </c>
      <c r="F310" s="27" t="s">
        <v>41</v>
      </c>
      <c r="G310" s="27" t="s">
        <v>42</v>
      </c>
      <c r="H310" s="27" t="s">
        <v>28</v>
      </c>
      <c r="I310" s="29">
        <v>0.6</v>
      </c>
      <c r="J310" s="30">
        <v>1250</v>
      </c>
      <c r="K310" s="31">
        <f t="shared" si="2"/>
        <v>750</v>
      </c>
      <c r="L310" s="31">
        <f t="shared" si="3"/>
        <v>262.5</v>
      </c>
      <c r="M310" s="32">
        <v>0.35</v>
      </c>
      <c r="O310" s="35"/>
      <c r="P310" s="33"/>
    </row>
    <row r="311" spans="1:16" ht="15.75" customHeight="1">
      <c r="A311" s="22"/>
      <c r="B311" s="27" t="s">
        <v>21</v>
      </c>
      <c r="C311" s="27">
        <v>1185732</v>
      </c>
      <c r="D311" s="28">
        <v>44269</v>
      </c>
      <c r="E311" s="27" t="s">
        <v>40</v>
      </c>
      <c r="F311" s="27" t="s">
        <v>41</v>
      </c>
      <c r="G311" s="27" t="s">
        <v>42</v>
      </c>
      <c r="H311" s="27" t="s">
        <v>29</v>
      </c>
      <c r="I311" s="29">
        <v>0.5</v>
      </c>
      <c r="J311" s="30">
        <v>2250</v>
      </c>
      <c r="K311" s="31">
        <f t="shared" si="2"/>
        <v>1125</v>
      </c>
      <c r="L311" s="31">
        <f t="shared" si="3"/>
        <v>562.5</v>
      </c>
      <c r="M311" s="32">
        <v>0.5</v>
      </c>
      <c r="O311" s="35"/>
      <c r="P311" s="33"/>
    </row>
    <row r="312" spans="1:16" ht="15.75" customHeight="1">
      <c r="A312" s="22"/>
      <c r="B312" s="27" t="s">
        <v>21</v>
      </c>
      <c r="C312" s="27">
        <v>1185732</v>
      </c>
      <c r="D312" s="28">
        <v>44301</v>
      </c>
      <c r="E312" s="27" t="s">
        <v>40</v>
      </c>
      <c r="F312" s="27" t="s">
        <v>41</v>
      </c>
      <c r="G312" s="27" t="s">
        <v>42</v>
      </c>
      <c r="H312" s="27" t="s">
        <v>24</v>
      </c>
      <c r="I312" s="29">
        <v>0.5</v>
      </c>
      <c r="J312" s="30">
        <v>4500</v>
      </c>
      <c r="K312" s="31">
        <f t="shared" si="2"/>
        <v>2250</v>
      </c>
      <c r="L312" s="31">
        <f t="shared" si="3"/>
        <v>900</v>
      </c>
      <c r="M312" s="32">
        <v>0.4</v>
      </c>
      <c r="O312" s="35"/>
      <c r="P312" s="33"/>
    </row>
    <row r="313" spans="1:16" ht="15.75" customHeight="1">
      <c r="A313" s="22"/>
      <c r="B313" s="27" t="s">
        <v>21</v>
      </c>
      <c r="C313" s="27">
        <v>1185732</v>
      </c>
      <c r="D313" s="28">
        <v>44301</v>
      </c>
      <c r="E313" s="27" t="s">
        <v>40</v>
      </c>
      <c r="F313" s="27" t="s">
        <v>41</v>
      </c>
      <c r="G313" s="27" t="s">
        <v>42</v>
      </c>
      <c r="H313" s="27" t="s">
        <v>25</v>
      </c>
      <c r="I313" s="29">
        <v>0.5</v>
      </c>
      <c r="J313" s="30">
        <v>1500</v>
      </c>
      <c r="K313" s="31">
        <f t="shared" si="2"/>
        <v>750</v>
      </c>
      <c r="L313" s="31">
        <f t="shared" si="3"/>
        <v>262.5</v>
      </c>
      <c r="M313" s="32">
        <v>0.35</v>
      </c>
      <c r="O313" s="35"/>
      <c r="P313" s="33"/>
    </row>
    <row r="314" spans="1:16" ht="15.75" customHeight="1">
      <c r="A314" s="22"/>
      <c r="B314" s="27" t="s">
        <v>21</v>
      </c>
      <c r="C314" s="27">
        <v>1185732</v>
      </c>
      <c r="D314" s="28">
        <v>44301</v>
      </c>
      <c r="E314" s="27" t="s">
        <v>40</v>
      </c>
      <c r="F314" s="27" t="s">
        <v>41</v>
      </c>
      <c r="G314" s="27" t="s">
        <v>42</v>
      </c>
      <c r="H314" s="27" t="s">
        <v>26</v>
      </c>
      <c r="I314" s="29">
        <v>0.4</v>
      </c>
      <c r="J314" s="30">
        <v>1500</v>
      </c>
      <c r="K314" s="31">
        <f t="shared" si="2"/>
        <v>600</v>
      </c>
      <c r="L314" s="31">
        <f t="shared" si="3"/>
        <v>210</v>
      </c>
      <c r="M314" s="32">
        <v>0.35</v>
      </c>
      <c r="O314" s="35"/>
      <c r="P314" s="33"/>
    </row>
    <row r="315" spans="1:16" ht="15.75" customHeight="1">
      <c r="A315" s="22"/>
      <c r="B315" s="27" t="s">
        <v>21</v>
      </c>
      <c r="C315" s="27">
        <v>1185732</v>
      </c>
      <c r="D315" s="28">
        <v>44301</v>
      </c>
      <c r="E315" s="27" t="s">
        <v>40</v>
      </c>
      <c r="F315" s="27" t="s">
        <v>41</v>
      </c>
      <c r="G315" s="27" t="s">
        <v>42</v>
      </c>
      <c r="H315" s="27" t="s">
        <v>27</v>
      </c>
      <c r="I315" s="29">
        <v>0.45</v>
      </c>
      <c r="J315" s="30">
        <v>750</v>
      </c>
      <c r="K315" s="31">
        <f t="shared" si="2"/>
        <v>337.5</v>
      </c>
      <c r="L315" s="31">
        <f t="shared" si="3"/>
        <v>135</v>
      </c>
      <c r="M315" s="32">
        <v>0.4</v>
      </c>
      <c r="O315" s="35"/>
      <c r="P315" s="33"/>
    </row>
    <row r="316" spans="1:16" ht="15.75" customHeight="1">
      <c r="A316" s="22"/>
      <c r="B316" s="27" t="s">
        <v>21</v>
      </c>
      <c r="C316" s="27">
        <v>1185732</v>
      </c>
      <c r="D316" s="28">
        <v>44301</v>
      </c>
      <c r="E316" s="27" t="s">
        <v>40</v>
      </c>
      <c r="F316" s="27" t="s">
        <v>41</v>
      </c>
      <c r="G316" s="27" t="s">
        <v>42</v>
      </c>
      <c r="H316" s="27" t="s">
        <v>28</v>
      </c>
      <c r="I316" s="29">
        <v>0.6</v>
      </c>
      <c r="J316" s="30">
        <v>1000</v>
      </c>
      <c r="K316" s="31">
        <f t="shared" si="2"/>
        <v>600</v>
      </c>
      <c r="L316" s="31">
        <f t="shared" si="3"/>
        <v>210</v>
      </c>
      <c r="M316" s="32">
        <v>0.35</v>
      </c>
      <c r="O316" s="35"/>
      <c r="P316" s="33"/>
    </row>
    <row r="317" spans="1:16" ht="15.75" customHeight="1">
      <c r="A317" s="22"/>
      <c r="B317" s="27" t="s">
        <v>21</v>
      </c>
      <c r="C317" s="27">
        <v>1185732</v>
      </c>
      <c r="D317" s="28">
        <v>44301</v>
      </c>
      <c r="E317" s="27" t="s">
        <v>40</v>
      </c>
      <c r="F317" s="27" t="s">
        <v>41</v>
      </c>
      <c r="G317" s="27" t="s">
        <v>42</v>
      </c>
      <c r="H317" s="27" t="s">
        <v>29</v>
      </c>
      <c r="I317" s="29">
        <v>0.5</v>
      </c>
      <c r="J317" s="30">
        <v>2250</v>
      </c>
      <c r="K317" s="31">
        <f t="shared" si="2"/>
        <v>1125</v>
      </c>
      <c r="L317" s="31">
        <f t="shared" si="3"/>
        <v>562.5</v>
      </c>
      <c r="M317" s="32">
        <v>0.5</v>
      </c>
      <c r="O317" s="35"/>
      <c r="P317" s="33"/>
    </row>
    <row r="318" spans="1:16" ht="15.75" customHeight="1">
      <c r="A318" s="22"/>
      <c r="B318" s="27" t="s">
        <v>21</v>
      </c>
      <c r="C318" s="27">
        <v>1185732</v>
      </c>
      <c r="D318" s="28">
        <v>44332</v>
      </c>
      <c r="E318" s="27" t="s">
        <v>40</v>
      </c>
      <c r="F318" s="27" t="s">
        <v>41</v>
      </c>
      <c r="G318" s="27" t="s">
        <v>42</v>
      </c>
      <c r="H318" s="27" t="s">
        <v>24</v>
      </c>
      <c r="I318" s="29">
        <v>0.6</v>
      </c>
      <c r="J318" s="30">
        <v>4950</v>
      </c>
      <c r="K318" s="31">
        <f t="shared" si="2"/>
        <v>2970</v>
      </c>
      <c r="L318" s="31">
        <f t="shared" si="3"/>
        <v>1188</v>
      </c>
      <c r="M318" s="32">
        <v>0.4</v>
      </c>
      <c r="O318" s="35"/>
      <c r="P318" s="33"/>
    </row>
    <row r="319" spans="1:16" ht="15.75" customHeight="1">
      <c r="A319" s="22"/>
      <c r="B319" s="27" t="s">
        <v>21</v>
      </c>
      <c r="C319" s="27">
        <v>1185732</v>
      </c>
      <c r="D319" s="28">
        <v>44332</v>
      </c>
      <c r="E319" s="27" t="s">
        <v>40</v>
      </c>
      <c r="F319" s="27" t="s">
        <v>41</v>
      </c>
      <c r="G319" s="27" t="s">
        <v>42</v>
      </c>
      <c r="H319" s="27" t="s">
        <v>25</v>
      </c>
      <c r="I319" s="29">
        <v>0.55000000000000004</v>
      </c>
      <c r="J319" s="30">
        <v>2000</v>
      </c>
      <c r="K319" s="31">
        <f t="shared" si="2"/>
        <v>1100</v>
      </c>
      <c r="L319" s="31">
        <f t="shared" si="3"/>
        <v>385</v>
      </c>
      <c r="M319" s="32">
        <v>0.35</v>
      </c>
      <c r="O319" s="35"/>
      <c r="P319" s="33"/>
    </row>
    <row r="320" spans="1:16" ht="15.75" customHeight="1">
      <c r="A320" s="22"/>
      <c r="B320" s="27" t="s">
        <v>21</v>
      </c>
      <c r="C320" s="27">
        <v>1185732</v>
      </c>
      <c r="D320" s="28">
        <v>44332</v>
      </c>
      <c r="E320" s="27" t="s">
        <v>40</v>
      </c>
      <c r="F320" s="27" t="s">
        <v>41</v>
      </c>
      <c r="G320" s="27" t="s">
        <v>42</v>
      </c>
      <c r="H320" s="27" t="s">
        <v>26</v>
      </c>
      <c r="I320" s="29">
        <v>0.5</v>
      </c>
      <c r="J320" s="30">
        <v>1750</v>
      </c>
      <c r="K320" s="31">
        <f t="shared" si="2"/>
        <v>875</v>
      </c>
      <c r="L320" s="31">
        <f t="shared" si="3"/>
        <v>306.25</v>
      </c>
      <c r="M320" s="32">
        <v>0.35</v>
      </c>
      <c r="O320" s="35"/>
      <c r="P320" s="33"/>
    </row>
    <row r="321" spans="1:16" ht="15.75" customHeight="1">
      <c r="A321" s="22"/>
      <c r="B321" s="27" t="s">
        <v>21</v>
      </c>
      <c r="C321" s="27">
        <v>1185732</v>
      </c>
      <c r="D321" s="28">
        <v>44332</v>
      </c>
      <c r="E321" s="27" t="s">
        <v>40</v>
      </c>
      <c r="F321" s="27" t="s">
        <v>41</v>
      </c>
      <c r="G321" s="27" t="s">
        <v>42</v>
      </c>
      <c r="H321" s="27" t="s">
        <v>27</v>
      </c>
      <c r="I321" s="29">
        <v>0.5</v>
      </c>
      <c r="J321" s="30">
        <v>1000</v>
      </c>
      <c r="K321" s="31">
        <f t="shared" si="2"/>
        <v>500</v>
      </c>
      <c r="L321" s="31">
        <f t="shared" si="3"/>
        <v>200</v>
      </c>
      <c r="M321" s="32">
        <v>0.4</v>
      </c>
      <c r="O321" s="35"/>
      <c r="P321" s="33"/>
    </row>
    <row r="322" spans="1:16" ht="15.75" customHeight="1">
      <c r="A322" s="22"/>
      <c r="B322" s="27" t="s">
        <v>21</v>
      </c>
      <c r="C322" s="27">
        <v>1185732</v>
      </c>
      <c r="D322" s="28">
        <v>44332</v>
      </c>
      <c r="E322" s="27" t="s">
        <v>40</v>
      </c>
      <c r="F322" s="27" t="s">
        <v>41</v>
      </c>
      <c r="G322" s="27" t="s">
        <v>42</v>
      </c>
      <c r="H322" s="27" t="s">
        <v>28</v>
      </c>
      <c r="I322" s="29">
        <v>0.6</v>
      </c>
      <c r="J322" s="30">
        <v>1250</v>
      </c>
      <c r="K322" s="31">
        <f t="shared" si="2"/>
        <v>750</v>
      </c>
      <c r="L322" s="31">
        <f t="shared" si="3"/>
        <v>262.5</v>
      </c>
      <c r="M322" s="32">
        <v>0.35</v>
      </c>
      <c r="O322" s="35"/>
      <c r="P322" s="33"/>
    </row>
    <row r="323" spans="1:16" ht="15.75" customHeight="1">
      <c r="A323" s="22"/>
      <c r="B323" s="27" t="s">
        <v>21</v>
      </c>
      <c r="C323" s="27">
        <v>1185732</v>
      </c>
      <c r="D323" s="28">
        <v>44332</v>
      </c>
      <c r="E323" s="27" t="s">
        <v>40</v>
      </c>
      <c r="F323" s="27" t="s">
        <v>41</v>
      </c>
      <c r="G323" s="27" t="s">
        <v>42</v>
      </c>
      <c r="H323" s="27" t="s">
        <v>29</v>
      </c>
      <c r="I323" s="29">
        <v>0.65</v>
      </c>
      <c r="J323" s="30">
        <v>2500</v>
      </c>
      <c r="K323" s="31">
        <f t="shared" si="2"/>
        <v>1625</v>
      </c>
      <c r="L323" s="31">
        <f t="shared" si="3"/>
        <v>812.5</v>
      </c>
      <c r="M323" s="32">
        <v>0.5</v>
      </c>
      <c r="O323" s="35"/>
      <c r="P323" s="33"/>
    </row>
    <row r="324" spans="1:16" ht="15.75" customHeight="1">
      <c r="A324" s="22"/>
      <c r="B324" s="27" t="s">
        <v>21</v>
      </c>
      <c r="C324" s="27">
        <v>1185732</v>
      </c>
      <c r="D324" s="28">
        <v>44362</v>
      </c>
      <c r="E324" s="27" t="s">
        <v>40</v>
      </c>
      <c r="F324" s="27" t="s">
        <v>41</v>
      </c>
      <c r="G324" s="27" t="s">
        <v>42</v>
      </c>
      <c r="H324" s="27" t="s">
        <v>24</v>
      </c>
      <c r="I324" s="29">
        <v>0.5</v>
      </c>
      <c r="J324" s="30">
        <v>5000</v>
      </c>
      <c r="K324" s="31">
        <f t="shared" si="2"/>
        <v>2500</v>
      </c>
      <c r="L324" s="31">
        <f t="shared" si="3"/>
        <v>1000</v>
      </c>
      <c r="M324" s="32">
        <v>0.4</v>
      </c>
      <c r="O324" s="35"/>
      <c r="P324" s="33"/>
    </row>
    <row r="325" spans="1:16" ht="15.75" customHeight="1">
      <c r="A325" s="22"/>
      <c r="B325" s="27" t="s">
        <v>21</v>
      </c>
      <c r="C325" s="27">
        <v>1185732</v>
      </c>
      <c r="D325" s="28">
        <v>44362</v>
      </c>
      <c r="E325" s="27" t="s">
        <v>40</v>
      </c>
      <c r="F325" s="27" t="s">
        <v>41</v>
      </c>
      <c r="G325" s="27" t="s">
        <v>42</v>
      </c>
      <c r="H325" s="27" t="s">
        <v>25</v>
      </c>
      <c r="I325" s="29">
        <v>0.45000000000000007</v>
      </c>
      <c r="J325" s="30">
        <v>2500</v>
      </c>
      <c r="K325" s="31">
        <f t="shared" si="2"/>
        <v>1125.0000000000002</v>
      </c>
      <c r="L325" s="31">
        <f t="shared" si="3"/>
        <v>393.75000000000006</v>
      </c>
      <c r="M325" s="32">
        <v>0.35</v>
      </c>
      <c r="O325" s="35"/>
      <c r="P325" s="33"/>
    </row>
    <row r="326" spans="1:16" ht="15.75" customHeight="1">
      <c r="A326" s="22"/>
      <c r="B326" s="27" t="s">
        <v>21</v>
      </c>
      <c r="C326" s="27">
        <v>1185732</v>
      </c>
      <c r="D326" s="28">
        <v>44362</v>
      </c>
      <c r="E326" s="27" t="s">
        <v>40</v>
      </c>
      <c r="F326" s="27" t="s">
        <v>41</v>
      </c>
      <c r="G326" s="27" t="s">
        <v>42</v>
      </c>
      <c r="H326" s="27" t="s">
        <v>26</v>
      </c>
      <c r="I326" s="29">
        <v>0.4</v>
      </c>
      <c r="J326" s="30">
        <v>2000</v>
      </c>
      <c r="K326" s="31">
        <f t="shared" si="2"/>
        <v>800</v>
      </c>
      <c r="L326" s="31">
        <f t="shared" si="3"/>
        <v>280</v>
      </c>
      <c r="M326" s="32">
        <v>0.35</v>
      </c>
      <c r="O326" s="35"/>
      <c r="P326" s="33"/>
    </row>
    <row r="327" spans="1:16" ht="15.75" customHeight="1">
      <c r="A327" s="22"/>
      <c r="B327" s="27" t="s">
        <v>21</v>
      </c>
      <c r="C327" s="27">
        <v>1185732</v>
      </c>
      <c r="D327" s="28">
        <v>44362</v>
      </c>
      <c r="E327" s="27" t="s">
        <v>40</v>
      </c>
      <c r="F327" s="27" t="s">
        <v>41</v>
      </c>
      <c r="G327" s="27" t="s">
        <v>42</v>
      </c>
      <c r="H327" s="27" t="s">
        <v>27</v>
      </c>
      <c r="I327" s="29">
        <v>0.4</v>
      </c>
      <c r="J327" s="30">
        <v>1750</v>
      </c>
      <c r="K327" s="31">
        <f t="shared" si="2"/>
        <v>700</v>
      </c>
      <c r="L327" s="31">
        <f t="shared" si="3"/>
        <v>280</v>
      </c>
      <c r="M327" s="32">
        <v>0.4</v>
      </c>
      <c r="O327" s="35"/>
      <c r="P327" s="33"/>
    </row>
    <row r="328" spans="1:16" ht="15.75" customHeight="1">
      <c r="A328" s="22"/>
      <c r="B328" s="27" t="s">
        <v>21</v>
      </c>
      <c r="C328" s="27">
        <v>1185732</v>
      </c>
      <c r="D328" s="28">
        <v>44362</v>
      </c>
      <c r="E328" s="27" t="s">
        <v>40</v>
      </c>
      <c r="F328" s="27" t="s">
        <v>41</v>
      </c>
      <c r="G328" s="27" t="s">
        <v>42</v>
      </c>
      <c r="H328" s="27" t="s">
        <v>28</v>
      </c>
      <c r="I328" s="29">
        <v>0.5</v>
      </c>
      <c r="J328" s="30">
        <v>1750</v>
      </c>
      <c r="K328" s="31">
        <f t="shared" si="2"/>
        <v>875</v>
      </c>
      <c r="L328" s="31">
        <f t="shared" si="3"/>
        <v>306.25</v>
      </c>
      <c r="M328" s="32">
        <v>0.35</v>
      </c>
      <c r="O328" s="35"/>
      <c r="P328" s="33"/>
    </row>
    <row r="329" spans="1:16" ht="15.75" customHeight="1">
      <c r="A329" s="22"/>
      <c r="B329" s="27" t="s">
        <v>21</v>
      </c>
      <c r="C329" s="27">
        <v>1185732</v>
      </c>
      <c r="D329" s="28">
        <v>44362</v>
      </c>
      <c r="E329" s="27" t="s">
        <v>40</v>
      </c>
      <c r="F329" s="27" t="s">
        <v>41</v>
      </c>
      <c r="G329" s="27" t="s">
        <v>42</v>
      </c>
      <c r="H329" s="27" t="s">
        <v>29</v>
      </c>
      <c r="I329" s="29">
        <v>0.55000000000000004</v>
      </c>
      <c r="J329" s="30">
        <v>3500</v>
      </c>
      <c r="K329" s="31">
        <f t="shared" si="2"/>
        <v>1925.0000000000002</v>
      </c>
      <c r="L329" s="31">
        <f t="shared" si="3"/>
        <v>962.50000000000011</v>
      </c>
      <c r="M329" s="32">
        <v>0.5</v>
      </c>
      <c r="O329" s="35"/>
      <c r="P329" s="33"/>
    </row>
    <row r="330" spans="1:16" ht="15.75" customHeight="1">
      <c r="A330" s="22"/>
      <c r="B330" s="27" t="s">
        <v>21</v>
      </c>
      <c r="C330" s="27">
        <v>1185732</v>
      </c>
      <c r="D330" s="28">
        <v>44391</v>
      </c>
      <c r="E330" s="27" t="s">
        <v>40</v>
      </c>
      <c r="F330" s="27" t="s">
        <v>41</v>
      </c>
      <c r="G330" s="27" t="s">
        <v>42</v>
      </c>
      <c r="H330" s="27" t="s">
        <v>24</v>
      </c>
      <c r="I330" s="29">
        <v>0.5</v>
      </c>
      <c r="J330" s="30">
        <v>5750</v>
      </c>
      <c r="K330" s="31">
        <f t="shared" si="2"/>
        <v>2875</v>
      </c>
      <c r="L330" s="31">
        <f t="shared" si="3"/>
        <v>1150</v>
      </c>
      <c r="M330" s="32">
        <v>0.4</v>
      </c>
      <c r="O330" s="35"/>
      <c r="P330" s="33"/>
    </row>
    <row r="331" spans="1:16" ht="15.75" customHeight="1">
      <c r="A331" s="22"/>
      <c r="B331" s="27" t="s">
        <v>21</v>
      </c>
      <c r="C331" s="27">
        <v>1185732</v>
      </c>
      <c r="D331" s="28">
        <v>44391</v>
      </c>
      <c r="E331" s="27" t="s">
        <v>40</v>
      </c>
      <c r="F331" s="27" t="s">
        <v>41</v>
      </c>
      <c r="G331" s="27" t="s">
        <v>42</v>
      </c>
      <c r="H331" s="27" t="s">
        <v>25</v>
      </c>
      <c r="I331" s="29">
        <v>0.45000000000000007</v>
      </c>
      <c r="J331" s="30">
        <v>3250</v>
      </c>
      <c r="K331" s="31">
        <f t="shared" si="2"/>
        <v>1462.5000000000002</v>
      </c>
      <c r="L331" s="31">
        <f t="shared" si="3"/>
        <v>511.87500000000006</v>
      </c>
      <c r="M331" s="32">
        <v>0.35</v>
      </c>
      <c r="O331" s="35"/>
      <c r="P331" s="33"/>
    </row>
    <row r="332" spans="1:16" ht="15.75" customHeight="1">
      <c r="A332" s="22"/>
      <c r="B332" s="27" t="s">
        <v>21</v>
      </c>
      <c r="C332" s="27">
        <v>1185732</v>
      </c>
      <c r="D332" s="28">
        <v>44391</v>
      </c>
      <c r="E332" s="27" t="s">
        <v>40</v>
      </c>
      <c r="F332" s="27" t="s">
        <v>41</v>
      </c>
      <c r="G332" s="27" t="s">
        <v>42</v>
      </c>
      <c r="H332" s="27" t="s">
        <v>26</v>
      </c>
      <c r="I332" s="29">
        <v>0.4</v>
      </c>
      <c r="J332" s="30">
        <v>2500</v>
      </c>
      <c r="K332" s="31">
        <f t="shared" si="2"/>
        <v>1000</v>
      </c>
      <c r="L332" s="31">
        <f t="shared" si="3"/>
        <v>350</v>
      </c>
      <c r="M332" s="32">
        <v>0.35</v>
      </c>
      <c r="O332" s="35"/>
      <c r="P332" s="33"/>
    </row>
    <row r="333" spans="1:16" ht="15.75" customHeight="1">
      <c r="A333" s="22"/>
      <c r="B333" s="27" t="s">
        <v>21</v>
      </c>
      <c r="C333" s="27">
        <v>1185732</v>
      </c>
      <c r="D333" s="28">
        <v>44391</v>
      </c>
      <c r="E333" s="27" t="s">
        <v>40</v>
      </c>
      <c r="F333" s="27" t="s">
        <v>41</v>
      </c>
      <c r="G333" s="27" t="s">
        <v>42</v>
      </c>
      <c r="H333" s="27" t="s">
        <v>27</v>
      </c>
      <c r="I333" s="29">
        <v>0.4</v>
      </c>
      <c r="J333" s="30">
        <v>2000</v>
      </c>
      <c r="K333" s="31">
        <f t="shared" si="2"/>
        <v>800</v>
      </c>
      <c r="L333" s="31">
        <f t="shared" si="3"/>
        <v>320</v>
      </c>
      <c r="M333" s="32">
        <v>0.4</v>
      </c>
      <c r="O333" s="35"/>
      <c r="P333" s="33"/>
    </row>
    <row r="334" spans="1:16" ht="15.75" customHeight="1">
      <c r="A334" s="22"/>
      <c r="B334" s="27" t="s">
        <v>21</v>
      </c>
      <c r="C334" s="27">
        <v>1185732</v>
      </c>
      <c r="D334" s="28">
        <v>44391</v>
      </c>
      <c r="E334" s="27" t="s">
        <v>40</v>
      </c>
      <c r="F334" s="27" t="s">
        <v>41</v>
      </c>
      <c r="G334" s="27" t="s">
        <v>42</v>
      </c>
      <c r="H334" s="27" t="s">
        <v>28</v>
      </c>
      <c r="I334" s="29">
        <v>0.5</v>
      </c>
      <c r="J334" s="30">
        <v>2250</v>
      </c>
      <c r="K334" s="31">
        <f t="shared" si="2"/>
        <v>1125</v>
      </c>
      <c r="L334" s="31">
        <f t="shared" si="3"/>
        <v>393.75</v>
      </c>
      <c r="M334" s="32">
        <v>0.35</v>
      </c>
      <c r="O334" s="35"/>
      <c r="P334" s="33"/>
    </row>
    <row r="335" spans="1:16" ht="15.75" customHeight="1">
      <c r="A335" s="22"/>
      <c r="B335" s="27" t="s">
        <v>21</v>
      </c>
      <c r="C335" s="27">
        <v>1185732</v>
      </c>
      <c r="D335" s="28">
        <v>44391</v>
      </c>
      <c r="E335" s="27" t="s">
        <v>40</v>
      </c>
      <c r="F335" s="27" t="s">
        <v>41</v>
      </c>
      <c r="G335" s="27" t="s">
        <v>42</v>
      </c>
      <c r="H335" s="27" t="s">
        <v>29</v>
      </c>
      <c r="I335" s="29">
        <v>0.55000000000000004</v>
      </c>
      <c r="J335" s="30">
        <v>4000</v>
      </c>
      <c r="K335" s="31">
        <f t="shared" si="2"/>
        <v>2200</v>
      </c>
      <c r="L335" s="31">
        <f t="shared" si="3"/>
        <v>1100</v>
      </c>
      <c r="M335" s="32">
        <v>0.5</v>
      </c>
      <c r="O335" s="35"/>
      <c r="P335" s="33"/>
    </row>
    <row r="336" spans="1:16" ht="15.75" customHeight="1">
      <c r="A336" s="22"/>
      <c r="B336" s="27" t="s">
        <v>21</v>
      </c>
      <c r="C336" s="27">
        <v>1185732</v>
      </c>
      <c r="D336" s="28">
        <v>44423</v>
      </c>
      <c r="E336" s="27" t="s">
        <v>40</v>
      </c>
      <c r="F336" s="27" t="s">
        <v>41</v>
      </c>
      <c r="G336" s="27" t="s">
        <v>42</v>
      </c>
      <c r="H336" s="27" t="s">
        <v>24</v>
      </c>
      <c r="I336" s="29">
        <v>0.5</v>
      </c>
      <c r="J336" s="30">
        <v>5500</v>
      </c>
      <c r="K336" s="31">
        <f t="shared" si="2"/>
        <v>2750</v>
      </c>
      <c r="L336" s="31">
        <f t="shared" si="3"/>
        <v>1100</v>
      </c>
      <c r="M336" s="32">
        <v>0.4</v>
      </c>
      <c r="O336" s="35"/>
      <c r="P336" s="33"/>
    </row>
    <row r="337" spans="1:16" ht="15.75" customHeight="1">
      <c r="A337" s="22"/>
      <c r="B337" s="27" t="s">
        <v>21</v>
      </c>
      <c r="C337" s="27">
        <v>1185732</v>
      </c>
      <c r="D337" s="28">
        <v>44423</v>
      </c>
      <c r="E337" s="27" t="s">
        <v>40</v>
      </c>
      <c r="F337" s="27" t="s">
        <v>41</v>
      </c>
      <c r="G337" s="27" t="s">
        <v>42</v>
      </c>
      <c r="H337" s="27" t="s">
        <v>25</v>
      </c>
      <c r="I337" s="29">
        <v>0.45000000000000007</v>
      </c>
      <c r="J337" s="30">
        <v>3250</v>
      </c>
      <c r="K337" s="31">
        <f t="shared" si="2"/>
        <v>1462.5000000000002</v>
      </c>
      <c r="L337" s="31">
        <f t="shared" si="3"/>
        <v>511.87500000000006</v>
      </c>
      <c r="M337" s="32">
        <v>0.35</v>
      </c>
      <c r="O337" s="35"/>
      <c r="P337" s="33"/>
    </row>
    <row r="338" spans="1:16" ht="15.75" customHeight="1">
      <c r="A338" s="22"/>
      <c r="B338" s="27" t="s">
        <v>21</v>
      </c>
      <c r="C338" s="27">
        <v>1185732</v>
      </c>
      <c r="D338" s="28">
        <v>44423</v>
      </c>
      <c r="E338" s="27" t="s">
        <v>40</v>
      </c>
      <c r="F338" s="27" t="s">
        <v>41</v>
      </c>
      <c r="G338" s="27" t="s">
        <v>42</v>
      </c>
      <c r="H338" s="27" t="s">
        <v>26</v>
      </c>
      <c r="I338" s="29">
        <v>0.4</v>
      </c>
      <c r="J338" s="30">
        <v>2500</v>
      </c>
      <c r="K338" s="31">
        <f t="shared" si="2"/>
        <v>1000</v>
      </c>
      <c r="L338" s="31">
        <f t="shared" si="3"/>
        <v>350</v>
      </c>
      <c r="M338" s="32">
        <v>0.35</v>
      </c>
      <c r="O338" s="35"/>
      <c r="P338" s="33"/>
    </row>
    <row r="339" spans="1:16" ht="15.75" customHeight="1">
      <c r="A339" s="22"/>
      <c r="B339" s="27" t="s">
        <v>21</v>
      </c>
      <c r="C339" s="27">
        <v>1185732</v>
      </c>
      <c r="D339" s="28">
        <v>44423</v>
      </c>
      <c r="E339" s="27" t="s">
        <v>40</v>
      </c>
      <c r="F339" s="27" t="s">
        <v>41</v>
      </c>
      <c r="G339" s="27" t="s">
        <v>42</v>
      </c>
      <c r="H339" s="27" t="s">
        <v>27</v>
      </c>
      <c r="I339" s="29">
        <v>0.4</v>
      </c>
      <c r="J339" s="30">
        <v>2250</v>
      </c>
      <c r="K339" s="31">
        <f t="shared" si="2"/>
        <v>900</v>
      </c>
      <c r="L339" s="31">
        <f t="shared" si="3"/>
        <v>360</v>
      </c>
      <c r="M339" s="32">
        <v>0.4</v>
      </c>
      <c r="O339" s="35"/>
      <c r="P339" s="33"/>
    </row>
    <row r="340" spans="1:16" ht="15.75" customHeight="1">
      <c r="A340" s="22"/>
      <c r="B340" s="27" t="s">
        <v>21</v>
      </c>
      <c r="C340" s="27">
        <v>1185732</v>
      </c>
      <c r="D340" s="28">
        <v>44423</v>
      </c>
      <c r="E340" s="27" t="s">
        <v>40</v>
      </c>
      <c r="F340" s="27" t="s">
        <v>41</v>
      </c>
      <c r="G340" s="27" t="s">
        <v>42</v>
      </c>
      <c r="H340" s="27" t="s">
        <v>28</v>
      </c>
      <c r="I340" s="29">
        <v>0.5</v>
      </c>
      <c r="J340" s="30">
        <v>2000</v>
      </c>
      <c r="K340" s="31">
        <f t="shared" si="2"/>
        <v>1000</v>
      </c>
      <c r="L340" s="31">
        <f t="shared" si="3"/>
        <v>350</v>
      </c>
      <c r="M340" s="32">
        <v>0.35</v>
      </c>
      <c r="O340" s="35"/>
      <c r="P340" s="33"/>
    </row>
    <row r="341" spans="1:16" ht="15.75" customHeight="1">
      <c r="A341" s="22"/>
      <c r="B341" s="27" t="s">
        <v>21</v>
      </c>
      <c r="C341" s="27">
        <v>1185732</v>
      </c>
      <c r="D341" s="28">
        <v>44423</v>
      </c>
      <c r="E341" s="27" t="s">
        <v>40</v>
      </c>
      <c r="F341" s="27" t="s">
        <v>41</v>
      </c>
      <c r="G341" s="27" t="s">
        <v>42</v>
      </c>
      <c r="H341" s="27" t="s">
        <v>29</v>
      </c>
      <c r="I341" s="29">
        <v>0.55000000000000004</v>
      </c>
      <c r="J341" s="30">
        <v>3750</v>
      </c>
      <c r="K341" s="31">
        <f t="shared" si="2"/>
        <v>2062.5</v>
      </c>
      <c r="L341" s="31">
        <f t="shared" si="3"/>
        <v>1031.25</v>
      </c>
      <c r="M341" s="32">
        <v>0.5</v>
      </c>
      <c r="O341" s="35"/>
      <c r="P341" s="33"/>
    </row>
    <row r="342" spans="1:16" ht="15.75" customHeight="1">
      <c r="A342" s="22"/>
      <c r="B342" s="27" t="s">
        <v>21</v>
      </c>
      <c r="C342" s="27">
        <v>1185732</v>
      </c>
      <c r="D342" s="28">
        <v>44455</v>
      </c>
      <c r="E342" s="27" t="s">
        <v>40</v>
      </c>
      <c r="F342" s="27" t="s">
        <v>41</v>
      </c>
      <c r="G342" s="27" t="s">
        <v>42</v>
      </c>
      <c r="H342" s="27" t="s">
        <v>24</v>
      </c>
      <c r="I342" s="29">
        <v>0.5</v>
      </c>
      <c r="J342" s="30">
        <v>5000</v>
      </c>
      <c r="K342" s="31">
        <f t="shared" si="2"/>
        <v>2500</v>
      </c>
      <c r="L342" s="31">
        <f t="shared" si="3"/>
        <v>1000</v>
      </c>
      <c r="M342" s="32">
        <v>0.4</v>
      </c>
      <c r="O342" s="35"/>
      <c r="P342" s="33"/>
    </row>
    <row r="343" spans="1:16" ht="15.75" customHeight="1">
      <c r="A343" s="22"/>
      <c r="B343" s="27" t="s">
        <v>21</v>
      </c>
      <c r="C343" s="27">
        <v>1185732</v>
      </c>
      <c r="D343" s="28">
        <v>44455</v>
      </c>
      <c r="E343" s="27" t="s">
        <v>40</v>
      </c>
      <c r="F343" s="27" t="s">
        <v>41</v>
      </c>
      <c r="G343" s="27" t="s">
        <v>42</v>
      </c>
      <c r="H343" s="27" t="s">
        <v>25</v>
      </c>
      <c r="I343" s="29">
        <v>0.45000000000000007</v>
      </c>
      <c r="J343" s="30">
        <v>3000</v>
      </c>
      <c r="K343" s="31">
        <f t="shared" si="2"/>
        <v>1350.0000000000002</v>
      </c>
      <c r="L343" s="31">
        <f t="shared" si="3"/>
        <v>472.50000000000006</v>
      </c>
      <c r="M343" s="32">
        <v>0.35</v>
      </c>
      <c r="O343" s="35"/>
      <c r="P343" s="33"/>
    </row>
    <row r="344" spans="1:16" ht="15.75" customHeight="1">
      <c r="A344" s="22"/>
      <c r="B344" s="27" t="s">
        <v>21</v>
      </c>
      <c r="C344" s="27">
        <v>1185732</v>
      </c>
      <c r="D344" s="28">
        <v>44455</v>
      </c>
      <c r="E344" s="27" t="s">
        <v>40</v>
      </c>
      <c r="F344" s="27" t="s">
        <v>41</v>
      </c>
      <c r="G344" s="27" t="s">
        <v>42</v>
      </c>
      <c r="H344" s="27" t="s">
        <v>26</v>
      </c>
      <c r="I344" s="29">
        <v>0.4</v>
      </c>
      <c r="J344" s="30">
        <v>2000</v>
      </c>
      <c r="K344" s="31">
        <f t="shared" si="2"/>
        <v>800</v>
      </c>
      <c r="L344" s="31">
        <f t="shared" si="3"/>
        <v>280</v>
      </c>
      <c r="M344" s="32">
        <v>0.35</v>
      </c>
      <c r="O344" s="35"/>
      <c r="P344" s="33"/>
    </row>
    <row r="345" spans="1:16" ht="15.75" customHeight="1">
      <c r="A345" s="22"/>
      <c r="B345" s="27" t="s">
        <v>21</v>
      </c>
      <c r="C345" s="27">
        <v>1185732</v>
      </c>
      <c r="D345" s="28">
        <v>44455</v>
      </c>
      <c r="E345" s="27" t="s">
        <v>40</v>
      </c>
      <c r="F345" s="27" t="s">
        <v>41</v>
      </c>
      <c r="G345" s="27" t="s">
        <v>42</v>
      </c>
      <c r="H345" s="27" t="s">
        <v>27</v>
      </c>
      <c r="I345" s="29">
        <v>0.4</v>
      </c>
      <c r="J345" s="30">
        <v>1750</v>
      </c>
      <c r="K345" s="31">
        <f t="shared" si="2"/>
        <v>700</v>
      </c>
      <c r="L345" s="31">
        <f t="shared" si="3"/>
        <v>280</v>
      </c>
      <c r="M345" s="32">
        <v>0.4</v>
      </c>
      <c r="O345" s="35"/>
      <c r="P345" s="33"/>
    </row>
    <row r="346" spans="1:16" ht="15.75" customHeight="1">
      <c r="A346" s="22"/>
      <c r="B346" s="27" t="s">
        <v>21</v>
      </c>
      <c r="C346" s="27">
        <v>1185732</v>
      </c>
      <c r="D346" s="28">
        <v>44455</v>
      </c>
      <c r="E346" s="27" t="s">
        <v>40</v>
      </c>
      <c r="F346" s="27" t="s">
        <v>41</v>
      </c>
      <c r="G346" s="27" t="s">
        <v>42</v>
      </c>
      <c r="H346" s="27" t="s">
        <v>28</v>
      </c>
      <c r="I346" s="29">
        <v>0.5</v>
      </c>
      <c r="J346" s="30">
        <v>1750</v>
      </c>
      <c r="K346" s="31">
        <f t="shared" si="2"/>
        <v>875</v>
      </c>
      <c r="L346" s="31">
        <f t="shared" si="3"/>
        <v>306.25</v>
      </c>
      <c r="M346" s="32">
        <v>0.35</v>
      </c>
      <c r="O346" s="35"/>
      <c r="P346" s="33"/>
    </row>
    <row r="347" spans="1:16" ht="15.75" customHeight="1">
      <c r="A347" s="22"/>
      <c r="B347" s="27" t="s">
        <v>21</v>
      </c>
      <c r="C347" s="27">
        <v>1185732</v>
      </c>
      <c r="D347" s="28">
        <v>44455</v>
      </c>
      <c r="E347" s="27" t="s">
        <v>40</v>
      </c>
      <c r="F347" s="27" t="s">
        <v>41</v>
      </c>
      <c r="G347" s="27" t="s">
        <v>42</v>
      </c>
      <c r="H347" s="27" t="s">
        <v>29</v>
      </c>
      <c r="I347" s="29">
        <v>0.55000000000000004</v>
      </c>
      <c r="J347" s="30">
        <v>2500</v>
      </c>
      <c r="K347" s="31">
        <f t="shared" si="2"/>
        <v>1375</v>
      </c>
      <c r="L347" s="31">
        <f t="shared" si="3"/>
        <v>687.5</v>
      </c>
      <c r="M347" s="32">
        <v>0.5</v>
      </c>
      <c r="O347" s="35"/>
      <c r="P347" s="33"/>
    </row>
    <row r="348" spans="1:16" ht="15.75" customHeight="1">
      <c r="A348" s="22"/>
      <c r="B348" s="27" t="s">
        <v>21</v>
      </c>
      <c r="C348" s="27">
        <v>1185732</v>
      </c>
      <c r="D348" s="28">
        <v>44484</v>
      </c>
      <c r="E348" s="27" t="s">
        <v>40</v>
      </c>
      <c r="F348" s="27" t="s">
        <v>41</v>
      </c>
      <c r="G348" s="27" t="s">
        <v>42</v>
      </c>
      <c r="H348" s="27" t="s">
        <v>24</v>
      </c>
      <c r="I348" s="29">
        <v>0.6</v>
      </c>
      <c r="J348" s="30">
        <v>4250</v>
      </c>
      <c r="K348" s="31">
        <f t="shared" si="2"/>
        <v>2550</v>
      </c>
      <c r="L348" s="31">
        <f t="shared" si="3"/>
        <v>1020</v>
      </c>
      <c r="M348" s="32">
        <v>0.4</v>
      </c>
      <c r="O348" s="35"/>
      <c r="P348" s="33"/>
    </row>
    <row r="349" spans="1:16" ht="15.75" customHeight="1">
      <c r="A349" s="22"/>
      <c r="B349" s="27" t="s">
        <v>21</v>
      </c>
      <c r="C349" s="27">
        <v>1185732</v>
      </c>
      <c r="D349" s="28">
        <v>44484</v>
      </c>
      <c r="E349" s="27" t="s">
        <v>40</v>
      </c>
      <c r="F349" s="27" t="s">
        <v>41</v>
      </c>
      <c r="G349" s="27" t="s">
        <v>42</v>
      </c>
      <c r="H349" s="27" t="s">
        <v>25</v>
      </c>
      <c r="I349" s="29">
        <v>0.5</v>
      </c>
      <c r="J349" s="30">
        <v>2500</v>
      </c>
      <c r="K349" s="31">
        <f t="shared" si="2"/>
        <v>1250</v>
      </c>
      <c r="L349" s="31">
        <f t="shared" si="3"/>
        <v>437.5</v>
      </c>
      <c r="M349" s="32">
        <v>0.35</v>
      </c>
      <c r="O349" s="35"/>
      <c r="P349" s="33"/>
    </row>
    <row r="350" spans="1:16" ht="15.75" customHeight="1">
      <c r="A350" s="22"/>
      <c r="B350" s="27" t="s">
        <v>21</v>
      </c>
      <c r="C350" s="27">
        <v>1185732</v>
      </c>
      <c r="D350" s="28">
        <v>44484</v>
      </c>
      <c r="E350" s="27" t="s">
        <v>40</v>
      </c>
      <c r="F350" s="27" t="s">
        <v>41</v>
      </c>
      <c r="G350" s="27" t="s">
        <v>42</v>
      </c>
      <c r="H350" s="27" t="s">
        <v>26</v>
      </c>
      <c r="I350" s="29">
        <v>0.5</v>
      </c>
      <c r="J350" s="30">
        <v>1500</v>
      </c>
      <c r="K350" s="31">
        <f t="shared" si="2"/>
        <v>750</v>
      </c>
      <c r="L350" s="31">
        <f t="shared" si="3"/>
        <v>262.5</v>
      </c>
      <c r="M350" s="32">
        <v>0.35</v>
      </c>
      <c r="O350" s="35"/>
      <c r="P350" s="33"/>
    </row>
    <row r="351" spans="1:16" ht="15.75" customHeight="1">
      <c r="A351" s="22"/>
      <c r="B351" s="27" t="s">
        <v>21</v>
      </c>
      <c r="C351" s="27">
        <v>1185732</v>
      </c>
      <c r="D351" s="28">
        <v>44484</v>
      </c>
      <c r="E351" s="27" t="s">
        <v>40</v>
      </c>
      <c r="F351" s="27" t="s">
        <v>41</v>
      </c>
      <c r="G351" s="27" t="s">
        <v>42</v>
      </c>
      <c r="H351" s="27" t="s">
        <v>27</v>
      </c>
      <c r="I351" s="29">
        <v>0.5</v>
      </c>
      <c r="J351" s="30">
        <v>1250</v>
      </c>
      <c r="K351" s="31">
        <f t="shared" si="2"/>
        <v>625</v>
      </c>
      <c r="L351" s="31">
        <f t="shared" si="3"/>
        <v>250</v>
      </c>
      <c r="M351" s="32">
        <v>0.4</v>
      </c>
      <c r="O351" s="35"/>
      <c r="P351" s="33"/>
    </row>
    <row r="352" spans="1:16" ht="15.75" customHeight="1">
      <c r="A352" s="22"/>
      <c r="B352" s="27" t="s">
        <v>21</v>
      </c>
      <c r="C352" s="27">
        <v>1185732</v>
      </c>
      <c r="D352" s="28">
        <v>44484</v>
      </c>
      <c r="E352" s="27" t="s">
        <v>40</v>
      </c>
      <c r="F352" s="27" t="s">
        <v>41</v>
      </c>
      <c r="G352" s="27" t="s">
        <v>42</v>
      </c>
      <c r="H352" s="27" t="s">
        <v>28</v>
      </c>
      <c r="I352" s="29">
        <v>0.6</v>
      </c>
      <c r="J352" s="30">
        <v>1250</v>
      </c>
      <c r="K352" s="31">
        <f t="shared" si="2"/>
        <v>750</v>
      </c>
      <c r="L352" s="31">
        <f t="shared" si="3"/>
        <v>262.5</v>
      </c>
      <c r="M352" s="32">
        <v>0.35</v>
      </c>
      <c r="O352" s="35"/>
      <c r="P352" s="33"/>
    </row>
    <row r="353" spans="1:16" ht="15.75" customHeight="1">
      <c r="A353" s="22"/>
      <c r="B353" s="27" t="s">
        <v>21</v>
      </c>
      <c r="C353" s="27">
        <v>1185732</v>
      </c>
      <c r="D353" s="28">
        <v>44484</v>
      </c>
      <c r="E353" s="27" t="s">
        <v>40</v>
      </c>
      <c r="F353" s="27" t="s">
        <v>41</v>
      </c>
      <c r="G353" s="27" t="s">
        <v>42</v>
      </c>
      <c r="H353" s="27" t="s">
        <v>29</v>
      </c>
      <c r="I353" s="29">
        <v>0.64999999999999991</v>
      </c>
      <c r="J353" s="30">
        <v>2500</v>
      </c>
      <c r="K353" s="31">
        <f t="shared" si="2"/>
        <v>1624.9999999999998</v>
      </c>
      <c r="L353" s="31">
        <f t="shared" si="3"/>
        <v>812.49999999999989</v>
      </c>
      <c r="M353" s="32">
        <v>0.5</v>
      </c>
      <c r="O353" s="35"/>
      <c r="P353" s="33"/>
    </row>
    <row r="354" spans="1:16" ht="15.75" customHeight="1">
      <c r="A354" s="22"/>
      <c r="B354" s="27" t="s">
        <v>21</v>
      </c>
      <c r="C354" s="27">
        <v>1185732</v>
      </c>
      <c r="D354" s="28">
        <v>44515</v>
      </c>
      <c r="E354" s="27" t="s">
        <v>40</v>
      </c>
      <c r="F354" s="27" t="s">
        <v>41</v>
      </c>
      <c r="G354" s="27" t="s">
        <v>42</v>
      </c>
      <c r="H354" s="27" t="s">
        <v>24</v>
      </c>
      <c r="I354" s="29">
        <v>0.6</v>
      </c>
      <c r="J354" s="30">
        <v>4000</v>
      </c>
      <c r="K354" s="31">
        <f t="shared" si="2"/>
        <v>2400</v>
      </c>
      <c r="L354" s="31">
        <f t="shared" si="3"/>
        <v>960</v>
      </c>
      <c r="M354" s="32">
        <v>0.4</v>
      </c>
      <c r="O354" s="35"/>
      <c r="P354" s="33"/>
    </row>
    <row r="355" spans="1:16" ht="15.75" customHeight="1">
      <c r="A355" s="22"/>
      <c r="B355" s="27" t="s">
        <v>21</v>
      </c>
      <c r="C355" s="27">
        <v>1185732</v>
      </c>
      <c r="D355" s="28">
        <v>44515</v>
      </c>
      <c r="E355" s="27" t="s">
        <v>40</v>
      </c>
      <c r="F355" s="27" t="s">
        <v>41</v>
      </c>
      <c r="G355" s="27" t="s">
        <v>42</v>
      </c>
      <c r="H355" s="27" t="s">
        <v>25</v>
      </c>
      <c r="I355" s="29">
        <v>0.5</v>
      </c>
      <c r="J355" s="30">
        <v>2500</v>
      </c>
      <c r="K355" s="31">
        <f t="shared" si="2"/>
        <v>1250</v>
      </c>
      <c r="L355" s="31">
        <f t="shared" si="3"/>
        <v>437.5</v>
      </c>
      <c r="M355" s="32">
        <v>0.35</v>
      </c>
      <c r="O355" s="35"/>
      <c r="P355" s="33"/>
    </row>
    <row r="356" spans="1:16" ht="15.75" customHeight="1">
      <c r="A356" s="22"/>
      <c r="B356" s="27" t="s">
        <v>21</v>
      </c>
      <c r="C356" s="27">
        <v>1185732</v>
      </c>
      <c r="D356" s="28">
        <v>44515</v>
      </c>
      <c r="E356" s="27" t="s">
        <v>40</v>
      </c>
      <c r="F356" s="27" t="s">
        <v>41</v>
      </c>
      <c r="G356" s="27" t="s">
        <v>42</v>
      </c>
      <c r="H356" s="27" t="s">
        <v>26</v>
      </c>
      <c r="I356" s="29">
        <v>0.5</v>
      </c>
      <c r="J356" s="30">
        <v>1950</v>
      </c>
      <c r="K356" s="31">
        <f t="shared" si="2"/>
        <v>975</v>
      </c>
      <c r="L356" s="31">
        <f t="shared" si="3"/>
        <v>341.25</v>
      </c>
      <c r="M356" s="32">
        <v>0.35</v>
      </c>
      <c r="O356" s="35"/>
      <c r="P356" s="33"/>
    </row>
    <row r="357" spans="1:16" ht="15.75" customHeight="1">
      <c r="A357" s="22"/>
      <c r="B357" s="27" t="s">
        <v>21</v>
      </c>
      <c r="C357" s="27">
        <v>1185732</v>
      </c>
      <c r="D357" s="28">
        <v>44515</v>
      </c>
      <c r="E357" s="27" t="s">
        <v>40</v>
      </c>
      <c r="F357" s="27" t="s">
        <v>41</v>
      </c>
      <c r="G357" s="27" t="s">
        <v>42</v>
      </c>
      <c r="H357" s="27" t="s">
        <v>27</v>
      </c>
      <c r="I357" s="29">
        <v>0.5</v>
      </c>
      <c r="J357" s="30">
        <v>1750</v>
      </c>
      <c r="K357" s="31">
        <f t="shared" si="2"/>
        <v>875</v>
      </c>
      <c r="L357" s="31">
        <f t="shared" si="3"/>
        <v>350</v>
      </c>
      <c r="M357" s="32">
        <v>0.4</v>
      </c>
      <c r="O357" s="35"/>
      <c r="P357" s="33"/>
    </row>
    <row r="358" spans="1:16" ht="15.75" customHeight="1">
      <c r="A358" s="22"/>
      <c r="B358" s="27" t="s">
        <v>21</v>
      </c>
      <c r="C358" s="27">
        <v>1185732</v>
      </c>
      <c r="D358" s="28">
        <v>44515</v>
      </c>
      <c r="E358" s="27" t="s">
        <v>40</v>
      </c>
      <c r="F358" s="27" t="s">
        <v>41</v>
      </c>
      <c r="G358" s="27" t="s">
        <v>42</v>
      </c>
      <c r="H358" s="27" t="s">
        <v>28</v>
      </c>
      <c r="I358" s="29">
        <v>0.6</v>
      </c>
      <c r="J358" s="30">
        <v>1500</v>
      </c>
      <c r="K358" s="31">
        <f t="shared" si="2"/>
        <v>900</v>
      </c>
      <c r="L358" s="31">
        <f t="shared" si="3"/>
        <v>315</v>
      </c>
      <c r="M358" s="32">
        <v>0.35</v>
      </c>
      <c r="O358" s="35"/>
      <c r="P358" s="33"/>
    </row>
    <row r="359" spans="1:16" ht="15.75" customHeight="1">
      <c r="A359" s="22"/>
      <c r="B359" s="27" t="s">
        <v>21</v>
      </c>
      <c r="C359" s="27">
        <v>1185732</v>
      </c>
      <c r="D359" s="28">
        <v>44515</v>
      </c>
      <c r="E359" s="27" t="s">
        <v>40</v>
      </c>
      <c r="F359" s="27" t="s">
        <v>41</v>
      </c>
      <c r="G359" s="27" t="s">
        <v>42</v>
      </c>
      <c r="H359" s="27" t="s">
        <v>29</v>
      </c>
      <c r="I359" s="29">
        <v>0.64999999999999991</v>
      </c>
      <c r="J359" s="30">
        <v>2500</v>
      </c>
      <c r="K359" s="31">
        <f t="shared" si="2"/>
        <v>1624.9999999999998</v>
      </c>
      <c r="L359" s="31">
        <f t="shared" si="3"/>
        <v>812.49999999999989</v>
      </c>
      <c r="M359" s="32">
        <v>0.5</v>
      </c>
      <c r="O359" s="35"/>
      <c r="P359" s="33"/>
    </row>
    <row r="360" spans="1:16" ht="15.75" customHeight="1">
      <c r="A360" s="22"/>
      <c r="B360" s="27" t="s">
        <v>21</v>
      </c>
      <c r="C360" s="27">
        <v>1185732</v>
      </c>
      <c r="D360" s="28">
        <v>44544</v>
      </c>
      <c r="E360" s="27" t="s">
        <v>40</v>
      </c>
      <c r="F360" s="27" t="s">
        <v>41</v>
      </c>
      <c r="G360" s="27" t="s">
        <v>42</v>
      </c>
      <c r="H360" s="27" t="s">
        <v>24</v>
      </c>
      <c r="I360" s="29">
        <v>0.6</v>
      </c>
      <c r="J360" s="30">
        <v>5000</v>
      </c>
      <c r="K360" s="31">
        <f t="shared" si="2"/>
        <v>3000</v>
      </c>
      <c r="L360" s="31">
        <f t="shared" si="3"/>
        <v>1200</v>
      </c>
      <c r="M360" s="32">
        <v>0.4</v>
      </c>
      <c r="O360" s="35"/>
      <c r="P360" s="33"/>
    </row>
    <row r="361" spans="1:16" ht="15.75" customHeight="1">
      <c r="A361" s="22"/>
      <c r="B361" s="27" t="s">
        <v>21</v>
      </c>
      <c r="C361" s="27">
        <v>1185732</v>
      </c>
      <c r="D361" s="28">
        <v>44544</v>
      </c>
      <c r="E361" s="27" t="s">
        <v>40</v>
      </c>
      <c r="F361" s="27" t="s">
        <v>41</v>
      </c>
      <c r="G361" s="27" t="s">
        <v>42</v>
      </c>
      <c r="H361" s="27" t="s">
        <v>25</v>
      </c>
      <c r="I361" s="29">
        <v>0.5</v>
      </c>
      <c r="J361" s="30">
        <v>3000</v>
      </c>
      <c r="K361" s="31">
        <f t="shared" si="2"/>
        <v>1500</v>
      </c>
      <c r="L361" s="31">
        <f t="shared" si="3"/>
        <v>525</v>
      </c>
      <c r="M361" s="32">
        <v>0.35</v>
      </c>
      <c r="O361" s="35"/>
      <c r="P361" s="33"/>
    </row>
    <row r="362" spans="1:16" ht="15.75" customHeight="1">
      <c r="A362" s="22"/>
      <c r="B362" s="27" t="s">
        <v>21</v>
      </c>
      <c r="C362" s="27">
        <v>1185732</v>
      </c>
      <c r="D362" s="28">
        <v>44544</v>
      </c>
      <c r="E362" s="27" t="s">
        <v>40</v>
      </c>
      <c r="F362" s="27" t="s">
        <v>41</v>
      </c>
      <c r="G362" s="27" t="s">
        <v>42</v>
      </c>
      <c r="H362" s="27" t="s">
        <v>26</v>
      </c>
      <c r="I362" s="29">
        <v>0.5</v>
      </c>
      <c r="J362" s="30">
        <v>2500</v>
      </c>
      <c r="K362" s="31">
        <f t="shared" si="2"/>
        <v>1250</v>
      </c>
      <c r="L362" s="31">
        <f t="shared" si="3"/>
        <v>437.5</v>
      </c>
      <c r="M362" s="32">
        <v>0.35</v>
      </c>
      <c r="O362" s="35"/>
      <c r="P362" s="33"/>
    </row>
    <row r="363" spans="1:16" ht="15.75" customHeight="1">
      <c r="A363" s="22"/>
      <c r="B363" s="27" t="s">
        <v>21</v>
      </c>
      <c r="C363" s="27">
        <v>1185732</v>
      </c>
      <c r="D363" s="28">
        <v>44544</v>
      </c>
      <c r="E363" s="27" t="s">
        <v>40</v>
      </c>
      <c r="F363" s="27" t="s">
        <v>41</v>
      </c>
      <c r="G363" s="27" t="s">
        <v>42</v>
      </c>
      <c r="H363" s="27" t="s">
        <v>27</v>
      </c>
      <c r="I363" s="29">
        <v>0.5</v>
      </c>
      <c r="J363" s="30">
        <v>2000</v>
      </c>
      <c r="K363" s="31">
        <f t="shared" si="2"/>
        <v>1000</v>
      </c>
      <c r="L363" s="31">
        <f t="shared" si="3"/>
        <v>400</v>
      </c>
      <c r="M363" s="32">
        <v>0.4</v>
      </c>
      <c r="O363" s="35"/>
      <c r="P363" s="33"/>
    </row>
    <row r="364" spans="1:16" ht="15.75" customHeight="1">
      <c r="A364" s="22"/>
      <c r="B364" s="27" t="s">
        <v>21</v>
      </c>
      <c r="C364" s="27">
        <v>1185732</v>
      </c>
      <c r="D364" s="28">
        <v>44544</v>
      </c>
      <c r="E364" s="27" t="s">
        <v>40</v>
      </c>
      <c r="F364" s="27" t="s">
        <v>41</v>
      </c>
      <c r="G364" s="27" t="s">
        <v>42</v>
      </c>
      <c r="H364" s="27" t="s">
        <v>28</v>
      </c>
      <c r="I364" s="29">
        <v>0.6</v>
      </c>
      <c r="J364" s="30">
        <v>2000</v>
      </c>
      <c r="K364" s="31">
        <f t="shared" si="2"/>
        <v>1200</v>
      </c>
      <c r="L364" s="31">
        <f t="shared" si="3"/>
        <v>420</v>
      </c>
      <c r="M364" s="32">
        <v>0.35</v>
      </c>
      <c r="O364" s="35"/>
      <c r="P364" s="33"/>
    </row>
    <row r="365" spans="1:16" ht="15.75" customHeight="1">
      <c r="A365" s="22"/>
      <c r="B365" s="27" t="s">
        <v>21</v>
      </c>
      <c r="C365" s="27">
        <v>1185732</v>
      </c>
      <c r="D365" s="28">
        <v>44544</v>
      </c>
      <c r="E365" s="27" t="s">
        <v>40</v>
      </c>
      <c r="F365" s="27" t="s">
        <v>41</v>
      </c>
      <c r="G365" s="27" t="s">
        <v>42</v>
      </c>
      <c r="H365" s="27" t="s">
        <v>29</v>
      </c>
      <c r="I365" s="29">
        <v>0.64999999999999991</v>
      </c>
      <c r="J365" s="30">
        <v>3000</v>
      </c>
      <c r="K365" s="31">
        <f t="shared" si="2"/>
        <v>1949.9999999999998</v>
      </c>
      <c r="L365" s="31">
        <f t="shared" si="3"/>
        <v>974.99999999999989</v>
      </c>
      <c r="M365" s="32">
        <v>0.5</v>
      </c>
      <c r="O365" s="35"/>
      <c r="P365" s="33"/>
    </row>
    <row r="366" spans="1:16" ht="15.75" customHeight="1">
      <c r="A366" s="22"/>
      <c r="B366" s="27" t="s">
        <v>30</v>
      </c>
      <c r="C366" s="27">
        <v>1197831</v>
      </c>
      <c r="D366" s="28">
        <v>44198</v>
      </c>
      <c r="E366" s="27" t="s">
        <v>31</v>
      </c>
      <c r="F366" s="27" t="s">
        <v>32</v>
      </c>
      <c r="G366" s="27" t="s">
        <v>43</v>
      </c>
      <c r="H366" s="27" t="s">
        <v>24</v>
      </c>
      <c r="I366" s="29">
        <v>0.2</v>
      </c>
      <c r="J366" s="30">
        <v>7250</v>
      </c>
      <c r="K366" s="31">
        <f t="shared" si="2"/>
        <v>1450</v>
      </c>
      <c r="L366" s="31">
        <f t="shared" si="3"/>
        <v>435</v>
      </c>
      <c r="M366" s="32">
        <v>0.3</v>
      </c>
      <c r="O366" s="34"/>
      <c r="P366" s="33"/>
    </row>
    <row r="367" spans="1:16" ht="15.75" customHeight="1">
      <c r="A367" s="22"/>
      <c r="B367" s="27" t="s">
        <v>30</v>
      </c>
      <c r="C367" s="27">
        <v>1197831</v>
      </c>
      <c r="D367" s="28">
        <v>44198</v>
      </c>
      <c r="E367" s="27" t="s">
        <v>31</v>
      </c>
      <c r="F367" s="27" t="s">
        <v>32</v>
      </c>
      <c r="G367" s="27" t="s">
        <v>43</v>
      </c>
      <c r="H367" s="27" t="s">
        <v>25</v>
      </c>
      <c r="I367" s="29">
        <v>0.3</v>
      </c>
      <c r="J367" s="30">
        <v>7250</v>
      </c>
      <c r="K367" s="31">
        <f t="shared" si="2"/>
        <v>2175</v>
      </c>
      <c r="L367" s="31">
        <f t="shared" si="3"/>
        <v>652.5</v>
      </c>
      <c r="M367" s="32">
        <v>0.3</v>
      </c>
      <c r="O367" s="34"/>
      <c r="P367" s="33"/>
    </row>
    <row r="368" spans="1:16" ht="15.75" customHeight="1">
      <c r="A368" s="22"/>
      <c r="B368" s="27" t="s">
        <v>30</v>
      </c>
      <c r="C368" s="27">
        <v>1197831</v>
      </c>
      <c r="D368" s="28">
        <v>44198</v>
      </c>
      <c r="E368" s="27" t="s">
        <v>31</v>
      </c>
      <c r="F368" s="27" t="s">
        <v>32</v>
      </c>
      <c r="G368" s="27" t="s">
        <v>43</v>
      </c>
      <c r="H368" s="27" t="s">
        <v>26</v>
      </c>
      <c r="I368" s="29">
        <v>0.3</v>
      </c>
      <c r="J368" s="30">
        <v>5250</v>
      </c>
      <c r="K368" s="31">
        <f t="shared" si="2"/>
        <v>1575</v>
      </c>
      <c r="L368" s="31">
        <f t="shared" si="3"/>
        <v>472.5</v>
      </c>
      <c r="M368" s="32">
        <v>0.3</v>
      </c>
      <c r="O368" s="34"/>
      <c r="P368" s="33"/>
    </row>
    <row r="369" spans="1:16" ht="15.75" customHeight="1">
      <c r="A369" s="22"/>
      <c r="B369" s="27" t="s">
        <v>30</v>
      </c>
      <c r="C369" s="27">
        <v>1197831</v>
      </c>
      <c r="D369" s="28">
        <v>44198</v>
      </c>
      <c r="E369" s="27" t="s">
        <v>31</v>
      </c>
      <c r="F369" s="27" t="s">
        <v>32</v>
      </c>
      <c r="G369" s="27" t="s">
        <v>43</v>
      </c>
      <c r="H369" s="27" t="s">
        <v>27</v>
      </c>
      <c r="I369" s="29">
        <v>0.35</v>
      </c>
      <c r="J369" s="30">
        <v>5250</v>
      </c>
      <c r="K369" s="31">
        <f t="shared" si="2"/>
        <v>1837.4999999999998</v>
      </c>
      <c r="L369" s="31">
        <f t="shared" si="3"/>
        <v>735</v>
      </c>
      <c r="M369" s="32">
        <v>0.4</v>
      </c>
      <c r="O369" s="34"/>
      <c r="P369" s="33"/>
    </row>
    <row r="370" spans="1:16" ht="15.75" customHeight="1">
      <c r="A370" s="22"/>
      <c r="B370" s="27" t="s">
        <v>30</v>
      </c>
      <c r="C370" s="27">
        <v>1197831</v>
      </c>
      <c r="D370" s="28">
        <v>44198</v>
      </c>
      <c r="E370" s="27" t="s">
        <v>31</v>
      </c>
      <c r="F370" s="27" t="s">
        <v>32</v>
      </c>
      <c r="G370" s="27" t="s">
        <v>43</v>
      </c>
      <c r="H370" s="27" t="s">
        <v>28</v>
      </c>
      <c r="I370" s="29">
        <v>0.4</v>
      </c>
      <c r="J370" s="30">
        <v>3750</v>
      </c>
      <c r="K370" s="31">
        <f t="shared" si="2"/>
        <v>1500</v>
      </c>
      <c r="L370" s="31">
        <f t="shared" si="3"/>
        <v>375</v>
      </c>
      <c r="M370" s="32">
        <v>0.25</v>
      </c>
      <c r="O370" s="34"/>
      <c r="P370" s="33"/>
    </row>
    <row r="371" spans="1:16" ht="15.75" customHeight="1">
      <c r="A371" s="22"/>
      <c r="B371" s="27" t="s">
        <v>30</v>
      </c>
      <c r="C371" s="27">
        <v>1197831</v>
      </c>
      <c r="D371" s="28">
        <v>44198</v>
      </c>
      <c r="E371" s="27" t="s">
        <v>31</v>
      </c>
      <c r="F371" s="27" t="s">
        <v>32</v>
      </c>
      <c r="G371" s="27" t="s">
        <v>43</v>
      </c>
      <c r="H371" s="27" t="s">
        <v>29</v>
      </c>
      <c r="I371" s="29">
        <v>0.35</v>
      </c>
      <c r="J371" s="30">
        <v>5250</v>
      </c>
      <c r="K371" s="31">
        <f t="shared" si="2"/>
        <v>1837.4999999999998</v>
      </c>
      <c r="L371" s="31">
        <f t="shared" si="3"/>
        <v>826.87499999999989</v>
      </c>
      <c r="M371" s="32">
        <v>0.45</v>
      </c>
      <c r="O371" s="34"/>
      <c r="P371" s="33"/>
    </row>
    <row r="372" spans="1:16" ht="15.75" customHeight="1">
      <c r="A372" s="22"/>
      <c r="B372" s="27" t="s">
        <v>30</v>
      </c>
      <c r="C372" s="27">
        <v>1197831</v>
      </c>
      <c r="D372" s="28">
        <v>44228</v>
      </c>
      <c r="E372" s="27" t="s">
        <v>31</v>
      </c>
      <c r="F372" s="27" t="s">
        <v>32</v>
      </c>
      <c r="G372" s="27" t="s">
        <v>43</v>
      </c>
      <c r="H372" s="27" t="s">
        <v>24</v>
      </c>
      <c r="I372" s="29">
        <v>0.25</v>
      </c>
      <c r="J372" s="30">
        <v>6750</v>
      </c>
      <c r="K372" s="31">
        <f t="shared" si="2"/>
        <v>1687.5</v>
      </c>
      <c r="L372" s="31">
        <f t="shared" si="3"/>
        <v>506.25</v>
      </c>
      <c r="M372" s="32">
        <v>0.3</v>
      </c>
      <c r="O372" s="34"/>
      <c r="P372" s="33"/>
    </row>
    <row r="373" spans="1:16" ht="15.75" customHeight="1">
      <c r="A373" s="22"/>
      <c r="B373" s="27" t="s">
        <v>30</v>
      </c>
      <c r="C373" s="27">
        <v>1197831</v>
      </c>
      <c r="D373" s="28">
        <v>44228</v>
      </c>
      <c r="E373" s="27" t="s">
        <v>31</v>
      </c>
      <c r="F373" s="27" t="s">
        <v>32</v>
      </c>
      <c r="G373" s="27" t="s">
        <v>43</v>
      </c>
      <c r="H373" s="27" t="s">
        <v>25</v>
      </c>
      <c r="I373" s="29">
        <v>0.35</v>
      </c>
      <c r="J373" s="30">
        <v>6500</v>
      </c>
      <c r="K373" s="31">
        <f t="shared" si="2"/>
        <v>2275</v>
      </c>
      <c r="L373" s="31">
        <f t="shared" si="3"/>
        <v>682.5</v>
      </c>
      <c r="M373" s="32">
        <v>0.3</v>
      </c>
      <c r="O373" s="34"/>
      <c r="P373" s="33"/>
    </row>
    <row r="374" spans="1:16" ht="15.75" customHeight="1">
      <c r="A374" s="22"/>
      <c r="B374" s="27" t="s">
        <v>30</v>
      </c>
      <c r="C374" s="27">
        <v>1197831</v>
      </c>
      <c r="D374" s="28">
        <v>44228</v>
      </c>
      <c r="E374" s="27" t="s">
        <v>31</v>
      </c>
      <c r="F374" s="27" t="s">
        <v>32</v>
      </c>
      <c r="G374" s="27" t="s">
        <v>43</v>
      </c>
      <c r="H374" s="27" t="s">
        <v>26</v>
      </c>
      <c r="I374" s="29">
        <v>0.35</v>
      </c>
      <c r="J374" s="30">
        <v>4750</v>
      </c>
      <c r="K374" s="31">
        <f t="shared" si="2"/>
        <v>1662.5</v>
      </c>
      <c r="L374" s="31">
        <f t="shared" si="3"/>
        <v>498.75</v>
      </c>
      <c r="M374" s="32">
        <v>0.3</v>
      </c>
      <c r="O374" s="34"/>
      <c r="P374" s="33"/>
    </row>
    <row r="375" spans="1:16" ht="15.75" customHeight="1">
      <c r="A375" s="22"/>
      <c r="B375" s="27" t="s">
        <v>30</v>
      </c>
      <c r="C375" s="27">
        <v>1197831</v>
      </c>
      <c r="D375" s="28">
        <v>44228</v>
      </c>
      <c r="E375" s="27" t="s">
        <v>31</v>
      </c>
      <c r="F375" s="27" t="s">
        <v>32</v>
      </c>
      <c r="G375" s="27" t="s">
        <v>43</v>
      </c>
      <c r="H375" s="27" t="s">
        <v>27</v>
      </c>
      <c r="I375" s="29">
        <v>0.35</v>
      </c>
      <c r="J375" s="30">
        <v>4250</v>
      </c>
      <c r="K375" s="31">
        <f t="shared" si="2"/>
        <v>1487.5</v>
      </c>
      <c r="L375" s="31">
        <f t="shared" si="3"/>
        <v>595</v>
      </c>
      <c r="M375" s="32">
        <v>0.4</v>
      </c>
      <c r="O375" s="34"/>
      <c r="P375" s="33"/>
    </row>
    <row r="376" spans="1:16" ht="15.75" customHeight="1">
      <c r="A376" s="22"/>
      <c r="B376" s="27" t="s">
        <v>30</v>
      </c>
      <c r="C376" s="27">
        <v>1197831</v>
      </c>
      <c r="D376" s="28">
        <v>44228</v>
      </c>
      <c r="E376" s="27" t="s">
        <v>31</v>
      </c>
      <c r="F376" s="27" t="s">
        <v>32</v>
      </c>
      <c r="G376" s="27" t="s">
        <v>43</v>
      </c>
      <c r="H376" s="27" t="s">
        <v>28</v>
      </c>
      <c r="I376" s="29">
        <v>0.4</v>
      </c>
      <c r="J376" s="30">
        <v>3000</v>
      </c>
      <c r="K376" s="31">
        <f t="shared" si="2"/>
        <v>1200</v>
      </c>
      <c r="L376" s="31">
        <f t="shared" si="3"/>
        <v>300</v>
      </c>
      <c r="M376" s="32">
        <v>0.25</v>
      </c>
      <c r="O376" s="34"/>
      <c r="P376" s="33"/>
    </row>
    <row r="377" spans="1:16" ht="15.75" customHeight="1">
      <c r="A377" s="22"/>
      <c r="B377" s="27" t="s">
        <v>30</v>
      </c>
      <c r="C377" s="27">
        <v>1197831</v>
      </c>
      <c r="D377" s="28">
        <v>44228</v>
      </c>
      <c r="E377" s="27" t="s">
        <v>31</v>
      </c>
      <c r="F377" s="27" t="s">
        <v>32</v>
      </c>
      <c r="G377" s="27" t="s">
        <v>43</v>
      </c>
      <c r="H377" s="27" t="s">
        <v>29</v>
      </c>
      <c r="I377" s="29">
        <v>0.35</v>
      </c>
      <c r="J377" s="30">
        <v>5000</v>
      </c>
      <c r="K377" s="31">
        <f t="shared" si="2"/>
        <v>1750</v>
      </c>
      <c r="L377" s="31">
        <f t="shared" si="3"/>
        <v>787.5</v>
      </c>
      <c r="M377" s="32">
        <v>0.45</v>
      </c>
      <c r="O377" s="34"/>
      <c r="P377" s="33"/>
    </row>
    <row r="378" spans="1:16" ht="15.75" customHeight="1">
      <c r="A378" s="22"/>
      <c r="B378" s="27" t="s">
        <v>30</v>
      </c>
      <c r="C378" s="27">
        <v>1197831</v>
      </c>
      <c r="D378" s="28">
        <v>44258</v>
      </c>
      <c r="E378" s="27" t="s">
        <v>31</v>
      </c>
      <c r="F378" s="27" t="s">
        <v>32</v>
      </c>
      <c r="G378" s="27" t="s">
        <v>43</v>
      </c>
      <c r="H378" s="27" t="s">
        <v>24</v>
      </c>
      <c r="I378" s="29">
        <v>0.3</v>
      </c>
      <c r="J378" s="30">
        <v>6750</v>
      </c>
      <c r="K378" s="31">
        <f t="shared" si="2"/>
        <v>2025</v>
      </c>
      <c r="L378" s="31">
        <f t="shared" si="3"/>
        <v>708.75</v>
      </c>
      <c r="M378" s="32">
        <v>0.35</v>
      </c>
      <c r="O378" s="34"/>
      <c r="P378" s="33"/>
    </row>
    <row r="379" spans="1:16" ht="15.75" customHeight="1">
      <c r="A379" s="22"/>
      <c r="B379" s="27" t="s">
        <v>30</v>
      </c>
      <c r="C379" s="27">
        <v>1197831</v>
      </c>
      <c r="D379" s="28">
        <v>44258</v>
      </c>
      <c r="E379" s="27" t="s">
        <v>31</v>
      </c>
      <c r="F379" s="27" t="s">
        <v>32</v>
      </c>
      <c r="G379" s="27" t="s">
        <v>43</v>
      </c>
      <c r="H379" s="27" t="s">
        <v>25</v>
      </c>
      <c r="I379" s="29">
        <v>0.4</v>
      </c>
      <c r="J379" s="30">
        <v>6750</v>
      </c>
      <c r="K379" s="31">
        <f t="shared" si="2"/>
        <v>2700</v>
      </c>
      <c r="L379" s="31">
        <f t="shared" si="3"/>
        <v>944.99999999999989</v>
      </c>
      <c r="M379" s="32">
        <v>0.35</v>
      </c>
      <c r="O379" s="34"/>
      <c r="P379" s="33"/>
    </row>
    <row r="380" spans="1:16" ht="15.75" customHeight="1">
      <c r="A380" s="22"/>
      <c r="B380" s="27" t="s">
        <v>30</v>
      </c>
      <c r="C380" s="27">
        <v>1197831</v>
      </c>
      <c r="D380" s="28">
        <v>44258</v>
      </c>
      <c r="E380" s="27" t="s">
        <v>31</v>
      </c>
      <c r="F380" s="27" t="s">
        <v>32</v>
      </c>
      <c r="G380" s="27" t="s">
        <v>43</v>
      </c>
      <c r="H380" s="27" t="s">
        <v>26</v>
      </c>
      <c r="I380" s="29">
        <v>0.3</v>
      </c>
      <c r="J380" s="30">
        <v>5000</v>
      </c>
      <c r="K380" s="31">
        <f t="shared" si="2"/>
        <v>1500</v>
      </c>
      <c r="L380" s="31">
        <f t="shared" si="3"/>
        <v>525</v>
      </c>
      <c r="M380" s="32">
        <v>0.35</v>
      </c>
      <c r="O380" s="34"/>
      <c r="P380" s="33"/>
    </row>
    <row r="381" spans="1:16" ht="15.75" customHeight="1">
      <c r="A381" s="22"/>
      <c r="B381" s="27" t="s">
        <v>30</v>
      </c>
      <c r="C381" s="27">
        <v>1197831</v>
      </c>
      <c r="D381" s="28">
        <v>44258</v>
      </c>
      <c r="E381" s="27" t="s">
        <v>31</v>
      </c>
      <c r="F381" s="27" t="s">
        <v>32</v>
      </c>
      <c r="G381" s="27" t="s">
        <v>43</v>
      </c>
      <c r="H381" s="27" t="s">
        <v>27</v>
      </c>
      <c r="I381" s="29">
        <v>0.35000000000000003</v>
      </c>
      <c r="J381" s="30">
        <v>4000</v>
      </c>
      <c r="K381" s="31">
        <f t="shared" si="2"/>
        <v>1400.0000000000002</v>
      </c>
      <c r="L381" s="31">
        <f t="shared" si="3"/>
        <v>630.00000000000011</v>
      </c>
      <c r="M381" s="32">
        <v>0.45</v>
      </c>
      <c r="O381" s="34"/>
      <c r="P381" s="33"/>
    </row>
    <row r="382" spans="1:16" ht="15.75" customHeight="1">
      <c r="A382" s="22"/>
      <c r="B382" s="27" t="s">
        <v>30</v>
      </c>
      <c r="C382" s="27">
        <v>1197831</v>
      </c>
      <c r="D382" s="28">
        <v>44258</v>
      </c>
      <c r="E382" s="27" t="s">
        <v>31</v>
      </c>
      <c r="F382" s="27" t="s">
        <v>32</v>
      </c>
      <c r="G382" s="27" t="s">
        <v>43</v>
      </c>
      <c r="H382" s="27" t="s">
        <v>28</v>
      </c>
      <c r="I382" s="29">
        <v>0.4</v>
      </c>
      <c r="J382" s="30">
        <v>3000</v>
      </c>
      <c r="K382" s="31">
        <f t="shared" si="2"/>
        <v>1200</v>
      </c>
      <c r="L382" s="31">
        <f t="shared" si="3"/>
        <v>360</v>
      </c>
      <c r="M382" s="32">
        <v>0.3</v>
      </c>
      <c r="O382" s="34"/>
      <c r="P382" s="33"/>
    </row>
    <row r="383" spans="1:16" ht="15.75" customHeight="1">
      <c r="A383" s="22"/>
      <c r="B383" s="27" t="s">
        <v>30</v>
      </c>
      <c r="C383" s="27">
        <v>1197831</v>
      </c>
      <c r="D383" s="28">
        <v>44258</v>
      </c>
      <c r="E383" s="27" t="s">
        <v>31</v>
      </c>
      <c r="F383" s="27" t="s">
        <v>32</v>
      </c>
      <c r="G383" s="27" t="s">
        <v>43</v>
      </c>
      <c r="H383" s="27" t="s">
        <v>29</v>
      </c>
      <c r="I383" s="29">
        <v>0.35000000000000003</v>
      </c>
      <c r="J383" s="30">
        <v>4500</v>
      </c>
      <c r="K383" s="31">
        <f t="shared" si="2"/>
        <v>1575.0000000000002</v>
      </c>
      <c r="L383" s="31">
        <f t="shared" si="3"/>
        <v>787.50000000000011</v>
      </c>
      <c r="M383" s="32">
        <v>0.5</v>
      </c>
      <c r="O383" s="34"/>
      <c r="P383" s="33"/>
    </row>
    <row r="384" spans="1:16" ht="15.75" customHeight="1">
      <c r="A384" s="22"/>
      <c r="B384" s="27" t="s">
        <v>30</v>
      </c>
      <c r="C384" s="27">
        <v>1197831</v>
      </c>
      <c r="D384" s="28">
        <v>44288</v>
      </c>
      <c r="E384" s="27" t="s">
        <v>31</v>
      </c>
      <c r="F384" s="27" t="s">
        <v>32</v>
      </c>
      <c r="G384" s="27" t="s">
        <v>43</v>
      </c>
      <c r="H384" s="27" t="s">
        <v>24</v>
      </c>
      <c r="I384" s="29">
        <v>0.19999999999999998</v>
      </c>
      <c r="J384" s="30">
        <v>7000</v>
      </c>
      <c r="K384" s="31">
        <f t="shared" si="2"/>
        <v>1399.9999999999998</v>
      </c>
      <c r="L384" s="31">
        <f t="shared" si="3"/>
        <v>489.99999999999989</v>
      </c>
      <c r="M384" s="32">
        <v>0.35</v>
      </c>
      <c r="O384" s="34"/>
      <c r="P384" s="33"/>
    </row>
    <row r="385" spans="1:16" ht="15.75" customHeight="1">
      <c r="A385" s="22"/>
      <c r="B385" s="27" t="s">
        <v>30</v>
      </c>
      <c r="C385" s="27">
        <v>1197831</v>
      </c>
      <c r="D385" s="28">
        <v>44288</v>
      </c>
      <c r="E385" s="27" t="s">
        <v>31</v>
      </c>
      <c r="F385" s="27" t="s">
        <v>32</v>
      </c>
      <c r="G385" s="27" t="s">
        <v>43</v>
      </c>
      <c r="H385" s="27" t="s">
        <v>25</v>
      </c>
      <c r="I385" s="29">
        <v>0.30000000000000004</v>
      </c>
      <c r="J385" s="30">
        <v>7000</v>
      </c>
      <c r="K385" s="31">
        <f t="shared" si="2"/>
        <v>2100.0000000000005</v>
      </c>
      <c r="L385" s="31">
        <f t="shared" si="3"/>
        <v>735.00000000000011</v>
      </c>
      <c r="M385" s="32">
        <v>0.35</v>
      </c>
      <c r="O385" s="34"/>
      <c r="P385" s="33"/>
    </row>
    <row r="386" spans="1:16" ht="15.75" customHeight="1">
      <c r="A386" s="22"/>
      <c r="B386" s="27" t="s">
        <v>30</v>
      </c>
      <c r="C386" s="27">
        <v>1197831</v>
      </c>
      <c r="D386" s="28">
        <v>44288</v>
      </c>
      <c r="E386" s="27" t="s">
        <v>31</v>
      </c>
      <c r="F386" s="27" t="s">
        <v>32</v>
      </c>
      <c r="G386" s="27" t="s">
        <v>43</v>
      </c>
      <c r="H386" s="27" t="s">
        <v>26</v>
      </c>
      <c r="I386" s="29">
        <v>0.24999999999999997</v>
      </c>
      <c r="J386" s="30">
        <v>5250</v>
      </c>
      <c r="K386" s="31">
        <f t="shared" si="2"/>
        <v>1312.4999999999998</v>
      </c>
      <c r="L386" s="31">
        <f t="shared" si="3"/>
        <v>459.37499999999989</v>
      </c>
      <c r="M386" s="32">
        <v>0.35</v>
      </c>
      <c r="O386" s="34"/>
      <c r="P386" s="33"/>
    </row>
    <row r="387" spans="1:16" ht="15.75" customHeight="1">
      <c r="A387" s="22"/>
      <c r="B387" s="27" t="s">
        <v>30</v>
      </c>
      <c r="C387" s="27">
        <v>1197831</v>
      </c>
      <c r="D387" s="28">
        <v>44288</v>
      </c>
      <c r="E387" s="27" t="s">
        <v>31</v>
      </c>
      <c r="F387" s="27" t="s">
        <v>32</v>
      </c>
      <c r="G387" s="27" t="s">
        <v>43</v>
      </c>
      <c r="H387" s="27" t="s">
        <v>27</v>
      </c>
      <c r="I387" s="29">
        <v>0.30000000000000004</v>
      </c>
      <c r="J387" s="30">
        <v>4250</v>
      </c>
      <c r="K387" s="31">
        <f t="shared" si="2"/>
        <v>1275.0000000000002</v>
      </c>
      <c r="L387" s="31">
        <f t="shared" si="3"/>
        <v>573.75000000000011</v>
      </c>
      <c r="M387" s="32">
        <v>0.45</v>
      </c>
      <c r="O387" s="34"/>
      <c r="P387" s="33"/>
    </row>
    <row r="388" spans="1:16" ht="15.75" customHeight="1">
      <c r="A388" s="22"/>
      <c r="B388" s="27" t="s">
        <v>30</v>
      </c>
      <c r="C388" s="27">
        <v>1197831</v>
      </c>
      <c r="D388" s="28">
        <v>44288</v>
      </c>
      <c r="E388" s="27" t="s">
        <v>31</v>
      </c>
      <c r="F388" s="27" t="s">
        <v>32</v>
      </c>
      <c r="G388" s="27" t="s">
        <v>43</v>
      </c>
      <c r="H388" s="27" t="s">
        <v>28</v>
      </c>
      <c r="I388" s="29">
        <v>0.35</v>
      </c>
      <c r="J388" s="30">
        <v>3250</v>
      </c>
      <c r="K388" s="31">
        <f t="shared" si="2"/>
        <v>1137.5</v>
      </c>
      <c r="L388" s="31">
        <f t="shared" si="3"/>
        <v>341.25</v>
      </c>
      <c r="M388" s="32">
        <v>0.3</v>
      </c>
      <c r="O388" s="34"/>
      <c r="P388" s="33"/>
    </row>
    <row r="389" spans="1:16" ht="15.75" customHeight="1">
      <c r="A389" s="22"/>
      <c r="B389" s="27" t="s">
        <v>30</v>
      </c>
      <c r="C389" s="27">
        <v>1197831</v>
      </c>
      <c r="D389" s="28">
        <v>44288</v>
      </c>
      <c r="E389" s="27" t="s">
        <v>31</v>
      </c>
      <c r="F389" s="27" t="s">
        <v>32</v>
      </c>
      <c r="G389" s="27" t="s">
        <v>43</v>
      </c>
      <c r="H389" s="27" t="s">
        <v>29</v>
      </c>
      <c r="I389" s="29">
        <v>0.30000000000000004</v>
      </c>
      <c r="J389" s="30">
        <v>6000</v>
      </c>
      <c r="K389" s="31">
        <f t="shared" si="2"/>
        <v>1800.0000000000002</v>
      </c>
      <c r="L389" s="31">
        <f t="shared" si="3"/>
        <v>900.00000000000011</v>
      </c>
      <c r="M389" s="32">
        <v>0.5</v>
      </c>
      <c r="O389" s="34"/>
      <c r="P389" s="33"/>
    </row>
    <row r="390" spans="1:16" ht="15.75" customHeight="1">
      <c r="A390" s="22"/>
      <c r="B390" s="27" t="s">
        <v>30</v>
      </c>
      <c r="C390" s="27">
        <v>1197831</v>
      </c>
      <c r="D390" s="28">
        <v>44318</v>
      </c>
      <c r="E390" s="27" t="s">
        <v>31</v>
      </c>
      <c r="F390" s="27" t="s">
        <v>32</v>
      </c>
      <c r="G390" s="27" t="s">
        <v>43</v>
      </c>
      <c r="H390" s="27" t="s">
        <v>24</v>
      </c>
      <c r="I390" s="29">
        <v>0.19999999999999998</v>
      </c>
      <c r="J390" s="30">
        <v>7500</v>
      </c>
      <c r="K390" s="31">
        <f t="shared" si="2"/>
        <v>1499.9999999999998</v>
      </c>
      <c r="L390" s="31">
        <f t="shared" si="3"/>
        <v>524.99999999999989</v>
      </c>
      <c r="M390" s="32">
        <v>0.35</v>
      </c>
      <c r="O390" s="34"/>
      <c r="P390" s="33"/>
    </row>
    <row r="391" spans="1:16" ht="15.75" customHeight="1">
      <c r="A391" s="22"/>
      <c r="B391" s="27" t="s">
        <v>30</v>
      </c>
      <c r="C391" s="27">
        <v>1197831</v>
      </c>
      <c r="D391" s="28">
        <v>44318</v>
      </c>
      <c r="E391" s="27" t="s">
        <v>31</v>
      </c>
      <c r="F391" s="27" t="s">
        <v>32</v>
      </c>
      <c r="G391" s="27" t="s">
        <v>43</v>
      </c>
      <c r="H391" s="27" t="s">
        <v>25</v>
      </c>
      <c r="I391" s="29">
        <v>0.30000000000000004</v>
      </c>
      <c r="J391" s="30">
        <v>7750</v>
      </c>
      <c r="K391" s="31">
        <f t="shared" si="2"/>
        <v>2325.0000000000005</v>
      </c>
      <c r="L391" s="31">
        <f t="shared" si="3"/>
        <v>813.75000000000011</v>
      </c>
      <c r="M391" s="32">
        <v>0.35</v>
      </c>
      <c r="O391" s="34"/>
      <c r="P391" s="33"/>
    </row>
    <row r="392" spans="1:16" ht="15.75" customHeight="1">
      <c r="A392" s="22"/>
      <c r="B392" s="27" t="s">
        <v>30</v>
      </c>
      <c r="C392" s="27">
        <v>1197831</v>
      </c>
      <c r="D392" s="28">
        <v>44318</v>
      </c>
      <c r="E392" s="27" t="s">
        <v>31</v>
      </c>
      <c r="F392" s="27" t="s">
        <v>32</v>
      </c>
      <c r="G392" s="27" t="s">
        <v>43</v>
      </c>
      <c r="H392" s="27" t="s">
        <v>26</v>
      </c>
      <c r="I392" s="29">
        <v>0.24999999999999997</v>
      </c>
      <c r="J392" s="30">
        <v>6250</v>
      </c>
      <c r="K392" s="31">
        <f t="shared" si="2"/>
        <v>1562.4999999999998</v>
      </c>
      <c r="L392" s="31">
        <f t="shared" si="3"/>
        <v>546.87499999999989</v>
      </c>
      <c r="M392" s="32">
        <v>0.35</v>
      </c>
      <c r="O392" s="34"/>
      <c r="P392" s="33"/>
    </row>
    <row r="393" spans="1:16" ht="15.75" customHeight="1">
      <c r="A393" s="22"/>
      <c r="B393" s="27" t="s">
        <v>30</v>
      </c>
      <c r="C393" s="27">
        <v>1197831</v>
      </c>
      <c r="D393" s="28">
        <v>44318</v>
      </c>
      <c r="E393" s="27" t="s">
        <v>31</v>
      </c>
      <c r="F393" s="27" t="s">
        <v>32</v>
      </c>
      <c r="G393" s="27" t="s">
        <v>43</v>
      </c>
      <c r="H393" s="27" t="s">
        <v>27</v>
      </c>
      <c r="I393" s="29">
        <v>0.35000000000000003</v>
      </c>
      <c r="J393" s="30">
        <v>5500</v>
      </c>
      <c r="K393" s="31">
        <f t="shared" si="2"/>
        <v>1925.0000000000002</v>
      </c>
      <c r="L393" s="31">
        <f t="shared" si="3"/>
        <v>866.25000000000011</v>
      </c>
      <c r="M393" s="32">
        <v>0.45</v>
      </c>
      <c r="O393" s="34"/>
      <c r="P393" s="33"/>
    </row>
    <row r="394" spans="1:16" ht="15.75" customHeight="1">
      <c r="A394" s="22"/>
      <c r="B394" s="27" t="s">
        <v>30</v>
      </c>
      <c r="C394" s="27">
        <v>1197831</v>
      </c>
      <c r="D394" s="28">
        <v>44318</v>
      </c>
      <c r="E394" s="27" t="s">
        <v>31</v>
      </c>
      <c r="F394" s="27" t="s">
        <v>32</v>
      </c>
      <c r="G394" s="27" t="s">
        <v>43</v>
      </c>
      <c r="H394" s="27" t="s">
        <v>28</v>
      </c>
      <c r="I394" s="29">
        <v>0.5</v>
      </c>
      <c r="J394" s="30">
        <v>4500</v>
      </c>
      <c r="K394" s="31">
        <f t="shared" si="2"/>
        <v>2250</v>
      </c>
      <c r="L394" s="31">
        <f t="shared" si="3"/>
        <v>675</v>
      </c>
      <c r="M394" s="32">
        <v>0.3</v>
      </c>
      <c r="O394" s="34"/>
      <c r="P394" s="33"/>
    </row>
    <row r="395" spans="1:16" ht="15.75" customHeight="1">
      <c r="A395" s="22"/>
      <c r="B395" s="27" t="s">
        <v>30</v>
      </c>
      <c r="C395" s="27">
        <v>1197831</v>
      </c>
      <c r="D395" s="28">
        <v>44318</v>
      </c>
      <c r="E395" s="27" t="s">
        <v>31</v>
      </c>
      <c r="F395" s="27" t="s">
        <v>32</v>
      </c>
      <c r="G395" s="27" t="s">
        <v>43</v>
      </c>
      <c r="H395" s="27" t="s">
        <v>29</v>
      </c>
      <c r="I395" s="29">
        <v>0.45</v>
      </c>
      <c r="J395" s="30">
        <v>8000</v>
      </c>
      <c r="K395" s="31">
        <f t="shared" si="2"/>
        <v>3600</v>
      </c>
      <c r="L395" s="31">
        <f t="shared" si="3"/>
        <v>1800</v>
      </c>
      <c r="M395" s="32">
        <v>0.5</v>
      </c>
      <c r="O395" s="34"/>
      <c r="P395" s="33"/>
    </row>
    <row r="396" spans="1:16" ht="15.75" customHeight="1">
      <c r="A396" s="22"/>
      <c r="B396" s="27" t="s">
        <v>30</v>
      </c>
      <c r="C396" s="27">
        <v>1197831</v>
      </c>
      <c r="D396" s="28">
        <v>44348</v>
      </c>
      <c r="E396" s="27" t="s">
        <v>31</v>
      </c>
      <c r="F396" s="27" t="s">
        <v>32</v>
      </c>
      <c r="G396" s="27" t="s">
        <v>43</v>
      </c>
      <c r="H396" s="27" t="s">
        <v>24</v>
      </c>
      <c r="I396" s="29">
        <v>0.45</v>
      </c>
      <c r="J396" s="30">
        <v>8000</v>
      </c>
      <c r="K396" s="31">
        <f t="shared" si="2"/>
        <v>3600</v>
      </c>
      <c r="L396" s="31">
        <f t="shared" si="3"/>
        <v>1260</v>
      </c>
      <c r="M396" s="32">
        <v>0.35</v>
      </c>
      <c r="O396" s="34"/>
      <c r="P396" s="33"/>
    </row>
    <row r="397" spans="1:16" ht="15.75" customHeight="1">
      <c r="A397" s="22"/>
      <c r="B397" s="27" t="s">
        <v>30</v>
      </c>
      <c r="C397" s="27">
        <v>1197831</v>
      </c>
      <c r="D397" s="28">
        <v>44348</v>
      </c>
      <c r="E397" s="27" t="s">
        <v>31</v>
      </c>
      <c r="F397" s="27" t="s">
        <v>32</v>
      </c>
      <c r="G397" s="27" t="s">
        <v>43</v>
      </c>
      <c r="H397" s="27" t="s">
        <v>25</v>
      </c>
      <c r="I397" s="29">
        <v>0.5</v>
      </c>
      <c r="J397" s="30">
        <v>8000</v>
      </c>
      <c r="K397" s="31">
        <f t="shared" si="2"/>
        <v>4000</v>
      </c>
      <c r="L397" s="31">
        <f t="shared" si="3"/>
        <v>1400</v>
      </c>
      <c r="M397" s="32">
        <v>0.35</v>
      </c>
      <c r="O397" s="34"/>
      <c r="P397" s="33"/>
    </row>
    <row r="398" spans="1:16" ht="15.75" customHeight="1">
      <c r="A398" s="22"/>
      <c r="B398" s="27" t="s">
        <v>30</v>
      </c>
      <c r="C398" s="27">
        <v>1197831</v>
      </c>
      <c r="D398" s="28">
        <v>44348</v>
      </c>
      <c r="E398" s="27" t="s">
        <v>31</v>
      </c>
      <c r="F398" s="27" t="s">
        <v>32</v>
      </c>
      <c r="G398" s="27" t="s">
        <v>43</v>
      </c>
      <c r="H398" s="27" t="s">
        <v>26</v>
      </c>
      <c r="I398" s="29">
        <v>0.45</v>
      </c>
      <c r="J398" s="30">
        <v>6500</v>
      </c>
      <c r="K398" s="31">
        <f t="shared" si="2"/>
        <v>2925</v>
      </c>
      <c r="L398" s="31">
        <f t="shared" si="3"/>
        <v>1023.7499999999999</v>
      </c>
      <c r="M398" s="32">
        <v>0.35</v>
      </c>
      <c r="O398" s="34"/>
      <c r="P398" s="33"/>
    </row>
    <row r="399" spans="1:16" ht="15.75" customHeight="1">
      <c r="A399" s="22"/>
      <c r="B399" s="27" t="s">
        <v>30</v>
      </c>
      <c r="C399" s="27">
        <v>1197831</v>
      </c>
      <c r="D399" s="28">
        <v>44348</v>
      </c>
      <c r="E399" s="27" t="s">
        <v>31</v>
      </c>
      <c r="F399" s="27" t="s">
        <v>32</v>
      </c>
      <c r="G399" s="27" t="s">
        <v>43</v>
      </c>
      <c r="H399" s="27" t="s">
        <v>27</v>
      </c>
      <c r="I399" s="29">
        <v>0.45</v>
      </c>
      <c r="J399" s="30">
        <v>6000</v>
      </c>
      <c r="K399" s="31">
        <f t="shared" si="2"/>
        <v>2700</v>
      </c>
      <c r="L399" s="31">
        <f t="shared" si="3"/>
        <v>1215</v>
      </c>
      <c r="M399" s="32">
        <v>0.45</v>
      </c>
      <c r="O399" s="34"/>
      <c r="P399" s="33"/>
    </row>
    <row r="400" spans="1:16" ht="15.75" customHeight="1">
      <c r="A400" s="22"/>
      <c r="B400" s="27" t="s">
        <v>30</v>
      </c>
      <c r="C400" s="27">
        <v>1197831</v>
      </c>
      <c r="D400" s="28">
        <v>44348</v>
      </c>
      <c r="E400" s="27" t="s">
        <v>31</v>
      </c>
      <c r="F400" s="27" t="s">
        <v>32</v>
      </c>
      <c r="G400" s="27" t="s">
        <v>43</v>
      </c>
      <c r="H400" s="27" t="s">
        <v>28</v>
      </c>
      <c r="I400" s="29">
        <v>0.5</v>
      </c>
      <c r="J400" s="30">
        <v>5000</v>
      </c>
      <c r="K400" s="31">
        <f t="shared" si="2"/>
        <v>2500</v>
      </c>
      <c r="L400" s="31">
        <f t="shared" si="3"/>
        <v>750</v>
      </c>
      <c r="M400" s="32">
        <v>0.3</v>
      </c>
      <c r="O400" s="34"/>
      <c r="P400" s="33"/>
    </row>
    <row r="401" spans="1:16" ht="15.75" customHeight="1">
      <c r="A401" s="22"/>
      <c r="B401" s="27" t="s">
        <v>30</v>
      </c>
      <c r="C401" s="27">
        <v>1197831</v>
      </c>
      <c r="D401" s="28">
        <v>44348</v>
      </c>
      <c r="E401" s="27" t="s">
        <v>31</v>
      </c>
      <c r="F401" s="27" t="s">
        <v>32</v>
      </c>
      <c r="G401" s="27" t="s">
        <v>43</v>
      </c>
      <c r="H401" s="27" t="s">
        <v>29</v>
      </c>
      <c r="I401" s="29">
        <v>0.55000000000000004</v>
      </c>
      <c r="J401" s="30">
        <v>8750</v>
      </c>
      <c r="K401" s="31">
        <f t="shared" si="2"/>
        <v>4812.5</v>
      </c>
      <c r="L401" s="31">
        <f t="shared" si="3"/>
        <v>2406.25</v>
      </c>
      <c r="M401" s="32">
        <v>0.5</v>
      </c>
      <c r="O401" s="34"/>
      <c r="P401" s="33"/>
    </row>
    <row r="402" spans="1:16" ht="15.75" customHeight="1">
      <c r="A402" s="22"/>
      <c r="B402" s="27" t="s">
        <v>30</v>
      </c>
      <c r="C402" s="27">
        <v>1197831</v>
      </c>
      <c r="D402" s="28">
        <v>44380</v>
      </c>
      <c r="E402" s="27" t="s">
        <v>31</v>
      </c>
      <c r="F402" s="27" t="s">
        <v>32</v>
      </c>
      <c r="G402" s="27" t="s">
        <v>43</v>
      </c>
      <c r="H402" s="27" t="s">
        <v>24</v>
      </c>
      <c r="I402" s="29">
        <v>0.45</v>
      </c>
      <c r="J402" s="30">
        <v>8250</v>
      </c>
      <c r="K402" s="31">
        <f t="shared" si="2"/>
        <v>3712.5</v>
      </c>
      <c r="L402" s="31">
        <f t="shared" si="3"/>
        <v>1484.9999999999998</v>
      </c>
      <c r="M402" s="32">
        <v>0.39999999999999997</v>
      </c>
      <c r="O402" s="34"/>
      <c r="P402" s="33"/>
    </row>
    <row r="403" spans="1:16" ht="15.75" customHeight="1">
      <c r="A403" s="22"/>
      <c r="B403" s="27" t="s">
        <v>30</v>
      </c>
      <c r="C403" s="27">
        <v>1197831</v>
      </c>
      <c r="D403" s="28">
        <v>44380</v>
      </c>
      <c r="E403" s="27" t="s">
        <v>31</v>
      </c>
      <c r="F403" s="27" t="s">
        <v>32</v>
      </c>
      <c r="G403" s="27" t="s">
        <v>43</v>
      </c>
      <c r="H403" s="27" t="s">
        <v>25</v>
      </c>
      <c r="I403" s="29">
        <v>0.5</v>
      </c>
      <c r="J403" s="30">
        <v>8250</v>
      </c>
      <c r="K403" s="31">
        <f t="shared" si="2"/>
        <v>4125</v>
      </c>
      <c r="L403" s="31">
        <f t="shared" si="3"/>
        <v>1649.9999999999998</v>
      </c>
      <c r="M403" s="32">
        <v>0.39999999999999997</v>
      </c>
      <c r="O403" s="34"/>
      <c r="P403" s="33"/>
    </row>
    <row r="404" spans="1:16" ht="15.75" customHeight="1">
      <c r="A404" s="22"/>
      <c r="B404" s="27" t="s">
        <v>30</v>
      </c>
      <c r="C404" s="27">
        <v>1197831</v>
      </c>
      <c r="D404" s="28">
        <v>44380</v>
      </c>
      <c r="E404" s="27" t="s">
        <v>31</v>
      </c>
      <c r="F404" s="27" t="s">
        <v>32</v>
      </c>
      <c r="G404" s="27" t="s">
        <v>43</v>
      </c>
      <c r="H404" s="27" t="s">
        <v>26</v>
      </c>
      <c r="I404" s="29">
        <v>0.45</v>
      </c>
      <c r="J404" s="30">
        <v>9750</v>
      </c>
      <c r="K404" s="31">
        <f t="shared" si="2"/>
        <v>4387.5</v>
      </c>
      <c r="L404" s="31">
        <f t="shared" si="3"/>
        <v>1754.9999999999998</v>
      </c>
      <c r="M404" s="32">
        <v>0.39999999999999997</v>
      </c>
      <c r="O404" s="34"/>
      <c r="P404" s="33"/>
    </row>
    <row r="405" spans="1:16" ht="15.75" customHeight="1">
      <c r="A405" s="22"/>
      <c r="B405" s="27" t="s">
        <v>30</v>
      </c>
      <c r="C405" s="27">
        <v>1197831</v>
      </c>
      <c r="D405" s="28">
        <v>44380</v>
      </c>
      <c r="E405" s="27" t="s">
        <v>31</v>
      </c>
      <c r="F405" s="27" t="s">
        <v>32</v>
      </c>
      <c r="G405" s="27" t="s">
        <v>43</v>
      </c>
      <c r="H405" s="27" t="s">
        <v>27</v>
      </c>
      <c r="I405" s="29">
        <v>0.45</v>
      </c>
      <c r="J405" s="30">
        <v>5750</v>
      </c>
      <c r="K405" s="31">
        <f t="shared" si="2"/>
        <v>2587.5</v>
      </c>
      <c r="L405" s="31">
        <f t="shared" si="3"/>
        <v>1293.75</v>
      </c>
      <c r="M405" s="32">
        <v>0.5</v>
      </c>
      <c r="O405" s="34"/>
      <c r="P405" s="33"/>
    </row>
    <row r="406" spans="1:16" ht="15.75" customHeight="1">
      <c r="A406" s="22"/>
      <c r="B406" s="27" t="s">
        <v>30</v>
      </c>
      <c r="C406" s="27">
        <v>1197831</v>
      </c>
      <c r="D406" s="28">
        <v>44380</v>
      </c>
      <c r="E406" s="27" t="s">
        <v>31</v>
      </c>
      <c r="F406" s="27" t="s">
        <v>32</v>
      </c>
      <c r="G406" s="27" t="s">
        <v>43</v>
      </c>
      <c r="H406" s="27" t="s">
        <v>28</v>
      </c>
      <c r="I406" s="29">
        <v>0.5</v>
      </c>
      <c r="J406" s="30">
        <v>5750</v>
      </c>
      <c r="K406" s="31">
        <f t="shared" si="2"/>
        <v>2875</v>
      </c>
      <c r="L406" s="31">
        <f t="shared" si="3"/>
        <v>1006.2499999999999</v>
      </c>
      <c r="M406" s="32">
        <v>0.35</v>
      </c>
      <c r="O406" s="34"/>
      <c r="P406" s="33"/>
    </row>
    <row r="407" spans="1:16" ht="15.75" customHeight="1">
      <c r="A407" s="22"/>
      <c r="B407" s="27" t="s">
        <v>30</v>
      </c>
      <c r="C407" s="27">
        <v>1197831</v>
      </c>
      <c r="D407" s="28">
        <v>44380</v>
      </c>
      <c r="E407" s="27" t="s">
        <v>31</v>
      </c>
      <c r="F407" s="27" t="s">
        <v>32</v>
      </c>
      <c r="G407" s="27" t="s">
        <v>43</v>
      </c>
      <c r="H407" s="27" t="s">
        <v>29</v>
      </c>
      <c r="I407" s="29">
        <v>0.6</v>
      </c>
      <c r="J407" s="30">
        <v>8500</v>
      </c>
      <c r="K407" s="31">
        <f t="shared" si="2"/>
        <v>5100</v>
      </c>
      <c r="L407" s="31">
        <f t="shared" si="3"/>
        <v>2805</v>
      </c>
      <c r="M407" s="32">
        <v>0.55000000000000004</v>
      </c>
      <c r="O407" s="34"/>
      <c r="P407" s="33"/>
    </row>
    <row r="408" spans="1:16" ht="15.75" customHeight="1">
      <c r="A408" s="22"/>
      <c r="B408" s="27" t="s">
        <v>30</v>
      </c>
      <c r="C408" s="27">
        <v>1197831</v>
      </c>
      <c r="D408" s="28">
        <v>44413</v>
      </c>
      <c r="E408" s="27" t="s">
        <v>31</v>
      </c>
      <c r="F408" s="27" t="s">
        <v>32</v>
      </c>
      <c r="G408" s="27" t="s">
        <v>43</v>
      </c>
      <c r="H408" s="27" t="s">
        <v>24</v>
      </c>
      <c r="I408" s="29">
        <v>0.5</v>
      </c>
      <c r="J408" s="30">
        <v>8000</v>
      </c>
      <c r="K408" s="31">
        <f t="shared" si="2"/>
        <v>4000</v>
      </c>
      <c r="L408" s="31">
        <f t="shared" si="3"/>
        <v>1599.9999999999998</v>
      </c>
      <c r="M408" s="32">
        <v>0.39999999999999997</v>
      </c>
      <c r="O408" s="34"/>
      <c r="P408" s="33"/>
    </row>
    <row r="409" spans="1:16" ht="15.75" customHeight="1">
      <c r="A409" s="22"/>
      <c r="B409" s="27" t="s">
        <v>30</v>
      </c>
      <c r="C409" s="27">
        <v>1197831</v>
      </c>
      <c r="D409" s="28">
        <v>44413</v>
      </c>
      <c r="E409" s="27" t="s">
        <v>31</v>
      </c>
      <c r="F409" s="27" t="s">
        <v>32</v>
      </c>
      <c r="G409" s="27" t="s">
        <v>43</v>
      </c>
      <c r="H409" s="27" t="s">
        <v>25</v>
      </c>
      <c r="I409" s="29">
        <v>0.55000000000000004</v>
      </c>
      <c r="J409" s="30">
        <v>8000</v>
      </c>
      <c r="K409" s="31">
        <f t="shared" si="2"/>
        <v>4400</v>
      </c>
      <c r="L409" s="31">
        <f t="shared" si="3"/>
        <v>1759.9999999999998</v>
      </c>
      <c r="M409" s="32">
        <v>0.39999999999999997</v>
      </c>
      <c r="O409" s="34"/>
      <c r="P409" s="33"/>
    </row>
    <row r="410" spans="1:16" ht="15.75" customHeight="1">
      <c r="A410" s="22"/>
      <c r="B410" s="27" t="s">
        <v>30</v>
      </c>
      <c r="C410" s="27">
        <v>1197831</v>
      </c>
      <c r="D410" s="28">
        <v>44413</v>
      </c>
      <c r="E410" s="27" t="s">
        <v>31</v>
      </c>
      <c r="F410" s="27" t="s">
        <v>32</v>
      </c>
      <c r="G410" s="27" t="s">
        <v>43</v>
      </c>
      <c r="H410" s="27" t="s">
        <v>26</v>
      </c>
      <c r="I410" s="29">
        <v>0.5</v>
      </c>
      <c r="J410" s="30">
        <v>9750</v>
      </c>
      <c r="K410" s="31">
        <f t="shared" si="2"/>
        <v>4875</v>
      </c>
      <c r="L410" s="31">
        <f t="shared" si="3"/>
        <v>1949.9999999999998</v>
      </c>
      <c r="M410" s="32">
        <v>0.39999999999999997</v>
      </c>
      <c r="O410" s="34"/>
      <c r="P410" s="33"/>
    </row>
    <row r="411" spans="1:16" ht="15.75" customHeight="1">
      <c r="A411" s="22"/>
      <c r="B411" s="27" t="s">
        <v>30</v>
      </c>
      <c r="C411" s="27">
        <v>1197831</v>
      </c>
      <c r="D411" s="28">
        <v>44413</v>
      </c>
      <c r="E411" s="27" t="s">
        <v>31</v>
      </c>
      <c r="F411" s="27" t="s">
        <v>32</v>
      </c>
      <c r="G411" s="27" t="s">
        <v>43</v>
      </c>
      <c r="H411" s="27" t="s">
        <v>27</v>
      </c>
      <c r="I411" s="29">
        <v>0.5</v>
      </c>
      <c r="J411" s="30">
        <v>5250</v>
      </c>
      <c r="K411" s="31">
        <f t="shared" si="2"/>
        <v>2625</v>
      </c>
      <c r="L411" s="31">
        <f t="shared" si="3"/>
        <v>1312.5</v>
      </c>
      <c r="M411" s="32">
        <v>0.5</v>
      </c>
      <c r="O411" s="34"/>
      <c r="P411" s="33"/>
    </row>
    <row r="412" spans="1:16" ht="15.75" customHeight="1">
      <c r="A412" s="22"/>
      <c r="B412" s="27" t="s">
        <v>30</v>
      </c>
      <c r="C412" s="27">
        <v>1197831</v>
      </c>
      <c r="D412" s="28">
        <v>44413</v>
      </c>
      <c r="E412" s="27" t="s">
        <v>31</v>
      </c>
      <c r="F412" s="27" t="s">
        <v>32</v>
      </c>
      <c r="G412" s="27" t="s">
        <v>43</v>
      </c>
      <c r="H412" s="27" t="s">
        <v>28</v>
      </c>
      <c r="I412" s="29">
        <v>0.55000000000000004</v>
      </c>
      <c r="J412" s="30">
        <v>5250</v>
      </c>
      <c r="K412" s="31">
        <f t="shared" si="2"/>
        <v>2887.5000000000005</v>
      </c>
      <c r="L412" s="31">
        <f t="shared" si="3"/>
        <v>1010.6250000000001</v>
      </c>
      <c r="M412" s="32">
        <v>0.35</v>
      </c>
      <c r="O412" s="34"/>
      <c r="P412" s="33"/>
    </row>
    <row r="413" spans="1:16" ht="15.75" customHeight="1">
      <c r="A413" s="22"/>
      <c r="B413" s="27" t="s">
        <v>30</v>
      </c>
      <c r="C413" s="27">
        <v>1197831</v>
      </c>
      <c r="D413" s="28">
        <v>44413</v>
      </c>
      <c r="E413" s="27" t="s">
        <v>31</v>
      </c>
      <c r="F413" s="27" t="s">
        <v>32</v>
      </c>
      <c r="G413" s="27" t="s">
        <v>43</v>
      </c>
      <c r="H413" s="27" t="s">
        <v>29</v>
      </c>
      <c r="I413" s="29">
        <v>0.6</v>
      </c>
      <c r="J413" s="30">
        <v>7750</v>
      </c>
      <c r="K413" s="31">
        <f t="shared" si="2"/>
        <v>4650</v>
      </c>
      <c r="L413" s="31">
        <f t="shared" si="3"/>
        <v>2557.5</v>
      </c>
      <c r="M413" s="32">
        <v>0.55000000000000004</v>
      </c>
      <c r="O413" s="34"/>
      <c r="P413" s="33"/>
    </row>
    <row r="414" spans="1:16" ht="15.75" customHeight="1">
      <c r="A414" s="22"/>
      <c r="B414" s="27" t="s">
        <v>30</v>
      </c>
      <c r="C414" s="27">
        <v>1197831</v>
      </c>
      <c r="D414" s="28">
        <v>44441</v>
      </c>
      <c r="E414" s="27" t="s">
        <v>31</v>
      </c>
      <c r="F414" s="27" t="s">
        <v>32</v>
      </c>
      <c r="G414" s="27" t="s">
        <v>43</v>
      </c>
      <c r="H414" s="27" t="s">
        <v>24</v>
      </c>
      <c r="I414" s="29">
        <v>0.55000000000000004</v>
      </c>
      <c r="J414" s="30">
        <v>7250</v>
      </c>
      <c r="K414" s="31">
        <f t="shared" si="2"/>
        <v>3987.5000000000005</v>
      </c>
      <c r="L414" s="31">
        <f t="shared" si="3"/>
        <v>1595</v>
      </c>
      <c r="M414" s="32">
        <v>0.39999999999999997</v>
      </c>
      <c r="O414" s="34"/>
      <c r="P414" s="33"/>
    </row>
    <row r="415" spans="1:16" ht="15.75" customHeight="1">
      <c r="A415" s="22"/>
      <c r="B415" s="27" t="s">
        <v>30</v>
      </c>
      <c r="C415" s="27">
        <v>1197831</v>
      </c>
      <c r="D415" s="28">
        <v>44441</v>
      </c>
      <c r="E415" s="27" t="s">
        <v>31</v>
      </c>
      <c r="F415" s="27" t="s">
        <v>32</v>
      </c>
      <c r="G415" s="27" t="s">
        <v>43</v>
      </c>
      <c r="H415" s="27" t="s">
        <v>25</v>
      </c>
      <c r="I415" s="29">
        <v>0.55000000000000004</v>
      </c>
      <c r="J415" s="30">
        <v>6750</v>
      </c>
      <c r="K415" s="31">
        <f t="shared" si="2"/>
        <v>3712.5000000000005</v>
      </c>
      <c r="L415" s="31">
        <f t="shared" si="3"/>
        <v>1485</v>
      </c>
      <c r="M415" s="32">
        <v>0.39999999999999997</v>
      </c>
      <c r="O415" s="34"/>
      <c r="P415" s="33"/>
    </row>
    <row r="416" spans="1:16" ht="15.75" customHeight="1">
      <c r="A416" s="22"/>
      <c r="B416" s="27" t="s">
        <v>30</v>
      </c>
      <c r="C416" s="27">
        <v>1197831</v>
      </c>
      <c r="D416" s="28">
        <v>44441</v>
      </c>
      <c r="E416" s="27" t="s">
        <v>31</v>
      </c>
      <c r="F416" s="27" t="s">
        <v>32</v>
      </c>
      <c r="G416" s="27" t="s">
        <v>43</v>
      </c>
      <c r="H416" s="27" t="s">
        <v>26</v>
      </c>
      <c r="I416" s="29">
        <v>0.6</v>
      </c>
      <c r="J416" s="30">
        <v>7250</v>
      </c>
      <c r="K416" s="31">
        <f t="shared" si="2"/>
        <v>4350</v>
      </c>
      <c r="L416" s="31">
        <f t="shared" si="3"/>
        <v>1739.9999999999998</v>
      </c>
      <c r="M416" s="32">
        <v>0.39999999999999997</v>
      </c>
      <c r="O416" s="34"/>
      <c r="P416" s="33"/>
    </row>
    <row r="417" spans="1:16" ht="15.75" customHeight="1">
      <c r="A417" s="22"/>
      <c r="B417" s="27" t="s">
        <v>30</v>
      </c>
      <c r="C417" s="27">
        <v>1197831</v>
      </c>
      <c r="D417" s="28">
        <v>44441</v>
      </c>
      <c r="E417" s="27" t="s">
        <v>31</v>
      </c>
      <c r="F417" s="27" t="s">
        <v>32</v>
      </c>
      <c r="G417" s="27" t="s">
        <v>43</v>
      </c>
      <c r="H417" s="27" t="s">
        <v>27</v>
      </c>
      <c r="I417" s="29">
        <v>0.6</v>
      </c>
      <c r="J417" s="30">
        <v>4500</v>
      </c>
      <c r="K417" s="31">
        <f t="shared" si="2"/>
        <v>2700</v>
      </c>
      <c r="L417" s="31">
        <f t="shared" si="3"/>
        <v>1350</v>
      </c>
      <c r="M417" s="32">
        <v>0.5</v>
      </c>
      <c r="O417" s="34"/>
      <c r="P417" s="33"/>
    </row>
    <row r="418" spans="1:16" ht="15.75" customHeight="1">
      <c r="A418" s="22"/>
      <c r="B418" s="27" t="s">
        <v>30</v>
      </c>
      <c r="C418" s="27">
        <v>1197831</v>
      </c>
      <c r="D418" s="28">
        <v>44441</v>
      </c>
      <c r="E418" s="27" t="s">
        <v>31</v>
      </c>
      <c r="F418" s="27" t="s">
        <v>32</v>
      </c>
      <c r="G418" s="27" t="s">
        <v>43</v>
      </c>
      <c r="H418" s="27" t="s">
        <v>28</v>
      </c>
      <c r="I418" s="29">
        <v>0.55000000000000004</v>
      </c>
      <c r="J418" s="30">
        <v>4500</v>
      </c>
      <c r="K418" s="31">
        <f t="shared" si="2"/>
        <v>2475</v>
      </c>
      <c r="L418" s="31">
        <f t="shared" si="3"/>
        <v>866.25</v>
      </c>
      <c r="M418" s="32">
        <v>0.35</v>
      </c>
      <c r="O418" s="34"/>
      <c r="P418" s="33"/>
    </row>
    <row r="419" spans="1:16" ht="15.75" customHeight="1">
      <c r="A419" s="22"/>
      <c r="B419" s="27" t="s">
        <v>30</v>
      </c>
      <c r="C419" s="27">
        <v>1197831</v>
      </c>
      <c r="D419" s="28">
        <v>44441</v>
      </c>
      <c r="E419" s="27" t="s">
        <v>31</v>
      </c>
      <c r="F419" s="27" t="s">
        <v>32</v>
      </c>
      <c r="G419" s="27" t="s">
        <v>43</v>
      </c>
      <c r="H419" s="27" t="s">
        <v>29</v>
      </c>
      <c r="I419" s="29">
        <v>0.5</v>
      </c>
      <c r="J419" s="30">
        <v>6750</v>
      </c>
      <c r="K419" s="31">
        <f t="shared" si="2"/>
        <v>3375</v>
      </c>
      <c r="L419" s="31">
        <f t="shared" si="3"/>
        <v>1856.2500000000002</v>
      </c>
      <c r="M419" s="32">
        <v>0.55000000000000004</v>
      </c>
      <c r="O419" s="34"/>
      <c r="P419" s="33"/>
    </row>
    <row r="420" spans="1:16" ht="15.75" customHeight="1">
      <c r="A420" s="22"/>
      <c r="B420" s="27" t="s">
        <v>30</v>
      </c>
      <c r="C420" s="27">
        <v>1197831</v>
      </c>
      <c r="D420" s="28">
        <v>44470</v>
      </c>
      <c r="E420" s="27" t="s">
        <v>31</v>
      </c>
      <c r="F420" s="27" t="s">
        <v>32</v>
      </c>
      <c r="G420" s="27" t="s">
        <v>43</v>
      </c>
      <c r="H420" s="27" t="s">
        <v>24</v>
      </c>
      <c r="I420" s="29">
        <v>0.4</v>
      </c>
      <c r="J420" s="30">
        <v>6250</v>
      </c>
      <c r="K420" s="31">
        <f t="shared" si="2"/>
        <v>2500</v>
      </c>
      <c r="L420" s="31">
        <f t="shared" si="3"/>
        <v>999.99999999999989</v>
      </c>
      <c r="M420" s="32">
        <v>0.39999999999999997</v>
      </c>
      <c r="O420" s="34"/>
      <c r="P420" s="33"/>
    </row>
    <row r="421" spans="1:16" ht="15.75" customHeight="1">
      <c r="A421" s="22"/>
      <c r="B421" s="27" t="s">
        <v>30</v>
      </c>
      <c r="C421" s="27">
        <v>1197831</v>
      </c>
      <c r="D421" s="28">
        <v>44470</v>
      </c>
      <c r="E421" s="27" t="s">
        <v>31</v>
      </c>
      <c r="F421" s="27" t="s">
        <v>32</v>
      </c>
      <c r="G421" s="27" t="s">
        <v>43</v>
      </c>
      <c r="H421" s="27" t="s">
        <v>25</v>
      </c>
      <c r="I421" s="29">
        <v>0.4</v>
      </c>
      <c r="J421" s="30">
        <v>6250</v>
      </c>
      <c r="K421" s="31">
        <f t="shared" si="2"/>
        <v>2500</v>
      </c>
      <c r="L421" s="31">
        <f t="shared" si="3"/>
        <v>999.99999999999989</v>
      </c>
      <c r="M421" s="32">
        <v>0.39999999999999997</v>
      </c>
      <c r="O421" s="34"/>
      <c r="P421" s="33"/>
    </row>
    <row r="422" spans="1:16" ht="15.75" customHeight="1">
      <c r="A422" s="22"/>
      <c r="B422" s="27" t="s">
        <v>30</v>
      </c>
      <c r="C422" s="27">
        <v>1197831</v>
      </c>
      <c r="D422" s="28">
        <v>44470</v>
      </c>
      <c r="E422" s="27" t="s">
        <v>31</v>
      </c>
      <c r="F422" s="27" t="s">
        <v>32</v>
      </c>
      <c r="G422" s="27" t="s">
        <v>43</v>
      </c>
      <c r="H422" s="27" t="s">
        <v>26</v>
      </c>
      <c r="I422" s="29">
        <v>0.45</v>
      </c>
      <c r="J422" s="30">
        <v>5750</v>
      </c>
      <c r="K422" s="31">
        <f t="shared" si="2"/>
        <v>2587.5</v>
      </c>
      <c r="L422" s="31">
        <f t="shared" si="3"/>
        <v>1035</v>
      </c>
      <c r="M422" s="32">
        <v>0.39999999999999997</v>
      </c>
      <c r="O422" s="34"/>
      <c r="P422" s="33"/>
    </row>
    <row r="423" spans="1:16" ht="15.75" customHeight="1">
      <c r="A423" s="22"/>
      <c r="B423" s="27" t="s">
        <v>30</v>
      </c>
      <c r="C423" s="27">
        <v>1197831</v>
      </c>
      <c r="D423" s="28">
        <v>44470</v>
      </c>
      <c r="E423" s="27" t="s">
        <v>31</v>
      </c>
      <c r="F423" s="27" t="s">
        <v>32</v>
      </c>
      <c r="G423" s="27" t="s">
        <v>43</v>
      </c>
      <c r="H423" s="27" t="s">
        <v>27</v>
      </c>
      <c r="I423" s="29">
        <v>0.45</v>
      </c>
      <c r="J423" s="30">
        <v>4250</v>
      </c>
      <c r="K423" s="31">
        <f t="shared" si="2"/>
        <v>1912.5</v>
      </c>
      <c r="L423" s="31">
        <f t="shared" si="3"/>
        <v>956.25</v>
      </c>
      <c r="M423" s="32">
        <v>0.5</v>
      </c>
      <c r="O423" s="34"/>
      <c r="P423" s="33"/>
    </row>
    <row r="424" spans="1:16" ht="15.75" customHeight="1">
      <c r="A424" s="22"/>
      <c r="B424" s="27" t="s">
        <v>30</v>
      </c>
      <c r="C424" s="27">
        <v>1197831</v>
      </c>
      <c r="D424" s="28">
        <v>44470</v>
      </c>
      <c r="E424" s="27" t="s">
        <v>31</v>
      </c>
      <c r="F424" s="27" t="s">
        <v>32</v>
      </c>
      <c r="G424" s="27" t="s">
        <v>43</v>
      </c>
      <c r="H424" s="27" t="s">
        <v>28</v>
      </c>
      <c r="I424" s="29">
        <v>0.4</v>
      </c>
      <c r="J424" s="30">
        <v>4000</v>
      </c>
      <c r="K424" s="31">
        <f t="shared" si="2"/>
        <v>1600</v>
      </c>
      <c r="L424" s="31">
        <f t="shared" si="3"/>
        <v>560</v>
      </c>
      <c r="M424" s="32">
        <v>0.35</v>
      </c>
      <c r="O424" s="34"/>
      <c r="P424" s="33"/>
    </row>
    <row r="425" spans="1:16" ht="15.75" customHeight="1">
      <c r="A425" s="22"/>
      <c r="B425" s="27" t="s">
        <v>30</v>
      </c>
      <c r="C425" s="27">
        <v>1197831</v>
      </c>
      <c r="D425" s="28">
        <v>44470</v>
      </c>
      <c r="E425" s="27" t="s">
        <v>31</v>
      </c>
      <c r="F425" s="27" t="s">
        <v>32</v>
      </c>
      <c r="G425" s="27" t="s">
        <v>43</v>
      </c>
      <c r="H425" s="27" t="s">
        <v>29</v>
      </c>
      <c r="I425" s="29">
        <v>0.5</v>
      </c>
      <c r="J425" s="30">
        <v>5750</v>
      </c>
      <c r="K425" s="31">
        <f t="shared" si="2"/>
        <v>2875</v>
      </c>
      <c r="L425" s="31">
        <f t="shared" si="3"/>
        <v>1581.2500000000002</v>
      </c>
      <c r="M425" s="32">
        <v>0.55000000000000004</v>
      </c>
      <c r="O425" s="34"/>
      <c r="P425" s="33"/>
    </row>
    <row r="426" spans="1:16" ht="15.75" customHeight="1">
      <c r="A426" s="22"/>
      <c r="B426" s="27" t="s">
        <v>30</v>
      </c>
      <c r="C426" s="27">
        <v>1197831</v>
      </c>
      <c r="D426" s="28">
        <v>44502</v>
      </c>
      <c r="E426" s="27" t="s">
        <v>31</v>
      </c>
      <c r="F426" s="27" t="s">
        <v>32</v>
      </c>
      <c r="G426" s="27" t="s">
        <v>43</v>
      </c>
      <c r="H426" s="27" t="s">
        <v>24</v>
      </c>
      <c r="I426" s="29">
        <v>0.4</v>
      </c>
      <c r="J426" s="30">
        <v>7250</v>
      </c>
      <c r="K426" s="31">
        <f t="shared" si="2"/>
        <v>2900</v>
      </c>
      <c r="L426" s="31">
        <f t="shared" si="3"/>
        <v>1160</v>
      </c>
      <c r="M426" s="32">
        <v>0.39999999999999997</v>
      </c>
      <c r="O426" s="34"/>
      <c r="P426" s="33"/>
    </row>
    <row r="427" spans="1:16" ht="15.75" customHeight="1">
      <c r="A427" s="22"/>
      <c r="B427" s="27" t="s">
        <v>30</v>
      </c>
      <c r="C427" s="27">
        <v>1197831</v>
      </c>
      <c r="D427" s="28">
        <v>44502</v>
      </c>
      <c r="E427" s="27" t="s">
        <v>31</v>
      </c>
      <c r="F427" s="27" t="s">
        <v>32</v>
      </c>
      <c r="G427" s="27" t="s">
        <v>43</v>
      </c>
      <c r="H427" s="27" t="s">
        <v>25</v>
      </c>
      <c r="I427" s="29">
        <v>0.4</v>
      </c>
      <c r="J427" s="30">
        <v>7250</v>
      </c>
      <c r="K427" s="31">
        <f t="shared" si="2"/>
        <v>2900</v>
      </c>
      <c r="L427" s="31">
        <f t="shared" si="3"/>
        <v>1160</v>
      </c>
      <c r="M427" s="32">
        <v>0.39999999999999997</v>
      </c>
      <c r="O427" s="34"/>
      <c r="P427" s="33"/>
    </row>
    <row r="428" spans="1:16" ht="15.75" customHeight="1">
      <c r="A428" s="22"/>
      <c r="B428" s="27" t="s">
        <v>30</v>
      </c>
      <c r="C428" s="27">
        <v>1197831</v>
      </c>
      <c r="D428" s="28">
        <v>44502</v>
      </c>
      <c r="E428" s="27" t="s">
        <v>31</v>
      </c>
      <c r="F428" s="27" t="s">
        <v>32</v>
      </c>
      <c r="G428" s="27" t="s">
        <v>43</v>
      </c>
      <c r="H428" s="27" t="s">
        <v>26</v>
      </c>
      <c r="I428" s="29">
        <v>0.65</v>
      </c>
      <c r="J428" s="30">
        <v>6500</v>
      </c>
      <c r="K428" s="31">
        <f t="shared" si="2"/>
        <v>4225</v>
      </c>
      <c r="L428" s="31">
        <f t="shared" si="3"/>
        <v>1689.9999999999998</v>
      </c>
      <c r="M428" s="32">
        <v>0.39999999999999997</v>
      </c>
      <c r="O428" s="34"/>
      <c r="P428" s="33"/>
    </row>
    <row r="429" spans="1:16" ht="15.75" customHeight="1">
      <c r="A429" s="22"/>
      <c r="B429" s="27" t="s">
        <v>30</v>
      </c>
      <c r="C429" s="27">
        <v>1197831</v>
      </c>
      <c r="D429" s="28">
        <v>44502</v>
      </c>
      <c r="E429" s="27" t="s">
        <v>31</v>
      </c>
      <c r="F429" s="27" t="s">
        <v>32</v>
      </c>
      <c r="G429" s="27" t="s">
        <v>43</v>
      </c>
      <c r="H429" s="27" t="s">
        <v>27</v>
      </c>
      <c r="I429" s="29">
        <v>0.65</v>
      </c>
      <c r="J429" s="30">
        <v>5000</v>
      </c>
      <c r="K429" s="31">
        <f t="shared" si="2"/>
        <v>3250</v>
      </c>
      <c r="L429" s="31">
        <f t="shared" si="3"/>
        <v>1625</v>
      </c>
      <c r="M429" s="32">
        <v>0.5</v>
      </c>
      <c r="O429" s="34"/>
      <c r="P429" s="33"/>
    </row>
    <row r="430" spans="1:16" ht="15.75" customHeight="1">
      <c r="A430" s="22"/>
      <c r="B430" s="27" t="s">
        <v>30</v>
      </c>
      <c r="C430" s="27">
        <v>1197831</v>
      </c>
      <c r="D430" s="28">
        <v>44502</v>
      </c>
      <c r="E430" s="27" t="s">
        <v>31</v>
      </c>
      <c r="F430" s="27" t="s">
        <v>32</v>
      </c>
      <c r="G430" s="27" t="s">
        <v>43</v>
      </c>
      <c r="H430" s="27" t="s">
        <v>28</v>
      </c>
      <c r="I430" s="29">
        <v>0.6</v>
      </c>
      <c r="J430" s="30">
        <v>4750</v>
      </c>
      <c r="K430" s="31">
        <f t="shared" si="2"/>
        <v>2850</v>
      </c>
      <c r="L430" s="31">
        <f t="shared" si="3"/>
        <v>997.49999999999989</v>
      </c>
      <c r="M430" s="32">
        <v>0.35</v>
      </c>
      <c r="O430" s="34"/>
      <c r="P430" s="33"/>
    </row>
    <row r="431" spans="1:16" ht="15.75" customHeight="1">
      <c r="A431" s="22"/>
      <c r="B431" s="27" t="s">
        <v>30</v>
      </c>
      <c r="C431" s="27">
        <v>1197831</v>
      </c>
      <c r="D431" s="28">
        <v>44502</v>
      </c>
      <c r="E431" s="27" t="s">
        <v>31</v>
      </c>
      <c r="F431" s="27" t="s">
        <v>32</v>
      </c>
      <c r="G431" s="27" t="s">
        <v>43</v>
      </c>
      <c r="H431" s="27" t="s">
        <v>29</v>
      </c>
      <c r="I431" s="29">
        <v>0.70000000000000007</v>
      </c>
      <c r="J431" s="30">
        <v>6750</v>
      </c>
      <c r="K431" s="31">
        <f t="shared" si="2"/>
        <v>4725</v>
      </c>
      <c r="L431" s="31">
        <f t="shared" si="3"/>
        <v>2598.75</v>
      </c>
      <c r="M431" s="32">
        <v>0.55000000000000004</v>
      </c>
      <c r="O431" s="34"/>
      <c r="P431" s="33"/>
    </row>
    <row r="432" spans="1:16" ht="15.75" customHeight="1">
      <c r="A432" s="22"/>
      <c r="B432" s="27" t="s">
        <v>30</v>
      </c>
      <c r="C432" s="27">
        <v>1197831</v>
      </c>
      <c r="D432" s="28">
        <v>44531</v>
      </c>
      <c r="E432" s="27" t="s">
        <v>31</v>
      </c>
      <c r="F432" s="27" t="s">
        <v>32</v>
      </c>
      <c r="G432" s="27" t="s">
        <v>43</v>
      </c>
      <c r="H432" s="27" t="s">
        <v>24</v>
      </c>
      <c r="I432" s="29">
        <v>0.6</v>
      </c>
      <c r="J432" s="30">
        <v>8250</v>
      </c>
      <c r="K432" s="31">
        <f t="shared" si="2"/>
        <v>4950</v>
      </c>
      <c r="L432" s="31">
        <f t="shared" si="3"/>
        <v>1979.9999999999998</v>
      </c>
      <c r="M432" s="32">
        <v>0.39999999999999997</v>
      </c>
      <c r="O432" s="34"/>
      <c r="P432" s="33"/>
    </row>
    <row r="433" spans="1:17" ht="15.75" customHeight="1">
      <c r="A433" s="22"/>
      <c r="B433" s="27" t="s">
        <v>30</v>
      </c>
      <c r="C433" s="27">
        <v>1197831</v>
      </c>
      <c r="D433" s="28">
        <v>44531</v>
      </c>
      <c r="E433" s="27" t="s">
        <v>31</v>
      </c>
      <c r="F433" s="27" t="s">
        <v>32</v>
      </c>
      <c r="G433" s="27" t="s">
        <v>43</v>
      </c>
      <c r="H433" s="27" t="s">
        <v>25</v>
      </c>
      <c r="I433" s="29">
        <v>0.6</v>
      </c>
      <c r="J433" s="30">
        <v>8250</v>
      </c>
      <c r="K433" s="31">
        <f t="shared" si="2"/>
        <v>4950</v>
      </c>
      <c r="L433" s="31">
        <f t="shared" si="3"/>
        <v>1979.9999999999998</v>
      </c>
      <c r="M433" s="32">
        <v>0.39999999999999997</v>
      </c>
      <c r="O433" s="34"/>
      <c r="P433" s="33"/>
    </row>
    <row r="434" spans="1:17" ht="15.75" customHeight="1">
      <c r="A434" s="22"/>
      <c r="B434" s="27" t="s">
        <v>30</v>
      </c>
      <c r="C434" s="27">
        <v>1197831</v>
      </c>
      <c r="D434" s="28">
        <v>44531</v>
      </c>
      <c r="E434" s="27" t="s">
        <v>31</v>
      </c>
      <c r="F434" s="27" t="s">
        <v>32</v>
      </c>
      <c r="G434" s="27" t="s">
        <v>43</v>
      </c>
      <c r="H434" s="27" t="s">
        <v>26</v>
      </c>
      <c r="I434" s="29">
        <v>0.65</v>
      </c>
      <c r="J434" s="30">
        <v>7250</v>
      </c>
      <c r="K434" s="31">
        <f t="shared" si="2"/>
        <v>4712.5</v>
      </c>
      <c r="L434" s="31">
        <f t="shared" si="3"/>
        <v>1884.9999999999998</v>
      </c>
      <c r="M434" s="32">
        <v>0.39999999999999997</v>
      </c>
      <c r="O434" s="34"/>
      <c r="P434" s="33"/>
    </row>
    <row r="435" spans="1:17" ht="15.75" customHeight="1">
      <c r="A435" s="22"/>
      <c r="B435" s="27" t="s">
        <v>30</v>
      </c>
      <c r="C435" s="27">
        <v>1197831</v>
      </c>
      <c r="D435" s="28">
        <v>44531</v>
      </c>
      <c r="E435" s="27" t="s">
        <v>31</v>
      </c>
      <c r="F435" s="27" t="s">
        <v>32</v>
      </c>
      <c r="G435" s="27" t="s">
        <v>43</v>
      </c>
      <c r="H435" s="27" t="s">
        <v>27</v>
      </c>
      <c r="I435" s="29">
        <v>0.65</v>
      </c>
      <c r="J435" s="30">
        <v>5750</v>
      </c>
      <c r="K435" s="31">
        <f t="shared" si="2"/>
        <v>3737.5</v>
      </c>
      <c r="L435" s="31">
        <f t="shared" si="3"/>
        <v>1868.75</v>
      </c>
      <c r="M435" s="32">
        <v>0.5</v>
      </c>
      <c r="O435" s="34"/>
      <c r="P435" s="33"/>
    </row>
    <row r="436" spans="1:17" ht="15.75" customHeight="1">
      <c r="A436" s="22"/>
      <c r="B436" s="27" t="s">
        <v>30</v>
      </c>
      <c r="C436" s="27">
        <v>1197831</v>
      </c>
      <c r="D436" s="28">
        <v>44531</v>
      </c>
      <c r="E436" s="27" t="s">
        <v>31</v>
      </c>
      <c r="F436" s="27" t="s">
        <v>32</v>
      </c>
      <c r="G436" s="27" t="s">
        <v>43</v>
      </c>
      <c r="H436" s="27" t="s">
        <v>28</v>
      </c>
      <c r="I436" s="29">
        <v>0.6</v>
      </c>
      <c r="J436" s="30">
        <v>5250</v>
      </c>
      <c r="K436" s="31">
        <f t="shared" si="2"/>
        <v>3150</v>
      </c>
      <c r="L436" s="31">
        <f t="shared" si="3"/>
        <v>1102.5</v>
      </c>
      <c r="M436" s="32">
        <v>0.35</v>
      </c>
      <c r="O436" s="34"/>
      <c r="P436" s="33"/>
    </row>
    <row r="437" spans="1:17" ht="15.75" customHeight="1">
      <c r="A437" s="22"/>
      <c r="B437" s="27" t="s">
        <v>30</v>
      </c>
      <c r="C437" s="27">
        <v>1197831</v>
      </c>
      <c r="D437" s="28">
        <v>44531</v>
      </c>
      <c r="E437" s="27" t="s">
        <v>31</v>
      </c>
      <c r="F437" s="27" t="s">
        <v>32</v>
      </c>
      <c r="G437" s="27" t="s">
        <v>43</v>
      </c>
      <c r="H437" s="27" t="s">
        <v>29</v>
      </c>
      <c r="I437" s="29">
        <v>0.70000000000000007</v>
      </c>
      <c r="J437" s="30">
        <v>7750</v>
      </c>
      <c r="K437" s="31">
        <f t="shared" si="2"/>
        <v>5425.0000000000009</v>
      </c>
      <c r="L437" s="31">
        <f t="shared" si="3"/>
        <v>2983.7500000000009</v>
      </c>
      <c r="M437" s="32">
        <v>0.55000000000000004</v>
      </c>
      <c r="O437" s="34"/>
      <c r="P437" s="33"/>
    </row>
    <row r="438" spans="1:17" ht="15.75" customHeight="1">
      <c r="A438" s="22"/>
      <c r="B438" s="27" t="s">
        <v>21</v>
      </c>
      <c r="C438" s="27">
        <v>1185732</v>
      </c>
      <c r="D438" s="28">
        <v>44203</v>
      </c>
      <c r="E438" s="27" t="s">
        <v>22</v>
      </c>
      <c r="F438" s="27" t="s">
        <v>44</v>
      </c>
      <c r="G438" s="27" t="s">
        <v>45</v>
      </c>
      <c r="H438" s="27" t="s">
        <v>24</v>
      </c>
      <c r="I438" s="29">
        <v>0.45</v>
      </c>
      <c r="J438" s="30">
        <v>4250</v>
      </c>
      <c r="K438" s="31">
        <f t="shared" si="2"/>
        <v>1912.5</v>
      </c>
      <c r="L438" s="31">
        <f t="shared" si="3"/>
        <v>1051.875</v>
      </c>
      <c r="M438" s="32">
        <v>0.55000000000000004</v>
      </c>
      <c r="O438" s="35"/>
      <c r="P438" s="33"/>
      <c r="Q438" s="36"/>
    </row>
    <row r="439" spans="1:17" ht="15.75" customHeight="1">
      <c r="A439" s="22"/>
      <c r="B439" s="27" t="s">
        <v>21</v>
      </c>
      <c r="C439" s="27">
        <v>1185732</v>
      </c>
      <c r="D439" s="28">
        <v>44203</v>
      </c>
      <c r="E439" s="27" t="s">
        <v>22</v>
      </c>
      <c r="F439" s="27" t="s">
        <v>44</v>
      </c>
      <c r="G439" s="27" t="s">
        <v>45</v>
      </c>
      <c r="H439" s="27" t="s">
        <v>25</v>
      </c>
      <c r="I439" s="29">
        <v>0.45</v>
      </c>
      <c r="J439" s="30">
        <v>2250</v>
      </c>
      <c r="K439" s="31">
        <f t="shared" si="2"/>
        <v>1012.5</v>
      </c>
      <c r="L439" s="31">
        <f t="shared" si="3"/>
        <v>354.375</v>
      </c>
      <c r="M439" s="32">
        <v>0.35</v>
      </c>
      <c r="O439" s="35"/>
      <c r="P439" s="33"/>
      <c r="Q439" s="36"/>
    </row>
    <row r="440" spans="1:17" ht="15.75" customHeight="1">
      <c r="A440" s="22"/>
      <c r="B440" s="27" t="s">
        <v>21</v>
      </c>
      <c r="C440" s="27">
        <v>1185732</v>
      </c>
      <c r="D440" s="28">
        <v>44203</v>
      </c>
      <c r="E440" s="27" t="s">
        <v>22</v>
      </c>
      <c r="F440" s="27" t="s">
        <v>44</v>
      </c>
      <c r="G440" s="27" t="s">
        <v>45</v>
      </c>
      <c r="H440" s="27" t="s">
        <v>26</v>
      </c>
      <c r="I440" s="29">
        <v>0.35000000000000003</v>
      </c>
      <c r="J440" s="30">
        <v>2250</v>
      </c>
      <c r="K440" s="31">
        <f t="shared" si="2"/>
        <v>787.50000000000011</v>
      </c>
      <c r="L440" s="31">
        <f t="shared" si="3"/>
        <v>315</v>
      </c>
      <c r="M440" s="32">
        <v>0.39999999999999997</v>
      </c>
      <c r="O440" s="35"/>
      <c r="P440" s="33"/>
      <c r="Q440" s="36"/>
    </row>
    <row r="441" spans="1:17" ht="15.75" customHeight="1">
      <c r="A441" s="22"/>
      <c r="B441" s="27" t="s">
        <v>21</v>
      </c>
      <c r="C441" s="27">
        <v>1185732</v>
      </c>
      <c r="D441" s="28">
        <v>44203</v>
      </c>
      <c r="E441" s="27" t="s">
        <v>22</v>
      </c>
      <c r="F441" s="27" t="s">
        <v>44</v>
      </c>
      <c r="G441" s="27" t="s">
        <v>45</v>
      </c>
      <c r="H441" s="27" t="s">
        <v>27</v>
      </c>
      <c r="I441" s="29">
        <v>0.4</v>
      </c>
      <c r="J441" s="30">
        <v>750</v>
      </c>
      <c r="K441" s="31">
        <f t="shared" si="2"/>
        <v>300</v>
      </c>
      <c r="L441" s="31">
        <f t="shared" si="3"/>
        <v>119.99999999999999</v>
      </c>
      <c r="M441" s="32">
        <v>0.39999999999999997</v>
      </c>
      <c r="O441" s="35"/>
      <c r="P441" s="33"/>
      <c r="Q441" s="36"/>
    </row>
    <row r="442" spans="1:17" ht="15.75" customHeight="1">
      <c r="A442" s="22"/>
      <c r="B442" s="27" t="s">
        <v>21</v>
      </c>
      <c r="C442" s="27">
        <v>1185732</v>
      </c>
      <c r="D442" s="28">
        <v>44203</v>
      </c>
      <c r="E442" s="27" t="s">
        <v>22</v>
      </c>
      <c r="F442" s="27" t="s">
        <v>44</v>
      </c>
      <c r="G442" s="27" t="s">
        <v>45</v>
      </c>
      <c r="H442" s="27" t="s">
        <v>28</v>
      </c>
      <c r="I442" s="29">
        <v>0.54999999999999993</v>
      </c>
      <c r="J442" s="30">
        <v>1250</v>
      </c>
      <c r="K442" s="31">
        <f t="shared" si="2"/>
        <v>687.49999999999989</v>
      </c>
      <c r="L442" s="31">
        <f t="shared" si="3"/>
        <v>240.62499999999994</v>
      </c>
      <c r="M442" s="32">
        <v>0.35</v>
      </c>
      <c r="O442" s="35"/>
      <c r="P442" s="33"/>
      <c r="Q442" s="36"/>
    </row>
    <row r="443" spans="1:17" ht="15.75" customHeight="1">
      <c r="A443" s="22"/>
      <c r="B443" s="27" t="s">
        <v>21</v>
      </c>
      <c r="C443" s="27">
        <v>1185732</v>
      </c>
      <c r="D443" s="28">
        <v>44203</v>
      </c>
      <c r="E443" s="27" t="s">
        <v>22</v>
      </c>
      <c r="F443" s="27" t="s">
        <v>44</v>
      </c>
      <c r="G443" s="27" t="s">
        <v>45</v>
      </c>
      <c r="H443" s="27" t="s">
        <v>29</v>
      </c>
      <c r="I443" s="29">
        <v>0.45</v>
      </c>
      <c r="J443" s="30">
        <v>2250</v>
      </c>
      <c r="K443" s="31">
        <f t="shared" si="2"/>
        <v>1012.5</v>
      </c>
      <c r="L443" s="31">
        <f t="shared" si="3"/>
        <v>303.75</v>
      </c>
      <c r="M443" s="32">
        <v>0.3</v>
      </c>
      <c r="O443" s="35"/>
      <c r="P443" s="33"/>
      <c r="Q443" s="36"/>
    </row>
    <row r="444" spans="1:17" ht="15.75" customHeight="1">
      <c r="A444" s="22"/>
      <c r="B444" s="27" t="s">
        <v>21</v>
      </c>
      <c r="C444" s="27">
        <v>1185732</v>
      </c>
      <c r="D444" s="28">
        <v>44232</v>
      </c>
      <c r="E444" s="27" t="s">
        <v>22</v>
      </c>
      <c r="F444" s="27" t="s">
        <v>44</v>
      </c>
      <c r="G444" s="27" t="s">
        <v>45</v>
      </c>
      <c r="H444" s="27" t="s">
        <v>24</v>
      </c>
      <c r="I444" s="29">
        <v>0.45</v>
      </c>
      <c r="J444" s="30">
        <v>4750</v>
      </c>
      <c r="K444" s="31">
        <f t="shared" si="2"/>
        <v>2137.5</v>
      </c>
      <c r="L444" s="31">
        <f t="shared" si="3"/>
        <v>1175.625</v>
      </c>
      <c r="M444" s="32">
        <v>0.55000000000000004</v>
      </c>
      <c r="O444" s="35"/>
      <c r="P444" s="33"/>
      <c r="Q444" s="36"/>
    </row>
    <row r="445" spans="1:17" ht="15.75" customHeight="1">
      <c r="A445" s="22"/>
      <c r="B445" s="27" t="s">
        <v>21</v>
      </c>
      <c r="C445" s="27">
        <v>1185732</v>
      </c>
      <c r="D445" s="28">
        <v>44232</v>
      </c>
      <c r="E445" s="27" t="s">
        <v>22</v>
      </c>
      <c r="F445" s="27" t="s">
        <v>44</v>
      </c>
      <c r="G445" s="27" t="s">
        <v>45</v>
      </c>
      <c r="H445" s="27" t="s">
        <v>25</v>
      </c>
      <c r="I445" s="29">
        <v>0.45</v>
      </c>
      <c r="J445" s="30">
        <v>1250</v>
      </c>
      <c r="K445" s="31">
        <f t="shared" si="2"/>
        <v>562.5</v>
      </c>
      <c r="L445" s="31">
        <f t="shared" si="3"/>
        <v>196.875</v>
      </c>
      <c r="M445" s="32">
        <v>0.35</v>
      </c>
      <c r="O445" s="35"/>
      <c r="P445" s="33"/>
      <c r="Q445" s="36"/>
    </row>
    <row r="446" spans="1:17" ht="15.75" customHeight="1">
      <c r="A446" s="22"/>
      <c r="B446" s="27" t="s">
        <v>21</v>
      </c>
      <c r="C446" s="27">
        <v>1185732</v>
      </c>
      <c r="D446" s="28">
        <v>44232</v>
      </c>
      <c r="E446" s="27" t="s">
        <v>22</v>
      </c>
      <c r="F446" s="27" t="s">
        <v>44</v>
      </c>
      <c r="G446" s="27" t="s">
        <v>45</v>
      </c>
      <c r="H446" s="27" t="s">
        <v>26</v>
      </c>
      <c r="I446" s="29">
        <v>0.35000000000000003</v>
      </c>
      <c r="J446" s="30">
        <v>1750</v>
      </c>
      <c r="K446" s="31">
        <f t="shared" si="2"/>
        <v>612.50000000000011</v>
      </c>
      <c r="L446" s="31">
        <f t="shared" si="3"/>
        <v>245.00000000000003</v>
      </c>
      <c r="M446" s="32">
        <v>0.39999999999999997</v>
      </c>
      <c r="O446" s="35"/>
      <c r="P446" s="33"/>
      <c r="Q446" s="36"/>
    </row>
    <row r="447" spans="1:17" ht="15.75" customHeight="1">
      <c r="A447" s="22"/>
      <c r="B447" s="27" t="s">
        <v>21</v>
      </c>
      <c r="C447" s="27">
        <v>1185732</v>
      </c>
      <c r="D447" s="28">
        <v>44232</v>
      </c>
      <c r="E447" s="27" t="s">
        <v>22</v>
      </c>
      <c r="F447" s="27" t="s">
        <v>44</v>
      </c>
      <c r="G447" s="27" t="s">
        <v>45</v>
      </c>
      <c r="H447" s="27" t="s">
        <v>27</v>
      </c>
      <c r="I447" s="29">
        <v>0.4</v>
      </c>
      <c r="J447" s="30">
        <v>500</v>
      </c>
      <c r="K447" s="31">
        <f t="shared" si="2"/>
        <v>200</v>
      </c>
      <c r="L447" s="31">
        <f t="shared" si="3"/>
        <v>80</v>
      </c>
      <c r="M447" s="32">
        <v>0.39999999999999997</v>
      </c>
      <c r="O447" s="35"/>
      <c r="P447" s="33"/>
      <c r="Q447" s="36"/>
    </row>
    <row r="448" spans="1:17" ht="15.75" customHeight="1">
      <c r="A448" s="22"/>
      <c r="B448" s="27" t="s">
        <v>21</v>
      </c>
      <c r="C448" s="27">
        <v>1185732</v>
      </c>
      <c r="D448" s="28">
        <v>44232</v>
      </c>
      <c r="E448" s="27" t="s">
        <v>22</v>
      </c>
      <c r="F448" s="27" t="s">
        <v>44</v>
      </c>
      <c r="G448" s="27" t="s">
        <v>45</v>
      </c>
      <c r="H448" s="27" t="s">
        <v>28</v>
      </c>
      <c r="I448" s="29">
        <v>0.54999999999999993</v>
      </c>
      <c r="J448" s="30">
        <v>1250</v>
      </c>
      <c r="K448" s="31">
        <f t="shared" si="2"/>
        <v>687.49999999999989</v>
      </c>
      <c r="L448" s="31">
        <f t="shared" si="3"/>
        <v>240.62499999999994</v>
      </c>
      <c r="M448" s="32">
        <v>0.35</v>
      </c>
      <c r="O448" s="35"/>
      <c r="P448" s="33"/>
      <c r="Q448" s="36"/>
    </row>
    <row r="449" spans="1:17" ht="15.75" customHeight="1">
      <c r="A449" s="22"/>
      <c r="B449" s="27" t="s">
        <v>21</v>
      </c>
      <c r="C449" s="27">
        <v>1185732</v>
      </c>
      <c r="D449" s="28">
        <v>44232</v>
      </c>
      <c r="E449" s="27" t="s">
        <v>22</v>
      </c>
      <c r="F449" s="27" t="s">
        <v>44</v>
      </c>
      <c r="G449" s="27" t="s">
        <v>45</v>
      </c>
      <c r="H449" s="27" t="s">
        <v>29</v>
      </c>
      <c r="I449" s="29">
        <v>0.45</v>
      </c>
      <c r="J449" s="30">
        <v>2250</v>
      </c>
      <c r="K449" s="31">
        <f t="shared" si="2"/>
        <v>1012.5</v>
      </c>
      <c r="L449" s="31">
        <f t="shared" si="3"/>
        <v>303.75</v>
      </c>
      <c r="M449" s="32">
        <v>0.3</v>
      </c>
      <c r="O449" s="35"/>
      <c r="P449" s="33"/>
      <c r="Q449" s="36"/>
    </row>
    <row r="450" spans="1:17" ht="15.75" customHeight="1">
      <c r="A450" s="22"/>
      <c r="B450" s="27" t="s">
        <v>21</v>
      </c>
      <c r="C450" s="27">
        <v>1185732</v>
      </c>
      <c r="D450" s="28">
        <v>44258</v>
      </c>
      <c r="E450" s="27" t="s">
        <v>22</v>
      </c>
      <c r="F450" s="27" t="s">
        <v>44</v>
      </c>
      <c r="G450" s="27" t="s">
        <v>45</v>
      </c>
      <c r="H450" s="27" t="s">
        <v>24</v>
      </c>
      <c r="I450" s="29">
        <v>0.5</v>
      </c>
      <c r="J450" s="30">
        <v>4450</v>
      </c>
      <c r="K450" s="31">
        <f t="shared" si="2"/>
        <v>2225</v>
      </c>
      <c r="L450" s="31">
        <f t="shared" si="3"/>
        <v>1223.75</v>
      </c>
      <c r="M450" s="32">
        <v>0.55000000000000004</v>
      </c>
      <c r="O450" s="35"/>
      <c r="P450" s="33"/>
      <c r="Q450" s="36"/>
    </row>
    <row r="451" spans="1:17" ht="15.75" customHeight="1">
      <c r="A451" s="22"/>
      <c r="B451" s="27" t="s">
        <v>21</v>
      </c>
      <c r="C451" s="27">
        <v>1185732</v>
      </c>
      <c r="D451" s="28">
        <v>44258</v>
      </c>
      <c r="E451" s="27" t="s">
        <v>22</v>
      </c>
      <c r="F451" s="27" t="s">
        <v>44</v>
      </c>
      <c r="G451" s="27" t="s">
        <v>45</v>
      </c>
      <c r="H451" s="27" t="s">
        <v>25</v>
      </c>
      <c r="I451" s="29">
        <v>0.5</v>
      </c>
      <c r="J451" s="30">
        <v>1500</v>
      </c>
      <c r="K451" s="31">
        <f t="shared" si="2"/>
        <v>750</v>
      </c>
      <c r="L451" s="31">
        <f t="shared" si="3"/>
        <v>262.5</v>
      </c>
      <c r="M451" s="32">
        <v>0.35</v>
      </c>
      <c r="O451" s="35"/>
      <c r="P451" s="33"/>
      <c r="Q451" s="36"/>
    </row>
    <row r="452" spans="1:17" ht="15.75" customHeight="1">
      <c r="A452" s="22"/>
      <c r="B452" s="27" t="s">
        <v>21</v>
      </c>
      <c r="C452" s="27">
        <v>1185732</v>
      </c>
      <c r="D452" s="28">
        <v>44258</v>
      </c>
      <c r="E452" s="27" t="s">
        <v>22</v>
      </c>
      <c r="F452" s="27" t="s">
        <v>44</v>
      </c>
      <c r="G452" s="27" t="s">
        <v>45</v>
      </c>
      <c r="H452" s="27" t="s">
        <v>26</v>
      </c>
      <c r="I452" s="29">
        <v>0.4</v>
      </c>
      <c r="J452" s="30">
        <v>1750</v>
      </c>
      <c r="K452" s="31">
        <f t="shared" si="2"/>
        <v>700</v>
      </c>
      <c r="L452" s="31">
        <f t="shared" si="3"/>
        <v>280</v>
      </c>
      <c r="M452" s="32">
        <v>0.39999999999999997</v>
      </c>
      <c r="O452" s="35"/>
      <c r="P452" s="33"/>
      <c r="Q452" s="36"/>
    </row>
    <row r="453" spans="1:17" ht="15.75" customHeight="1">
      <c r="A453" s="22"/>
      <c r="B453" s="27" t="s">
        <v>21</v>
      </c>
      <c r="C453" s="27">
        <v>1185732</v>
      </c>
      <c r="D453" s="28">
        <v>44258</v>
      </c>
      <c r="E453" s="27" t="s">
        <v>22</v>
      </c>
      <c r="F453" s="27" t="s">
        <v>44</v>
      </c>
      <c r="G453" s="27" t="s">
        <v>45</v>
      </c>
      <c r="H453" s="27" t="s">
        <v>27</v>
      </c>
      <c r="I453" s="29">
        <v>0.45</v>
      </c>
      <c r="J453" s="30">
        <v>250</v>
      </c>
      <c r="K453" s="31">
        <f t="shared" si="2"/>
        <v>112.5</v>
      </c>
      <c r="L453" s="31">
        <f t="shared" si="3"/>
        <v>44.999999999999993</v>
      </c>
      <c r="M453" s="32">
        <v>0.39999999999999997</v>
      </c>
      <c r="O453" s="35"/>
      <c r="P453" s="33"/>
      <c r="Q453" s="36"/>
    </row>
    <row r="454" spans="1:17" ht="15.75" customHeight="1">
      <c r="A454" s="22"/>
      <c r="B454" s="27" t="s">
        <v>21</v>
      </c>
      <c r="C454" s="27">
        <v>1185732</v>
      </c>
      <c r="D454" s="28">
        <v>44258</v>
      </c>
      <c r="E454" s="27" t="s">
        <v>22</v>
      </c>
      <c r="F454" s="27" t="s">
        <v>44</v>
      </c>
      <c r="G454" s="27" t="s">
        <v>45</v>
      </c>
      <c r="H454" s="27" t="s">
        <v>28</v>
      </c>
      <c r="I454" s="29">
        <v>0.6</v>
      </c>
      <c r="J454" s="30">
        <v>750</v>
      </c>
      <c r="K454" s="31">
        <f t="shared" si="2"/>
        <v>450</v>
      </c>
      <c r="L454" s="31">
        <f t="shared" si="3"/>
        <v>135</v>
      </c>
      <c r="M454" s="32">
        <v>0.3</v>
      </c>
      <c r="O454" s="35"/>
      <c r="P454" s="33"/>
      <c r="Q454" s="36"/>
    </row>
    <row r="455" spans="1:17" ht="15.75" customHeight="1">
      <c r="A455" s="22"/>
      <c r="B455" s="27" t="s">
        <v>21</v>
      </c>
      <c r="C455" s="27">
        <v>1185732</v>
      </c>
      <c r="D455" s="28">
        <v>44258</v>
      </c>
      <c r="E455" s="27" t="s">
        <v>22</v>
      </c>
      <c r="F455" s="27" t="s">
        <v>44</v>
      </c>
      <c r="G455" s="27" t="s">
        <v>45</v>
      </c>
      <c r="H455" s="27" t="s">
        <v>29</v>
      </c>
      <c r="I455" s="29">
        <v>0.5</v>
      </c>
      <c r="J455" s="30">
        <v>1750</v>
      </c>
      <c r="K455" s="31">
        <f t="shared" si="2"/>
        <v>875</v>
      </c>
      <c r="L455" s="31">
        <f t="shared" si="3"/>
        <v>218.75</v>
      </c>
      <c r="M455" s="32">
        <v>0.25</v>
      </c>
      <c r="O455" s="35"/>
      <c r="P455" s="33"/>
      <c r="Q455" s="36"/>
    </row>
    <row r="456" spans="1:17" ht="15.75" customHeight="1">
      <c r="A456" s="22"/>
      <c r="B456" s="27" t="s">
        <v>21</v>
      </c>
      <c r="C456" s="27">
        <v>1185732</v>
      </c>
      <c r="D456" s="28">
        <v>44290</v>
      </c>
      <c r="E456" s="27" t="s">
        <v>22</v>
      </c>
      <c r="F456" s="27" t="s">
        <v>44</v>
      </c>
      <c r="G456" s="27" t="s">
        <v>45</v>
      </c>
      <c r="H456" s="27" t="s">
        <v>24</v>
      </c>
      <c r="I456" s="29">
        <v>0.5</v>
      </c>
      <c r="J456" s="30">
        <v>4500</v>
      </c>
      <c r="K456" s="31">
        <f t="shared" si="2"/>
        <v>2250</v>
      </c>
      <c r="L456" s="31">
        <f t="shared" si="3"/>
        <v>1125</v>
      </c>
      <c r="M456" s="32">
        <v>0.5</v>
      </c>
      <c r="O456" s="35"/>
      <c r="P456" s="33"/>
      <c r="Q456" s="36"/>
    </row>
    <row r="457" spans="1:17" ht="15.75" customHeight="1">
      <c r="A457" s="22"/>
      <c r="B457" s="27" t="s">
        <v>21</v>
      </c>
      <c r="C457" s="27">
        <v>1185732</v>
      </c>
      <c r="D457" s="28">
        <v>44290</v>
      </c>
      <c r="E457" s="27" t="s">
        <v>22</v>
      </c>
      <c r="F457" s="27" t="s">
        <v>44</v>
      </c>
      <c r="G457" s="27" t="s">
        <v>45</v>
      </c>
      <c r="H457" s="27" t="s">
        <v>25</v>
      </c>
      <c r="I457" s="29">
        <v>0.5</v>
      </c>
      <c r="J457" s="30">
        <v>1500</v>
      </c>
      <c r="K457" s="31">
        <f t="shared" si="2"/>
        <v>750</v>
      </c>
      <c r="L457" s="31">
        <f t="shared" si="3"/>
        <v>225</v>
      </c>
      <c r="M457" s="32">
        <v>0.3</v>
      </c>
      <c r="O457" s="35"/>
      <c r="P457" s="33"/>
      <c r="Q457" s="36"/>
    </row>
    <row r="458" spans="1:17" ht="15.75" customHeight="1">
      <c r="A458" s="22"/>
      <c r="B458" s="27" t="s">
        <v>21</v>
      </c>
      <c r="C458" s="27">
        <v>1185732</v>
      </c>
      <c r="D458" s="28">
        <v>44290</v>
      </c>
      <c r="E458" s="27" t="s">
        <v>22</v>
      </c>
      <c r="F458" s="27" t="s">
        <v>44</v>
      </c>
      <c r="G458" s="27" t="s">
        <v>45</v>
      </c>
      <c r="H458" s="27" t="s">
        <v>26</v>
      </c>
      <c r="I458" s="29">
        <v>0.4</v>
      </c>
      <c r="J458" s="30">
        <v>1500</v>
      </c>
      <c r="K458" s="31">
        <f t="shared" si="2"/>
        <v>600</v>
      </c>
      <c r="L458" s="31">
        <f t="shared" si="3"/>
        <v>210</v>
      </c>
      <c r="M458" s="32">
        <v>0.35</v>
      </c>
      <c r="O458" s="35"/>
      <c r="P458" s="33"/>
      <c r="Q458" s="36"/>
    </row>
    <row r="459" spans="1:17" ht="15.75" customHeight="1">
      <c r="A459" s="22"/>
      <c r="B459" s="27" t="s">
        <v>21</v>
      </c>
      <c r="C459" s="27">
        <v>1185732</v>
      </c>
      <c r="D459" s="28">
        <v>44290</v>
      </c>
      <c r="E459" s="27" t="s">
        <v>22</v>
      </c>
      <c r="F459" s="27" t="s">
        <v>44</v>
      </c>
      <c r="G459" s="27" t="s">
        <v>45</v>
      </c>
      <c r="H459" s="27" t="s">
        <v>27</v>
      </c>
      <c r="I459" s="29">
        <v>0.45</v>
      </c>
      <c r="J459" s="30">
        <v>750</v>
      </c>
      <c r="K459" s="31">
        <f t="shared" si="2"/>
        <v>337.5</v>
      </c>
      <c r="L459" s="31">
        <f t="shared" si="3"/>
        <v>118.12499999999999</v>
      </c>
      <c r="M459" s="32">
        <v>0.35</v>
      </c>
      <c r="O459" s="35"/>
      <c r="P459" s="33"/>
      <c r="Q459" s="36"/>
    </row>
    <row r="460" spans="1:17" ht="15.75" customHeight="1">
      <c r="A460" s="22"/>
      <c r="B460" s="27" t="s">
        <v>21</v>
      </c>
      <c r="C460" s="27">
        <v>1185732</v>
      </c>
      <c r="D460" s="28">
        <v>44290</v>
      </c>
      <c r="E460" s="27" t="s">
        <v>22</v>
      </c>
      <c r="F460" s="27" t="s">
        <v>44</v>
      </c>
      <c r="G460" s="27" t="s">
        <v>45</v>
      </c>
      <c r="H460" s="27" t="s">
        <v>28</v>
      </c>
      <c r="I460" s="29">
        <v>0.6</v>
      </c>
      <c r="J460" s="30">
        <v>750</v>
      </c>
      <c r="K460" s="31">
        <f t="shared" si="2"/>
        <v>450</v>
      </c>
      <c r="L460" s="31">
        <f t="shared" si="3"/>
        <v>135</v>
      </c>
      <c r="M460" s="32">
        <v>0.3</v>
      </c>
      <c r="O460" s="35"/>
      <c r="P460" s="33"/>
      <c r="Q460" s="36"/>
    </row>
    <row r="461" spans="1:17" ht="15.75" customHeight="1">
      <c r="A461" s="22"/>
      <c r="B461" s="27" t="s">
        <v>21</v>
      </c>
      <c r="C461" s="27">
        <v>1185732</v>
      </c>
      <c r="D461" s="28">
        <v>44290</v>
      </c>
      <c r="E461" s="27" t="s">
        <v>22</v>
      </c>
      <c r="F461" s="27" t="s">
        <v>44</v>
      </c>
      <c r="G461" s="27" t="s">
        <v>45</v>
      </c>
      <c r="H461" s="27" t="s">
        <v>29</v>
      </c>
      <c r="I461" s="29">
        <v>0.5</v>
      </c>
      <c r="J461" s="30">
        <v>2000</v>
      </c>
      <c r="K461" s="31">
        <f t="shared" si="2"/>
        <v>1000</v>
      </c>
      <c r="L461" s="31">
        <f t="shared" si="3"/>
        <v>250</v>
      </c>
      <c r="M461" s="32">
        <v>0.25</v>
      </c>
      <c r="O461" s="35"/>
      <c r="P461" s="33"/>
      <c r="Q461" s="36"/>
    </row>
    <row r="462" spans="1:17" ht="15.75" customHeight="1">
      <c r="A462" s="22"/>
      <c r="B462" s="27" t="s">
        <v>21</v>
      </c>
      <c r="C462" s="27">
        <v>1185732</v>
      </c>
      <c r="D462" s="28">
        <v>44319</v>
      </c>
      <c r="E462" s="27" t="s">
        <v>22</v>
      </c>
      <c r="F462" s="27" t="s">
        <v>44</v>
      </c>
      <c r="G462" s="27" t="s">
        <v>45</v>
      </c>
      <c r="H462" s="27" t="s">
        <v>24</v>
      </c>
      <c r="I462" s="29">
        <v>0.6</v>
      </c>
      <c r="J462" s="30">
        <v>4700</v>
      </c>
      <c r="K462" s="31">
        <f t="shared" si="2"/>
        <v>2820</v>
      </c>
      <c r="L462" s="31">
        <f t="shared" si="3"/>
        <v>1410</v>
      </c>
      <c r="M462" s="32">
        <v>0.5</v>
      </c>
      <c r="O462" s="35"/>
      <c r="P462" s="33"/>
      <c r="Q462" s="36"/>
    </row>
    <row r="463" spans="1:17" ht="15.75" customHeight="1">
      <c r="A463" s="22"/>
      <c r="B463" s="27" t="s">
        <v>21</v>
      </c>
      <c r="C463" s="27">
        <v>1185732</v>
      </c>
      <c r="D463" s="28">
        <v>44319</v>
      </c>
      <c r="E463" s="27" t="s">
        <v>22</v>
      </c>
      <c r="F463" s="27" t="s">
        <v>44</v>
      </c>
      <c r="G463" s="27" t="s">
        <v>45</v>
      </c>
      <c r="H463" s="27" t="s">
        <v>25</v>
      </c>
      <c r="I463" s="29">
        <v>0.60000000000000009</v>
      </c>
      <c r="J463" s="30">
        <v>1750</v>
      </c>
      <c r="K463" s="31">
        <f t="shared" si="2"/>
        <v>1050.0000000000002</v>
      </c>
      <c r="L463" s="31">
        <f t="shared" si="3"/>
        <v>315.00000000000006</v>
      </c>
      <c r="M463" s="32">
        <v>0.3</v>
      </c>
      <c r="O463" s="35"/>
      <c r="P463" s="33"/>
      <c r="Q463" s="36"/>
    </row>
    <row r="464" spans="1:17" ht="15.75" customHeight="1">
      <c r="A464" s="22"/>
      <c r="B464" s="27" t="s">
        <v>21</v>
      </c>
      <c r="C464" s="27">
        <v>1185732</v>
      </c>
      <c r="D464" s="28">
        <v>44319</v>
      </c>
      <c r="E464" s="27" t="s">
        <v>22</v>
      </c>
      <c r="F464" s="27" t="s">
        <v>44</v>
      </c>
      <c r="G464" s="27" t="s">
        <v>45</v>
      </c>
      <c r="H464" s="27" t="s">
        <v>26</v>
      </c>
      <c r="I464" s="29">
        <v>0.55000000000000004</v>
      </c>
      <c r="J464" s="30">
        <v>1500</v>
      </c>
      <c r="K464" s="31">
        <f t="shared" si="2"/>
        <v>825.00000000000011</v>
      </c>
      <c r="L464" s="31">
        <f t="shared" si="3"/>
        <v>288.75</v>
      </c>
      <c r="M464" s="32">
        <v>0.35</v>
      </c>
      <c r="O464" s="35"/>
      <c r="P464" s="33"/>
      <c r="Q464" s="36"/>
    </row>
    <row r="465" spans="1:17" ht="15.75" customHeight="1">
      <c r="A465" s="22"/>
      <c r="B465" s="27" t="s">
        <v>21</v>
      </c>
      <c r="C465" s="27">
        <v>1185732</v>
      </c>
      <c r="D465" s="28">
        <v>44319</v>
      </c>
      <c r="E465" s="27" t="s">
        <v>22</v>
      </c>
      <c r="F465" s="27" t="s">
        <v>44</v>
      </c>
      <c r="G465" s="27" t="s">
        <v>45</v>
      </c>
      <c r="H465" s="27" t="s">
        <v>27</v>
      </c>
      <c r="I465" s="29">
        <v>0.55000000000000004</v>
      </c>
      <c r="J465" s="30">
        <v>1000</v>
      </c>
      <c r="K465" s="31">
        <f t="shared" si="2"/>
        <v>550</v>
      </c>
      <c r="L465" s="31">
        <f t="shared" si="3"/>
        <v>192.5</v>
      </c>
      <c r="M465" s="32">
        <v>0.35</v>
      </c>
      <c r="O465" s="35"/>
      <c r="P465" s="33"/>
      <c r="Q465" s="36"/>
    </row>
    <row r="466" spans="1:17" ht="15.75" customHeight="1">
      <c r="A466" s="22"/>
      <c r="B466" s="27" t="s">
        <v>21</v>
      </c>
      <c r="C466" s="27">
        <v>1185732</v>
      </c>
      <c r="D466" s="28">
        <v>44319</v>
      </c>
      <c r="E466" s="27" t="s">
        <v>22</v>
      </c>
      <c r="F466" s="27" t="s">
        <v>44</v>
      </c>
      <c r="G466" s="27" t="s">
        <v>45</v>
      </c>
      <c r="H466" s="27" t="s">
        <v>28</v>
      </c>
      <c r="I466" s="29">
        <v>0.65</v>
      </c>
      <c r="J466" s="30">
        <v>1250</v>
      </c>
      <c r="K466" s="31">
        <f t="shared" si="2"/>
        <v>812.5</v>
      </c>
      <c r="L466" s="31">
        <f t="shared" si="3"/>
        <v>243.75</v>
      </c>
      <c r="M466" s="32">
        <v>0.3</v>
      </c>
      <c r="O466" s="35"/>
      <c r="P466" s="33"/>
      <c r="Q466" s="36"/>
    </row>
    <row r="467" spans="1:17" ht="15.75" customHeight="1">
      <c r="A467" s="22"/>
      <c r="B467" s="27" t="s">
        <v>21</v>
      </c>
      <c r="C467" s="27">
        <v>1185732</v>
      </c>
      <c r="D467" s="28">
        <v>44319</v>
      </c>
      <c r="E467" s="27" t="s">
        <v>22</v>
      </c>
      <c r="F467" s="27" t="s">
        <v>44</v>
      </c>
      <c r="G467" s="27" t="s">
        <v>45</v>
      </c>
      <c r="H467" s="27" t="s">
        <v>29</v>
      </c>
      <c r="I467" s="29">
        <v>0.70000000000000007</v>
      </c>
      <c r="J467" s="30">
        <v>2500</v>
      </c>
      <c r="K467" s="31">
        <f t="shared" si="2"/>
        <v>1750.0000000000002</v>
      </c>
      <c r="L467" s="31">
        <f t="shared" si="3"/>
        <v>525</v>
      </c>
      <c r="M467" s="32">
        <v>0.3</v>
      </c>
      <c r="O467" s="35"/>
      <c r="P467" s="33"/>
      <c r="Q467" s="36"/>
    </row>
    <row r="468" spans="1:17" ht="15.75" customHeight="1">
      <c r="A468" s="22"/>
      <c r="B468" s="27" t="s">
        <v>21</v>
      </c>
      <c r="C468" s="27">
        <v>1185732</v>
      </c>
      <c r="D468" s="28">
        <v>44352</v>
      </c>
      <c r="E468" s="27" t="s">
        <v>22</v>
      </c>
      <c r="F468" s="27" t="s">
        <v>44</v>
      </c>
      <c r="G468" s="27" t="s">
        <v>45</v>
      </c>
      <c r="H468" s="27" t="s">
        <v>24</v>
      </c>
      <c r="I468" s="29">
        <v>0.65</v>
      </c>
      <c r="J468" s="30">
        <v>5000</v>
      </c>
      <c r="K468" s="31">
        <f t="shared" si="2"/>
        <v>3250</v>
      </c>
      <c r="L468" s="31">
        <f t="shared" si="3"/>
        <v>1787.5000000000002</v>
      </c>
      <c r="M468" s="32">
        <v>0.55000000000000004</v>
      </c>
      <c r="O468" s="35"/>
      <c r="P468" s="33"/>
      <c r="Q468" s="36"/>
    </row>
    <row r="469" spans="1:17" ht="15.75" customHeight="1">
      <c r="A469" s="22"/>
      <c r="B469" s="27" t="s">
        <v>21</v>
      </c>
      <c r="C469" s="27">
        <v>1185732</v>
      </c>
      <c r="D469" s="28">
        <v>44352</v>
      </c>
      <c r="E469" s="27" t="s">
        <v>22</v>
      </c>
      <c r="F469" s="27" t="s">
        <v>44</v>
      </c>
      <c r="G469" s="27" t="s">
        <v>45</v>
      </c>
      <c r="H469" s="27" t="s">
        <v>25</v>
      </c>
      <c r="I469" s="29">
        <v>0.60000000000000009</v>
      </c>
      <c r="J469" s="30">
        <v>2500</v>
      </c>
      <c r="K469" s="31">
        <f t="shared" si="2"/>
        <v>1500.0000000000002</v>
      </c>
      <c r="L469" s="31">
        <f t="shared" si="3"/>
        <v>525</v>
      </c>
      <c r="M469" s="32">
        <v>0.35</v>
      </c>
      <c r="O469" s="35"/>
      <c r="P469" s="33"/>
      <c r="Q469" s="36"/>
    </row>
    <row r="470" spans="1:17" ht="15.75" customHeight="1">
      <c r="A470" s="22"/>
      <c r="B470" s="27" t="s">
        <v>21</v>
      </c>
      <c r="C470" s="27">
        <v>1185732</v>
      </c>
      <c r="D470" s="28">
        <v>44352</v>
      </c>
      <c r="E470" s="27" t="s">
        <v>22</v>
      </c>
      <c r="F470" s="27" t="s">
        <v>44</v>
      </c>
      <c r="G470" s="27" t="s">
        <v>45</v>
      </c>
      <c r="H470" s="27" t="s">
        <v>26</v>
      </c>
      <c r="I470" s="29">
        <v>0.55000000000000004</v>
      </c>
      <c r="J470" s="30">
        <v>1750</v>
      </c>
      <c r="K470" s="31">
        <f t="shared" si="2"/>
        <v>962.50000000000011</v>
      </c>
      <c r="L470" s="31">
        <f t="shared" si="3"/>
        <v>385</v>
      </c>
      <c r="M470" s="32">
        <v>0.39999999999999997</v>
      </c>
      <c r="O470" s="35"/>
      <c r="P470" s="33"/>
      <c r="Q470" s="36"/>
    </row>
    <row r="471" spans="1:17" ht="15.75" customHeight="1">
      <c r="A471" s="22"/>
      <c r="B471" s="27" t="s">
        <v>21</v>
      </c>
      <c r="C471" s="27">
        <v>1185732</v>
      </c>
      <c r="D471" s="28">
        <v>44352</v>
      </c>
      <c r="E471" s="27" t="s">
        <v>22</v>
      </c>
      <c r="F471" s="27" t="s">
        <v>44</v>
      </c>
      <c r="G471" s="27" t="s">
        <v>45</v>
      </c>
      <c r="H471" s="27" t="s">
        <v>27</v>
      </c>
      <c r="I471" s="29">
        <v>0.55000000000000004</v>
      </c>
      <c r="J471" s="30">
        <v>1500</v>
      </c>
      <c r="K471" s="31">
        <f t="shared" si="2"/>
        <v>825.00000000000011</v>
      </c>
      <c r="L471" s="31">
        <f t="shared" si="3"/>
        <v>330</v>
      </c>
      <c r="M471" s="32">
        <v>0.39999999999999997</v>
      </c>
      <c r="O471" s="35"/>
      <c r="P471" s="33"/>
      <c r="Q471" s="36"/>
    </row>
    <row r="472" spans="1:17" ht="15.75" customHeight="1">
      <c r="A472" s="22"/>
      <c r="B472" s="27" t="s">
        <v>21</v>
      </c>
      <c r="C472" s="27">
        <v>1185732</v>
      </c>
      <c r="D472" s="28">
        <v>44352</v>
      </c>
      <c r="E472" s="27" t="s">
        <v>22</v>
      </c>
      <c r="F472" s="27" t="s">
        <v>44</v>
      </c>
      <c r="G472" s="27" t="s">
        <v>45</v>
      </c>
      <c r="H472" s="27" t="s">
        <v>28</v>
      </c>
      <c r="I472" s="29">
        <v>0.65</v>
      </c>
      <c r="J472" s="30">
        <v>1500</v>
      </c>
      <c r="K472" s="31">
        <f t="shared" si="2"/>
        <v>975</v>
      </c>
      <c r="L472" s="31">
        <f t="shared" si="3"/>
        <v>341.25</v>
      </c>
      <c r="M472" s="32">
        <v>0.35</v>
      </c>
      <c r="O472" s="35"/>
      <c r="P472" s="33"/>
      <c r="Q472" s="36"/>
    </row>
    <row r="473" spans="1:17" ht="15.75" customHeight="1">
      <c r="A473" s="22"/>
      <c r="B473" s="27" t="s">
        <v>21</v>
      </c>
      <c r="C473" s="27">
        <v>1185732</v>
      </c>
      <c r="D473" s="28">
        <v>44352</v>
      </c>
      <c r="E473" s="27" t="s">
        <v>22</v>
      </c>
      <c r="F473" s="27" t="s">
        <v>44</v>
      </c>
      <c r="G473" s="27" t="s">
        <v>45</v>
      </c>
      <c r="H473" s="27" t="s">
        <v>29</v>
      </c>
      <c r="I473" s="29">
        <v>0.70000000000000007</v>
      </c>
      <c r="J473" s="30">
        <v>3000</v>
      </c>
      <c r="K473" s="31">
        <f t="shared" si="2"/>
        <v>2100</v>
      </c>
      <c r="L473" s="31">
        <f t="shared" si="3"/>
        <v>630</v>
      </c>
      <c r="M473" s="32">
        <v>0.3</v>
      </c>
      <c r="O473" s="35"/>
      <c r="P473" s="33"/>
      <c r="Q473" s="36"/>
    </row>
    <row r="474" spans="1:17" ht="15.75" customHeight="1">
      <c r="A474" s="22"/>
      <c r="B474" s="27" t="s">
        <v>21</v>
      </c>
      <c r="C474" s="27">
        <v>1185732</v>
      </c>
      <c r="D474" s="28">
        <v>44380</v>
      </c>
      <c r="E474" s="27" t="s">
        <v>22</v>
      </c>
      <c r="F474" s="27" t="s">
        <v>44</v>
      </c>
      <c r="G474" s="27" t="s">
        <v>45</v>
      </c>
      <c r="H474" s="27" t="s">
        <v>24</v>
      </c>
      <c r="I474" s="29">
        <v>0.65</v>
      </c>
      <c r="J474" s="30">
        <v>5000</v>
      </c>
      <c r="K474" s="31">
        <f t="shared" si="2"/>
        <v>3250</v>
      </c>
      <c r="L474" s="31">
        <f t="shared" si="3"/>
        <v>1787.5000000000002</v>
      </c>
      <c r="M474" s="32">
        <v>0.55000000000000004</v>
      </c>
      <c r="O474" s="35"/>
      <c r="P474" s="33"/>
      <c r="Q474" s="36"/>
    </row>
    <row r="475" spans="1:17" ht="15.75" customHeight="1">
      <c r="A475" s="22"/>
      <c r="B475" s="27" t="s">
        <v>21</v>
      </c>
      <c r="C475" s="27">
        <v>1185732</v>
      </c>
      <c r="D475" s="28">
        <v>44380</v>
      </c>
      <c r="E475" s="27" t="s">
        <v>22</v>
      </c>
      <c r="F475" s="27" t="s">
        <v>44</v>
      </c>
      <c r="G475" s="27" t="s">
        <v>45</v>
      </c>
      <c r="H475" s="27" t="s">
        <v>25</v>
      </c>
      <c r="I475" s="29">
        <v>0.60000000000000009</v>
      </c>
      <c r="J475" s="30">
        <v>3000</v>
      </c>
      <c r="K475" s="31">
        <f t="shared" si="2"/>
        <v>1800.0000000000002</v>
      </c>
      <c r="L475" s="31">
        <f t="shared" si="3"/>
        <v>630</v>
      </c>
      <c r="M475" s="32">
        <v>0.35</v>
      </c>
      <c r="O475" s="35"/>
      <c r="P475" s="33"/>
      <c r="Q475" s="36"/>
    </row>
    <row r="476" spans="1:17" ht="15.75" customHeight="1">
      <c r="A476" s="22"/>
      <c r="B476" s="27" t="s">
        <v>21</v>
      </c>
      <c r="C476" s="27">
        <v>1185732</v>
      </c>
      <c r="D476" s="28">
        <v>44380</v>
      </c>
      <c r="E476" s="27" t="s">
        <v>22</v>
      </c>
      <c r="F476" s="27" t="s">
        <v>44</v>
      </c>
      <c r="G476" s="27" t="s">
        <v>45</v>
      </c>
      <c r="H476" s="27" t="s">
        <v>26</v>
      </c>
      <c r="I476" s="29">
        <v>0.55000000000000004</v>
      </c>
      <c r="J476" s="30">
        <v>2250</v>
      </c>
      <c r="K476" s="31">
        <f t="shared" si="2"/>
        <v>1237.5</v>
      </c>
      <c r="L476" s="31">
        <f t="shared" si="3"/>
        <v>494.99999999999994</v>
      </c>
      <c r="M476" s="32">
        <v>0.39999999999999997</v>
      </c>
      <c r="O476" s="35"/>
      <c r="P476" s="33"/>
      <c r="Q476" s="36"/>
    </row>
    <row r="477" spans="1:17" ht="15.75" customHeight="1">
      <c r="A477" s="22"/>
      <c r="B477" s="27" t="s">
        <v>21</v>
      </c>
      <c r="C477" s="27">
        <v>1185732</v>
      </c>
      <c r="D477" s="28">
        <v>44380</v>
      </c>
      <c r="E477" s="27" t="s">
        <v>22</v>
      </c>
      <c r="F477" s="27" t="s">
        <v>44</v>
      </c>
      <c r="G477" s="27" t="s">
        <v>45</v>
      </c>
      <c r="H477" s="27" t="s">
        <v>27</v>
      </c>
      <c r="I477" s="29">
        <v>0.55000000000000004</v>
      </c>
      <c r="J477" s="30">
        <v>1750</v>
      </c>
      <c r="K477" s="31">
        <f t="shared" si="2"/>
        <v>962.50000000000011</v>
      </c>
      <c r="L477" s="31">
        <f t="shared" si="3"/>
        <v>385</v>
      </c>
      <c r="M477" s="32">
        <v>0.39999999999999997</v>
      </c>
      <c r="O477" s="35"/>
      <c r="P477" s="33"/>
      <c r="Q477" s="36"/>
    </row>
    <row r="478" spans="1:17" ht="15.75" customHeight="1">
      <c r="A478" s="22"/>
      <c r="B478" s="27" t="s">
        <v>21</v>
      </c>
      <c r="C478" s="27">
        <v>1185732</v>
      </c>
      <c r="D478" s="28">
        <v>44380</v>
      </c>
      <c r="E478" s="27" t="s">
        <v>22</v>
      </c>
      <c r="F478" s="27" t="s">
        <v>44</v>
      </c>
      <c r="G478" s="27" t="s">
        <v>45</v>
      </c>
      <c r="H478" s="27" t="s">
        <v>28</v>
      </c>
      <c r="I478" s="29">
        <v>0.65</v>
      </c>
      <c r="J478" s="30">
        <v>2000</v>
      </c>
      <c r="K478" s="31">
        <f t="shared" si="2"/>
        <v>1300</v>
      </c>
      <c r="L478" s="31">
        <f t="shared" si="3"/>
        <v>454.99999999999994</v>
      </c>
      <c r="M478" s="32">
        <v>0.35</v>
      </c>
      <c r="O478" s="35"/>
      <c r="P478" s="33"/>
      <c r="Q478" s="36"/>
    </row>
    <row r="479" spans="1:17" ht="15.75" customHeight="1">
      <c r="A479" s="22"/>
      <c r="B479" s="27" t="s">
        <v>21</v>
      </c>
      <c r="C479" s="27">
        <v>1185732</v>
      </c>
      <c r="D479" s="28">
        <v>44380</v>
      </c>
      <c r="E479" s="27" t="s">
        <v>22</v>
      </c>
      <c r="F479" s="27" t="s">
        <v>44</v>
      </c>
      <c r="G479" s="27" t="s">
        <v>45</v>
      </c>
      <c r="H479" s="27" t="s">
        <v>29</v>
      </c>
      <c r="I479" s="29">
        <v>0.70000000000000007</v>
      </c>
      <c r="J479" s="30">
        <v>3750</v>
      </c>
      <c r="K479" s="31">
        <f t="shared" si="2"/>
        <v>2625.0000000000005</v>
      </c>
      <c r="L479" s="31">
        <f t="shared" si="3"/>
        <v>787.50000000000011</v>
      </c>
      <c r="M479" s="32">
        <v>0.3</v>
      </c>
      <c r="O479" s="35"/>
      <c r="P479" s="33"/>
      <c r="Q479" s="36"/>
    </row>
    <row r="480" spans="1:17" ht="15.75" customHeight="1">
      <c r="A480" s="22"/>
      <c r="B480" s="27" t="s">
        <v>21</v>
      </c>
      <c r="C480" s="27">
        <v>1185732</v>
      </c>
      <c r="D480" s="28">
        <v>44412</v>
      </c>
      <c r="E480" s="27" t="s">
        <v>22</v>
      </c>
      <c r="F480" s="27" t="s">
        <v>44</v>
      </c>
      <c r="G480" s="27" t="s">
        <v>45</v>
      </c>
      <c r="H480" s="27" t="s">
        <v>24</v>
      </c>
      <c r="I480" s="29">
        <v>0.65</v>
      </c>
      <c r="J480" s="30">
        <v>5250</v>
      </c>
      <c r="K480" s="31">
        <f t="shared" si="2"/>
        <v>3412.5</v>
      </c>
      <c r="L480" s="31">
        <f t="shared" si="3"/>
        <v>1876.8750000000002</v>
      </c>
      <c r="M480" s="32">
        <v>0.55000000000000004</v>
      </c>
      <c r="O480" s="35"/>
      <c r="P480" s="33"/>
      <c r="Q480" s="36"/>
    </row>
    <row r="481" spans="1:17" ht="15.75" customHeight="1">
      <c r="A481" s="22"/>
      <c r="B481" s="27" t="s">
        <v>21</v>
      </c>
      <c r="C481" s="27">
        <v>1185732</v>
      </c>
      <c r="D481" s="28">
        <v>44412</v>
      </c>
      <c r="E481" s="27" t="s">
        <v>22</v>
      </c>
      <c r="F481" s="27" t="s">
        <v>44</v>
      </c>
      <c r="G481" s="27" t="s">
        <v>45</v>
      </c>
      <c r="H481" s="27" t="s">
        <v>25</v>
      </c>
      <c r="I481" s="29">
        <v>0.60000000000000009</v>
      </c>
      <c r="J481" s="30">
        <v>3000</v>
      </c>
      <c r="K481" s="31">
        <f t="shared" si="2"/>
        <v>1800.0000000000002</v>
      </c>
      <c r="L481" s="31">
        <f t="shared" si="3"/>
        <v>630</v>
      </c>
      <c r="M481" s="32">
        <v>0.35</v>
      </c>
      <c r="O481" s="35"/>
      <c r="P481" s="33"/>
      <c r="Q481" s="36"/>
    </row>
    <row r="482" spans="1:17" ht="15.75" customHeight="1">
      <c r="A482" s="22"/>
      <c r="B482" s="27" t="s">
        <v>21</v>
      </c>
      <c r="C482" s="27">
        <v>1185732</v>
      </c>
      <c r="D482" s="28">
        <v>44412</v>
      </c>
      <c r="E482" s="27" t="s">
        <v>22</v>
      </c>
      <c r="F482" s="27" t="s">
        <v>44</v>
      </c>
      <c r="G482" s="27" t="s">
        <v>45</v>
      </c>
      <c r="H482" s="27" t="s">
        <v>26</v>
      </c>
      <c r="I482" s="29">
        <v>0.55000000000000004</v>
      </c>
      <c r="J482" s="30">
        <v>2250</v>
      </c>
      <c r="K482" s="31">
        <f t="shared" si="2"/>
        <v>1237.5</v>
      </c>
      <c r="L482" s="31">
        <f t="shared" si="3"/>
        <v>494.99999999999994</v>
      </c>
      <c r="M482" s="32">
        <v>0.39999999999999997</v>
      </c>
      <c r="O482" s="35"/>
      <c r="P482" s="33"/>
      <c r="Q482" s="36"/>
    </row>
    <row r="483" spans="1:17" ht="15.75" customHeight="1">
      <c r="A483" s="22"/>
      <c r="B483" s="27" t="s">
        <v>21</v>
      </c>
      <c r="C483" s="27">
        <v>1185732</v>
      </c>
      <c r="D483" s="28">
        <v>44412</v>
      </c>
      <c r="E483" s="27" t="s">
        <v>22</v>
      </c>
      <c r="F483" s="27" t="s">
        <v>44</v>
      </c>
      <c r="G483" s="27" t="s">
        <v>45</v>
      </c>
      <c r="H483" s="27" t="s">
        <v>27</v>
      </c>
      <c r="I483" s="29">
        <v>0.55000000000000004</v>
      </c>
      <c r="J483" s="30">
        <v>2000</v>
      </c>
      <c r="K483" s="31">
        <f t="shared" si="2"/>
        <v>1100</v>
      </c>
      <c r="L483" s="31">
        <f t="shared" si="3"/>
        <v>439.99999999999994</v>
      </c>
      <c r="M483" s="32">
        <v>0.39999999999999997</v>
      </c>
      <c r="O483" s="35"/>
      <c r="P483" s="33"/>
      <c r="Q483" s="36"/>
    </row>
    <row r="484" spans="1:17" ht="15.75" customHeight="1">
      <c r="A484" s="22"/>
      <c r="B484" s="27" t="s">
        <v>21</v>
      </c>
      <c r="C484" s="27">
        <v>1185732</v>
      </c>
      <c r="D484" s="28">
        <v>44412</v>
      </c>
      <c r="E484" s="27" t="s">
        <v>22</v>
      </c>
      <c r="F484" s="27" t="s">
        <v>44</v>
      </c>
      <c r="G484" s="27" t="s">
        <v>45</v>
      </c>
      <c r="H484" s="27" t="s">
        <v>28</v>
      </c>
      <c r="I484" s="29">
        <v>0.65</v>
      </c>
      <c r="J484" s="30">
        <v>1750</v>
      </c>
      <c r="K484" s="31">
        <f t="shared" si="2"/>
        <v>1137.5</v>
      </c>
      <c r="L484" s="31">
        <f t="shared" si="3"/>
        <v>398.125</v>
      </c>
      <c r="M484" s="32">
        <v>0.35</v>
      </c>
      <c r="O484" s="35"/>
      <c r="P484" s="33"/>
      <c r="Q484" s="36"/>
    </row>
    <row r="485" spans="1:17" ht="15.75" customHeight="1">
      <c r="A485" s="22"/>
      <c r="B485" s="27" t="s">
        <v>21</v>
      </c>
      <c r="C485" s="27">
        <v>1185732</v>
      </c>
      <c r="D485" s="28">
        <v>44412</v>
      </c>
      <c r="E485" s="27" t="s">
        <v>22</v>
      </c>
      <c r="F485" s="27" t="s">
        <v>44</v>
      </c>
      <c r="G485" s="27" t="s">
        <v>45</v>
      </c>
      <c r="H485" s="27" t="s">
        <v>29</v>
      </c>
      <c r="I485" s="29">
        <v>0.70000000000000007</v>
      </c>
      <c r="J485" s="30">
        <v>3500</v>
      </c>
      <c r="K485" s="31">
        <f t="shared" si="2"/>
        <v>2450.0000000000005</v>
      </c>
      <c r="L485" s="31">
        <f t="shared" si="3"/>
        <v>735.00000000000011</v>
      </c>
      <c r="M485" s="32">
        <v>0.3</v>
      </c>
      <c r="O485" s="35"/>
      <c r="P485" s="33"/>
      <c r="Q485" s="36"/>
    </row>
    <row r="486" spans="1:17" ht="15.75" customHeight="1">
      <c r="A486" s="22"/>
      <c r="B486" s="27" t="s">
        <v>21</v>
      </c>
      <c r="C486" s="27">
        <v>1185732</v>
      </c>
      <c r="D486" s="28">
        <v>44442</v>
      </c>
      <c r="E486" s="27" t="s">
        <v>22</v>
      </c>
      <c r="F486" s="27" t="s">
        <v>44</v>
      </c>
      <c r="G486" s="27" t="s">
        <v>45</v>
      </c>
      <c r="H486" s="27" t="s">
        <v>24</v>
      </c>
      <c r="I486" s="29">
        <v>0.65</v>
      </c>
      <c r="J486" s="30">
        <v>4750</v>
      </c>
      <c r="K486" s="31">
        <f t="shared" si="2"/>
        <v>3087.5</v>
      </c>
      <c r="L486" s="31">
        <f t="shared" si="3"/>
        <v>1543.75</v>
      </c>
      <c r="M486" s="32">
        <v>0.5</v>
      </c>
      <c r="O486" s="35"/>
      <c r="P486" s="33"/>
      <c r="Q486" s="36"/>
    </row>
    <row r="487" spans="1:17" ht="15.75" customHeight="1">
      <c r="A487" s="22"/>
      <c r="B487" s="27" t="s">
        <v>21</v>
      </c>
      <c r="C487" s="27">
        <v>1185732</v>
      </c>
      <c r="D487" s="28">
        <v>44442</v>
      </c>
      <c r="E487" s="27" t="s">
        <v>22</v>
      </c>
      <c r="F487" s="27" t="s">
        <v>44</v>
      </c>
      <c r="G487" s="27" t="s">
        <v>45</v>
      </c>
      <c r="H487" s="27" t="s">
        <v>25</v>
      </c>
      <c r="I487" s="29">
        <v>0.5</v>
      </c>
      <c r="J487" s="30">
        <v>2750</v>
      </c>
      <c r="K487" s="31">
        <f t="shared" si="2"/>
        <v>1375</v>
      </c>
      <c r="L487" s="31">
        <f t="shared" si="3"/>
        <v>412.5</v>
      </c>
      <c r="M487" s="32">
        <v>0.3</v>
      </c>
      <c r="O487" s="35"/>
      <c r="P487" s="33"/>
      <c r="Q487" s="36"/>
    </row>
    <row r="488" spans="1:17" ht="15.75" customHeight="1">
      <c r="A488" s="22"/>
      <c r="B488" s="27" t="s">
        <v>21</v>
      </c>
      <c r="C488" s="27">
        <v>1185732</v>
      </c>
      <c r="D488" s="28">
        <v>44442</v>
      </c>
      <c r="E488" s="27" t="s">
        <v>22</v>
      </c>
      <c r="F488" s="27" t="s">
        <v>44</v>
      </c>
      <c r="G488" s="27" t="s">
        <v>45</v>
      </c>
      <c r="H488" s="27" t="s">
        <v>26</v>
      </c>
      <c r="I488" s="29">
        <v>0.45</v>
      </c>
      <c r="J488" s="30">
        <v>2000</v>
      </c>
      <c r="K488" s="31">
        <f t="shared" si="2"/>
        <v>900</v>
      </c>
      <c r="L488" s="31">
        <f t="shared" si="3"/>
        <v>315</v>
      </c>
      <c r="M488" s="32">
        <v>0.35</v>
      </c>
      <c r="O488" s="35"/>
      <c r="P488" s="33"/>
      <c r="Q488" s="36"/>
    </row>
    <row r="489" spans="1:17" ht="15.75" customHeight="1">
      <c r="A489" s="22"/>
      <c r="B489" s="27" t="s">
        <v>21</v>
      </c>
      <c r="C489" s="27">
        <v>1185732</v>
      </c>
      <c r="D489" s="28">
        <v>44442</v>
      </c>
      <c r="E489" s="27" t="s">
        <v>22</v>
      </c>
      <c r="F489" s="27" t="s">
        <v>44</v>
      </c>
      <c r="G489" s="27" t="s">
        <v>45</v>
      </c>
      <c r="H489" s="27" t="s">
        <v>27</v>
      </c>
      <c r="I489" s="29">
        <v>0.45</v>
      </c>
      <c r="J489" s="30">
        <v>1750</v>
      </c>
      <c r="K489" s="31">
        <f t="shared" si="2"/>
        <v>787.5</v>
      </c>
      <c r="L489" s="31">
        <f t="shared" si="3"/>
        <v>275.625</v>
      </c>
      <c r="M489" s="32">
        <v>0.35</v>
      </c>
      <c r="O489" s="35"/>
      <c r="P489" s="33"/>
      <c r="Q489" s="36"/>
    </row>
    <row r="490" spans="1:17" ht="15.75" customHeight="1">
      <c r="A490" s="22"/>
      <c r="B490" s="27" t="s">
        <v>21</v>
      </c>
      <c r="C490" s="27">
        <v>1185732</v>
      </c>
      <c r="D490" s="28">
        <v>44442</v>
      </c>
      <c r="E490" s="27" t="s">
        <v>22</v>
      </c>
      <c r="F490" s="27" t="s">
        <v>44</v>
      </c>
      <c r="G490" s="27" t="s">
        <v>45</v>
      </c>
      <c r="H490" s="27" t="s">
        <v>28</v>
      </c>
      <c r="I490" s="29">
        <v>0.54999999999999993</v>
      </c>
      <c r="J490" s="30">
        <v>1250</v>
      </c>
      <c r="K490" s="31">
        <f t="shared" si="2"/>
        <v>687.49999999999989</v>
      </c>
      <c r="L490" s="31">
        <f t="shared" si="3"/>
        <v>206.24999999999997</v>
      </c>
      <c r="M490" s="32">
        <v>0.3</v>
      </c>
      <c r="O490" s="35"/>
      <c r="P490" s="33"/>
      <c r="Q490" s="36"/>
    </row>
    <row r="491" spans="1:17" ht="15.75" customHeight="1">
      <c r="A491" s="22"/>
      <c r="B491" s="27" t="s">
        <v>21</v>
      </c>
      <c r="C491" s="27">
        <v>1185732</v>
      </c>
      <c r="D491" s="28">
        <v>44442</v>
      </c>
      <c r="E491" s="27" t="s">
        <v>22</v>
      </c>
      <c r="F491" s="27" t="s">
        <v>44</v>
      </c>
      <c r="G491" s="27" t="s">
        <v>45</v>
      </c>
      <c r="H491" s="27" t="s">
        <v>29</v>
      </c>
      <c r="I491" s="29">
        <v>0.6</v>
      </c>
      <c r="J491" s="30">
        <v>2250</v>
      </c>
      <c r="K491" s="31">
        <f t="shared" si="2"/>
        <v>1350</v>
      </c>
      <c r="L491" s="31">
        <f t="shared" si="3"/>
        <v>337.5</v>
      </c>
      <c r="M491" s="32">
        <v>0.25</v>
      </c>
      <c r="O491" s="35"/>
      <c r="P491" s="33"/>
      <c r="Q491" s="36"/>
    </row>
    <row r="492" spans="1:17" ht="15.75" customHeight="1">
      <c r="A492" s="22"/>
      <c r="B492" s="27" t="s">
        <v>21</v>
      </c>
      <c r="C492" s="27">
        <v>1185732</v>
      </c>
      <c r="D492" s="28">
        <v>44474</v>
      </c>
      <c r="E492" s="27" t="s">
        <v>22</v>
      </c>
      <c r="F492" s="27" t="s">
        <v>44</v>
      </c>
      <c r="G492" s="27" t="s">
        <v>45</v>
      </c>
      <c r="H492" s="27" t="s">
        <v>24</v>
      </c>
      <c r="I492" s="29">
        <v>0.6</v>
      </c>
      <c r="J492" s="30">
        <v>4000</v>
      </c>
      <c r="K492" s="31">
        <f t="shared" si="2"/>
        <v>2400</v>
      </c>
      <c r="L492" s="31">
        <f t="shared" si="3"/>
        <v>1200</v>
      </c>
      <c r="M492" s="32">
        <v>0.5</v>
      </c>
      <c r="O492" s="35"/>
      <c r="P492" s="33"/>
      <c r="Q492" s="36"/>
    </row>
    <row r="493" spans="1:17" ht="15.75" customHeight="1">
      <c r="A493" s="22"/>
      <c r="B493" s="27" t="s">
        <v>21</v>
      </c>
      <c r="C493" s="27">
        <v>1185732</v>
      </c>
      <c r="D493" s="28">
        <v>44474</v>
      </c>
      <c r="E493" s="27" t="s">
        <v>22</v>
      </c>
      <c r="F493" s="27" t="s">
        <v>44</v>
      </c>
      <c r="G493" s="27" t="s">
        <v>45</v>
      </c>
      <c r="H493" s="27" t="s">
        <v>25</v>
      </c>
      <c r="I493" s="29">
        <v>0.5</v>
      </c>
      <c r="J493" s="30">
        <v>2250</v>
      </c>
      <c r="K493" s="31">
        <f t="shared" si="2"/>
        <v>1125</v>
      </c>
      <c r="L493" s="31">
        <f t="shared" si="3"/>
        <v>337.5</v>
      </c>
      <c r="M493" s="32">
        <v>0.3</v>
      </c>
      <c r="O493" s="35"/>
      <c r="P493" s="33"/>
      <c r="Q493" s="36"/>
    </row>
    <row r="494" spans="1:17" ht="15.75" customHeight="1">
      <c r="A494" s="22"/>
      <c r="B494" s="27" t="s">
        <v>21</v>
      </c>
      <c r="C494" s="27">
        <v>1185732</v>
      </c>
      <c r="D494" s="28">
        <v>44474</v>
      </c>
      <c r="E494" s="27" t="s">
        <v>22</v>
      </c>
      <c r="F494" s="27" t="s">
        <v>44</v>
      </c>
      <c r="G494" s="27" t="s">
        <v>45</v>
      </c>
      <c r="H494" s="27" t="s">
        <v>26</v>
      </c>
      <c r="I494" s="29">
        <v>0.5</v>
      </c>
      <c r="J494" s="30">
        <v>1250</v>
      </c>
      <c r="K494" s="31">
        <f t="shared" si="2"/>
        <v>625</v>
      </c>
      <c r="L494" s="31">
        <f t="shared" si="3"/>
        <v>218.75</v>
      </c>
      <c r="M494" s="32">
        <v>0.35</v>
      </c>
      <c r="O494" s="35"/>
      <c r="P494" s="33"/>
      <c r="Q494" s="36"/>
    </row>
    <row r="495" spans="1:17" ht="15.75" customHeight="1">
      <c r="A495" s="22"/>
      <c r="B495" s="27" t="s">
        <v>21</v>
      </c>
      <c r="C495" s="27">
        <v>1185732</v>
      </c>
      <c r="D495" s="28">
        <v>44474</v>
      </c>
      <c r="E495" s="27" t="s">
        <v>22</v>
      </c>
      <c r="F495" s="27" t="s">
        <v>44</v>
      </c>
      <c r="G495" s="27" t="s">
        <v>45</v>
      </c>
      <c r="H495" s="27" t="s">
        <v>27</v>
      </c>
      <c r="I495" s="29">
        <v>0.5</v>
      </c>
      <c r="J495" s="30">
        <v>1000</v>
      </c>
      <c r="K495" s="31">
        <f t="shared" si="2"/>
        <v>500</v>
      </c>
      <c r="L495" s="31">
        <f t="shared" si="3"/>
        <v>175</v>
      </c>
      <c r="M495" s="32">
        <v>0.35</v>
      </c>
      <c r="O495" s="35"/>
      <c r="P495" s="33"/>
      <c r="Q495" s="36"/>
    </row>
    <row r="496" spans="1:17" ht="15.75" customHeight="1">
      <c r="A496" s="22"/>
      <c r="B496" s="27" t="s">
        <v>21</v>
      </c>
      <c r="C496" s="27">
        <v>1185732</v>
      </c>
      <c r="D496" s="28">
        <v>44474</v>
      </c>
      <c r="E496" s="27" t="s">
        <v>22</v>
      </c>
      <c r="F496" s="27" t="s">
        <v>44</v>
      </c>
      <c r="G496" s="27" t="s">
        <v>45</v>
      </c>
      <c r="H496" s="27" t="s">
        <v>28</v>
      </c>
      <c r="I496" s="29">
        <v>0.6</v>
      </c>
      <c r="J496" s="30">
        <v>1000</v>
      </c>
      <c r="K496" s="31">
        <f t="shared" si="2"/>
        <v>600</v>
      </c>
      <c r="L496" s="31">
        <f t="shared" si="3"/>
        <v>180</v>
      </c>
      <c r="M496" s="32">
        <v>0.3</v>
      </c>
      <c r="O496" s="35"/>
      <c r="P496" s="33"/>
      <c r="Q496" s="36"/>
    </row>
    <row r="497" spans="1:18" ht="15.75" customHeight="1">
      <c r="A497" s="22"/>
      <c r="B497" s="27" t="s">
        <v>21</v>
      </c>
      <c r="C497" s="27">
        <v>1185732</v>
      </c>
      <c r="D497" s="28">
        <v>44474</v>
      </c>
      <c r="E497" s="27" t="s">
        <v>22</v>
      </c>
      <c r="F497" s="27" t="s">
        <v>44</v>
      </c>
      <c r="G497" s="27" t="s">
        <v>45</v>
      </c>
      <c r="H497" s="27" t="s">
        <v>29</v>
      </c>
      <c r="I497" s="29">
        <v>0.64999999999999991</v>
      </c>
      <c r="J497" s="30">
        <v>2250</v>
      </c>
      <c r="K497" s="31">
        <f t="shared" si="2"/>
        <v>1462.4999999999998</v>
      </c>
      <c r="L497" s="31">
        <f t="shared" si="3"/>
        <v>365.62499999999994</v>
      </c>
      <c r="M497" s="32">
        <v>0.25</v>
      </c>
      <c r="O497" s="35"/>
      <c r="P497" s="33"/>
      <c r="Q497" s="36"/>
    </row>
    <row r="498" spans="1:18" ht="15.75" customHeight="1">
      <c r="A498" s="22"/>
      <c r="B498" s="27" t="s">
        <v>21</v>
      </c>
      <c r="C498" s="27">
        <v>1185732</v>
      </c>
      <c r="D498" s="28">
        <v>44504</v>
      </c>
      <c r="E498" s="27" t="s">
        <v>22</v>
      </c>
      <c r="F498" s="27" t="s">
        <v>44</v>
      </c>
      <c r="G498" s="27" t="s">
        <v>45</v>
      </c>
      <c r="H498" s="27" t="s">
        <v>24</v>
      </c>
      <c r="I498" s="29">
        <v>0.70000000000000007</v>
      </c>
      <c r="J498" s="30">
        <v>3750</v>
      </c>
      <c r="K498" s="31">
        <f t="shared" si="2"/>
        <v>2625.0000000000005</v>
      </c>
      <c r="L498" s="31">
        <f t="shared" si="3"/>
        <v>1443.7500000000005</v>
      </c>
      <c r="M498" s="32">
        <v>0.55000000000000004</v>
      </c>
      <c r="O498" s="35"/>
      <c r="P498" s="33"/>
      <c r="Q498" s="36"/>
    </row>
    <row r="499" spans="1:18" ht="15.75" customHeight="1">
      <c r="A499" s="22"/>
      <c r="B499" s="27" t="s">
        <v>21</v>
      </c>
      <c r="C499" s="27">
        <v>1185732</v>
      </c>
      <c r="D499" s="28">
        <v>44504</v>
      </c>
      <c r="E499" s="27" t="s">
        <v>22</v>
      </c>
      <c r="F499" s="27" t="s">
        <v>44</v>
      </c>
      <c r="G499" s="27" t="s">
        <v>45</v>
      </c>
      <c r="H499" s="27" t="s">
        <v>25</v>
      </c>
      <c r="I499" s="29">
        <v>0.60000000000000009</v>
      </c>
      <c r="J499" s="30">
        <v>2000</v>
      </c>
      <c r="K499" s="31">
        <f t="shared" si="2"/>
        <v>1200.0000000000002</v>
      </c>
      <c r="L499" s="31">
        <f t="shared" si="3"/>
        <v>420.00000000000006</v>
      </c>
      <c r="M499" s="32">
        <v>0.35</v>
      </c>
      <c r="O499" s="35"/>
      <c r="P499" s="33"/>
      <c r="Q499" s="36"/>
    </row>
    <row r="500" spans="1:18" ht="15.75" customHeight="1">
      <c r="A500" s="22"/>
      <c r="B500" s="27" t="s">
        <v>21</v>
      </c>
      <c r="C500" s="27">
        <v>1185732</v>
      </c>
      <c r="D500" s="28">
        <v>44504</v>
      </c>
      <c r="E500" s="27" t="s">
        <v>22</v>
      </c>
      <c r="F500" s="27" t="s">
        <v>44</v>
      </c>
      <c r="G500" s="27" t="s">
        <v>45</v>
      </c>
      <c r="H500" s="27" t="s">
        <v>26</v>
      </c>
      <c r="I500" s="29">
        <v>0.60000000000000009</v>
      </c>
      <c r="J500" s="30">
        <v>1950</v>
      </c>
      <c r="K500" s="31">
        <f t="shared" si="2"/>
        <v>1170.0000000000002</v>
      </c>
      <c r="L500" s="31">
        <f t="shared" si="3"/>
        <v>468.00000000000006</v>
      </c>
      <c r="M500" s="32">
        <v>0.39999999999999997</v>
      </c>
      <c r="O500" s="35"/>
      <c r="P500" s="33"/>
      <c r="Q500" s="36"/>
    </row>
    <row r="501" spans="1:18" ht="15.75" customHeight="1">
      <c r="A501" s="22"/>
      <c r="B501" s="27" t="s">
        <v>21</v>
      </c>
      <c r="C501" s="27">
        <v>1185732</v>
      </c>
      <c r="D501" s="28">
        <v>44504</v>
      </c>
      <c r="E501" s="27" t="s">
        <v>22</v>
      </c>
      <c r="F501" s="27" t="s">
        <v>44</v>
      </c>
      <c r="G501" s="27" t="s">
        <v>45</v>
      </c>
      <c r="H501" s="27" t="s">
        <v>27</v>
      </c>
      <c r="I501" s="29">
        <v>0.60000000000000009</v>
      </c>
      <c r="J501" s="30">
        <v>1750</v>
      </c>
      <c r="K501" s="31">
        <f t="shared" si="2"/>
        <v>1050.0000000000002</v>
      </c>
      <c r="L501" s="31">
        <f t="shared" si="3"/>
        <v>420.00000000000006</v>
      </c>
      <c r="M501" s="32">
        <v>0.39999999999999997</v>
      </c>
      <c r="O501" s="35"/>
      <c r="P501" s="33"/>
      <c r="Q501" s="36"/>
    </row>
    <row r="502" spans="1:18" ht="15.75" customHeight="1">
      <c r="A502" s="22"/>
      <c r="B502" s="27" t="s">
        <v>21</v>
      </c>
      <c r="C502" s="27">
        <v>1185732</v>
      </c>
      <c r="D502" s="28">
        <v>44504</v>
      </c>
      <c r="E502" s="27" t="s">
        <v>22</v>
      </c>
      <c r="F502" s="27" t="s">
        <v>44</v>
      </c>
      <c r="G502" s="27" t="s">
        <v>45</v>
      </c>
      <c r="H502" s="27" t="s">
        <v>28</v>
      </c>
      <c r="I502" s="29">
        <v>0.70000000000000007</v>
      </c>
      <c r="J502" s="30">
        <v>1500</v>
      </c>
      <c r="K502" s="31">
        <f t="shared" si="2"/>
        <v>1050</v>
      </c>
      <c r="L502" s="31">
        <f t="shared" si="3"/>
        <v>367.5</v>
      </c>
      <c r="M502" s="32">
        <v>0.35</v>
      </c>
      <c r="O502" s="35"/>
      <c r="P502" s="33"/>
      <c r="Q502" s="36"/>
    </row>
    <row r="503" spans="1:18" ht="15.75" customHeight="1">
      <c r="A503" s="22"/>
      <c r="B503" s="27" t="s">
        <v>21</v>
      </c>
      <c r="C503" s="27">
        <v>1185732</v>
      </c>
      <c r="D503" s="28">
        <v>44504</v>
      </c>
      <c r="E503" s="27" t="s">
        <v>22</v>
      </c>
      <c r="F503" s="27" t="s">
        <v>44</v>
      </c>
      <c r="G503" s="27" t="s">
        <v>45</v>
      </c>
      <c r="H503" s="27" t="s">
        <v>29</v>
      </c>
      <c r="I503" s="29">
        <v>0.75</v>
      </c>
      <c r="J503" s="30">
        <v>2500</v>
      </c>
      <c r="K503" s="31">
        <f t="shared" si="2"/>
        <v>1875</v>
      </c>
      <c r="L503" s="31">
        <f t="shared" si="3"/>
        <v>562.5</v>
      </c>
      <c r="M503" s="32">
        <v>0.3</v>
      </c>
      <c r="O503" s="35"/>
      <c r="P503" s="33"/>
      <c r="Q503" s="36"/>
    </row>
    <row r="504" spans="1:18" ht="15.75" customHeight="1">
      <c r="A504" s="22"/>
      <c r="B504" s="27" t="s">
        <v>21</v>
      </c>
      <c r="C504" s="27">
        <v>1185732</v>
      </c>
      <c r="D504" s="28">
        <v>44533</v>
      </c>
      <c r="E504" s="27" t="s">
        <v>22</v>
      </c>
      <c r="F504" s="27" t="s">
        <v>44</v>
      </c>
      <c r="G504" s="27" t="s">
        <v>45</v>
      </c>
      <c r="H504" s="27" t="s">
        <v>24</v>
      </c>
      <c r="I504" s="29">
        <v>0.70000000000000007</v>
      </c>
      <c r="J504" s="30">
        <v>4750</v>
      </c>
      <c r="K504" s="31">
        <f t="shared" si="2"/>
        <v>3325.0000000000005</v>
      </c>
      <c r="L504" s="31">
        <f t="shared" si="3"/>
        <v>1828.7500000000005</v>
      </c>
      <c r="M504" s="32">
        <v>0.55000000000000004</v>
      </c>
      <c r="O504" s="35"/>
      <c r="P504" s="33"/>
      <c r="Q504" s="36"/>
    </row>
    <row r="505" spans="1:18" ht="15.75" customHeight="1">
      <c r="A505" s="22"/>
      <c r="B505" s="27" t="s">
        <v>21</v>
      </c>
      <c r="C505" s="27">
        <v>1185732</v>
      </c>
      <c r="D505" s="28">
        <v>44533</v>
      </c>
      <c r="E505" s="27" t="s">
        <v>22</v>
      </c>
      <c r="F505" s="27" t="s">
        <v>44</v>
      </c>
      <c r="G505" s="27" t="s">
        <v>45</v>
      </c>
      <c r="H505" s="27" t="s">
        <v>25</v>
      </c>
      <c r="I505" s="29">
        <v>0.60000000000000009</v>
      </c>
      <c r="J505" s="30">
        <v>2750</v>
      </c>
      <c r="K505" s="31">
        <f t="shared" si="2"/>
        <v>1650.0000000000002</v>
      </c>
      <c r="L505" s="31">
        <f t="shared" si="3"/>
        <v>577.5</v>
      </c>
      <c r="M505" s="32">
        <v>0.35</v>
      </c>
      <c r="O505" s="35"/>
      <c r="P505" s="33"/>
      <c r="Q505" s="36"/>
    </row>
    <row r="506" spans="1:18" ht="15.75" customHeight="1">
      <c r="A506" s="22"/>
      <c r="B506" s="27" t="s">
        <v>21</v>
      </c>
      <c r="C506" s="27">
        <v>1185732</v>
      </c>
      <c r="D506" s="28">
        <v>44533</v>
      </c>
      <c r="E506" s="27" t="s">
        <v>22</v>
      </c>
      <c r="F506" s="27" t="s">
        <v>44</v>
      </c>
      <c r="G506" s="27" t="s">
        <v>45</v>
      </c>
      <c r="H506" s="27" t="s">
        <v>26</v>
      </c>
      <c r="I506" s="29">
        <v>0.60000000000000009</v>
      </c>
      <c r="J506" s="30">
        <v>2250</v>
      </c>
      <c r="K506" s="31">
        <f t="shared" si="2"/>
        <v>1350.0000000000002</v>
      </c>
      <c r="L506" s="31">
        <f t="shared" si="3"/>
        <v>540</v>
      </c>
      <c r="M506" s="32">
        <v>0.39999999999999997</v>
      </c>
      <c r="O506" s="35"/>
      <c r="P506" s="33"/>
      <c r="Q506" s="36"/>
    </row>
    <row r="507" spans="1:18" ht="15.75" customHeight="1">
      <c r="A507" s="22"/>
      <c r="B507" s="27" t="s">
        <v>21</v>
      </c>
      <c r="C507" s="27">
        <v>1185732</v>
      </c>
      <c r="D507" s="28">
        <v>44533</v>
      </c>
      <c r="E507" s="27" t="s">
        <v>22</v>
      </c>
      <c r="F507" s="27" t="s">
        <v>44</v>
      </c>
      <c r="G507" s="27" t="s">
        <v>45</v>
      </c>
      <c r="H507" s="27" t="s">
        <v>27</v>
      </c>
      <c r="I507" s="29">
        <v>0.60000000000000009</v>
      </c>
      <c r="J507" s="30">
        <v>1750</v>
      </c>
      <c r="K507" s="31">
        <f t="shared" si="2"/>
        <v>1050.0000000000002</v>
      </c>
      <c r="L507" s="31">
        <f t="shared" si="3"/>
        <v>420.00000000000006</v>
      </c>
      <c r="M507" s="32">
        <v>0.39999999999999997</v>
      </c>
      <c r="O507" s="35"/>
      <c r="P507" s="33"/>
      <c r="Q507" s="36"/>
    </row>
    <row r="508" spans="1:18" ht="15.75" customHeight="1">
      <c r="A508" s="22"/>
      <c r="B508" s="27" t="s">
        <v>21</v>
      </c>
      <c r="C508" s="27">
        <v>1185732</v>
      </c>
      <c r="D508" s="28">
        <v>44533</v>
      </c>
      <c r="E508" s="27" t="s">
        <v>22</v>
      </c>
      <c r="F508" s="27" t="s">
        <v>44</v>
      </c>
      <c r="G508" s="27" t="s">
        <v>45</v>
      </c>
      <c r="H508" s="27" t="s">
        <v>28</v>
      </c>
      <c r="I508" s="29">
        <v>0.70000000000000007</v>
      </c>
      <c r="J508" s="30">
        <v>1750</v>
      </c>
      <c r="K508" s="31">
        <f t="shared" si="2"/>
        <v>1225.0000000000002</v>
      </c>
      <c r="L508" s="31">
        <f t="shared" si="3"/>
        <v>428.75000000000006</v>
      </c>
      <c r="M508" s="32">
        <v>0.35</v>
      </c>
      <c r="O508" s="35"/>
      <c r="P508" s="33"/>
      <c r="Q508" s="36"/>
    </row>
    <row r="509" spans="1:18" ht="15.75" customHeight="1">
      <c r="A509" s="22"/>
      <c r="B509" s="27" t="s">
        <v>21</v>
      </c>
      <c r="C509" s="27">
        <v>1185732</v>
      </c>
      <c r="D509" s="28">
        <v>44533</v>
      </c>
      <c r="E509" s="27" t="s">
        <v>22</v>
      </c>
      <c r="F509" s="27" t="s">
        <v>44</v>
      </c>
      <c r="G509" s="27" t="s">
        <v>45</v>
      </c>
      <c r="H509" s="27" t="s">
        <v>29</v>
      </c>
      <c r="I509" s="29">
        <v>0.75</v>
      </c>
      <c r="J509" s="30">
        <v>2750</v>
      </c>
      <c r="K509" s="31">
        <f t="shared" si="2"/>
        <v>2062.5</v>
      </c>
      <c r="L509" s="31">
        <f t="shared" si="3"/>
        <v>618.75</v>
      </c>
      <c r="M509" s="32">
        <v>0.3</v>
      </c>
      <c r="O509" s="35"/>
      <c r="P509" s="33"/>
      <c r="Q509" s="36"/>
    </row>
    <row r="510" spans="1:18" ht="15.75" customHeight="1">
      <c r="A510" s="22" t="s">
        <v>46</v>
      </c>
      <c r="B510" s="27" t="s">
        <v>34</v>
      </c>
      <c r="C510" s="27">
        <v>1128299</v>
      </c>
      <c r="D510" s="28">
        <v>44211</v>
      </c>
      <c r="E510" s="27" t="s">
        <v>35</v>
      </c>
      <c r="F510" s="27" t="s">
        <v>47</v>
      </c>
      <c r="G510" s="27" t="s">
        <v>48</v>
      </c>
      <c r="H510" s="27" t="s">
        <v>24</v>
      </c>
      <c r="I510" s="29">
        <v>0.35</v>
      </c>
      <c r="J510" s="30">
        <v>4500</v>
      </c>
      <c r="K510" s="31">
        <f t="shared" si="2"/>
        <v>1575</v>
      </c>
      <c r="L510" s="31">
        <f t="shared" si="3"/>
        <v>630</v>
      </c>
      <c r="M510" s="32">
        <v>0.4</v>
      </c>
      <c r="O510" s="37"/>
      <c r="P510" s="35"/>
      <c r="Q510" s="33"/>
      <c r="R510" s="34"/>
    </row>
    <row r="511" spans="1:18" ht="15.75" customHeight="1">
      <c r="A511" s="22"/>
      <c r="B511" s="27" t="s">
        <v>34</v>
      </c>
      <c r="C511" s="27">
        <v>1128299</v>
      </c>
      <c r="D511" s="28">
        <v>44211</v>
      </c>
      <c r="E511" s="27" t="s">
        <v>35</v>
      </c>
      <c r="F511" s="27" t="s">
        <v>47</v>
      </c>
      <c r="G511" s="27" t="s">
        <v>48</v>
      </c>
      <c r="H511" s="27" t="s">
        <v>25</v>
      </c>
      <c r="I511" s="29">
        <v>0.45</v>
      </c>
      <c r="J511" s="30">
        <v>4500</v>
      </c>
      <c r="K511" s="31">
        <f t="shared" si="2"/>
        <v>2025</v>
      </c>
      <c r="L511" s="31">
        <f t="shared" si="3"/>
        <v>506.25</v>
      </c>
      <c r="M511" s="32">
        <v>0.25</v>
      </c>
      <c r="O511" s="37"/>
      <c r="P511" s="35"/>
      <c r="Q511" s="33"/>
      <c r="R511" s="34"/>
    </row>
    <row r="512" spans="1:18" ht="15.75" customHeight="1">
      <c r="A512" s="22"/>
      <c r="B512" s="27" t="s">
        <v>34</v>
      </c>
      <c r="C512" s="27">
        <v>1128299</v>
      </c>
      <c r="D512" s="28">
        <v>44211</v>
      </c>
      <c r="E512" s="27" t="s">
        <v>35</v>
      </c>
      <c r="F512" s="27" t="s">
        <v>47</v>
      </c>
      <c r="G512" s="27" t="s">
        <v>48</v>
      </c>
      <c r="H512" s="27" t="s">
        <v>26</v>
      </c>
      <c r="I512" s="29">
        <v>0.45</v>
      </c>
      <c r="J512" s="30">
        <v>4500</v>
      </c>
      <c r="K512" s="31">
        <f t="shared" si="2"/>
        <v>2025</v>
      </c>
      <c r="L512" s="31">
        <f t="shared" si="3"/>
        <v>810</v>
      </c>
      <c r="M512" s="32">
        <v>0.4</v>
      </c>
      <c r="O512" s="37"/>
      <c r="P512" s="35"/>
      <c r="Q512" s="33"/>
      <c r="R512" s="34"/>
    </row>
    <row r="513" spans="1:18" ht="15.75" customHeight="1">
      <c r="A513" s="22"/>
      <c r="B513" s="27" t="s">
        <v>34</v>
      </c>
      <c r="C513" s="27">
        <v>1128299</v>
      </c>
      <c r="D513" s="28">
        <v>44211</v>
      </c>
      <c r="E513" s="27" t="s">
        <v>35</v>
      </c>
      <c r="F513" s="27" t="s">
        <v>47</v>
      </c>
      <c r="G513" s="27" t="s">
        <v>48</v>
      </c>
      <c r="H513" s="27" t="s">
        <v>27</v>
      </c>
      <c r="I513" s="29">
        <v>0.45</v>
      </c>
      <c r="J513" s="30">
        <v>3000</v>
      </c>
      <c r="K513" s="31">
        <f t="shared" si="2"/>
        <v>1350</v>
      </c>
      <c r="L513" s="31">
        <f t="shared" si="3"/>
        <v>472.49999999999994</v>
      </c>
      <c r="M513" s="32">
        <v>0.35</v>
      </c>
      <c r="O513" s="37"/>
      <c r="P513" s="35"/>
      <c r="Q513" s="33"/>
      <c r="R513" s="34"/>
    </row>
    <row r="514" spans="1:18" ht="15.75" customHeight="1">
      <c r="A514" s="22"/>
      <c r="B514" s="27" t="s">
        <v>34</v>
      </c>
      <c r="C514" s="27">
        <v>1128299</v>
      </c>
      <c r="D514" s="28">
        <v>44211</v>
      </c>
      <c r="E514" s="27" t="s">
        <v>35</v>
      </c>
      <c r="F514" s="27" t="s">
        <v>47</v>
      </c>
      <c r="G514" s="27" t="s">
        <v>48</v>
      </c>
      <c r="H514" s="27" t="s">
        <v>28</v>
      </c>
      <c r="I514" s="29">
        <v>0.5</v>
      </c>
      <c r="J514" s="30">
        <v>2500</v>
      </c>
      <c r="K514" s="31">
        <f t="shared" si="2"/>
        <v>1250</v>
      </c>
      <c r="L514" s="31">
        <f t="shared" si="3"/>
        <v>687.5</v>
      </c>
      <c r="M514" s="32">
        <v>0.55000000000000004</v>
      </c>
      <c r="O514" s="37"/>
      <c r="P514" s="35"/>
      <c r="Q514" s="33"/>
      <c r="R514" s="34"/>
    </row>
    <row r="515" spans="1:18" ht="15.75" customHeight="1">
      <c r="A515" s="22"/>
      <c r="B515" s="27" t="s">
        <v>34</v>
      </c>
      <c r="C515" s="27">
        <v>1128299</v>
      </c>
      <c r="D515" s="28">
        <v>44211</v>
      </c>
      <c r="E515" s="27" t="s">
        <v>35</v>
      </c>
      <c r="F515" s="27" t="s">
        <v>47</v>
      </c>
      <c r="G515" s="27" t="s">
        <v>48</v>
      </c>
      <c r="H515" s="27" t="s">
        <v>29</v>
      </c>
      <c r="I515" s="29">
        <v>0.45</v>
      </c>
      <c r="J515" s="30">
        <v>4750</v>
      </c>
      <c r="K515" s="31">
        <f t="shared" si="2"/>
        <v>2137.5</v>
      </c>
      <c r="L515" s="31">
        <f t="shared" si="3"/>
        <v>427.5</v>
      </c>
      <c r="M515" s="32">
        <v>0.2</v>
      </c>
      <c r="O515" s="37"/>
      <c r="P515" s="35"/>
      <c r="Q515" s="33"/>
      <c r="R515" s="34"/>
    </row>
    <row r="516" spans="1:18" ht="15.75" customHeight="1">
      <c r="A516" s="22"/>
      <c r="B516" s="27" t="s">
        <v>34</v>
      </c>
      <c r="C516" s="27">
        <v>1128299</v>
      </c>
      <c r="D516" s="28">
        <v>44242</v>
      </c>
      <c r="E516" s="27" t="s">
        <v>35</v>
      </c>
      <c r="F516" s="27" t="s">
        <v>47</v>
      </c>
      <c r="G516" s="27" t="s">
        <v>48</v>
      </c>
      <c r="H516" s="27" t="s">
        <v>24</v>
      </c>
      <c r="I516" s="29">
        <v>0.35</v>
      </c>
      <c r="J516" s="30">
        <v>5250</v>
      </c>
      <c r="K516" s="31">
        <f t="shared" ref="K516:K770" si="4">I516*J516</f>
        <v>1837.4999999999998</v>
      </c>
      <c r="L516" s="31">
        <f t="shared" ref="L516:L770" si="5">K516*M516</f>
        <v>735</v>
      </c>
      <c r="M516" s="32">
        <v>0.4</v>
      </c>
      <c r="O516" s="37"/>
      <c r="P516" s="35"/>
      <c r="Q516" s="33"/>
      <c r="R516" s="34"/>
    </row>
    <row r="517" spans="1:18" ht="15.75" customHeight="1">
      <c r="A517" s="22"/>
      <c r="B517" s="27" t="s">
        <v>34</v>
      </c>
      <c r="C517" s="27">
        <v>1128299</v>
      </c>
      <c r="D517" s="28">
        <v>44242</v>
      </c>
      <c r="E517" s="27" t="s">
        <v>35</v>
      </c>
      <c r="F517" s="27" t="s">
        <v>47</v>
      </c>
      <c r="G517" s="27" t="s">
        <v>48</v>
      </c>
      <c r="H517" s="27" t="s">
        <v>25</v>
      </c>
      <c r="I517" s="29">
        <v>0.45</v>
      </c>
      <c r="J517" s="30">
        <v>4250</v>
      </c>
      <c r="K517" s="31">
        <f t="shared" si="4"/>
        <v>1912.5</v>
      </c>
      <c r="L517" s="31">
        <f t="shared" si="5"/>
        <v>478.125</v>
      </c>
      <c r="M517" s="32">
        <v>0.25</v>
      </c>
      <c r="O517" s="37"/>
      <c r="P517" s="35"/>
      <c r="Q517" s="33"/>
      <c r="R517" s="34"/>
    </row>
    <row r="518" spans="1:18" ht="15.75" customHeight="1">
      <c r="A518" s="22"/>
      <c r="B518" s="27" t="s">
        <v>34</v>
      </c>
      <c r="C518" s="27">
        <v>1128299</v>
      </c>
      <c r="D518" s="28">
        <v>44242</v>
      </c>
      <c r="E518" s="27" t="s">
        <v>35</v>
      </c>
      <c r="F518" s="27" t="s">
        <v>47</v>
      </c>
      <c r="G518" s="27" t="s">
        <v>48</v>
      </c>
      <c r="H518" s="27" t="s">
        <v>26</v>
      </c>
      <c r="I518" s="29">
        <v>0.45</v>
      </c>
      <c r="J518" s="30">
        <v>4250</v>
      </c>
      <c r="K518" s="31">
        <f t="shared" si="4"/>
        <v>1912.5</v>
      </c>
      <c r="L518" s="31">
        <f t="shared" si="5"/>
        <v>765</v>
      </c>
      <c r="M518" s="32">
        <v>0.4</v>
      </c>
      <c r="O518" s="37"/>
      <c r="P518" s="35"/>
      <c r="Q518" s="33"/>
      <c r="R518" s="34"/>
    </row>
    <row r="519" spans="1:18" ht="15.75" customHeight="1">
      <c r="A519" s="22"/>
      <c r="B519" s="27" t="s">
        <v>34</v>
      </c>
      <c r="C519" s="27">
        <v>1128299</v>
      </c>
      <c r="D519" s="28">
        <v>44242</v>
      </c>
      <c r="E519" s="27" t="s">
        <v>35</v>
      </c>
      <c r="F519" s="27" t="s">
        <v>47</v>
      </c>
      <c r="G519" s="27" t="s">
        <v>48</v>
      </c>
      <c r="H519" s="27" t="s">
        <v>27</v>
      </c>
      <c r="I519" s="29">
        <v>0.45</v>
      </c>
      <c r="J519" s="30">
        <v>2750</v>
      </c>
      <c r="K519" s="31">
        <f t="shared" si="4"/>
        <v>1237.5</v>
      </c>
      <c r="L519" s="31">
        <f t="shared" si="5"/>
        <v>433.125</v>
      </c>
      <c r="M519" s="32">
        <v>0.35</v>
      </c>
      <c r="O519" s="37"/>
      <c r="P519" s="35"/>
      <c r="Q519" s="33"/>
      <c r="R519" s="34"/>
    </row>
    <row r="520" spans="1:18" ht="15.75" customHeight="1">
      <c r="A520" s="22"/>
      <c r="B520" s="27" t="s">
        <v>34</v>
      </c>
      <c r="C520" s="27">
        <v>1128299</v>
      </c>
      <c r="D520" s="28">
        <v>44242</v>
      </c>
      <c r="E520" s="27" t="s">
        <v>35</v>
      </c>
      <c r="F520" s="27" t="s">
        <v>47</v>
      </c>
      <c r="G520" s="27" t="s">
        <v>48</v>
      </c>
      <c r="H520" s="27" t="s">
        <v>28</v>
      </c>
      <c r="I520" s="29">
        <v>0.5</v>
      </c>
      <c r="J520" s="30">
        <v>2000</v>
      </c>
      <c r="K520" s="31">
        <f t="shared" si="4"/>
        <v>1000</v>
      </c>
      <c r="L520" s="31">
        <f t="shared" si="5"/>
        <v>550</v>
      </c>
      <c r="M520" s="32">
        <v>0.55000000000000004</v>
      </c>
      <c r="O520" s="37"/>
      <c r="P520" s="35"/>
      <c r="Q520" s="33"/>
      <c r="R520" s="34"/>
    </row>
    <row r="521" spans="1:18" ht="15.75" customHeight="1">
      <c r="A521" s="22"/>
      <c r="B521" s="27" t="s">
        <v>34</v>
      </c>
      <c r="C521" s="27">
        <v>1128299</v>
      </c>
      <c r="D521" s="28">
        <v>44242</v>
      </c>
      <c r="E521" s="27" t="s">
        <v>35</v>
      </c>
      <c r="F521" s="27" t="s">
        <v>47</v>
      </c>
      <c r="G521" s="27" t="s">
        <v>48</v>
      </c>
      <c r="H521" s="27" t="s">
        <v>29</v>
      </c>
      <c r="I521" s="29">
        <v>0.45</v>
      </c>
      <c r="J521" s="30">
        <v>4000</v>
      </c>
      <c r="K521" s="31">
        <f t="shared" si="4"/>
        <v>1800</v>
      </c>
      <c r="L521" s="31">
        <f t="shared" si="5"/>
        <v>360</v>
      </c>
      <c r="M521" s="32">
        <v>0.2</v>
      </c>
      <c r="O521" s="37"/>
      <c r="P521" s="35"/>
      <c r="Q521" s="33"/>
      <c r="R521" s="34"/>
    </row>
    <row r="522" spans="1:18" ht="15.75" customHeight="1">
      <c r="A522" s="22"/>
      <c r="B522" s="27" t="s">
        <v>34</v>
      </c>
      <c r="C522" s="27">
        <v>1128299</v>
      </c>
      <c r="D522" s="28">
        <v>44269</v>
      </c>
      <c r="E522" s="27" t="s">
        <v>35</v>
      </c>
      <c r="F522" s="27" t="s">
        <v>47</v>
      </c>
      <c r="G522" s="27" t="s">
        <v>48</v>
      </c>
      <c r="H522" s="27" t="s">
        <v>24</v>
      </c>
      <c r="I522" s="29">
        <v>0.45</v>
      </c>
      <c r="J522" s="30">
        <v>5500</v>
      </c>
      <c r="K522" s="31">
        <f t="shared" si="4"/>
        <v>2475</v>
      </c>
      <c r="L522" s="31">
        <f t="shared" si="5"/>
        <v>990</v>
      </c>
      <c r="M522" s="32">
        <v>0.4</v>
      </c>
      <c r="O522" s="37"/>
      <c r="P522" s="35"/>
      <c r="Q522" s="33"/>
      <c r="R522" s="34"/>
    </row>
    <row r="523" spans="1:18" ht="15.75" customHeight="1">
      <c r="A523" s="22"/>
      <c r="B523" s="27" t="s">
        <v>34</v>
      </c>
      <c r="C523" s="27">
        <v>1128299</v>
      </c>
      <c r="D523" s="28">
        <v>44269</v>
      </c>
      <c r="E523" s="27" t="s">
        <v>35</v>
      </c>
      <c r="F523" s="27" t="s">
        <v>47</v>
      </c>
      <c r="G523" s="27" t="s">
        <v>48</v>
      </c>
      <c r="H523" s="27" t="s">
        <v>25</v>
      </c>
      <c r="I523" s="29">
        <v>0.54999999999999993</v>
      </c>
      <c r="J523" s="30">
        <v>4000</v>
      </c>
      <c r="K523" s="31">
        <f t="shared" si="4"/>
        <v>2199.9999999999995</v>
      </c>
      <c r="L523" s="31">
        <f t="shared" si="5"/>
        <v>549.99999999999989</v>
      </c>
      <c r="M523" s="32">
        <v>0.25</v>
      </c>
      <c r="O523" s="37"/>
      <c r="P523" s="35"/>
      <c r="Q523" s="33"/>
      <c r="R523" s="34"/>
    </row>
    <row r="524" spans="1:18" ht="15.75" customHeight="1">
      <c r="A524" s="22"/>
      <c r="B524" s="27" t="s">
        <v>34</v>
      </c>
      <c r="C524" s="27">
        <v>1128299</v>
      </c>
      <c r="D524" s="28">
        <v>44269</v>
      </c>
      <c r="E524" s="27" t="s">
        <v>35</v>
      </c>
      <c r="F524" s="27" t="s">
        <v>47</v>
      </c>
      <c r="G524" s="27" t="s">
        <v>48</v>
      </c>
      <c r="H524" s="27" t="s">
        <v>26</v>
      </c>
      <c r="I524" s="29">
        <v>0.54999999999999993</v>
      </c>
      <c r="J524" s="30">
        <v>4000</v>
      </c>
      <c r="K524" s="31">
        <f t="shared" si="4"/>
        <v>2199.9999999999995</v>
      </c>
      <c r="L524" s="31">
        <f t="shared" si="5"/>
        <v>879.99999999999989</v>
      </c>
      <c r="M524" s="32">
        <v>0.4</v>
      </c>
      <c r="O524" s="37"/>
      <c r="P524" s="35"/>
      <c r="Q524" s="33"/>
      <c r="R524" s="34"/>
    </row>
    <row r="525" spans="1:18" ht="15.75" customHeight="1">
      <c r="A525" s="22"/>
      <c r="B525" s="27" t="s">
        <v>34</v>
      </c>
      <c r="C525" s="27">
        <v>1128299</v>
      </c>
      <c r="D525" s="28">
        <v>44269</v>
      </c>
      <c r="E525" s="27" t="s">
        <v>35</v>
      </c>
      <c r="F525" s="27" t="s">
        <v>47</v>
      </c>
      <c r="G525" s="27" t="s">
        <v>48</v>
      </c>
      <c r="H525" s="27" t="s">
        <v>27</v>
      </c>
      <c r="I525" s="29">
        <v>0.54999999999999993</v>
      </c>
      <c r="J525" s="30">
        <v>3000</v>
      </c>
      <c r="K525" s="31">
        <f t="shared" si="4"/>
        <v>1649.9999999999998</v>
      </c>
      <c r="L525" s="31">
        <f t="shared" si="5"/>
        <v>577.49999999999989</v>
      </c>
      <c r="M525" s="32">
        <v>0.35</v>
      </c>
      <c r="O525" s="37"/>
      <c r="P525" s="35"/>
      <c r="Q525" s="33"/>
      <c r="R525" s="34"/>
    </row>
    <row r="526" spans="1:18" ht="15.75" customHeight="1">
      <c r="A526" s="22"/>
      <c r="B526" s="27" t="s">
        <v>34</v>
      </c>
      <c r="C526" s="27">
        <v>1128299</v>
      </c>
      <c r="D526" s="28">
        <v>44269</v>
      </c>
      <c r="E526" s="27" t="s">
        <v>35</v>
      </c>
      <c r="F526" s="27" t="s">
        <v>47</v>
      </c>
      <c r="G526" s="27" t="s">
        <v>48</v>
      </c>
      <c r="H526" s="27" t="s">
        <v>28</v>
      </c>
      <c r="I526" s="29">
        <v>0.6</v>
      </c>
      <c r="J526" s="30">
        <v>1750</v>
      </c>
      <c r="K526" s="31">
        <f t="shared" si="4"/>
        <v>1050</v>
      </c>
      <c r="L526" s="31">
        <f t="shared" si="5"/>
        <v>577.5</v>
      </c>
      <c r="M526" s="32">
        <v>0.55000000000000004</v>
      </c>
      <c r="O526" s="37"/>
      <c r="P526" s="35"/>
      <c r="Q526" s="33"/>
      <c r="R526" s="34"/>
    </row>
    <row r="527" spans="1:18" ht="15.75" customHeight="1">
      <c r="A527" s="22"/>
      <c r="B527" s="27" t="s">
        <v>34</v>
      </c>
      <c r="C527" s="27">
        <v>1128299</v>
      </c>
      <c r="D527" s="28">
        <v>44269</v>
      </c>
      <c r="E527" s="27" t="s">
        <v>35</v>
      </c>
      <c r="F527" s="27" t="s">
        <v>47</v>
      </c>
      <c r="G527" s="27" t="s">
        <v>48</v>
      </c>
      <c r="H527" s="27" t="s">
        <v>29</v>
      </c>
      <c r="I527" s="29">
        <v>0.54999999999999993</v>
      </c>
      <c r="J527" s="30">
        <v>3750</v>
      </c>
      <c r="K527" s="31">
        <f t="shared" si="4"/>
        <v>2062.4999999999995</v>
      </c>
      <c r="L527" s="31">
        <f t="shared" si="5"/>
        <v>412.49999999999994</v>
      </c>
      <c r="M527" s="32">
        <v>0.2</v>
      </c>
      <c r="O527" s="37"/>
      <c r="P527" s="35"/>
      <c r="Q527" s="33"/>
      <c r="R527" s="34"/>
    </row>
    <row r="528" spans="1:18" ht="15.75" customHeight="1">
      <c r="A528" s="22"/>
      <c r="B528" s="27" t="s">
        <v>34</v>
      </c>
      <c r="C528" s="27">
        <v>1128299</v>
      </c>
      <c r="D528" s="28">
        <v>44301</v>
      </c>
      <c r="E528" s="27" t="s">
        <v>35</v>
      </c>
      <c r="F528" s="27" t="s">
        <v>47</v>
      </c>
      <c r="G528" s="27" t="s">
        <v>48</v>
      </c>
      <c r="H528" s="27" t="s">
        <v>24</v>
      </c>
      <c r="I528" s="29">
        <v>0.6</v>
      </c>
      <c r="J528" s="30">
        <v>5500</v>
      </c>
      <c r="K528" s="31">
        <f t="shared" si="4"/>
        <v>3300</v>
      </c>
      <c r="L528" s="31">
        <f t="shared" si="5"/>
        <v>1320</v>
      </c>
      <c r="M528" s="32">
        <v>0.4</v>
      </c>
      <c r="O528" s="37"/>
      <c r="P528" s="35"/>
      <c r="Q528" s="33"/>
      <c r="R528" s="34"/>
    </row>
    <row r="529" spans="1:18" ht="15.75" customHeight="1">
      <c r="A529" s="22"/>
      <c r="B529" s="27" t="s">
        <v>34</v>
      </c>
      <c r="C529" s="27">
        <v>1128299</v>
      </c>
      <c r="D529" s="28">
        <v>44301</v>
      </c>
      <c r="E529" s="27" t="s">
        <v>35</v>
      </c>
      <c r="F529" s="27" t="s">
        <v>47</v>
      </c>
      <c r="G529" s="27" t="s">
        <v>48</v>
      </c>
      <c r="H529" s="27" t="s">
        <v>25</v>
      </c>
      <c r="I529" s="29">
        <v>0.65</v>
      </c>
      <c r="J529" s="30">
        <v>3500</v>
      </c>
      <c r="K529" s="31">
        <f t="shared" si="4"/>
        <v>2275</v>
      </c>
      <c r="L529" s="31">
        <f t="shared" si="5"/>
        <v>568.75</v>
      </c>
      <c r="M529" s="32">
        <v>0.25</v>
      </c>
      <c r="O529" s="37"/>
      <c r="P529" s="35"/>
      <c r="Q529" s="33"/>
      <c r="R529" s="34"/>
    </row>
    <row r="530" spans="1:18" ht="15.75" customHeight="1">
      <c r="A530" s="22"/>
      <c r="B530" s="27" t="s">
        <v>34</v>
      </c>
      <c r="C530" s="27">
        <v>1128299</v>
      </c>
      <c r="D530" s="28">
        <v>44301</v>
      </c>
      <c r="E530" s="27" t="s">
        <v>35</v>
      </c>
      <c r="F530" s="27" t="s">
        <v>47</v>
      </c>
      <c r="G530" s="27" t="s">
        <v>48</v>
      </c>
      <c r="H530" s="27" t="s">
        <v>26</v>
      </c>
      <c r="I530" s="29">
        <v>0.65</v>
      </c>
      <c r="J530" s="30">
        <v>4000</v>
      </c>
      <c r="K530" s="31">
        <f t="shared" si="4"/>
        <v>2600</v>
      </c>
      <c r="L530" s="31">
        <f t="shared" si="5"/>
        <v>1040</v>
      </c>
      <c r="M530" s="32">
        <v>0.4</v>
      </c>
      <c r="O530" s="37"/>
      <c r="P530" s="35"/>
      <c r="Q530" s="33"/>
      <c r="R530" s="34"/>
    </row>
    <row r="531" spans="1:18" ht="15.75" customHeight="1">
      <c r="A531" s="22"/>
      <c r="B531" s="27" t="s">
        <v>34</v>
      </c>
      <c r="C531" s="27">
        <v>1128299</v>
      </c>
      <c r="D531" s="28">
        <v>44301</v>
      </c>
      <c r="E531" s="27" t="s">
        <v>35</v>
      </c>
      <c r="F531" s="27" t="s">
        <v>47</v>
      </c>
      <c r="G531" s="27" t="s">
        <v>48</v>
      </c>
      <c r="H531" s="27" t="s">
        <v>27</v>
      </c>
      <c r="I531" s="29">
        <v>0.6</v>
      </c>
      <c r="J531" s="30">
        <v>3000</v>
      </c>
      <c r="K531" s="31">
        <f t="shared" si="4"/>
        <v>1800</v>
      </c>
      <c r="L531" s="31">
        <f t="shared" si="5"/>
        <v>630</v>
      </c>
      <c r="M531" s="32">
        <v>0.35</v>
      </c>
      <c r="O531" s="37"/>
      <c r="P531" s="35"/>
      <c r="Q531" s="33"/>
      <c r="R531" s="34"/>
    </row>
    <row r="532" spans="1:18" ht="15.75" customHeight="1">
      <c r="A532" s="22"/>
      <c r="B532" s="27" t="s">
        <v>34</v>
      </c>
      <c r="C532" s="27">
        <v>1128299</v>
      </c>
      <c r="D532" s="28">
        <v>44301</v>
      </c>
      <c r="E532" s="27" t="s">
        <v>35</v>
      </c>
      <c r="F532" s="27" t="s">
        <v>47</v>
      </c>
      <c r="G532" s="27" t="s">
        <v>48</v>
      </c>
      <c r="H532" s="27" t="s">
        <v>28</v>
      </c>
      <c r="I532" s="29">
        <v>0.65</v>
      </c>
      <c r="J532" s="30">
        <v>2000</v>
      </c>
      <c r="K532" s="31">
        <f t="shared" si="4"/>
        <v>1300</v>
      </c>
      <c r="L532" s="31">
        <f t="shared" si="5"/>
        <v>715.00000000000011</v>
      </c>
      <c r="M532" s="32">
        <v>0.55000000000000004</v>
      </c>
      <c r="O532" s="37"/>
      <c r="P532" s="35"/>
      <c r="Q532" s="33"/>
      <c r="R532" s="34"/>
    </row>
    <row r="533" spans="1:18" ht="15.75" customHeight="1">
      <c r="A533" s="22"/>
      <c r="B533" s="27" t="s">
        <v>34</v>
      </c>
      <c r="C533" s="27">
        <v>1128299</v>
      </c>
      <c r="D533" s="28">
        <v>44301</v>
      </c>
      <c r="E533" s="27" t="s">
        <v>35</v>
      </c>
      <c r="F533" s="27" t="s">
        <v>47</v>
      </c>
      <c r="G533" s="27" t="s">
        <v>48</v>
      </c>
      <c r="H533" s="27" t="s">
        <v>29</v>
      </c>
      <c r="I533" s="29">
        <v>0.8</v>
      </c>
      <c r="J533" s="30">
        <v>3500</v>
      </c>
      <c r="K533" s="31">
        <f t="shared" si="4"/>
        <v>2800</v>
      </c>
      <c r="L533" s="31">
        <f t="shared" si="5"/>
        <v>560</v>
      </c>
      <c r="M533" s="32">
        <v>0.2</v>
      </c>
      <c r="O533" s="37"/>
      <c r="P533" s="35"/>
      <c r="Q533" s="33"/>
      <c r="R533" s="34"/>
    </row>
    <row r="534" spans="1:18" ht="15.75" customHeight="1">
      <c r="A534" s="22"/>
      <c r="B534" s="27" t="s">
        <v>34</v>
      </c>
      <c r="C534" s="27">
        <v>1128299</v>
      </c>
      <c r="D534" s="28">
        <v>44332</v>
      </c>
      <c r="E534" s="27" t="s">
        <v>35</v>
      </c>
      <c r="F534" s="27" t="s">
        <v>47</v>
      </c>
      <c r="G534" s="27" t="s">
        <v>48</v>
      </c>
      <c r="H534" s="27" t="s">
        <v>24</v>
      </c>
      <c r="I534" s="29">
        <v>0.6</v>
      </c>
      <c r="J534" s="30">
        <v>5500</v>
      </c>
      <c r="K534" s="31">
        <f t="shared" si="4"/>
        <v>3300</v>
      </c>
      <c r="L534" s="31">
        <f t="shared" si="5"/>
        <v>1485</v>
      </c>
      <c r="M534" s="32">
        <v>0.45</v>
      </c>
      <c r="O534" s="37"/>
      <c r="P534" s="35"/>
      <c r="Q534" s="33"/>
      <c r="R534" s="34"/>
    </row>
    <row r="535" spans="1:18" ht="15.75" customHeight="1">
      <c r="A535" s="22"/>
      <c r="B535" s="27" t="s">
        <v>34</v>
      </c>
      <c r="C535" s="27">
        <v>1128299</v>
      </c>
      <c r="D535" s="28">
        <v>44332</v>
      </c>
      <c r="E535" s="27" t="s">
        <v>35</v>
      </c>
      <c r="F535" s="27" t="s">
        <v>47</v>
      </c>
      <c r="G535" s="27" t="s">
        <v>48</v>
      </c>
      <c r="H535" s="27" t="s">
        <v>25</v>
      </c>
      <c r="I535" s="29">
        <v>0.65</v>
      </c>
      <c r="J535" s="30">
        <v>4000</v>
      </c>
      <c r="K535" s="31">
        <f t="shared" si="4"/>
        <v>2600</v>
      </c>
      <c r="L535" s="31">
        <f t="shared" si="5"/>
        <v>780</v>
      </c>
      <c r="M535" s="32">
        <v>0.3</v>
      </c>
      <c r="O535" s="37"/>
      <c r="P535" s="35"/>
      <c r="Q535" s="33"/>
      <c r="R535" s="34"/>
    </row>
    <row r="536" spans="1:18" ht="15.75" customHeight="1">
      <c r="A536" s="22"/>
      <c r="B536" s="27" t="s">
        <v>34</v>
      </c>
      <c r="C536" s="27">
        <v>1128299</v>
      </c>
      <c r="D536" s="28">
        <v>44332</v>
      </c>
      <c r="E536" s="27" t="s">
        <v>35</v>
      </c>
      <c r="F536" s="27" t="s">
        <v>47</v>
      </c>
      <c r="G536" s="27" t="s">
        <v>48</v>
      </c>
      <c r="H536" s="27" t="s">
        <v>26</v>
      </c>
      <c r="I536" s="29">
        <v>0.65</v>
      </c>
      <c r="J536" s="30">
        <v>4000</v>
      </c>
      <c r="K536" s="31">
        <f t="shared" si="4"/>
        <v>2600</v>
      </c>
      <c r="L536" s="31">
        <f t="shared" si="5"/>
        <v>1170</v>
      </c>
      <c r="M536" s="32">
        <v>0.45</v>
      </c>
      <c r="O536" s="37"/>
      <c r="P536" s="35"/>
      <c r="Q536" s="33"/>
      <c r="R536" s="34"/>
    </row>
    <row r="537" spans="1:18" ht="15.75" customHeight="1">
      <c r="A537" s="22"/>
      <c r="B537" s="27" t="s">
        <v>34</v>
      </c>
      <c r="C537" s="27">
        <v>1128299</v>
      </c>
      <c r="D537" s="28">
        <v>44332</v>
      </c>
      <c r="E537" s="27" t="s">
        <v>35</v>
      </c>
      <c r="F537" s="27" t="s">
        <v>47</v>
      </c>
      <c r="G537" s="27" t="s">
        <v>48</v>
      </c>
      <c r="H537" s="27" t="s">
        <v>27</v>
      </c>
      <c r="I537" s="29">
        <v>0.6</v>
      </c>
      <c r="J537" s="30">
        <v>3000</v>
      </c>
      <c r="K537" s="31">
        <f t="shared" si="4"/>
        <v>1800</v>
      </c>
      <c r="L537" s="31">
        <f t="shared" si="5"/>
        <v>719.99999999999989</v>
      </c>
      <c r="M537" s="32">
        <v>0.39999999999999997</v>
      </c>
      <c r="O537" s="37"/>
      <c r="P537" s="35"/>
      <c r="Q537" s="33"/>
      <c r="R537" s="34"/>
    </row>
    <row r="538" spans="1:18" ht="15.75" customHeight="1">
      <c r="A538" s="22"/>
      <c r="B538" s="27" t="s">
        <v>34</v>
      </c>
      <c r="C538" s="27">
        <v>1128299</v>
      </c>
      <c r="D538" s="28">
        <v>44332</v>
      </c>
      <c r="E538" s="27" t="s">
        <v>35</v>
      </c>
      <c r="F538" s="27" t="s">
        <v>47</v>
      </c>
      <c r="G538" s="27" t="s">
        <v>48</v>
      </c>
      <c r="H538" s="27" t="s">
        <v>28</v>
      </c>
      <c r="I538" s="29">
        <v>0.65</v>
      </c>
      <c r="J538" s="30">
        <v>2000</v>
      </c>
      <c r="K538" s="31">
        <f t="shared" si="4"/>
        <v>1300</v>
      </c>
      <c r="L538" s="31">
        <f t="shared" si="5"/>
        <v>780.00000000000011</v>
      </c>
      <c r="M538" s="32">
        <v>0.60000000000000009</v>
      </c>
      <c r="O538" s="37"/>
      <c r="P538" s="35"/>
      <c r="Q538" s="33"/>
      <c r="R538" s="34"/>
    </row>
    <row r="539" spans="1:18" ht="15.75" customHeight="1">
      <c r="A539" s="22"/>
      <c r="B539" s="27" t="s">
        <v>34</v>
      </c>
      <c r="C539" s="27">
        <v>1128299</v>
      </c>
      <c r="D539" s="28">
        <v>44332</v>
      </c>
      <c r="E539" s="27" t="s">
        <v>35</v>
      </c>
      <c r="F539" s="27" t="s">
        <v>47</v>
      </c>
      <c r="G539" s="27" t="s">
        <v>48</v>
      </c>
      <c r="H539" s="27" t="s">
        <v>29</v>
      </c>
      <c r="I539" s="29">
        <v>0.8</v>
      </c>
      <c r="J539" s="30">
        <v>4500</v>
      </c>
      <c r="K539" s="31">
        <f t="shared" si="4"/>
        <v>3600</v>
      </c>
      <c r="L539" s="31">
        <f t="shared" si="5"/>
        <v>900</v>
      </c>
      <c r="M539" s="32">
        <v>0.25</v>
      </c>
      <c r="O539" s="37"/>
      <c r="P539" s="35"/>
      <c r="Q539" s="33"/>
      <c r="R539" s="34"/>
    </row>
    <row r="540" spans="1:18" ht="15.75" customHeight="1">
      <c r="A540" s="22"/>
      <c r="B540" s="27" t="s">
        <v>34</v>
      </c>
      <c r="C540" s="27">
        <v>1128299</v>
      </c>
      <c r="D540" s="28">
        <v>44362</v>
      </c>
      <c r="E540" s="27" t="s">
        <v>35</v>
      </c>
      <c r="F540" s="27" t="s">
        <v>47</v>
      </c>
      <c r="G540" s="27" t="s">
        <v>48</v>
      </c>
      <c r="H540" s="27" t="s">
        <v>24</v>
      </c>
      <c r="I540" s="29">
        <v>0.6</v>
      </c>
      <c r="J540" s="30">
        <v>7000</v>
      </c>
      <c r="K540" s="31">
        <f t="shared" si="4"/>
        <v>4200</v>
      </c>
      <c r="L540" s="31">
        <f t="shared" si="5"/>
        <v>1890</v>
      </c>
      <c r="M540" s="32">
        <v>0.45</v>
      </c>
      <c r="O540" s="37"/>
      <c r="P540" s="35"/>
      <c r="Q540" s="33"/>
      <c r="R540" s="34"/>
    </row>
    <row r="541" spans="1:18" ht="15.75" customHeight="1">
      <c r="A541" s="22"/>
      <c r="B541" s="27" t="s">
        <v>34</v>
      </c>
      <c r="C541" s="27">
        <v>1128299</v>
      </c>
      <c r="D541" s="28">
        <v>44362</v>
      </c>
      <c r="E541" s="27" t="s">
        <v>35</v>
      </c>
      <c r="F541" s="27" t="s">
        <v>47</v>
      </c>
      <c r="G541" s="27" t="s">
        <v>48</v>
      </c>
      <c r="H541" s="27" t="s">
        <v>25</v>
      </c>
      <c r="I541" s="29">
        <v>0.65</v>
      </c>
      <c r="J541" s="30">
        <v>5500</v>
      </c>
      <c r="K541" s="31">
        <f t="shared" si="4"/>
        <v>3575</v>
      </c>
      <c r="L541" s="31">
        <f t="shared" si="5"/>
        <v>1072.5</v>
      </c>
      <c r="M541" s="32">
        <v>0.3</v>
      </c>
      <c r="O541" s="37"/>
      <c r="P541" s="35"/>
      <c r="Q541" s="33"/>
      <c r="R541" s="34"/>
    </row>
    <row r="542" spans="1:18" ht="15.75" customHeight="1">
      <c r="A542" s="22"/>
      <c r="B542" s="27" t="s">
        <v>34</v>
      </c>
      <c r="C542" s="27">
        <v>1128299</v>
      </c>
      <c r="D542" s="28">
        <v>44362</v>
      </c>
      <c r="E542" s="27" t="s">
        <v>35</v>
      </c>
      <c r="F542" s="27" t="s">
        <v>47</v>
      </c>
      <c r="G542" s="27" t="s">
        <v>48</v>
      </c>
      <c r="H542" s="27" t="s">
        <v>26</v>
      </c>
      <c r="I542" s="29">
        <v>0.65</v>
      </c>
      <c r="J542" s="30">
        <v>5500</v>
      </c>
      <c r="K542" s="31">
        <f t="shared" si="4"/>
        <v>3575</v>
      </c>
      <c r="L542" s="31">
        <f t="shared" si="5"/>
        <v>1608.75</v>
      </c>
      <c r="M542" s="32">
        <v>0.45</v>
      </c>
      <c r="O542" s="37"/>
      <c r="P542" s="35"/>
      <c r="Q542" s="33"/>
      <c r="R542" s="34"/>
    </row>
    <row r="543" spans="1:18" ht="15.75" customHeight="1">
      <c r="A543" s="22"/>
      <c r="B543" s="27" t="s">
        <v>34</v>
      </c>
      <c r="C543" s="27">
        <v>1128299</v>
      </c>
      <c r="D543" s="28">
        <v>44362</v>
      </c>
      <c r="E543" s="27" t="s">
        <v>35</v>
      </c>
      <c r="F543" s="27" t="s">
        <v>47</v>
      </c>
      <c r="G543" s="27" t="s">
        <v>48</v>
      </c>
      <c r="H543" s="27" t="s">
        <v>27</v>
      </c>
      <c r="I543" s="29">
        <v>0.6</v>
      </c>
      <c r="J543" s="30">
        <v>4250</v>
      </c>
      <c r="K543" s="31">
        <f t="shared" si="4"/>
        <v>2550</v>
      </c>
      <c r="L543" s="31">
        <f t="shared" si="5"/>
        <v>1019.9999999999999</v>
      </c>
      <c r="M543" s="32">
        <v>0.39999999999999997</v>
      </c>
      <c r="O543" s="37"/>
      <c r="P543" s="35"/>
      <c r="Q543" s="33"/>
      <c r="R543" s="34"/>
    </row>
    <row r="544" spans="1:18" ht="15.75" customHeight="1">
      <c r="A544" s="22"/>
      <c r="B544" s="27" t="s">
        <v>34</v>
      </c>
      <c r="C544" s="27">
        <v>1128299</v>
      </c>
      <c r="D544" s="28">
        <v>44362</v>
      </c>
      <c r="E544" s="27" t="s">
        <v>35</v>
      </c>
      <c r="F544" s="27" t="s">
        <v>47</v>
      </c>
      <c r="G544" s="27" t="s">
        <v>48</v>
      </c>
      <c r="H544" s="27" t="s">
        <v>28</v>
      </c>
      <c r="I544" s="29">
        <v>0.65</v>
      </c>
      <c r="J544" s="30">
        <v>3000</v>
      </c>
      <c r="K544" s="31">
        <f t="shared" si="4"/>
        <v>1950</v>
      </c>
      <c r="L544" s="31">
        <f t="shared" si="5"/>
        <v>1170.0000000000002</v>
      </c>
      <c r="M544" s="32">
        <v>0.60000000000000009</v>
      </c>
      <c r="O544" s="37"/>
      <c r="P544" s="35"/>
      <c r="Q544" s="33"/>
      <c r="R544" s="34"/>
    </row>
    <row r="545" spans="1:18" ht="15.75" customHeight="1">
      <c r="A545" s="22"/>
      <c r="B545" s="27" t="s">
        <v>34</v>
      </c>
      <c r="C545" s="27">
        <v>1128299</v>
      </c>
      <c r="D545" s="28">
        <v>44362</v>
      </c>
      <c r="E545" s="27" t="s">
        <v>35</v>
      </c>
      <c r="F545" s="27" t="s">
        <v>47</v>
      </c>
      <c r="G545" s="27" t="s">
        <v>48</v>
      </c>
      <c r="H545" s="27" t="s">
        <v>29</v>
      </c>
      <c r="I545" s="29">
        <v>0.8</v>
      </c>
      <c r="J545" s="30">
        <v>6000</v>
      </c>
      <c r="K545" s="31">
        <f t="shared" si="4"/>
        <v>4800</v>
      </c>
      <c r="L545" s="31">
        <f t="shared" si="5"/>
        <v>1200</v>
      </c>
      <c r="M545" s="32">
        <v>0.25</v>
      </c>
      <c r="O545" s="37"/>
      <c r="P545" s="35"/>
      <c r="Q545" s="33"/>
      <c r="R545" s="34"/>
    </row>
    <row r="546" spans="1:18" ht="15.75" customHeight="1">
      <c r="A546" s="22"/>
      <c r="B546" s="27" t="s">
        <v>34</v>
      </c>
      <c r="C546" s="27">
        <v>1128299</v>
      </c>
      <c r="D546" s="28">
        <v>44391</v>
      </c>
      <c r="E546" s="27" t="s">
        <v>35</v>
      </c>
      <c r="F546" s="27" t="s">
        <v>47</v>
      </c>
      <c r="G546" s="27" t="s">
        <v>48</v>
      </c>
      <c r="H546" s="27" t="s">
        <v>24</v>
      </c>
      <c r="I546" s="29">
        <v>0.6</v>
      </c>
      <c r="J546" s="30">
        <v>7500</v>
      </c>
      <c r="K546" s="31">
        <f t="shared" si="4"/>
        <v>4500</v>
      </c>
      <c r="L546" s="31">
        <f t="shared" si="5"/>
        <v>1800</v>
      </c>
      <c r="M546" s="32">
        <v>0.4</v>
      </c>
      <c r="O546" s="37"/>
      <c r="P546" s="35"/>
      <c r="Q546" s="33"/>
      <c r="R546" s="34"/>
    </row>
    <row r="547" spans="1:18" ht="15.75" customHeight="1">
      <c r="A547" s="22"/>
      <c r="B547" s="27" t="s">
        <v>34</v>
      </c>
      <c r="C547" s="27">
        <v>1128299</v>
      </c>
      <c r="D547" s="28">
        <v>44391</v>
      </c>
      <c r="E547" s="27" t="s">
        <v>35</v>
      </c>
      <c r="F547" s="27" t="s">
        <v>47</v>
      </c>
      <c r="G547" s="27" t="s">
        <v>48</v>
      </c>
      <c r="H547" s="27" t="s">
        <v>25</v>
      </c>
      <c r="I547" s="29">
        <v>0.65</v>
      </c>
      <c r="J547" s="30">
        <v>6000</v>
      </c>
      <c r="K547" s="31">
        <f t="shared" si="4"/>
        <v>3900</v>
      </c>
      <c r="L547" s="31">
        <f t="shared" si="5"/>
        <v>975</v>
      </c>
      <c r="M547" s="32">
        <v>0.25</v>
      </c>
      <c r="O547" s="37"/>
      <c r="P547" s="35"/>
      <c r="Q547" s="33"/>
      <c r="R547" s="34"/>
    </row>
    <row r="548" spans="1:18" ht="15.75" customHeight="1">
      <c r="A548" s="22"/>
      <c r="B548" s="27" t="s">
        <v>34</v>
      </c>
      <c r="C548" s="27">
        <v>1128299</v>
      </c>
      <c r="D548" s="28">
        <v>44391</v>
      </c>
      <c r="E548" s="27" t="s">
        <v>35</v>
      </c>
      <c r="F548" s="27" t="s">
        <v>47</v>
      </c>
      <c r="G548" s="27" t="s">
        <v>48</v>
      </c>
      <c r="H548" s="27" t="s">
        <v>26</v>
      </c>
      <c r="I548" s="29">
        <v>0.65</v>
      </c>
      <c r="J548" s="30">
        <v>5500</v>
      </c>
      <c r="K548" s="31">
        <f t="shared" si="4"/>
        <v>3575</v>
      </c>
      <c r="L548" s="31">
        <f t="shared" si="5"/>
        <v>1430</v>
      </c>
      <c r="M548" s="32">
        <v>0.4</v>
      </c>
      <c r="O548" s="37"/>
      <c r="P548" s="35"/>
      <c r="Q548" s="33"/>
      <c r="R548" s="34"/>
    </row>
    <row r="549" spans="1:18" ht="15.75" customHeight="1">
      <c r="A549" s="22"/>
      <c r="B549" s="27" t="s">
        <v>34</v>
      </c>
      <c r="C549" s="27">
        <v>1128299</v>
      </c>
      <c r="D549" s="28">
        <v>44391</v>
      </c>
      <c r="E549" s="27" t="s">
        <v>35</v>
      </c>
      <c r="F549" s="27" t="s">
        <v>47</v>
      </c>
      <c r="G549" s="27" t="s">
        <v>48</v>
      </c>
      <c r="H549" s="27" t="s">
        <v>27</v>
      </c>
      <c r="I549" s="29">
        <v>0.6</v>
      </c>
      <c r="J549" s="30">
        <v>4500</v>
      </c>
      <c r="K549" s="31">
        <f t="shared" si="4"/>
        <v>2700</v>
      </c>
      <c r="L549" s="31">
        <f t="shared" si="5"/>
        <v>944.99999999999989</v>
      </c>
      <c r="M549" s="32">
        <v>0.35</v>
      </c>
      <c r="O549" s="37"/>
      <c r="P549" s="35"/>
      <c r="Q549" s="33"/>
      <c r="R549" s="34"/>
    </row>
    <row r="550" spans="1:18" ht="15.75" customHeight="1">
      <c r="A550" s="22"/>
      <c r="B550" s="27" t="s">
        <v>34</v>
      </c>
      <c r="C550" s="27">
        <v>1128299</v>
      </c>
      <c r="D550" s="28">
        <v>44391</v>
      </c>
      <c r="E550" s="27" t="s">
        <v>35</v>
      </c>
      <c r="F550" s="27" t="s">
        <v>47</v>
      </c>
      <c r="G550" s="27" t="s">
        <v>48</v>
      </c>
      <c r="H550" s="27" t="s">
        <v>28</v>
      </c>
      <c r="I550" s="29">
        <v>0.65</v>
      </c>
      <c r="J550" s="30">
        <v>5000</v>
      </c>
      <c r="K550" s="31">
        <f t="shared" si="4"/>
        <v>3250</v>
      </c>
      <c r="L550" s="31">
        <f t="shared" si="5"/>
        <v>1787.5000000000002</v>
      </c>
      <c r="M550" s="32">
        <v>0.55000000000000004</v>
      </c>
      <c r="O550" s="37"/>
      <c r="P550" s="35"/>
      <c r="Q550" s="33"/>
      <c r="R550" s="34"/>
    </row>
    <row r="551" spans="1:18" ht="15.75" customHeight="1">
      <c r="A551" s="22"/>
      <c r="B551" s="27" t="s">
        <v>34</v>
      </c>
      <c r="C551" s="27">
        <v>1128299</v>
      </c>
      <c r="D551" s="28">
        <v>44391</v>
      </c>
      <c r="E551" s="27" t="s">
        <v>35</v>
      </c>
      <c r="F551" s="27" t="s">
        <v>47</v>
      </c>
      <c r="G551" s="27" t="s">
        <v>48</v>
      </c>
      <c r="H551" s="27" t="s">
        <v>29</v>
      </c>
      <c r="I551" s="29">
        <v>0.8</v>
      </c>
      <c r="J551" s="30">
        <v>5000</v>
      </c>
      <c r="K551" s="31">
        <f t="shared" si="4"/>
        <v>4000</v>
      </c>
      <c r="L551" s="31">
        <f t="shared" si="5"/>
        <v>800</v>
      </c>
      <c r="M551" s="32">
        <v>0.2</v>
      </c>
      <c r="O551" s="37"/>
      <c r="P551" s="35"/>
      <c r="Q551" s="33"/>
      <c r="R551" s="34"/>
    </row>
    <row r="552" spans="1:18" ht="15.75" customHeight="1">
      <c r="A552" s="22"/>
      <c r="B552" s="27" t="s">
        <v>34</v>
      </c>
      <c r="C552" s="27">
        <v>1128299</v>
      </c>
      <c r="D552" s="28">
        <v>44423</v>
      </c>
      <c r="E552" s="27" t="s">
        <v>35</v>
      </c>
      <c r="F552" s="27" t="s">
        <v>47</v>
      </c>
      <c r="G552" s="27" t="s">
        <v>48</v>
      </c>
      <c r="H552" s="27" t="s">
        <v>24</v>
      </c>
      <c r="I552" s="29">
        <v>0.65</v>
      </c>
      <c r="J552" s="30">
        <v>7000</v>
      </c>
      <c r="K552" s="31">
        <f t="shared" si="4"/>
        <v>4550</v>
      </c>
      <c r="L552" s="31">
        <f t="shared" si="5"/>
        <v>1820</v>
      </c>
      <c r="M552" s="32">
        <v>0.4</v>
      </c>
      <c r="O552" s="37"/>
      <c r="P552" s="35"/>
      <c r="Q552" s="33"/>
      <c r="R552" s="34"/>
    </row>
    <row r="553" spans="1:18" ht="15.75" customHeight="1">
      <c r="A553" s="22"/>
      <c r="B553" s="27" t="s">
        <v>34</v>
      </c>
      <c r="C553" s="27">
        <v>1128299</v>
      </c>
      <c r="D553" s="28">
        <v>44423</v>
      </c>
      <c r="E553" s="27" t="s">
        <v>35</v>
      </c>
      <c r="F553" s="27" t="s">
        <v>47</v>
      </c>
      <c r="G553" s="27" t="s">
        <v>48</v>
      </c>
      <c r="H553" s="27" t="s">
        <v>25</v>
      </c>
      <c r="I553" s="29">
        <v>0.70000000000000007</v>
      </c>
      <c r="J553" s="30">
        <v>6500</v>
      </c>
      <c r="K553" s="31">
        <f t="shared" si="4"/>
        <v>4550</v>
      </c>
      <c r="L553" s="31">
        <f t="shared" si="5"/>
        <v>1137.5</v>
      </c>
      <c r="M553" s="32">
        <v>0.25</v>
      </c>
      <c r="O553" s="37"/>
      <c r="P553" s="35"/>
      <c r="Q553" s="33"/>
      <c r="R553" s="34"/>
    </row>
    <row r="554" spans="1:18" ht="15.75" customHeight="1">
      <c r="A554" s="22"/>
      <c r="B554" s="27" t="s">
        <v>34</v>
      </c>
      <c r="C554" s="27">
        <v>1128299</v>
      </c>
      <c r="D554" s="28">
        <v>44423</v>
      </c>
      <c r="E554" s="27" t="s">
        <v>35</v>
      </c>
      <c r="F554" s="27" t="s">
        <v>47</v>
      </c>
      <c r="G554" s="27" t="s">
        <v>48</v>
      </c>
      <c r="H554" s="27" t="s">
        <v>26</v>
      </c>
      <c r="I554" s="29">
        <v>0.65</v>
      </c>
      <c r="J554" s="30">
        <v>5250</v>
      </c>
      <c r="K554" s="31">
        <f t="shared" si="4"/>
        <v>3412.5</v>
      </c>
      <c r="L554" s="31">
        <f t="shared" si="5"/>
        <v>1365</v>
      </c>
      <c r="M554" s="32">
        <v>0.4</v>
      </c>
      <c r="O554" s="37"/>
      <c r="P554" s="35"/>
      <c r="Q554" s="33"/>
      <c r="R554" s="34"/>
    </row>
    <row r="555" spans="1:18" ht="15.75" customHeight="1">
      <c r="A555" s="22"/>
      <c r="B555" s="27" t="s">
        <v>34</v>
      </c>
      <c r="C555" s="27">
        <v>1128299</v>
      </c>
      <c r="D555" s="28">
        <v>44423</v>
      </c>
      <c r="E555" s="27" t="s">
        <v>35</v>
      </c>
      <c r="F555" s="27" t="s">
        <v>47</v>
      </c>
      <c r="G555" s="27" t="s">
        <v>48</v>
      </c>
      <c r="H555" s="27" t="s">
        <v>27</v>
      </c>
      <c r="I555" s="29">
        <v>0.65</v>
      </c>
      <c r="J555" s="30">
        <v>4750</v>
      </c>
      <c r="K555" s="31">
        <f t="shared" si="4"/>
        <v>3087.5</v>
      </c>
      <c r="L555" s="31">
        <f t="shared" si="5"/>
        <v>1080.625</v>
      </c>
      <c r="M555" s="32">
        <v>0.35</v>
      </c>
      <c r="O555" s="37"/>
      <c r="P555" s="35"/>
      <c r="Q555" s="33"/>
      <c r="R555" s="34"/>
    </row>
    <row r="556" spans="1:18" ht="15.75" customHeight="1">
      <c r="A556" s="22"/>
      <c r="B556" s="27" t="s">
        <v>34</v>
      </c>
      <c r="C556" s="27">
        <v>1128299</v>
      </c>
      <c r="D556" s="28">
        <v>44423</v>
      </c>
      <c r="E556" s="27" t="s">
        <v>35</v>
      </c>
      <c r="F556" s="27" t="s">
        <v>47</v>
      </c>
      <c r="G556" s="27" t="s">
        <v>48</v>
      </c>
      <c r="H556" s="27" t="s">
        <v>28</v>
      </c>
      <c r="I556" s="29">
        <v>0.75</v>
      </c>
      <c r="J556" s="30">
        <v>4750</v>
      </c>
      <c r="K556" s="31">
        <f t="shared" si="4"/>
        <v>3562.5</v>
      </c>
      <c r="L556" s="31">
        <f t="shared" si="5"/>
        <v>1959.3750000000002</v>
      </c>
      <c r="M556" s="32">
        <v>0.55000000000000004</v>
      </c>
      <c r="O556" s="37"/>
      <c r="P556" s="35"/>
      <c r="Q556" s="33"/>
      <c r="R556" s="34"/>
    </row>
    <row r="557" spans="1:18" ht="15.75" customHeight="1">
      <c r="A557" s="22"/>
      <c r="B557" s="27" t="s">
        <v>34</v>
      </c>
      <c r="C557" s="27">
        <v>1128299</v>
      </c>
      <c r="D557" s="28">
        <v>44423</v>
      </c>
      <c r="E557" s="27" t="s">
        <v>35</v>
      </c>
      <c r="F557" s="27" t="s">
        <v>47</v>
      </c>
      <c r="G557" s="27" t="s">
        <v>48</v>
      </c>
      <c r="H557" s="27" t="s">
        <v>29</v>
      </c>
      <c r="I557" s="29">
        <v>0.8</v>
      </c>
      <c r="J557" s="30">
        <v>4000</v>
      </c>
      <c r="K557" s="31">
        <f t="shared" si="4"/>
        <v>3200</v>
      </c>
      <c r="L557" s="31">
        <f t="shared" si="5"/>
        <v>640</v>
      </c>
      <c r="M557" s="32">
        <v>0.2</v>
      </c>
      <c r="O557" s="37"/>
      <c r="P557" s="35"/>
      <c r="Q557" s="33"/>
      <c r="R557" s="34"/>
    </row>
    <row r="558" spans="1:18" ht="15.75" customHeight="1">
      <c r="A558" s="22"/>
      <c r="B558" s="27" t="s">
        <v>34</v>
      </c>
      <c r="C558" s="27">
        <v>1128299</v>
      </c>
      <c r="D558" s="28">
        <v>44455</v>
      </c>
      <c r="E558" s="27" t="s">
        <v>35</v>
      </c>
      <c r="F558" s="27" t="s">
        <v>47</v>
      </c>
      <c r="G558" s="27" t="s">
        <v>48</v>
      </c>
      <c r="H558" s="27" t="s">
        <v>24</v>
      </c>
      <c r="I558" s="29">
        <v>0.60000000000000009</v>
      </c>
      <c r="J558" s="30">
        <v>6000</v>
      </c>
      <c r="K558" s="31">
        <f t="shared" si="4"/>
        <v>3600.0000000000005</v>
      </c>
      <c r="L558" s="31">
        <f t="shared" si="5"/>
        <v>1260.0000000000002</v>
      </c>
      <c r="M558" s="32">
        <v>0.35000000000000003</v>
      </c>
      <c r="O558" s="37"/>
      <c r="P558" s="35"/>
      <c r="Q558" s="33"/>
      <c r="R558" s="34"/>
    </row>
    <row r="559" spans="1:18" ht="15.75" customHeight="1">
      <c r="A559" s="22"/>
      <c r="B559" s="27" t="s">
        <v>34</v>
      </c>
      <c r="C559" s="27">
        <v>1128299</v>
      </c>
      <c r="D559" s="28">
        <v>44455</v>
      </c>
      <c r="E559" s="27" t="s">
        <v>35</v>
      </c>
      <c r="F559" s="27" t="s">
        <v>47</v>
      </c>
      <c r="G559" s="27" t="s">
        <v>48</v>
      </c>
      <c r="H559" s="27" t="s">
        <v>25</v>
      </c>
      <c r="I559" s="29">
        <v>0.65000000000000013</v>
      </c>
      <c r="J559" s="30">
        <v>6000</v>
      </c>
      <c r="K559" s="31">
        <f t="shared" si="4"/>
        <v>3900.0000000000009</v>
      </c>
      <c r="L559" s="31">
        <f t="shared" si="5"/>
        <v>780.00000000000023</v>
      </c>
      <c r="M559" s="32">
        <v>0.2</v>
      </c>
      <c r="O559" s="37"/>
      <c r="P559" s="35"/>
      <c r="Q559" s="33"/>
      <c r="R559" s="34"/>
    </row>
    <row r="560" spans="1:18" ht="15.75" customHeight="1">
      <c r="A560" s="22"/>
      <c r="B560" s="27" t="s">
        <v>34</v>
      </c>
      <c r="C560" s="27">
        <v>1128299</v>
      </c>
      <c r="D560" s="28">
        <v>44455</v>
      </c>
      <c r="E560" s="27" t="s">
        <v>35</v>
      </c>
      <c r="F560" s="27" t="s">
        <v>47</v>
      </c>
      <c r="G560" s="27" t="s">
        <v>48</v>
      </c>
      <c r="H560" s="27" t="s">
        <v>26</v>
      </c>
      <c r="I560" s="29">
        <v>0.60000000000000009</v>
      </c>
      <c r="J560" s="30">
        <v>4500</v>
      </c>
      <c r="K560" s="31">
        <f t="shared" si="4"/>
        <v>2700.0000000000005</v>
      </c>
      <c r="L560" s="31">
        <f t="shared" si="5"/>
        <v>945.00000000000023</v>
      </c>
      <c r="M560" s="32">
        <v>0.35000000000000003</v>
      </c>
      <c r="O560" s="37"/>
      <c r="P560" s="35"/>
      <c r="Q560" s="33"/>
      <c r="R560" s="34"/>
    </row>
    <row r="561" spans="1:18" ht="15.75" customHeight="1">
      <c r="A561" s="22"/>
      <c r="B561" s="27" t="s">
        <v>34</v>
      </c>
      <c r="C561" s="27">
        <v>1128299</v>
      </c>
      <c r="D561" s="28">
        <v>44455</v>
      </c>
      <c r="E561" s="27" t="s">
        <v>35</v>
      </c>
      <c r="F561" s="27" t="s">
        <v>47</v>
      </c>
      <c r="G561" s="27" t="s">
        <v>48</v>
      </c>
      <c r="H561" s="27" t="s">
        <v>27</v>
      </c>
      <c r="I561" s="29">
        <v>0.60000000000000009</v>
      </c>
      <c r="J561" s="30">
        <v>4000</v>
      </c>
      <c r="K561" s="31">
        <f t="shared" si="4"/>
        <v>2400.0000000000005</v>
      </c>
      <c r="L561" s="31">
        <f t="shared" si="5"/>
        <v>720.00000000000011</v>
      </c>
      <c r="M561" s="32">
        <v>0.3</v>
      </c>
      <c r="O561" s="37"/>
      <c r="P561" s="35"/>
      <c r="Q561" s="33"/>
      <c r="R561" s="34"/>
    </row>
    <row r="562" spans="1:18" ht="15.75" customHeight="1">
      <c r="A562" s="22"/>
      <c r="B562" s="27" t="s">
        <v>34</v>
      </c>
      <c r="C562" s="27">
        <v>1128299</v>
      </c>
      <c r="D562" s="28">
        <v>44455</v>
      </c>
      <c r="E562" s="27" t="s">
        <v>35</v>
      </c>
      <c r="F562" s="27" t="s">
        <v>47</v>
      </c>
      <c r="G562" s="27" t="s">
        <v>48</v>
      </c>
      <c r="H562" s="27" t="s">
        <v>28</v>
      </c>
      <c r="I562" s="29">
        <v>0.70000000000000007</v>
      </c>
      <c r="J562" s="30">
        <v>4000</v>
      </c>
      <c r="K562" s="31">
        <f t="shared" si="4"/>
        <v>2800.0000000000005</v>
      </c>
      <c r="L562" s="31">
        <f t="shared" si="5"/>
        <v>1400.0000000000005</v>
      </c>
      <c r="M562" s="32">
        <v>0.50000000000000011</v>
      </c>
      <c r="O562" s="37"/>
      <c r="P562" s="35"/>
      <c r="Q562" s="33"/>
      <c r="R562" s="34"/>
    </row>
    <row r="563" spans="1:18" ht="15.75" customHeight="1">
      <c r="A563" s="22"/>
      <c r="B563" s="27" t="s">
        <v>34</v>
      </c>
      <c r="C563" s="27">
        <v>1128299</v>
      </c>
      <c r="D563" s="28">
        <v>44455</v>
      </c>
      <c r="E563" s="27" t="s">
        <v>35</v>
      </c>
      <c r="F563" s="27" t="s">
        <v>47</v>
      </c>
      <c r="G563" s="27" t="s">
        <v>48</v>
      </c>
      <c r="H563" s="27" t="s">
        <v>29</v>
      </c>
      <c r="I563" s="29">
        <v>0.75000000000000011</v>
      </c>
      <c r="J563" s="30">
        <v>4500</v>
      </c>
      <c r="K563" s="31">
        <f t="shared" si="4"/>
        <v>3375.0000000000005</v>
      </c>
      <c r="L563" s="31">
        <f t="shared" si="5"/>
        <v>506.25000000000017</v>
      </c>
      <c r="M563" s="32">
        <v>0.15000000000000002</v>
      </c>
      <c r="O563" s="37"/>
      <c r="P563" s="35"/>
      <c r="Q563" s="33"/>
      <c r="R563" s="34"/>
    </row>
    <row r="564" spans="1:18" ht="15.75" customHeight="1">
      <c r="A564" s="22"/>
      <c r="B564" s="27" t="s">
        <v>34</v>
      </c>
      <c r="C564" s="27">
        <v>1128299</v>
      </c>
      <c r="D564" s="28">
        <v>44484</v>
      </c>
      <c r="E564" s="27" t="s">
        <v>35</v>
      </c>
      <c r="F564" s="27" t="s">
        <v>47</v>
      </c>
      <c r="G564" s="27" t="s">
        <v>48</v>
      </c>
      <c r="H564" s="27" t="s">
        <v>24</v>
      </c>
      <c r="I564" s="29">
        <v>0.60000000000000009</v>
      </c>
      <c r="J564" s="30">
        <v>5500</v>
      </c>
      <c r="K564" s="31">
        <f t="shared" si="4"/>
        <v>3300.0000000000005</v>
      </c>
      <c r="L564" s="31">
        <f t="shared" si="5"/>
        <v>1155.0000000000002</v>
      </c>
      <c r="M564" s="32">
        <v>0.35000000000000003</v>
      </c>
      <c r="O564" s="37"/>
      <c r="P564" s="35"/>
      <c r="Q564" s="33"/>
      <c r="R564" s="34"/>
    </row>
    <row r="565" spans="1:18" ht="15.75" customHeight="1">
      <c r="A565" s="22"/>
      <c r="B565" s="27" t="s">
        <v>34</v>
      </c>
      <c r="C565" s="27">
        <v>1128299</v>
      </c>
      <c r="D565" s="28">
        <v>44484</v>
      </c>
      <c r="E565" s="27" t="s">
        <v>35</v>
      </c>
      <c r="F565" s="27" t="s">
        <v>47</v>
      </c>
      <c r="G565" s="27" t="s">
        <v>48</v>
      </c>
      <c r="H565" s="27" t="s">
        <v>25</v>
      </c>
      <c r="I565" s="29">
        <v>0.65000000000000013</v>
      </c>
      <c r="J565" s="30">
        <v>5500</v>
      </c>
      <c r="K565" s="31">
        <f t="shared" si="4"/>
        <v>3575.0000000000009</v>
      </c>
      <c r="L565" s="31">
        <f t="shared" si="5"/>
        <v>715.00000000000023</v>
      </c>
      <c r="M565" s="32">
        <v>0.2</v>
      </c>
      <c r="O565" s="37"/>
      <c r="P565" s="35"/>
      <c r="Q565" s="33"/>
      <c r="R565" s="34"/>
    </row>
    <row r="566" spans="1:18" ht="15.75" customHeight="1">
      <c r="A566" s="22"/>
      <c r="B566" s="27" t="s">
        <v>34</v>
      </c>
      <c r="C566" s="27">
        <v>1128299</v>
      </c>
      <c r="D566" s="28">
        <v>44484</v>
      </c>
      <c r="E566" s="27" t="s">
        <v>35</v>
      </c>
      <c r="F566" s="27" t="s">
        <v>47</v>
      </c>
      <c r="G566" s="27" t="s">
        <v>48</v>
      </c>
      <c r="H566" s="27" t="s">
        <v>26</v>
      </c>
      <c r="I566" s="29">
        <v>0.60000000000000009</v>
      </c>
      <c r="J566" s="30">
        <v>3750</v>
      </c>
      <c r="K566" s="31">
        <f t="shared" si="4"/>
        <v>2250.0000000000005</v>
      </c>
      <c r="L566" s="31">
        <f t="shared" si="5"/>
        <v>787.50000000000023</v>
      </c>
      <c r="M566" s="32">
        <v>0.35000000000000003</v>
      </c>
      <c r="O566" s="37"/>
      <c r="P566" s="35"/>
      <c r="Q566" s="33"/>
      <c r="R566" s="34"/>
    </row>
    <row r="567" spans="1:18" ht="15.75" customHeight="1">
      <c r="A567" s="22"/>
      <c r="B567" s="27" t="s">
        <v>34</v>
      </c>
      <c r="C567" s="27">
        <v>1128299</v>
      </c>
      <c r="D567" s="28">
        <v>44484</v>
      </c>
      <c r="E567" s="27" t="s">
        <v>35</v>
      </c>
      <c r="F567" s="27" t="s">
        <v>47</v>
      </c>
      <c r="G567" s="27" t="s">
        <v>48</v>
      </c>
      <c r="H567" s="27" t="s">
        <v>27</v>
      </c>
      <c r="I567" s="29">
        <v>0.60000000000000009</v>
      </c>
      <c r="J567" s="30">
        <v>3500</v>
      </c>
      <c r="K567" s="31">
        <f t="shared" si="4"/>
        <v>2100.0000000000005</v>
      </c>
      <c r="L567" s="31">
        <f t="shared" si="5"/>
        <v>630.00000000000011</v>
      </c>
      <c r="M567" s="32">
        <v>0.3</v>
      </c>
      <c r="O567" s="37"/>
      <c r="P567" s="35"/>
      <c r="Q567" s="33"/>
      <c r="R567" s="34"/>
    </row>
    <row r="568" spans="1:18" ht="15.75" customHeight="1">
      <c r="A568" s="22"/>
      <c r="B568" s="27" t="s">
        <v>34</v>
      </c>
      <c r="C568" s="27">
        <v>1128299</v>
      </c>
      <c r="D568" s="28">
        <v>44484</v>
      </c>
      <c r="E568" s="27" t="s">
        <v>35</v>
      </c>
      <c r="F568" s="27" t="s">
        <v>47</v>
      </c>
      <c r="G568" s="27" t="s">
        <v>48</v>
      </c>
      <c r="H568" s="27" t="s">
        <v>28</v>
      </c>
      <c r="I568" s="29">
        <v>0.70000000000000007</v>
      </c>
      <c r="J568" s="30">
        <v>3250</v>
      </c>
      <c r="K568" s="31">
        <f t="shared" si="4"/>
        <v>2275</v>
      </c>
      <c r="L568" s="31">
        <f t="shared" si="5"/>
        <v>1137.5000000000002</v>
      </c>
      <c r="M568" s="32">
        <v>0.50000000000000011</v>
      </c>
      <c r="O568" s="37"/>
      <c r="P568" s="35"/>
      <c r="Q568" s="33"/>
      <c r="R568" s="34"/>
    </row>
    <row r="569" spans="1:18" ht="15.75" customHeight="1">
      <c r="A569" s="22"/>
      <c r="B569" s="27" t="s">
        <v>34</v>
      </c>
      <c r="C569" s="27">
        <v>1128299</v>
      </c>
      <c r="D569" s="28">
        <v>44484</v>
      </c>
      <c r="E569" s="27" t="s">
        <v>35</v>
      </c>
      <c r="F569" s="27" t="s">
        <v>47</v>
      </c>
      <c r="G569" s="27" t="s">
        <v>48</v>
      </c>
      <c r="H569" s="27" t="s">
        <v>29</v>
      </c>
      <c r="I569" s="29">
        <v>0.75000000000000011</v>
      </c>
      <c r="J569" s="30">
        <v>3750</v>
      </c>
      <c r="K569" s="31">
        <f t="shared" si="4"/>
        <v>2812.5000000000005</v>
      </c>
      <c r="L569" s="31">
        <f t="shared" si="5"/>
        <v>421.87500000000011</v>
      </c>
      <c r="M569" s="32">
        <v>0.15000000000000002</v>
      </c>
      <c r="O569" s="37"/>
      <c r="P569" s="35"/>
      <c r="Q569" s="33"/>
      <c r="R569" s="34"/>
    </row>
    <row r="570" spans="1:18" ht="15.75" customHeight="1">
      <c r="A570" s="22"/>
      <c r="B570" s="27" t="s">
        <v>34</v>
      </c>
      <c r="C570" s="27">
        <v>1128299</v>
      </c>
      <c r="D570" s="28">
        <v>44515</v>
      </c>
      <c r="E570" s="27" t="s">
        <v>35</v>
      </c>
      <c r="F570" s="27" t="s">
        <v>47</v>
      </c>
      <c r="G570" s="27" t="s">
        <v>48</v>
      </c>
      <c r="H570" s="27" t="s">
        <v>24</v>
      </c>
      <c r="I570" s="29">
        <v>0.60000000000000009</v>
      </c>
      <c r="J570" s="30">
        <v>5750</v>
      </c>
      <c r="K570" s="31">
        <f t="shared" si="4"/>
        <v>3450.0000000000005</v>
      </c>
      <c r="L570" s="31">
        <f t="shared" si="5"/>
        <v>1207.5000000000002</v>
      </c>
      <c r="M570" s="32">
        <v>0.35000000000000003</v>
      </c>
      <c r="O570" s="37"/>
      <c r="P570" s="35"/>
      <c r="Q570" s="33"/>
      <c r="R570" s="34"/>
    </row>
    <row r="571" spans="1:18" ht="15.75" customHeight="1">
      <c r="A571" s="22"/>
      <c r="B571" s="27" t="s">
        <v>34</v>
      </c>
      <c r="C571" s="27">
        <v>1128299</v>
      </c>
      <c r="D571" s="28">
        <v>44515</v>
      </c>
      <c r="E571" s="27" t="s">
        <v>35</v>
      </c>
      <c r="F571" s="27" t="s">
        <v>47</v>
      </c>
      <c r="G571" s="27" t="s">
        <v>48</v>
      </c>
      <c r="H571" s="27" t="s">
        <v>25</v>
      </c>
      <c r="I571" s="29">
        <v>0.65000000000000013</v>
      </c>
      <c r="J571" s="30">
        <v>5750</v>
      </c>
      <c r="K571" s="31">
        <f t="shared" si="4"/>
        <v>3737.5000000000009</v>
      </c>
      <c r="L571" s="31">
        <f t="shared" si="5"/>
        <v>747.50000000000023</v>
      </c>
      <c r="M571" s="32">
        <v>0.2</v>
      </c>
      <c r="O571" s="37"/>
      <c r="P571" s="35"/>
      <c r="Q571" s="33"/>
      <c r="R571" s="34"/>
    </row>
    <row r="572" spans="1:18" ht="15.75" customHeight="1">
      <c r="A572" s="22"/>
      <c r="B572" s="27" t="s">
        <v>34</v>
      </c>
      <c r="C572" s="27">
        <v>1128299</v>
      </c>
      <c r="D572" s="28">
        <v>44515</v>
      </c>
      <c r="E572" s="27" t="s">
        <v>35</v>
      </c>
      <c r="F572" s="27" t="s">
        <v>47</v>
      </c>
      <c r="G572" s="27" t="s">
        <v>48</v>
      </c>
      <c r="H572" s="27" t="s">
        <v>26</v>
      </c>
      <c r="I572" s="29">
        <v>0.60000000000000009</v>
      </c>
      <c r="J572" s="30">
        <v>4250</v>
      </c>
      <c r="K572" s="31">
        <f t="shared" si="4"/>
        <v>2550.0000000000005</v>
      </c>
      <c r="L572" s="31">
        <f t="shared" si="5"/>
        <v>892.50000000000023</v>
      </c>
      <c r="M572" s="32">
        <v>0.35000000000000003</v>
      </c>
      <c r="O572" s="37"/>
      <c r="P572" s="35"/>
      <c r="Q572" s="33"/>
      <c r="R572" s="34"/>
    </row>
    <row r="573" spans="1:18" ht="15.75" customHeight="1">
      <c r="A573" s="22"/>
      <c r="B573" s="27" t="s">
        <v>34</v>
      </c>
      <c r="C573" s="27">
        <v>1128299</v>
      </c>
      <c r="D573" s="28">
        <v>44515</v>
      </c>
      <c r="E573" s="27" t="s">
        <v>35</v>
      </c>
      <c r="F573" s="27" t="s">
        <v>47</v>
      </c>
      <c r="G573" s="27" t="s">
        <v>48</v>
      </c>
      <c r="H573" s="27" t="s">
        <v>27</v>
      </c>
      <c r="I573" s="29">
        <v>0.60000000000000009</v>
      </c>
      <c r="J573" s="30">
        <v>4000</v>
      </c>
      <c r="K573" s="31">
        <f t="shared" si="4"/>
        <v>2400.0000000000005</v>
      </c>
      <c r="L573" s="31">
        <f t="shared" si="5"/>
        <v>720.00000000000011</v>
      </c>
      <c r="M573" s="32">
        <v>0.3</v>
      </c>
      <c r="O573" s="37"/>
      <c r="P573" s="35"/>
      <c r="Q573" s="33"/>
      <c r="R573" s="34"/>
    </row>
    <row r="574" spans="1:18" ht="15.75" customHeight="1">
      <c r="A574" s="22"/>
      <c r="B574" s="27" t="s">
        <v>34</v>
      </c>
      <c r="C574" s="27">
        <v>1128299</v>
      </c>
      <c r="D574" s="28">
        <v>44515</v>
      </c>
      <c r="E574" s="27" t="s">
        <v>35</v>
      </c>
      <c r="F574" s="27" t="s">
        <v>47</v>
      </c>
      <c r="G574" s="27" t="s">
        <v>48</v>
      </c>
      <c r="H574" s="27" t="s">
        <v>28</v>
      </c>
      <c r="I574" s="29">
        <v>0.70000000000000007</v>
      </c>
      <c r="J574" s="30">
        <v>3500</v>
      </c>
      <c r="K574" s="31">
        <f t="shared" si="4"/>
        <v>2450.0000000000005</v>
      </c>
      <c r="L574" s="31">
        <f t="shared" si="5"/>
        <v>1225.0000000000005</v>
      </c>
      <c r="M574" s="32">
        <v>0.50000000000000011</v>
      </c>
      <c r="O574" s="37"/>
      <c r="P574" s="35"/>
      <c r="Q574" s="33"/>
      <c r="R574" s="34"/>
    </row>
    <row r="575" spans="1:18" ht="15.75" customHeight="1">
      <c r="A575" s="22"/>
      <c r="B575" s="27" t="s">
        <v>34</v>
      </c>
      <c r="C575" s="27">
        <v>1128299</v>
      </c>
      <c r="D575" s="28">
        <v>44515</v>
      </c>
      <c r="E575" s="27" t="s">
        <v>35</v>
      </c>
      <c r="F575" s="27" t="s">
        <v>47</v>
      </c>
      <c r="G575" s="27" t="s">
        <v>48</v>
      </c>
      <c r="H575" s="27" t="s">
        <v>29</v>
      </c>
      <c r="I575" s="29">
        <v>0.75000000000000011</v>
      </c>
      <c r="J575" s="30">
        <v>4750</v>
      </c>
      <c r="K575" s="31">
        <f t="shared" si="4"/>
        <v>3562.5000000000005</v>
      </c>
      <c r="L575" s="31">
        <f t="shared" si="5"/>
        <v>534.37500000000011</v>
      </c>
      <c r="M575" s="32">
        <v>0.15000000000000002</v>
      </c>
      <c r="O575" s="37"/>
      <c r="P575" s="35"/>
      <c r="Q575" s="33"/>
      <c r="R575" s="34"/>
    </row>
    <row r="576" spans="1:18" ht="15.75" customHeight="1">
      <c r="A576" s="22"/>
      <c r="B576" s="27" t="s">
        <v>34</v>
      </c>
      <c r="C576" s="27">
        <v>1128299</v>
      </c>
      <c r="D576" s="28">
        <v>44544</v>
      </c>
      <c r="E576" s="27" t="s">
        <v>35</v>
      </c>
      <c r="F576" s="27" t="s">
        <v>47</v>
      </c>
      <c r="G576" s="27" t="s">
        <v>48</v>
      </c>
      <c r="H576" s="27" t="s">
        <v>24</v>
      </c>
      <c r="I576" s="29">
        <v>0.60000000000000009</v>
      </c>
      <c r="J576" s="30">
        <v>6750</v>
      </c>
      <c r="K576" s="31">
        <f t="shared" si="4"/>
        <v>4050.0000000000005</v>
      </c>
      <c r="L576" s="31">
        <f t="shared" si="5"/>
        <v>1417.5000000000002</v>
      </c>
      <c r="M576" s="32">
        <v>0.35000000000000003</v>
      </c>
      <c r="O576" s="37"/>
      <c r="P576" s="35"/>
      <c r="Q576" s="33"/>
      <c r="R576" s="34"/>
    </row>
    <row r="577" spans="1:18" ht="15.75" customHeight="1">
      <c r="A577" s="22"/>
      <c r="B577" s="27" t="s">
        <v>34</v>
      </c>
      <c r="C577" s="27">
        <v>1128299</v>
      </c>
      <c r="D577" s="28">
        <v>44544</v>
      </c>
      <c r="E577" s="27" t="s">
        <v>35</v>
      </c>
      <c r="F577" s="27" t="s">
        <v>47</v>
      </c>
      <c r="G577" s="27" t="s">
        <v>48</v>
      </c>
      <c r="H577" s="27" t="s">
        <v>25</v>
      </c>
      <c r="I577" s="29">
        <v>0.65000000000000013</v>
      </c>
      <c r="J577" s="30">
        <v>6750</v>
      </c>
      <c r="K577" s="31">
        <f t="shared" si="4"/>
        <v>4387.5000000000009</v>
      </c>
      <c r="L577" s="31">
        <f t="shared" si="5"/>
        <v>877.50000000000023</v>
      </c>
      <c r="M577" s="32">
        <v>0.2</v>
      </c>
      <c r="O577" s="37"/>
      <c r="P577" s="35"/>
      <c r="Q577" s="33"/>
      <c r="R577" s="34"/>
    </row>
    <row r="578" spans="1:18" ht="15.75" customHeight="1">
      <c r="A578" s="22"/>
      <c r="B578" s="27" t="s">
        <v>34</v>
      </c>
      <c r="C578" s="27">
        <v>1128299</v>
      </c>
      <c r="D578" s="28">
        <v>44544</v>
      </c>
      <c r="E578" s="27" t="s">
        <v>35</v>
      </c>
      <c r="F578" s="27" t="s">
        <v>47</v>
      </c>
      <c r="G578" s="27" t="s">
        <v>48</v>
      </c>
      <c r="H578" s="27" t="s">
        <v>26</v>
      </c>
      <c r="I578" s="29">
        <v>0.60000000000000009</v>
      </c>
      <c r="J578" s="30">
        <v>4750</v>
      </c>
      <c r="K578" s="31">
        <f t="shared" si="4"/>
        <v>2850.0000000000005</v>
      </c>
      <c r="L578" s="31">
        <f t="shared" si="5"/>
        <v>997.50000000000023</v>
      </c>
      <c r="M578" s="32">
        <v>0.35000000000000003</v>
      </c>
      <c r="O578" s="37"/>
      <c r="P578" s="35"/>
      <c r="Q578" s="33"/>
      <c r="R578" s="34"/>
    </row>
    <row r="579" spans="1:18" ht="15.75" customHeight="1">
      <c r="A579" s="22"/>
      <c r="B579" s="27" t="s">
        <v>34</v>
      </c>
      <c r="C579" s="27">
        <v>1128299</v>
      </c>
      <c r="D579" s="28">
        <v>44544</v>
      </c>
      <c r="E579" s="27" t="s">
        <v>35</v>
      </c>
      <c r="F579" s="27" t="s">
        <v>47</v>
      </c>
      <c r="G579" s="27" t="s">
        <v>48</v>
      </c>
      <c r="H579" s="27" t="s">
        <v>27</v>
      </c>
      <c r="I579" s="29">
        <v>0.60000000000000009</v>
      </c>
      <c r="J579" s="30">
        <v>4750</v>
      </c>
      <c r="K579" s="31">
        <f t="shared" si="4"/>
        <v>2850.0000000000005</v>
      </c>
      <c r="L579" s="31">
        <f t="shared" si="5"/>
        <v>855.00000000000011</v>
      </c>
      <c r="M579" s="32">
        <v>0.3</v>
      </c>
      <c r="O579" s="37"/>
      <c r="P579" s="35"/>
      <c r="Q579" s="33"/>
      <c r="R579" s="34"/>
    </row>
    <row r="580" spans="1:18" ht="15.75" customHeight="1">
      <c r="A580" s="22"/>
      <c r="B580" s="27" t="s">
        <v>34</v>
      </c>
      <c r="C580" s="27">
        <v>1128299</v>
      </c>
      <c r="D580" s="28">
        <v>44544</v>
      </c>
      <c r="E580" s="27" t="s">
        <v>35</v>
      </c>
      <c r="F580" s="27" t="s">
        <v>47</v>
      </c>
      <c r="G580" s="27" t="s">
        <v>48</v>
      </c>
      <c r="H580" s="27" t="s">
        <v>28</v>
      </c>
      <c r="I580" s="29">
        <v>0.70000000000000007</v>
      </c>
      <c r="J580" s="30">
        <v>4000</v>
      </c>
      <c r="K580" s="31">
        <f t="shared" si="4"/>
        <v>2800.0000000000005</v>
      </c>
      <c r="L580" s="31">
        <f t="shared" si="5"/>
        <v>1400.0000000000005</v>
      </c>
      <c r="M580" s="32">
        <v>0.50000000000000011</v>
      </c>
      <c r="O580" s="37"/>
      <c r="P580" s="35"/>
      <c r="Q580" s="33"/>
      <c r="R580" s="34"/>
    </row>
    <row r="581" spans="1:18" ht="15.75" customHeight="1">
      <c r="A581" s="22"/>
      <c r="B581" s="27" t="s">
        <v>34</v>
      </c>
      <c r="C581" s="27">
        <v>1128299</v>
      </c>
      <c r="D581" s="28">
        <v>44544</v>
      </c>
      <c r="E581" s="27" t="s">
        <v>35</v>
      </c>
      <c r="F581" s="27" t="s">
        <v>47</v>
      </c>
      <c r="G581" s="27" t="s">
        <v>48</v>
      </c>
      <c r="H581" s="27" t="s">
        <v>29</v>
      </c>
      <c r="I581" s="29">
        <v>0.75000000000000011</v>
      </c>
      <c r="J581" s="30">
        <v>5000</v>
      </c>
      <c r="K581" s="31">
        <f t="shared" si="4"/>
        <v>3750.0000000000005</v>
      </c>
      <c r="L581" s="31">
        <f t="shared" si="5"/>
        <v>562.50000000000011</v>
      </c>
      <c r="M581" s="32">
        <v>0.15000000000000002</v>
      </c>
      <c r="O581" s="37"/>
      <c r="P581" s="35"/>
      <c r="Q581" s="33"/>
      <c r="R581" s="34"/>
    </row>
    <row r="582" spans="1:18" ht="15.75" customHeight="1">
      <c r="A582" s="22" t="s">
        <v>46</v>
      </c>
      <c r="B582" s="27" t="s">
        <v>34</v>
      </c>
      <c r="C582" s="27">
        <v>1128299</v>
      </c>
      <c r="D582" s="28">
        <v>44201</v>
      </c>
      <c r="E582" s="27" t="s">
        <v>35</v>
      </c>
      <c r="F582" s="27" t="s">
        <v>49</v>
      </c>
      <c r="G582" s="27" t="s">
        <v>50</v>
      </c>
      <c r="H582" s="27" t="s">
        <v>24</v>
      </c>
      <c r="I582" s="29">
        <v>0.3</v>
      </c>
      <c r="J582" s="30">
        <v>4250</v>
      </c>
      <c r="K582" s="31">
        <f t="shared" si="4"/>
        <v>1275</v>
      </c>
      <c r="L582" s="31">
        <f t="shared" si="5"/>
        <v>446.25000000000006</v>
      </c>
      <c r="M582" s="32">
        <v>0.35000000000000003</v>
      </c>
      <c r="O582" s="37"/>
      <c r="P582" s="35"/>
      <c r="Q582" s="33"/>
      <c r="R582" s="34"/>
    </row>
    <row r="583" spans="1:18" ht="15.75" customHeight="1">
      <c r="A583" s="22"/>
      <c r="B583" s="27" t="s">
        <v>34</v>
      </c>
      <c r="C583" s="27">
        <v>1128299</v>
      </c>
      <c r="D583" s="28">
        <v>44201</v>
      </c>
      <c r="E583" s="27" t="s">
        <v>35</v>
      </c>
      <c r="F583" s="27" t="s">
        <v>49</v>
      </c>
      <c r="G583" s="27" t="s">
        <v>50</v>
      </c>
      <c r="H583" s="27" t="s">
        <v>25</v>
      </c>
      <c r="I583" s="29">
        <v>0.4</v>
      </c>
      <c r="J583" s="30">
        <v>4250</v>
      </c>
      <c r="K583" s="31">
        <f t="shared" si="4"/>
        <v>1700</v>
      </c>
      <c r="L583" s="31">
        <f t="shared" si="5"/>
        <v>340</v>
      </c>
      <c r="M583" s="32">
        <v>0.2</v>
      </c>
      <c r="O583" s="37"/>
      <c r="P583" s="35"/>
      <c r="Q583" s="33"/>
      <c r="R583" s="34"/>
    </row>
    <row r="584" spans="1:18" ht="15.75" customHeight="1">
      <c r="A584" s="22"/>
      <c r="B584" s="27" t="s">
        <v>34</v>
      </c>
      <c r="C584" s="27">
        <v>1128299</v>
      </c>
      <c r="D584" s="28">
        <v>44201</v>
      </c>
      <c r="E584" s="27" t="s">
        <v>35</v>
      </c>
      <c r="F584" s="27" t="s">
        <v>49</v>
      </c>
      <c r="G584" s="27" t="s">
        <v>50</v>
      </c>
      <c r="H584" s="27" t="s">
        <v>26</v>
      </c>
      <c r="I584" s="29">
        <v>0.4</v>
      </c>
      <c r="J584" s="30">
        <v>4250</v>
      </c>
      <c r="K584" s="31">
        <f t="shared" si="4"/>
        <v>1700</v>
      </c>
      <c r="L584" s="31">
        <f t="shared" si="5"/>
        <v>595</v>
      </c>
      <c r="M584" s="32">
        <v>0.35000000000000003</v>
      </c>
      <c r="O584" s="37"/>
      <c r="P584" s="35"/>
      <c r="Q584" s="33"/>
      <c r="R584" s="34"/>
    </row>
    <row r="585" spans="1:18" ht="15.75" customHeight="1">
      <c r="A585" s="22"/>
      <c r="B585" s="27" t="s">
        <v>34</v>
      </c>
      <c r="C585" s="27">
        <v>1128299</v>
      </c>
      <c r="D585" s="28">
        <v>44201</v>
      </c>
      <c r="E585" s="27" t="s">
        <v>35</v>
      </c>
      <c r="F585" s="27" t="s">
        <v>49</v>
      </c>
      <c r="G585" s="27" t="s">
        <v>50</v>
      </c>
      <c r="H585" s="27" t="s">
        <v>27</v>
      </c>
      <c r="I585" s="29">
        <v>0.4</v>
      </c>
      <c r="J585" s="30">
        <v>2750</v>
      </c>
      <c r="K585" s="31">
        <f t="shared" si="4"/>
        <v>1100</v>
      </c>
      <c r="L585" s="31">
        <f t="shared" si="5"/>
        <v>330</v>
      </c>
      <c r="M585" s="32">
        <v>0.3</v>
      </c>
      <c r="O585" s="37"/>
      <c r="P585" s="35"/>
      <c r="Q585" s="33"/>
      <c r="R585" s="34"/>
    </row>
    <row r="586" spans="1:18" ht="15.75" customHeight="1">
      <c r="A586" s="22"/>
      <c r="B586" s="27" t="s">
        <v>34</v>
      </c>
      <c r="C586" s="27">
        <v>1128299</v>
      </c>
      <c r="D586" s="28">
        <v>44201</v>
      </c>
      <c r="E586" s="27" t="s">
        <v>35</v>
      </c>
      <c r="F586" s="27" t="s">
        <v>49</v>
      </c>
      <c r="G586" s="27" t="s">
        <v>50</v>
      </c>
      <c r="H586" s="27" t="s">
        <v>28</v>
      </c>
      <c r="I586" s="29">
        <v>0.45</v>
      </c>
      <c r="J586" s="30">
        <v>2250</v>
      </c>
      <c r="K586" s="31">
        <f t="shared" si="4"/>
        <v>1012.5</v>
      </c>
      <c r="L586" s="31">
        <f t="shared" si="5"/>
        <v>506.25</v>
      </c>
      <c r="M586" s="32">
        <v>0.5</v>
      </c>
      <c r="O586" s="37"/>
      <c r="P586" s="35"/>
      <c r="Q586" s="33"/>
      <c r="R586" s="34"/>
    </row>
    <row r="587" spans="1:18" ht="15.75" customHeight="1">
      <c r="A587" s="22"/>
      <c r="B587" s="27" t="s">
        <v>34</v>
      </c>
      <c r="C587" s="27">
        <v>1128299</v>
      </c>
      <c r="D587" s="28">
        <v>44201</v>
      </c>
      <c r="E587" s="27" t="s">
        <v>35</v>
      </c>
      <c r="F587" s="27" t="s">
        <v>49</v>
      </c>
      <c r="G587" s="27" t="s">
        <v>50</v>
      </c>
      <c r="H587" s="27" t="s">
        <v>29</v>
      </c>
      <c r="I587" s="29">
        <v>0.4</v>
      </c>
      <c r="J587" s="30">
        <v>4750</v>
      </c>
      <c r="K587" s="31">
        <f t="shared" si="4"/>
        <v>1900</v>
      </c>
      <c r="L587" s="31">
        <f t="shared" si="5"/>
        <v>285.00000000000006</v>
      </c>
      <c r="M587" s="32">
        <v>0.15000000000000002</v>
      </c>
      <c r="O587" s="37"/>
      <c r="P587" s="35"/>
      <c r="Q587" s="33"/>
      <c r="R587" s="34"/>
    </row>
    <row r="588" spans="1:18" ht="15.75" customHeight="1">
      <c r="A588" s="22"/>
      <c r="B588" s="27" t="s">
        <v>34</v>
      </c>
      <c r="C588" s="27">
        <v>1128299</v>
      </c>
      <c r="D588" s="28">
        <v>44232</v>
      </c>
      <c r="E588" s="27" t="s">
        <v>35</v>
      </c>
      <c r="F588" s="27" t="s">
        <v>49</v>
      </c>
      <c r="G588" s="27" t="s">
        <v>50</v>
      </c>
      <c r="H588" s="27" t="s">
        <v>24</v>
      </c>
      <c r="I588" s="29">
        <v>0.3</v>
      </c>
      <c r="J588" s="30">
        <v>5250</v>
      </c>
      <c r="K588" s="31">
        <f t="shared" si="4"/>
        <v>1575</v>
      </c>
      <c r="L588" s="31">
        <f t="shared" si="5"/>
        <v>551.25</v>
      </c>
      <c r="M588" s="32">
        <v>0.35000000000000003</v>
      </c>
      <c r="O588" s="37"/>
      <c r="P588" s="35"/>
      <c r="Q588" s="33"/>
      <c r="R588" s="34"/>
    </row>
    <row r="589" spans="1:18" ht="15.75" customHeight="1">
      <c r="A589" s="22"/>
      <c r="B589" s="27" t="s">
        <v>34</v>
      </c>
      <c r="C589" s="27">
        <v>1128299</v>
      </c>
      <c r="D589" s="28">
        <v>44232</v>
      </c>
      <c r="E589" s="27" t="s">
        <v>35</v>
      </c>
      <c r="F589" s="27" t="s">
        <v>49</v>
      </c>
      <c r="G589" s="27" t="s">
        <v>50</v>
      </c>
      <c r="H589" s="27" t="s">
        <v>25</v>
      </c>
      <c r="I589" s="29">
        <v>0.4</v>
      </c>
      <c r="J589" s="30">
        <v>4250</v>
      </c>
      <c r="K589" s="31">
        <f t="shared" si="4"/>
        <v>1700</v>
      </c>
      <c r="L589" s="31">
        <f t="shared" si="5"/>
        <v>340</v>
      </c>
      <c r="M589" s="32">
        <v>0.2</v>
      </c>
      <c r="O589" s="37"/>
      <c r="P589" s="35"/>
      <c r="Q589" s="33"/>
      <c r="R589" s="34"/>
    </row>
    <row r="590" spans="1:18" ht="15.75" customHeight="1">
      <c r="A590" s="22"/>
      <c r="B590" s="27" t="s">
        <v>34</v>
      </c>
      <c r="C590" s="27">
        <v>1128299</v>
      </c>
      <c r="D590" s="28">
        <v>44232</v>
      </c>
      <c r="E590" s="27" t="s">
        <v>35</v>
      </c>
      <c r="F590" s="27" t="s">
        <v>49</v>
      </c>
      <c r="G590" s="27" t="s">
        <v>50</v>
      </c>
      <c r="H590" s="27" t="s">
        <v>26</v>
      </c>
      <c r="I590" s="29">
        <v>0.4</v>
      </c>
      <c r="J590" s="30">
        <v>4250</v>
      </c>
      <c r="K590" s="31">
        <f t="shared" si="4"/>
        <v>1700</v>
      </c>
      <c r="L590" s="31">
        <f t="shared" si="5"/>
        <v>595</v>
      </c>
      <c r="M590" s="32">
        <v>0.35000000000000003</v>
      </c>
      <c r="O590" s="37"/>
      <c r="P590" s="35"/>
      <c r="Q590" s="33"/>
      <c r="R590" s="34"/>
    </row>
    <row r="591" spans="1:18" ht="15.75" customHeight="1">
      <c r="A591" s="22"/>
      <c r="B591" s="27" t="s">
        <v>34</v>
      </c>
      <c r="C591" s="27">
        <v>1128299</v>
      </c>
      <c r="D591" s="28">
        <v>44232</v>
      </c>
      <c r="E591" s="27" t="s">
        <v>35</v>
      </c>
      <c r="F591" s="27" t="s">
        <v>49</v>
      </c>
      <c r="G591" s="27" t="s">
        <v>50</v>
      </c>
      <c r="H591" s="27" t="s">
        <v>27</v>
      </c>
      <c r="I591" s="29">
        <v>0.4</v>
      </c>
      <c r="J591" s="30">
        <v>2750</v>
      </c>
      <c r="K591" s="31">
        <f t="shared" si="4"/>
        <v>1100</v>
      </c>
      <c r="L591" s="31">
        <f t="shared" si="5"/>
        <v>330</v>
      </c>
      <c r="M591" s="32">
        <v>0.3</v>
      </c>
      <c r="O591" s="37"/>
      <c r="P591" s="35"/>
      <c r="Q591" s="33"/>
      <c r="R591" s="34"/>
    </row>
    <row r="592" spans="1:18" ht="15.75" customHeight="1">
      <c r="A592" s="22"/>
      <c r="B592" s="27" t="s">
        <v>34</v>
      </c>
      <c r="C592" s="27">
        <v>1128299</v>
      </c>
      <c r="D592" s="28">
        <v>44232</v>
      </c>
      <c r="E592" s="27" t="s">
        <v>35</v>
      </c>
      <c r="F592" s="27" t="s">
        <v>49</v>
      </c>
      <c r="G592" s="27" t="s">
        <v>50</v>
      </c>
      <c r="H592" s="27" t="s">
        <v>28</v>
      </c>
      <c r="I592" s="29">
        <v>0.45</v>
      </c>
      <c r="J592" s="30">
        <v>2000</v>
      </c>
      <c r="K592" s="31">
        <f t="shared" si="4"/>
        <v>900</v>
      </c>
      <c r="L592" s="31">
        <f t="shared" si="5"/>
        <v>450</v>
      </c>
      <c r="M592" s="32">
        <v>0.5</v>
      </c>
      <c r="O592" s="37"/>
      <c r="P592" s="35"/>
      <c r="Q592" s="33"/>
      <c r="R592" s="34"/>
    </row>
    <row r="593" spans="1:18" ht="15.75" customHeight="1">
      <c r="A593" s="22"/>
      <c r="B593" s="27" t="s">
        <v>34</v>
      </c>
      <c r="C593" s="27">
        <v>1128299</v>
      </c>
      <c r="D593" s="28">
        <v>44232</v>
      </c>
      <c r="E593" s="27" t="s">
        <v>35</v>
      </c>
      <c r="F593" s="27" t="s">
        <v>49</v>
      </c>
      <c r="G593" s="27" t="s">
        <v>50</v>
      </c>
      <c r="H593" s="27" t="s">
        <v>29</v>
      </c>
      <c r="I593" s="29">
        <v>0.4</v>
      </c>
      <c r="J593" s="30">
        <v>4000</v>
      </c>
      <c r="K593" s="31">
        <f t="shared" si="4"/>
        <v>1600</v>
      </c>
      <c r="L593" s="31">
        <f t="shared" si="5"/>
        <v>240.00000000000003</v>
      </c>
      <c r="M593" s="32">
        <v>0.15000000000000002</v>
      </c>
      <c r="O593" s="37"/>
      <c r="P593" s="35"/>
      <c r="Q593" s="33"/>
      <c r="R593" s="34"/>
    </row>
    <row r="594" spans="1:18" ht="15.75" customHeight="1">
      <c r="A594" s="22"/>
      <c r="B594" s="27" t="s">
        <v>34</v>
      </c>
      <c r="C594" s="27">
        <v>1128299</v>
      </c>
      <c r="D594" s="28">
        <v>44259</v>
      </c>
      <c r="E594" s="27" t="s">
        <v>35</v>
      </c>
      <c r="F594" s="27" t="s">
        <v>49</v>
      </c>
      <c r="G594" s="27" t="s">
        <v>50</v>
      </c>
      <c r="H594" s="27" t="s">
        <v>24</v>
      </c>
      <c r="I594" s="29">
        <v>0.4</v>
      </c>
      <c r="J594" s="30">
        <v>5500</v>
      </c>
      <c r="K594" s="31">
        <f t="shared" si="4"/>
        <v>2200</v>
      </c>
      <c r="L594" s="31">
        <f t="shared" si="5"/>
        <v>770.00000000000011</v>
      </c>
      <c r="M594" s="32">
        <v>0.35000000000000003</v>
      </c>
      <c r="O594" s="37"/>
      <c r="P594" s="35"/>
      <c r="Q594" s="33"/>
      <c r="R594" s="34"/>
    </row>
    <row r="595" spans="1:18" ht="15.75" customHeight="1">
      <c r="A595" s="22"/>
      <c r="B595" s="27" t="s">
        <v>34</v>
      </c>
      <c r="C595" s="27">
        <v>1128299</v>
      </c>
      <c r="D595" s="28">
        <v>44259</v>
      </c>
      <c r="E595" s="27" t="s">
        <v>35</v>
      </c>
      <c r="F595" s="27" t="s">
        <v>49</v>
      </c>
      <c r="G595" s="27" t="s">
        <v>50</v>
      </c>
      <c r="H595" s="27" t="s">
        <v>25</v>
      </c>
      <c r="I595" s="29">
        <v>0.49999999999999994</v>
      </c>
      <c r="J595" s="30">
        <v>4000</v>
      </c>
      <c r="K595" s="31">
        <f t="shared" si="4"/>
        <v>1999.9999999999998</v>
      </c>
      <c r="L595" s="31">
        <f t="shared" si="5"/>
        <v>400</v>
      </c>
      <c r="M595" s="32">
        <v>0.2</v>
      </c>
      <c r="O595" s="37"/>
      <c r="P595" s="35"/>
      <c r="Q595" s="33"/>
      <c r="R595" s="34"/>
    </row>
    <row r="596" spans="1:18" ht="15.75" customHeight="1">
      <c r="A596" s="22"/>
      <c r="B596" s="27" t="s">
        <v>34</v>
      </c>
      <c r="C596" s="27">
        <v>1128299</v>
      </c>
      <c r="D596" s="28">
        <v>44259</v>
      </c>
      <c r="E596" s="27" t="s">
        <v>35</v>
      </c>
      <c r="F596" s="27" t="s">
        <v>49</v>
      </c>
      <c r="G596" s="27" t="s">
        <v>50</v>
      </c>
      <c r="H596" s="27" t="s">
        <v>26</v>
      </c>
      <c r="I596" s="29">
        <v>0.54999999999999993</v>
      </c>
      <c r="J596" s="30">
        <v>4000</v>
      </c>
      <c r="K596" s="31">
        <f t="shared" si="4"/>
        <v>2199.9999999999995</v>
      </c>
      <c r="L596" s="31">
        <f t="shared" si="5"/>
        <v>769.99999999999989</v>
      </c>
      <c r="M596" s="32">
        <v>0.35000000000000003</v>
      </c>
      <c r="O596" s="37"/>
      <c r="P596" s="35"/>
      <c r="Q596" s="33"/>
      <c r="R596" s="34"/>
    </row>
    <row r="597" spans="1:18" ht="15.75" customHeight="1">
      <c r="A597" s="22"/>
      <c r="B597" s="27" t="s">
        <v>34</v>
      </c>
      <c r="C597" s="27">
        <v>1128299</v>
      </c>
      <c r="D597" s="28">
        <v>44259</v>
      </c>
      <c r="E597" s="27" t="s">
        <v>35</v>
      </c>
      <c r="F597" s="27" t="s">
        <v>49</v>
      </c>
      <c r="G597" s="27" t="s">
        <v>50</v>
      </c>
      <c r="H597" s="27" t="s">
        <v>27</v>
      </c>
      <c r="I597" s="29">
        <v>0.54999999999999993</v>
      </c>
      <c r="J597" s="30">
        <v>3000</v>
      </c>
      <c r="K597" s="31">
        <f t="shared" si="4"/>
        <v>1649.9999999999998</v>
      </c>
      <c r="L597" s="31">
        <f t="shared" si="5"/>
        <v>494.99999999999989</v>
      </c>
      <c r="M597" s="32">
        <v>0.3</v>
      </c>
      <c r="O597" s="37"/>
      <c r="P597" s="35"/>
      <c r="Q597" s="33"/>
      <c r="R597" s="34"/>
    </row>
    <row r="598" spans="1:18" ht="15.75" customHeight="1">
      <c r="A598" s="22"/>
      <c r="B598" s="27" t="s">
        <v>34</v>
      </c>
      <c r="C598" s="27">
        <v>1128299</v>
      </c>
      <c r="D598" s="28">
        <v>44259</v>
      </c>
      <c r="E598" s="27" t="s">
        <v>35</v>
      </c>
      <c r="F598" s="27" t="s">
        <v>49</v>
      </c>
      <c r="G598" s="27" t="s">
        <v>50</v>
      </c>
      <c r="H598" s="27" t="s">
        <v>28</v>
      </c>
      <c r="I598" s="29">
        <v>0.6</v>
      </c>
      <c r="J598" s="30">
        <v>1500</v>
      </c>
      <c r="K598" s="31">
        <f t="shared" si="4"/>
        <v>900</v>
      </c>
      <c r="L598" s="31">
        <f t="shared" si="5"/>
        <v>450</v>
      </c>
      <c r="M598" s="32">
        <v>0.5</v>
      </c>
      <c r="O598" s="37"/>
      <c r="P598" s="35"/>
      <c r="Q598" s="33"/>
      <c r="R598" s="34"/>
    </row>
    <row r="599" spans="1:18" ht="15.75" customHeight="1">
      <c r="A599" s="22"/>
      <c r="B599" s="27" t="s">
        <v>34</v>
      </c>
      <c r="C599" s="27">
        <v>1128299</v>
      </c>
      <c r="D599" s="28">
        <v>44259</v>
      </c>
      <c r="E599" s="27" t="s">
        <v>35</v>
      </c>
      <c r="F599" s="27" t="s">
        <v>49</v>
      </c>
      <c r="G599" s="27" t="s">
        <v>50</v>
      </c>
      <c r="H599" s="27" t="s">
        <v>29</v>
      </c>
      <c r="I599" s="29">
        <v>0.54999999999999993</v>
      </c>
      <c r="J599" s="30">
        <v>3500</v>
      </c>
      <c r="K599" s="31">
        <f t="shared" si="4"/>
        <v>1924.9999999999998</v>
      </c>
      <c r="L599" s="31">
        <f t="shared" si="5"/>
        <v>288.75</v>
      </c>
      <c r="M599" s="32">
        <v>0.15000000000000002</v>
      </c>
      <c r="O599" s="37"/>
      <c r="P599" s="35"/>
      <c r="Q599" s="33"/>
      <c r="R599" s="34"/>
    </row>
    <row r="600" spans="1:18" ht="15.75" customHeight="1">
      <c r="A600" s="22"/>
      <c r="B600" s="27" t="s">
        <v>34</v>
      </c>
      <c r="C600" s="27">
        <v>1128299</v>
      </c>
      <c r="D600" s="28">
        <v>44291</v>
      </c>
      <c r="E600" s="27" t="s">
        <v>35</v>
      </c>
      <c r="F600" s="27" t="s">
        <v>49</v>
      </c>
      <c r="G600" s="27" t="s">
        <v>50</v>
      </c>
      <c r="H600" s="27" t="s">
        <v>24</v>
      </c>
      <c r="I600" s="29">
        <v>0.6</v>
      </c>
      <c r="J600" s="30">
        <v>5250</v>
      </c>
      <c r="K600" s="31">
        <f t="shared" si="4"/>
        <v>3150</v>
      </c>
      <c r="L600" s="31">
        <f t="shared" si="5"/>
        <v>1102.5</v>
      </c>
      <c r="M600" s="32">
        <v>0.35000000000000003</v>
      </c>
      <c r="O600" s="37"/>
      <c r="P600" s="35"/>
      <c r="Q600" s="33"/>
      <c r="R600" s="34"/>
    </row>
    <row r="601" spans="1:18" ht="15.75" customHeight="1">
      <c r="A601" s="22"/>
      <c r="B601" s="27" t="s">
        <v>34</v>
      </c>
      <c r="C601" s="27">
        <v>1128299</v>
      </c>
      <c r="D601" s="28">
        <v>44291</v>
      </c>
      <c r="E601" s="27" t="s">
        <v>35</v>
      </c>
      <c r="F601" s="27" t="s">
        <v>49</v>
      </c>
      <c r="G601" s="27" t="s">
        <v>50</v>
      </c>
      <c r="H601" s="27" t="s">
        <v>25</v>
      </c>
      <c r="I601" s="29">
        <v>0.65</v>
      </c>
      <c r="J601" s="30">
        <v>3250</v>
      </c>
      <c r="K601" s="31">
        <f t="shared" si="4"/>
        <v>2112.5</v>
      </c>
      <c r="L601" s="31">
        <f t="shared" si="5"/>
        <v>422.5</v>
      </c>
      <c r="M601" s="32">
        <v>0.2</v>
      </c>
      <c r="O601" s="37"/>
      <c r="P601" s="35"/>
      <c r="Q601" s="33"/>
      <c r="R601" s="34"/>
    </row>
    <row r="602" spans="1:18" ht="15.75" customHeight="1">
      <c r="A602" s="22"/>
      <c r="B602" s="27" t="s">
        <v>34</v>
      </c>
      <c r="C602" s="27">
        <v>1128299</v>
      </c>
      <c r="D602" s="28">
        <v>44291</v>
      </c>
      <c r="E602" s="27" t="s">
        <v>35</v>
      </c>
      <c r="F602" s="27" t="s">
        <v>49</v>
      </c>
      <c r="G602" s="27" t="s">
        <v>50</v>
      </c>
      <c r="H602" s="27" t="s">
        <v>26</v>
      </c>
      <c r="I602" s="29">
        <v>0.65</v>
      </c>
      <c r="J602" s="30">
        <v>3750</v>
      </c>
      <c r="K602" s="31">
        <f t="shared" si="4"/>
        <v>2437.5</v>
      </c>
      <c r="L602" s="31">
        <f t="shared" si="5"/>
        <v>853.12500000000011</v>
      </c>
      <c r="M602" s="32">
        <v>0.35000000000000003</v>
      </c>
      <c r="O602" s="37"/>
      <c r="P602" s="35"/>
      <c r="Q602" s="33"/>
      <c r="R602" s="34"/>
    </row>
    <row r="603" spans="1:18" ht="15.75" customHeight="1">
      <c r="A603" s="22"/>
      <c r="B603" s="27" t="s">
        <v>34</v>
      </c>
      <c r="C603" s="27">
        <v>1128299</v>
      </c>
      <c r="D603" s="28">
        <v>44291</v>
      </c>
      <c r="E603" s="27" t="s">
        <v>35</v>
      </c>
      <c r="F603" s="27" t="s">
        <v>49</v>
      </c>
      <c r="G603" s="27" t="s">
        <v>50</v>
      </c>
      <c r="H603" s="27" t="s">
        <v>27</v>
      </c>
      <c r="I603" s="29">
        <v>0.6</v>
      </c>
      <c r="J603" s="30">
        <v>2750</v>
      </c>
      <c r="K603" s="31">
        <f t="shared" si="4"/>
        <v>1650</v>
      </c>
      <c r="L603" s="31">
        <f t="shared" si="5"/>
        <v>495</v>
      </c>
      <c r="M603" s="32">
        <v>0.3</v>
      </c>
      <c r="O603" s="37"/>
      <c r="P603" s="35"/>
      <c r="Q603" s="33"/>
      <c r="R603" s="34"/>
    </row>
    <row r="604" spans="1:18" ht="15.75" customHeight="1">
      <c r="A604" s="22"/>
      <c r="B604" s="27" t="s">
        <v>34</v>
      </c>
      <c r="C604" s="27">
        <v>1128299</v>
      </c>
      <c r="D604" s="28">
        <v>44291</v>
      </c>
      <c r="E604" s="27" t="s">
        <v>35</v>
      </c>
      <c r="F604" s="27" t="s">
        <v>49</v>
      </c>
      <c r="G604" s="27" t="s">
        <v>50</v>
      </c>
      <c r="H604" s="27" t="s">
        <v>28</v>
      </c>
      <c r="I604" s="29">
        <v>0.65</v>
      </c>
      <c r="J604" s="30">
        <v>1750</v>
      </c>
      <c r="K604" s="31">
        <f t="shared" si="4"/>
        <v>1137.5</v>
      </c>
      <c r="L604" s="31">
        <f t="shared" si="5"/>
        <v>568.75</v>
      </c>
      <c r="M604" s="32">
        <v>0.5</v>
      </c>
      <c r="O604" s="37"/>
      <c r="P604" s="35"/>
      <c r="Q604" s="33"/>
      <c r="R604" s="34"/>
    </row>
    <row r="605" spans="1:18" ht="15.75" customHeight="1">
      <c r="A605" s="22"/>
      <c r="B605" s="27" t="s">
        <v>34</v>
      </c>
      <c r="C605" s="27">
        <v>1128299</v>
      </c>
      <c r="D605" s="28">
        <v>44291</v>
      </c>
      <c r="E605" s="27" t="s">
        <v>35</v>
      </c>
      <c r="F605" s="27" t="s">
        <v>49</v>
      </c>
      <c r="G605" s="27" t="s">
        <v>50</v>
      </c>
      <c r="H605" s="27" t="s">
        <v>29</v>
      </c>
      <c r="I605" s="29">
        <v>0.8</v>
      </c>
      <c r="J605" s="30">
        <v>3250</v>
      </c>
      <c r="K605" s="31">
        <f t="shared" si="4"/>
        <v>2600</v>
      </c>
      <c r="L605" s="31">
        <f t="shared" si="5"/>
        <v>390.00000000000006</v>
      </c>
      <c r="M605" s="32">
        <v>0.15000000000000002</v>
      </c>
      <c r="O605" s="37"/>
      <c r="P605" s="35"/>
      <c r="Q605" s="33"/>
      <c r="R605" s="34"/>
    </row>
    <row r="606" spans="1:18" ht="15.75" customHeight="1">
      <c r="A606" s="22"/>
      <c r="B606" s="27" t="s">
        <v>34</v>
      </c>
      <c r="C606" s="27">
        <v>1128299</v>
      </c>
      <c r="D606" s="28">
        <v>44322</v>
      </c>
      <c r="E606" s="27" t="s">
        <v>35</v>
      </c>
      <c r="F606" s="27" t="s">
        <v>49</v>
      </c>
      <c r="G606" s="27" t="s">
        <v>50</v>
      </c>
      <c r="H606" s="27" t="s">
        <v>24</v>
      </c>
      <c r="I606" s="29">
        <v>0.6</v>
      </c>
      <c r="J606" s="30">
        <v>5250</v>
      </c>
      <c r="K606" s="31">
        <f t="shared" si="4"/>
        <v>3150</v>
      </c>
      <c r="L606" s="31">
        <f t="shared" si="5"/>
        <v>1575</v>
      </c>
      <c r="M606" s="32">
        <v>0.5</v>
      </c>
      <c r="O606" s="37"/>
      <c r="P606" s="35"/>
      <c r="Q606" s="33"/>
      <c r="R606" s="34"/>
    </row>
    <row r="607" spans="1:18" ht="15.75" customHeight="1">
      <c r="A607" s="22"/>
      <c r="B607" s="27" t="s">
        <v>34</v>
      </c>
      <c r="C607" s="27">
        <v>1128299</v>
      </c>
      <c r="D607" s="28">
        <v>44322</v>
      </c>
      <c r="E607" s="27" t="s">
        <v>35</v>
      </c>
      <c r="F607" s="27" t="s">
        <v>49</v>
      </c>
      <c r="G607" s="27" t="s">
        <v>50</v>
      </c>
      <c r="H607" s="27" t="s">
        <v>25</v>
      </c>
      <c r="I607" s="29">
        <v>0.65</v>
      </c>
      <c r="J607" s="30">
        <v>3750</v>
      </c>
      <c r="K607" s="31">
        <f t="shared" si="4"/>
        <v>2437.5</v>
      </c>
      <c r="L607" s="31">
        <f t="shared" si="5"/>
        <v>853.125</v>
      </c>
      <c r="M607" s="32">
        <v>0.35</v>
      </c>
      <c r="O607" s="37"/>
      <c r="P607" s="35"/>
      <c r="Q607" s="33"/>
      <c r="R607" s="34"/>
    </row>
    <row r="608" spans="1:18" ht="15.75" customHeight="1">
      <c r="A608" s="22"/>
      <c r="B608" s="27" t="s">
        <v>34</v>
      </c>
      <c r="C608" s="27">
        <v>1128299</v>
      </c>
      <c r="D608" s="28">
        <v>44322</v>
      </c>
      <c r="E608" s="27" t="s">
        <v>35</v>
      </c>
      <c r="F608" s="27" t="s">
        <v>49</v>
      </c>
      <c r="G608" s="27" t="s">
        <v>50</v>
      </c>
      <c r="H608" s="27" t="s">
        <v>26</v>
      </c>
      <c r="I608" s="29">
        <v>0.65</v>
      </c>
      <c r="J608" s="30">
        <v>3750</v>
      </c>
      <c r="K608" s="31">
        <f t="shared" si="4"/>
        <v>2437.5</v>
      </c>
      <c r="L608" s="31">
        <f t="shared" si="5"/>
        <v>1218.75</v>
      </c>
      <c r="M608" s="32">
        <v>0.5</v>
      </c>
      <c r="O608" s="37"/>
      <c r="P608" s="35"/>
      <c r="Q608" s="33"/>
      <c r="R608" s="34"/>
    </row>
    <row r="609" spans="1:18" ht="15.75" customHeight="1">
      <c r="A609" s="22"/>
      <c r="B609" s="27" t="s">
        <v>34</v>
      </c>
      <c r="C609" s="27">
        <v>1128299</v>
      </c>
      <c r="D609" s="28">
        <v>44322</v>
      </c>
      <c r="E609" s="27" t="s">
        <v>35</v>
      </c>
      <c r="F609" s="27" t="s">
        <v>49</v>
      </c>
      <c r="G609" s="27" t="s">
        <v>50</v>
      </c>
      <c r="H609" s="27" t="s">
        <v>27</v>
      </c>
      <c r="I609" s="29">
        <v>0.6</v>
      </c>
      <c r="J609" s="30">
        <v>2750</v>
      </c>
      <c r="K609" s="31">
        <f t="shared" si="4"/>
        <v>1650</v>
      </c>
      <c r="L609" s="31">
        <f t="shared" si="5"/>
        <v>742.49999999999989</v>
      </c>
      <c r="M609" s="32">
        <v>0.44999999999999996</v>
      </c>
      <c r="O609" s="37"/>
      <c r="P609" s="35"/>
      <c r="Q609" s="33"/>
      <c r="R609" s="34"/>
    </row>
    <row r="610" spans="1:18" ht="15.75" customHeight="1">
      <c r="A610" s="22"/>
      <c r="B610" s="27" t="s">
        <v>34</v>
      </c>
      <c r="C610" s="27">
        <v>1128299</v>
      </c>
      <c r="D610" s="28">
        <v>44322</v>
      </c>
      <c r="E610" s="27" t="s">
        <v>35</v>
      </c>
      <c r="F610" s="27" t="s">
        <v>49</v>
      </c>
      <c r="G610" s="27" t="s">
        <v>50</v>
      </c>
      <c r="H610" s="27" t="s">
        <v>28</v>
      </c>
      <c r="I610" s="29">
        <v>0.65</v>
      </c>
      <c r="J610" s="30">
        <v>1750</v>
      </c>
      <c r="K610" s="31">
        <f t="shared" si="4"/>
        <v>1137.5</v>
      </c>
      <c r="L610" s="31">
        <f t="shared" si="5"/>
        <v>739.37500000000011</v>
      </c>
      <c r="M610" s="32">
        <v>0.65000000000000013</v>
      </c>
      <c r="O610" s="37"/>
      <c r="P610" s="35"/>
      <c r="Q610" s="33"/>
      <c r="R610" s="34"/>
    </row>
    <row r="611" spans="1:18" ht="15.75" customHeight="1">
      <c r="A611" s="22"/>
      <c r="B611" s="27" t="s">
        <v>34</v>
      </c>
      <c r="C611" s="27">
        <v>1128299</v>
      </c>
      <c r="D611" s="28">
        <v>44322</v>
      </c>
      <c r="E611" s="27" t="s">
        <v>35</v>
      </c>
      <c r="F611" s="27" t="s">
        <v>49</v>
      </c>
      <c r="G611" s="27" t="s">
        <v>50</v>
      </c>
      <c r="H611" s="27" t="s">
        <v>29</v>
      </c>
      <c r="I611" s="29">
        <v>0.8</v>
      </c>
      <c r="J611" s="30">
        <v>4750</v>
      </c>
      <c r="K611" s="31">
        <f t="shared" si="4"/>
        <v>3800</v>
      </c>
      <c r="L611" s="31">
        <f t="shared" si="5"/>
        <v>1140</v>
      </c>
      <c r="M611" s="32">
        <v>0.3</v>
      </c>
      <c r="O611" s="37"/>
      <c r="P611" s="35"/>
      <c r="Q611" s="33"/>
      <c r="R611" s="34"/>
    </row>
    <row r="612" spans="1:18" ht="15.75" customHeight="1">
      <c r="A612" s="22"/>
      <c r="B612" s="27" t="s">
        <v>34</v>
      </c>
      <c r="C612" s="27">
        <v>1128299</v>
      </c>
      <c r="D612" s="28">
        <v>44352</v>
      </c>
      <c r="E612" s="27" t="s">
        <v>35</v>
      </c>
      <c r="F612" s="27" t="s">
        <v>49</v>
      </c>
      <c r="G612" s="27" t="s">
        <v>50</v>
      </c>
      <c r="H612" s="27" t="s">
        <v>24</v>
      </c>
      <c r="I612" s="29">
        <v>0.6</v>
      </c>
      <c r="J612" s="30">
        <v>7250</v>
      </c>
      <c r="K612" s="31">
        <f t="shared" si="4"/>
        <v>4350</v>
      </c>
      <c r="L612" s="31">
        <f t="shared" si="5"/>
        <v>2175</v>
      </c>
      <c r="M612" s="32">
        <v>0.5</v>
      </c>
      <c r="O612" s="37"/>
      <c r="P612" s="35"/>
      <c r="Q612" s="33"/>
      <c r="R612" s="34"/>
    </row>
    <row r="613" spans="1:18" ht="15.75" customHeight="1">
      <c r="A613" s="22"/>
      <c r="B613" s="27" t="s">
        <v>34</v>
      </c>
      <c r="C613" s="27">
        <v>1128299</v>
      </c>
      <c r="D613" s="28">
        <v>44352</v>
      </c>
      <c r="E613" s="27" t="s">
        <v>35</v>
      </c>
      <c r="F613" s="27" t="s">
        <v>49</v>
      </c>
      <c r="G613" s="27" t="s">
        <v>50</v>
      </c>
      <c r="H613" s="27" t="s">
        <v>25</v>
      </c>
      <c r="I613" s="29">
        <v>0.65</v>
      </c>
      <c r="J613" s="30">
        <v>5750</v>
      </c>
      <c r="K613" s="31">
        <f t="shared" si="4"/>
        <v>3737.5</v>
      </c>
      <c r="L613" s="31">
        <f t="shared" si="5"/>
        <v>1308.125</v>
      </c>
      <c r="M613" s="32">
        <v>0.35</v>
      </c>
      <c r="O613" s="37"/>
      <c r="P613" s="35"/>
      <c r="Q613" s="33"/>
      <c r="R613" s="34"/>
    </row>
    <row r="614" spans="1:18" ht="15.75" customHeight="1">
      <c r="A614" s="22"/>
      <c r="B614" s="27" t="s">
        <v>34</v>
      </c>
      <c r="C614" s="27">
        <v>1128299</v>
      </c>
      <c r="D614" s="28">
        <v>44352</v>
      </c>
      <c r="E614" s="27" t="s">
        <v>35</v>
      </c>
      <c r="F614" s="27" t="s">
        <v>49</v>
      </c>
      <c r="G614" s="27" t="s">
        <v>50</v>
      </c>
      <c r="H614" s="27" t="s">
        <v>26</v>
      </c>
      <c r="I614" s="29">
        <v>0.65</v>
      </c>
      <c r="J614" s="30">
        <v>5750</v>
      </c>
      <c r="K614" s="31">
        <f t="shared" si="4"/>
        <v>3737.5</v>
      </c>
      <c r="L614" s="31">
        <f t="shared" si="5"/>
        <v>1868.75</v>
      </c>
      <c r="M614" s="32">
        <v>0.5</v>
      </c>
      <c r="O614" s="37"/>
      <c r="P614" s="35"/>
      <c r="Q614" s="33"/>
      <c r="R614" s="34"/>
    </row>
    <row r="615" spans="1:18" ht="15.75" customHeight="1">
      <c r="A615" s="22"/>
      <c r="B615" s="27" t="s">
        <v>34</v>
      </c>
      <c r="C615" s="27">
        <v>1128299</v>
      </c>
      <c r="D615" s="28">
        <v>44352</v>
      </c>
      <c r="E615" s="27" t="s">
        <v>35</v>
      </c>
      <c r="F615" s="27" t="s">
        <v>49</v>
      </c>
      <c r="G615" s="27" t="s">
        <v>50</v>
      </c>
      <c r="H615" s="27" t="s">
        <v>27</v>
      </c>
      <c r="I615" s="29">
        <v>0.65</v>
      </c>
      <c r="J615" s="30">
        <v>4500</v>
      </c>
      <c r="K615" s="31">
        <f t="shared" si="4"/>
        <v>2925</v>
      </c>
      <c r="L615" s="31">
        <f t="shared" si="5"/>
        <v>1316.2499999999998</v>
      </c>
      <c r="M615" s="32">
        <v>0.44999999999999996</v>
      </c>
      <c r="O615" s="37"/>
      <c r="P615" s="35"/>
      <c r="Q615" s="33"/>
      <c r="R615" s="34"/>
    </row>
    <row r="616" spans="1:18" ht="15.75" customHeight="1">
      <c r="A616" s="22"/>
      <c r="B616" s="27" t="s">
        <v>34</v>
      </c>
      <c r="C616" s="27">
        <v>1128299</v>
      </c>
      <c r="D616" s="28">
        <v>44352</v>
      </c>
      <c r="E616" s="27" t="s">
        <v>35</v>
      </c>
      <c r="F616" s="27" t="s">
        <v>49</v>
      </c>
      <c r="G616" s="27" t="s">
        <v>50</v>
      </c>
      <c r="H616" s="27" t="s">
        <v>28</v>
      </c>
      <c r="I616" s="29">
        <v>0.70000000000000007</v>
      </c>
      <c r="J616" s="30">
        <v>3250</v>
      </c>
      <c r="K616" s="31">
        <f t="shared" si="4"/>
        <v>2275</v>
      </c>
      <c r="L616" s="31">
        <f t="shared" si="5"/>
        <v>1478.7500000000002</v>
      </c>
      <c r="M616" s="32">
        <v>0.65000000000000013</v>
      </c>
      <c r="O616" s="37"/>
      <c r="P616" s="35"/>
      <c r="Q616" s="33"/>
      <c r="R616" s="34"/>
    </row>
    <row r="617" spans="1:18" ht="15.75" customHeight="1">
      <c r="A617" s="22"/>
      <c r="B617" s="27" t="s">
        <v>34</v>
      </c>
      <c r="C617" s="27">
        <v>1128299</v>
      </c>
      <c r="D617" s="28">
        <v>44352</v>
      </c>
      <c r="E617" s="27" t="s">
        <v>35</v>
      </c>
      <c r="F617" s="27" t="s">
        <v>49</v>
      </c>
      <c r="G617" s="27" t="s">
        <v>50</v>
      </c>
      <c r="H617" s="27" t="s">
        <v>29</v>
      </c>
      <c r="I617" s="29">
        <v>0.85000000000000009</v>
      </c>
      <c r="J617" s="30">
        <v>6250</v>
      </c>
      <c r="K617" s="31">
        <f t="shared" si="4"/>
        <v>5312.5000000000009</v>
      </c>
      <c r="L617" s="31">
        <f t="shared" si="5"/>
        <v>1593.7500000000002</v>
      </c>
      <c r="M617" s="32">
        <v>0.3</v>
      </c>
      <c r="O617" s="37"/>
      <c r="P617" s="35"/>
      <c r="Q617" s="33"/>
      <c r="R617" s="34"/>
    </row>
    <row r="618" spans="1:18" ht="15.75" customHeight="1">
      <c r="A618" s="22"/>
      <c r="B618" s="27" t="s">
        <v>34</v>
      </c>
      <c r="C618" s="27">
        <v>1128299</v>
      </c>
      <c r="D618" s="28">
        <v>44381</v>
      </c>
      <c r="E618" s="27" t="s">
        <v>35</v>
      </c>
      <c r="F618" s="27" t="s">
        <v>49</v>
      </c>
      <c r="G618" s="27" t="s">
        <v>50</v>
      </c>
      <c r="H618" s="27" t="s">
        <v>24</v>
      </c>
      <c r="I618" s="29">
        <v>0.65</v>
      </c>
      <c r="J618" s="30">
        <v>7750</v>
      </c>
      <c r="K618" s="31">
        <f t="shared" si="4"/>
        <v>5037.5</v>
      </c>
      <c r="L618" s="31">
        <f t="shared" si="5"/>
        <v>2266.875</v>
      </c>
      <c r="M618" s="32">
        <v>0.45</v>
      </c>
      <c r="O618" s="37"/>
      <c r="P618" s="35"/>
      <c r="Q618" s="33"/>
      <c r="R618" s="34"/>
    </row>
    <row r="619" spans="1:18" ht="15.75" customHeight="1">
      <c r="A619" s="22"/>
      <c r="B619" s="27" t="s">
        <v>34</v>
      </c>
      <c r="C619" s="27">
        <v>1128299</v>
      </c>
      <c r="D619" s="28">
        <v>44381</v>
      </c>
      <c r="E619" s="27" t="s">
        <v>35</v>
      </c>
      <c r="F619" s="27" t="s">
        <v>49</v>
      </c>
      <c r="G619" s="27" t="s">
        <v>50</v>
      </c>
      <c r="H619" s="27" t="s">
        <v>25</v>
      </c>
      <c r="I619" s="29">
        <v>0.70000000000000007</v>
      </c>
      <c r="J619" s="30">
        <v>6250</v>
      </c>
      <c r="K619" s="31">
        <f t="shared" si="4"/>
        <v>4375</v>
      </c>
      <c r="L619" s="31">
        <f t="shared" si="5"/>
        <v>1312.5</v>
      </c>
      <c r="M619" s="32">
        <v>0.3</v>
      </c>
      <c r="O619" s="37"/>
      <c r="P619" s="35"/>
      <c r="Q619" s="33"/>
      <c r="R619" s="34"/>
    </row>
    <row r="620" spans="1:18" ht="15.75" customHeight="1">
      <c r="A620" s="22"/>
      <c r="B620" s="27" t="s">
        <v>34</v>
      </c>
      <c r="C620" s="27">
        <v>1128299</v>
      </c>
      <c r="D620" s="28">
        <v>44381</v>
      </c>
      <c r="E620" s="27" t="s">
        <v>35</v>
      </c>
      <c r="F620" s="27" t="s">
        <v>49</v>
      </c>
      <c r="G620" s="27" t="s">
        <v>50</v>
      </c>
      <c r="H620" s="27" t="s">
        <v>26</v>
      </c>
      <c r="I620" s="29">
        <v>0.70000000000000007</v>
      </c>
      <c r="J620" s="30">
        <v>5750</v>
      </c>
      <c r="K620" s="31">
        <f t="shared" si="4"/>
        <v>4025.0000000000005</v>
      </c>
      <c r="L620" s="31">
        <f t="shared" si="5"/>
        <v>1811.2500000000002</v>
      </c>
      <c r="M620" s="32">
        <v>0.45</v>
      </c>
      <c r="O620" s="37"/>
      <c r="P620" s="35"/>
      <c r="Q620" s="33"/>
      <c r="R620" s="34"/>
    </row>
    <row r="621" spans="1:18" ht="15.75" customHeight="1">
      <c r="A621" s="22"/>
      <c r="B621" s="27" t="s">
        <v>34</v>
      </c>
      <c r="C621" s="27">
        <v>1128299</v>
      </c>
      <c r="D621" s="28">
        <v>44381</v>
      </c>
      <c r="E621" s="27" t="s">
        <v>35</v>
      </c>
      <c r="F621" s="27" t="s">
        <v>49</v>
      </c>
      <c r="G621" s="27" t="s">
        <v>50</v>
      </c>
      <c r="H621" s="27" t="s">
        <v>27</v>
      </c>
      <c r="I621" s="29">
        <v>0.65</v>
      </c>
      <c r="J621" s="30">
        <v>4750</v>
      </c>
      <c r="K621" s="31">
        <f t="shared" si="4"/>
        <v>3087.5</v>
      </c>
      <c r="L621" s="31">
        <f t="shared" si="5"/>
        <v>1235</v>
      </c>
      <c r="M621" s="32">
        <v>0.39999999999999997</v>
      </c>
      <c r="O621" s="37"/>
      <c r="P621" s="35"/>
      <c r="Q621" s="33"/>
      <c r="R621" s="34"/>
    </row>
    <row r="622" spans="1:18" ht="15.75" customHeight="1">
      <c r="A622" s="22"/>
      <c r="B622" s="27" t="s">
        <v>34</v>
      </c>
      <c r="C622" s="27">
        <v>1128299</v>
      </c>
      <c r="D622" s="28">
        <v>44381</v>
      </c>
      <c r="E622" s="27" t="s">
        <v>35</v>
      </c>
      <c r="F622" s="27" t="s">
        <v>49</v>
      </c>
      <c r="G622" s="27" t="s">
        <v>50</v>
      </c>
      <c r="H622" s="27" t="s">
        <v>28</v>
      </c>
      <c r="I622" s="29">
        <v>0.70000000000000007</v>
      </c>
      <c r="J622" s="30">
        <v>5250</v>
      </c>
      <c r="K622" s="31">
        <f t="shared" si="4"/>
        <v>3675.0000000000005</v>
      </c>
      <c r="L622" s="31">
        <f t="shared" si="5"/>
        <v>2205.0000000000005</v>
      </c>
      <c r="M622" s="32">
        <v>0.60000000000000009</v>
      </c>
      <c r="O622" s="37"/>
      <c r="P622" s="35"/>
      <c r="Q622" s="33"/>
      <c r="R622" s="34"/>
    </row>
    <row r="623" spans="1:18" ht="15.75" customHeight="1">
      <c r="A623" s="22"/>
      <c r="B623" s="27" t="s">
        <v>34</v>
      </c>
      <c r="C623" s="27">
        <v>1128299</v>
      </c>
      <c r="D623" s="28">
        <v>44381</v>
      </c>
      <c r="E623" s="27" t="s">
        <v>35</v>
      </c>
      <c r="F623" s="27" t="s">
        <v>49</v>
      </c>
      <c r="G623" s="27" t="s">
        <v>50</v>
      </c>
      <c r="H623" s="27" t="s">
        <v>29</v>
      </c>
      <c r="I623" s="29">
        <v>0.85000000000000009</v>
      </c>
      <c r="J623" s="30">
        <v>5250</v>
      </c>
      <c r="K623" s="31">
        <f t="shared" si="4"/>
        <v>4462.5000000000009</v>
      </c>
      <c r="L623" s="31">
        <f t="shared" si="5"/>
        <v>1115.6250000000002</v>
      </c>
      <c r="M623" s="32">
        <v>0.25</v>
      </c>
      <c r="O623" s="37"/>
      <c r="P623" s="35"/>
      <c r="Q623" s="33"/>
      <c r="R623" s="34"/>
    </row>
    <row r="624" spans="1:18" ht="15.75" customHeight="1">
      <c r="A624" s="22"/>
      <c r="B624" s="27" t="s">
        <v>34</v>
      </c>
      <c r="C624" s="27">
        <v>1128299</v>
      </c>
      <c r="D624" s="28">
        <v>44413</v>
      </c>
      <c r="E624" s="27" t="s">
        <v>35</v>
      </c>
      <c r="F624" s="27" t="s">
        <v>49</v>
      </c>
      <c r="G624" s="27" t="s">
        <v>50</v>
      </c>
      <c r="H624" s="27" t="s">
        <v>24</v>
      </c>
      <c r="I624" s="29">
        <v>0.70000000000000007</v>
      </c>
      <c r="J624" s="30">
        <v>7250</v>
      </c>
      <c r="K624" s="31">
        <f t="shared" si="4"/>
        <v>5075.0000000000009</v>
      </c>
      <c r="L624" s="31">
        <f t="shared" si="5"/>
        <v>2283.7500000000005</v>
      </c>
      <c r="M624" s="32">
        <v>0.45</v>
      </c>
      <c r="O624" s="37"/>
      <c r="P624" s="35"/>
      <c r="Q624" s="33"/>
      <c r="R624" s="34"/>
    </row>
    <row r="625" spans="1:18" ht="15.75" customHeight="1">
      <c r="A625" s="22"/>
      <c r="B625" s="27" t="s">
        <v>34</v>
      </c>
      <c r="C625" s="27">
        <v>1128299</v>
      </c>
      <c r="D625" s="28">
        <v>44413</v>
      </c>
      <c r="E625" s="27" t="s">
        <v>35</v>
      </c>
      <c r="F625" s="27" t="s">
        <v>49</v>
      </c>
      <c r="G625" s="27" t="s">
        <v>50</v>
      </c>
      <c r="H625" s="27" t="s">
        <v>25</v>
      </c>
      <c r="I625" s="29">
        <v>0.75000000000000011</v>
      </c>
      <c r="J625" s="30">
        <v>6750</v>
      </c>
      <c r="K625" s="31">
        <f t="shared" si="4"/>
        <v>5062.5000000000009</v>
      </c>
      <c r="L625" s="31">
        <f t="shared" si="5"/>
        <v>1518.7500000000002</v>
      </c>
      <c r="M625" s="32">
        <v>0.3</v>
      </c>
      <c r="O625" s="37"/>
      <c r="P625" s="35"/>
      <c r="Q625" s="33"/>
      <c r="R625" s="34"/>
    </row>
    <row r="626" spans="1:18" ht="15.75" customHeight="1">
      <c r="A626" s="22"/>
      <c r="B626" s="27" t="s">
        <v>34</v>
      </c>
      <c r="C626" s="27">
        <v>1128299</v>
      </c>
      <c r="D626" s="28">
        <v>44413</v>
      </c>
      <c r="E626" s="27" t="s">
        <v>35</v>
      </c>
      <c r="F626" s="27" t="s">
        <v>49</v>
      </c>
      <c r="G626" s="27" t="s">
        <v>50</v>
      </c>
      <c r="H626" s="27" t="s">
        <v>26</v>
      </c>
      <c r="I626" s="29">
        <v>0.70000000000000007</v>
      </c>
      <c r="J626" s="30">
        <v>5500</v>
      </c>
      <c r="K626" s="31">
        <f t="shared" si="4"/>
        <v>3850.0000000000005</v>
      </c>
      <c r="L626" s="31">
        <f t="shared" si="5"/>
        <v>1732.5000000000002</v>
      </c>
      <c r="M626" s="32">
        <v>0.45</v>
      </c>
      <c r="O626" s="37"/>
      <c r="P626" s="35"/>
      <c r="Q626" s="33"/>
      <c r="R626" s="34"/>
    </row>
    <row r="627" spans="1:18" ht="15.75" customHeight="1">
      <c r="A627" s="22"/>
      <c r="B627" s="27" t="s">
        <v>34</v>
      </c>
      <c r="C627" s="27">
        <v>1128299</v>
      </c>
      <c r="D627" s="28">
        <v>44413</v>
      </c>
      <c r="E627" s="27" t="s">
        <v>35</v>
      </c>
      <c r="F627" s="27" t="s">
        <v>49</v>
      </c>
      <c r="G627" s="27" t="s">
        <v>50</v>
      </c>
      <c r="H627" s="27" t="s">
        <v>27</v>
      </c>
      <c r="I627" s="29">
        <v>0.70000000000000007</v>
      </c>
      <c r="J627" s="30">
        <v>5000</v>
      </c>
      <c r="K627" s="31">
        <f t="shared" si="4"/>
        <v>3500.0000000000005</v>
      </c>
      <c r="L627" s="31">
        <f t="shared" si="5"/>
        <v>1400</v>
      </c>
      <c r="M627" s="32">
        <v>0.39999999999999997</v>
      </c>
      <c r="O627" s="37"/>
      <c r="P627" s="35"/>
      <c r="Q627" s="33"/>
      <c r="R627" s="34"/>
    </row>
    <row r="628" spans="1:18" ht="15.75" customHeight="1">
      <c r="A628" s="22"/>
      <c r="B628" s="27" t="s">
        <v>34</v>
      </c>
      <c r="C628" s="27">
        <v>1128299</v>
      </c>
      <c r="D628" s="28">
        <v>44413</v>
      </c>
      <c r="E628" s="27" t="s">
        <v>35</v>
      </c>
      <c r="F628" s="27" t="s">
        <v>49</v>
      </c>
      <c r="G628" s="27" t="s">
        <v>50</v>
      </c>
      <c r="H628" s="27" t="s">
        <v>28</v>
      </c>
      <c r="I628" s="29">
        <v>0.75</v>
      </c>
      <c r="J628" s="30">
        <v>5000</v>
      </c>
      <c r="K628" s="31">
        <f t="shared" si="4"/>
        <v>3750</v>
      </c>
      <c r="L628" s="31">
        <f t="shared" si="5"/>
        <v>2250.0000000000005</v>
      </c>
      <c r="M628" s="32">
        <v>0.60000000000000009</v>
      </c>
      <c r="O628" s="37"/>
      <c r="P628" s="35"/>
      <c r="Q628" s="33"/>
      <c r="R628" s="34"/>
    </row>
    <row r="629" spans="1:18" ht="15.75" customHeight="1">
      <c r="A629" s="22"/>
      <c r="B629" s="27" t="s">
        <v>34</v>
      </c>
      <c r="C629" s="27">
        <v>1128299</v>
      </c>
      <c r="D629" s="28">
        <v>44413</v>
      </c>
      <c r="E629" s="27" t="s">
        <v>35</v>
      </c>
      <c r="F629" s="27" t="s">
        <v>49</v>
      </c>
      <c r="G629" s="27" t="s">
        <v>50</v>
      </c>
      <c r="H629" s="27" t="s">
        <v>29</v>
      </c>
      <c r="I629" s="29">
        <v>0.8</v>
      </c>
      <c r="J629" s="30">
        <v>4000</v>
      </c>
      <c r="K629" s="31">
        <f t="shared" si="4"/>
        <v>3200</v>
      </c>
      <c r="L629" s="31">
        <f t="shared" si="5"/>
        <v>800</v>
      </c>
      <c r="M629" s="32">
        <v>0.25</v>
      </c>
      <c r="O629" s="37"/>
      <c r="P629" s="35"/>
      <c r="Q629" s="33"/>
      <c r="R629" s="34"/>
    </row>
    <row r="630" spans="1:18" ht="15.75" customHeight="1">
      <c r="A630" s="22"/>
      <c r="B630" s="27" t="s">
        <v>34</v>
      </c>
      <c r="C630" s="27">
        <v>1128299</v>
      </c>
      <c r="D630" s="28">
        <v>44445</v>
      </c>
      <c r="E630" s="27" t="s">
        <v>35</v>
      </c>
      <c r="F630" s="27" t="s">
        <v>49</v>
      </c>
      <c r="G630" s="27" t="s">
        <v>50</v>
      </c>
      <c r="H630" s="27" t="s">
        <v>24</v>
      </c>
      <c r="I630" s="29">
        <v>0.65000000000000013</v>
      </c>
      <c r="J630" s="30">
        <v>6000</v>
      </c>
      <c r="K630" s="31">
        <f t="shared" si="4"/>
        <v>3900.0000000000009</v>
      </c>
      <c r="L630" s="31">
        <f t="shared" si="5"/>
        <v>1560.0000000000005</v>
      </c>
      <c r="M630" s="32">
        <v>0.4</v>
      </c>
      <c r="O630" s="37"/>
      <c r="P630" s="35"/>
      <c r="Q630" s="33"/>
      <c r="R630" s="34"/>
    </row>
    <row r="631" spans="1:18" ht="15.75" customHeight="1">
      <c r="A631" s="22"/>
      <c r="B631" s="27" t="s">
        <v>34</v>
      </c>
      <c r="C631" s="27">
        <v>1128299</v>
      </c>
      <c r="D631" s="28">
        <v>44445</v>
      </c>
      <c r="E631" s="27" t="s">
        <v>35</v>
      </c>
      <c r="F631" s="27" t="s">
        <v>49</v>
      </c>
      <c r="G631" s="27" t="s">
        <v>50</v>
      </c>
      <c r="H631" s="27" t="s">
        <v>25</v>
      </c>
      <c r="I631" s="29">
        <v>0.70000000000000018</v>
      </c>
      <c r="J631" s="30">
        <v>6000</v>
      </c>
      <c r="K631" s="31">
        <f t="shared" si="4"/>
        <v>4200.0000000000009</v>
      </c>
      <c r="L631" s="31">
        <f t="shared" si="5"/>
        <v>1050.0000000000002</v>
      </c>
      <c r="M631" s="32">
        <v>0.25</v>
      </c>
      <c r="O631" s="37"/>
      <c r="P631" s="35"/>
      <c r="Q631" s="33"/>
      <c r="R631" s="34"/>
    </row>
    <row r="632" spans="1:18" ht="15.75" customHeight="1">
      <c r="A632" s="22"/>
      <c r="B632" s="27" t="s">
        <v>34</v>
      </c>
      <c r="C632" s="27">
        <v>1128299</v>
      </c>
      <c r="D632" s="28">
        <v>44445</v>
      </c>
      <c r="E632" s="27" t="s">
        <v>35</v>
      </c>
      <c r="F632" s="27" t="s">
        <v>49</v>
      </c>
      <c r="G632" s="27" t="s">
        <v>50</v>
      </c>
      <c r="H632" s="27" t="s">
        <v>26</v>
      </c>
      <c r="I632" s="29">
        <v>0.65000000000000013</v>
      </c>
      <c r="J632" s="30">
        <v>4500</v>
      </c>
      <c r="K632" s="31">
        <f t="shared" si="4"/>
        <v>2925.0000000000005</v>
      </c>
      <c r="L632" s="31">
        <f t="shared" si="5"/>
        <v>1170.0000000000002</v>
      </c>
      <c r="M632" s="32">
        <v>0.4</v>
      </c>
      <c r="O632" s="37"/>
      <c r="P632" s="35"/>
      <c r="Q632" s="33"/>
      <c r="R632" s="34"/>
    </row>
    <row r="633" spans="1:18" ht="15.75" customHeight="1">
      <c r="A633" s="22"/>
      <c r="B633" s="27" t="s">
        <v>34</v>
      </c>
      <c r="C633" s="27">
        <v>1128299</v>
      </c>
      <c r="D633" s="28">
        <v>44445</v>
      </c>
      <c r="E633" s="27" t="s">
        <v>35</v>
      </c>
      <c r="F633" s="27" t="s">
        <v>49</v>
      </c>
      <c r="G633" s="27" t="s">
        <v>50</v>
      </c>
      <c r="H633" s="27" t="s">
        <v>27</v>
      </c>
      <c r="I633" s="29">
        <v>0.65000000000000013</v>
      </c>
      <c r="J633" s="30">
        <v>4000</v>
      </c>
      <c r="K633" s="31">
        <f t="shared" si="4"/>
        <v>2600.0000000000005</v>
      </c>
      <c r="L633" s="31">
        <f t="shared" si="5"/>
        <v>910.00000000000011</v>
      </c>
      <c r="M633" s="32">
        <v>0.35</v>
      </c>
      <c r="O633" s="37"/>
      <c r="P633" s="35"/>
      <c r="Q633" s="33"/>
      <c r="R633" s="34"/>
    </row>
    <row r="634" spans="1:18" ht="15.75" customHeight="1">
      <c r="A634" s="22"/>
      <c r="B634" s="27" t="s">
        <v>34</v>
      </c>
      <c r="C634" s="27">
        <v>1128299</v>
      </c>
      <c r="D634" s="28">
        <v>44445</v>
      </c>
      <c r="E634" s="27" t="s">
        <v>35</v>
      </c>
      <c r="F634" s="27" t="s">
        <v>49</v>
      </c>
      <c r="G634" s="27" t="s">
        <v>50</v>
      </c>
      <c r="H634" s="27" t="s">
        <v>28</v>
      </c>
      <c r="I634" s="29">
        <v>0.75000000000000011</v>
      </c>
      <c r="J634" s="30">
        <v>4000</v>
      </c>
      <c r="K634" s="31">
        <f t="shared" si="4"/>
        <v>3000.0000000000005</v>
      </c>
      <c r="L634" s="31">
        <f t="shared" si="5"/>
        <v>1650.0000000000007</v>
      </c>
      <c r="M634" s="32">
        <v>0.55000000000000016</v>
      </c>
      <c r="O634" s="37"/>
      <c r="P634" s="35"/>
      <c r="Q634" s="33"/>
      <c r="R634" s="34"/>
    </row>
    <row r="635" spans="1:18" ht="15.75" customHeight="1">
      <c r="A635" s="22"/>
      <c r="B635" s="27" t="s">
        <v>34</v>
      </c>
      <c r="C635" s="27">
        <v>1128299</v>
      </c>
      <c r="D635" s="28">
        <v>44445</v>
      </c>
      <c r="E635" s="27" t="s">
        <v>35</v>
      </c>
      <c r="F635" s="27" t="s">
        <v>49</v>
      </c>
      <c r="G635" s="27" t="s">
        <v>50</v>
      </c>
      <c r="H635" s="27" t="s">
        <v>29</v>
      </c>
      <c r="I635" s="29">
        <v>0.70000000000000007</v>
      </c>
      <c r="J635" s="30">
        <v>4250</v>
      </c>
      <c r="K635" s="31">
        <f t="shared" si="4"/>
        <v>2975.0000000000005</v>
      </c>
      <c r="L635" s="31">
        <f t="shared" si="5"/>
        <v>595.00000000000011</v>
      </c>
      <c r="M635" s="32">
        <v>0.2</v>
      </c>
      <c r="O635" s="37"/>
      <c r="P635" s="35"/>
      <c r="Q635" s="33"/>
      <c r="R635" s="34"/>
    </row>
    <row r="636" spans="1:18" ht="15.75" customHeight="1">
      <c r="A636" s="22"/>
      <c r="B636" s="27" t="s">
        <v>34</v>
      </c>
      <c r="C636" s="27">
        <v>1128299</v>
      </c>
      <c r="D636" s="28">
        <v>44474</v>
      </c>
      <c r="E636" s="27" t="s">
        <v>35</v>
      </c>
      <c r="F636" s="27" t="s">
        <v>49</v>
      </c>
      <c r="G636" s="27" t="s">
        <v>50</v>
      </c>
      <c r="H636" s="27" t="s">
        <v>24</v>
      </c>
      <c r="I636" s="29">
        <v>0.55000000000000004</v>
      </c>
      <c r="J636" s="30">
        <v>5250</v>
      </c>
      <c r="K636" s="31">
        <f t="shared" si="4"/>
        <v>2887.5000000000005</v>
      </c>
      <c r="L636" s="31">
        <f t="shared" si="5"/>
        <v>1155.0000000000002</v>
      </c>
      <c r="M636" s="32">
        <v>0.4</v>
      </c>
      <c r="O636" s="37"/>
      <c r="P636" s="35"/>
      <c r="Q636" s="33"/>
      <c r="R636" s="34"/>
    </row>
    <row r="637" spans="1:18" ht="15.75" customHeight="1">
      <c r="A637" s="22"/>
      <c r="B637" s="27" t="s">
        <v>34</v>
      </c>
      <c r="C637" s="27">
        <v>1128299</v>
      </c>
      <c r="D637" s="28">
        <v>44474</v>
      </c>
      <c r="E637" s="27" t="s">
        <v>35</v>
      </c>
      <c r="F637" s="27" t="s">
        <v>49</v>
      </c>
      <c r="G637" s="27" t="s">
        <v>50</v>
      </c>
      <c r="H637" s="27" t="s">
        <v>25</v>
      </c>
      <c r="I637" s="29">
        <v>0.60000000000000009</v>
      </c>
      <c r="J637" s="30">
        <v>5250</v>
      </c>
      <c r="K637" s="31">
        <f t="shared" si="4"/>
        <v>3150.0000000000005</v>
      </c>
      <c r="L637" s="31">
        <f t="shared" si="5"/>
        <v>787.50000000000011</v>
      </c>
      <c r="M637" s="32">
        <v>0.25</v>
      </c>
      <c r="O637" s="37"/>
      <c r="P637" s="35"/>
      <c r="Q637" s="33"/>
      <c r="R637" s="34"/>
    </row>
    <row r="638" spans="1:18" ht="15.75" customHeight="1">
      <c r="A638" s="22"/>
      <c r="B638" s="27" t="s">
        <v>34</v>
      </c>
      <c r="C638" s="27">
        <v>1128299</v>
      </c>
      <c r="D638" s="28">
        <v>44474</v>
      </c>
      <c r="E638" s="27" t="s">
        <v>35</v>
      </c>
      <c r="F638" s="27" t="s">
        <v>49</v>
      </c>
      <c r="G638" s="27" t="s">
        <v>50</v>
      </c>
      <c r="H638" s="27" t="s">
        <v>26</v>
      </c>
      <c r="I638" s="29">
        <v>0.55000000000000004</v>
      </c>
      <c r="J638" s="30">
        <v>3500</v>
      </c>
      <c r="K638" s="31">
        <f t="shared" si="4"/>
        <v>1925.0000000000002</v>
      </c>
      <c r="L638" s="31">
        <f t="shared" si="5"/>
        <v>770.00000000000011</v>
      </c>
      <c r="M638" s="32">
        <v>0.4</v>
      </c>
      <c r="O638" s="37"/>
      <c r="P638" s="35"/>
      <c r="Q638" s="33"/>
      <c r="R638" s="34"/>
    </row>
    <row r="639" spans="1:18" ht="15.75" customHeight="1">
      <c r="A639" s="22"/>
      <c r="B639" s="27" t="s">
        <v>34</v>
      </c>
      <c r="C639" s="27">
        <v>1128299</v>
      </c>
      <c r="D639" s="28">
        <v>44474</v>
      </c>
      <c r="E639" s="27" t="s">
        <v>35</v>
      </c>
      <c r="F639" s="27" t="s">
        <v>49</v>
      </c>
      <c r="G639" s="27" t="s">
        <v>50</v>
      </c>
      <c r="H639" s="27" t="s">
        <v>27</v>
      </c>
      <c r="I639" s="29">
        <v>0.55000000000000004</v>
      </c>
      <c r="J639" s="30">
        <v>3250</v>
      </c>
      <c r="K639" s="31">
        <f t="shared" si="4"/>
        <v>1787.5000000000002</v>
      </c>
      <c r="L639" s="31">
        <f t="shared" si="5"/>
        <v>625.625</v>
      </c>
      <c r="M639" s="32">
        <v>0.35</v>
      </c>
      <c r="O639" s="37"/>
      <c r="P639" s="35"/>
      <c r="Q639" s="33"/>
      <c r="R639" s="34"/>
    </row>
    <row r="640" spans="1:18" ht="15.75" customHeight="1">
      <c r="A640" s="22"/>
      <c r="B640" s="27" t="s">
        <v>34</v>
      </c>
      <c r="C640" s="27">
        <v>1128299</v>
      </c>
      <c r="D640" s="28">
        <v>44474</v>
      </c>
      <c r="E640" s="27" t="s">
        <v>35</v>
      </c>
      <c r="F640" s="27" t="s">
        <v>49</v>
      </c>
      <c r="G640" s="27" t="s">
        <v>50</v>
      </c>
      <c r="H640" s="27" t="s">
        <v>28</v>
      </c>
      <c r="I640" s="29">
        <v>0.65</v>
      </c>
      <c r="J640" s="30">
        <v>3000</v>
      </c>
      <c r="K640" s="31">
        <f t="shared" si="4"/>
        <v>1950</v>
      </c>
      <c r="L640" s="31">
        <f t="shared" si="5"/>
        <v>1072.5000000000002</v>
      </c>
      <c r="M640" s="32">
        <v>0.55000000000000016</v>
      </c>
      <c r="O640" s="37"/>
      <c r="P640" s="35"/>
      <c r="Q640" s="33"/>
      <c r="R640" s="34"/>
    </row>
    <row r="641" spans="1:18" ht="15.75" customHeight="1">
      <c r="A641" s="22"/>
      <c r="B641" s="27" t="s">
        <v>34</v>
      </c>
      <c r="C641" s="27">
        <v>1128299</v>
      </c>
      <c r="D641" s="28">
        <v>44474</v>
      </c>
      <c r="E641" s="27" t="s">
        <v>35</v>
      </c>
      <c r="F641" s="27" t="s">
        <v>49</v>
      </c>
      <c r="G641" s="27" t="s">
        <v>50</v>
      </c>
      <c r="H641" s="27" t="s">
        <v>29</v>
      </c>
      <c r="I641" s="29">
        <v>0.70000000000000007</v>
      </c>
      <c r="J641" s="30">
        <v>3500</v>
      </c>
      <c r="K641" s="31">
        <f t="shared" si="4"/>
        <v>2450.0000000000005</v>
      </c>
      <c r="L641" s="31">
        <f t="shared" si="5"/>
        <v>490.00000000000011</v>
      </c>
      <c r="M641" s="32">
        <v>0.2</v>
      </c>
      <c r="O641" s="37"/>
      <c r="P641" s="35"/>
      <c r="Q641" s="33"/>
      <c r="R641" s="34"/>
    </row>
    <row r="642" spans="1:18" ht="15.75" customHeight="1">
      <c r="A642" s="22"/>
      <c r="B642" s="27" t="s">
        <v>34</v>
      </c>
      <c r="C642" s="27">
        <v>1128299</v>
      </c>
      <c r="D642" s="28">
        <v>44505</v>
      </c>
      <c r="E642" s="27" t="s">
        <v>35</v>
      </c>
      <c r="F642" s="27" t="s">
        <v>49</v>
      </c>
      <c r="G642" s="27" t="s">
        <v>50</v>
      </c>
      <c r="H642" s="27" t="s">
        <v>24</v>
      </c>
      <c r="I642" s="29">
        <v>0.55000000000000004</v>
      </c>
      <c r="J642" s="30">
        <v>5750</v>
      </c>
      <c r="K642" s="31">
        <f t="shared" si="4"/>
        <v>3162.5000000000005</v>
      </c>
      <c r="L642" s="31">
        <f t="shared" si="5"/>
        <v>1265.0000000000002</v>
      </c>
      <c r="M642" s="32">
        <v>0.4</v>
      </c>
      <c r="O642" s="37"/>
      <c r="P642" s="35"/>
      <c r="Q642" s="33"/>
      <c r="R642" s="34"/>
    </row>
    <row r="643" spans="1:18" ht="15.75" customHeight="1">
      <c r="A643" s="22"/>
      <c r="B643" s="27" t="s">
        <v>34</v>
      </c>
      <c r="C643" s="27">
        <v>1128299</v>
      </c>
      <c r="D643" s="28">
        <v>44505</v>
      </c>
      <c r="E643" s="27" t="s">
        <v>35</v>
      </c>
      <c r="F643" s="27" t="s">
        <v>49</v>
      </c>
      <c r="G643" s="27" t="s">
        <v>50</v>
      </c>
      <c r="H643" s="27" t="s">
        <v>25</v>
      </c>
      <c r="I643" s="29">
        <v>0.60000000000000009</v>
      </c>
      <c r="J643" s="30">
        <v>5750</v>
      </c>
      <c r="K643" s="31">
        <f t="shared" si="4"/>
        <v>3450.0000000000005</v>
      </c>
      <c r="L643" s="31">
        <f t="shared" si="5"/>
        <v>862.50000000000011</v>
      </c>
      <c r="M643" s="32">
        <v>0.25</v>
      </c>
      <c r="O643" s="37"/>
      <c r="P643" s="35"/>
      <c r="Q643" s="33"/>
      <c r="R643" s="34"/>
    </row>
    <row r="644" spans="1:18" ht="15.75" customHeight="1">
      <c r="A644" s="22"/>
      <c r="B644" s="27" t="s">
        <v>34</v>
      </c>
      <c r="C644" s="27">
        <v>1128299</v>
      </c>
      <c r="D644" s="28">
        <v>44505</v>
      </c>
      <c r="E644" s="27" t="s">
        <v>35</v>
      </c>
      <c r="F644" s="27" t="s">
        <v>49</v>
      </c>
      <c r="G644" s="27" t="s">
        <v>50</v>
      </c>
      <c r="H644" s="27" t="s">
        <v>26</v>
      </c>
      <c r="I644" s="29">
        <v>0.55000000000000004</v>
      </c>
      <c r="J644" s="30">
        <v>4250</v>
      </c>
      <c r="K644" s="31">
        <f t="shared" si="4"/>
        <v>2337.5</v>
      </c>
      <c r="L644" s="31">
        <f t="shared" si="5"/>
        <v>935</v>
      </c>
      <c r="M644" s="32">
        <v>0.4</v>
      </c>
      <c r="O644" s="37"/>
      <c r="P644" s="35"/>
      <c r="Q644" s="33"/>
      <c r="R644" s="34"/>
    </row>
    <row r="645" spans="1:18" ht="15.75" customHeight="1">
      <c r="A645" s="22"/>
      <c r="B645" s="27" t="s">
        <v>34</v>
      </c>
      <c r="C645" s="27">
        <v>1128299</v>
      </c>
      <c r="D645" s="28">
        <v>44505</v>
      </c>
      <c r="E645" s="27" t="s">
        <v>35</v>
      </c>
      <c r="F645" s="27" t="s">
        <v>49</v>
      </c>
      <c r="G645" s="27" t="s">
        <v>50</v>
      </c>
      <c r="H645" s="27" t="s">
        <v>27</v>
      </c>
      <c r="I645" s="29">
        <v>0.65000000000000013</v>
      </c>
      <c r="J645" s="30">
        <v>4000</v>
      </c>
      <c r="K645" s="31">
        <f t="shared" si="4"/>
        <v>2600.0000000000005</v>
      </c>
      <c r="L645" s="31">
        <f t="shared" si="5"/>
        <v>910.00000000000011</v>
      </c>
      <c r="M645" s="32">
        <v>0.35</v>
      </c>
      <c r="O645" s="37"/>
      <c r="P645" s="35"/>
      <c r="Q645" s="33"/>
      <c r="R645" s="34"/>
    </row>
    <row r="646" spans="1:18" ht="15.75" customHeight="1">
      <c r="A646" s="22"/>
      <c r="B646" s="27" t="s">
        <v>34</v>
      </c>
      <c r="C646" s="27">
        <v>1128299</v>
      </c>
      <c r="D646" s="28">
        <v>44505</v>
      </c>
      <c r="E646" s="27" t="s">
        <v>35</v>
      </c>
      <c r="F646" s="27" t="s">
        <v>49</v>
      </c>
      <c r="G646" s="27" t="s">
        <v>50</v>
      </c>
      <c r="H646" s="27" t="s">
        <v>28</v>
      </c>
      <c r="I646" s="29">
        <v>0.75000000000000011</v>
      </c>
      <c r="J646" s="30">
        <v>3750</v>
      </c>
      <c r="K646" s="31">
        <f t="shared" si="4"/>
        <v>2812.5000000000005</v>
      </c>
      <c r="L646" s="31">
        <f t="shared" si="5"/>
        <v>1546.8750000000007</v>
      </c>
      <c r="M646" s="32">
        <v>0.55000000000000016</v>
      </c>
      <c r="O646" s="37"/>
      <c r="P646" s="35"/>
      <c r="Q646" s="33"/>
      <c r="R646" s="34"/>
    </row>
    <row r="647" spans="1:18" ht="15.75" customHeight="1">
      <c r="A647" s="22"/>
      <c r="B647" s="27" t="s">
        <v>34</v>
      </c>
      <c r="C647" s="27">
        <v>1128299</v>
      </c>
      <c r="D647" s="28">
        <v>44505</v>
      </c>
      <c r="E647" s="27" t="s">
        <v>35</v>
      </c>
      <c r="F647" s="27" t="s">
        <v>49</v>
      </c>
      <c r="G647" s="27" t="s">
        <v>50</v>
      </c>
      <c r="H647" s="27" t="s">
        <v>29</v>
      </c>
      <c r="I647" s="29">
        <v>0.80000000000000016</v>
      </c>
      <c r="J647" s="30">
        <v>5000</v>
      </c>
      <c r="K647" s="31">
        <f t="shared" si="4"/>
        <v>4000.0000000000009</v>
      </c>
      <c r="L647" s="31">
        <f t="shared" si="5"/>
        <v>800.00000000000023</v>
      </c>
      <c r="M647" s="32">
        <v>0.2</v>
      </c>
      <c r="O647" s="37"/>
      <c r="P647" s="35"/>
      <c r="Q647" s="33"/>
      <c r="R647" s="34"/>
    </row>
    <row r="648" spans="1:18" ht="15.75" customHeight="1">
      <c r="A648" s="22"/>
      <c r="B648" s="27" t="s">
        <v>34</v>
      </c>
      <c r="C648" s="27">
        <v>1128299</v>
      </c>
      <c r="D648" s="28">
        <v>44534</v>
      </c>
      <c r="E648" s="27" t="s">
        <v>35</v>
      </c>
      <c r="F648" s="27" t="s">
        <v>49</v>
      </c>
      <c r="G648" s="27" t="s">
        <v>50</v>
      </c>
      <c r="H648" s="27" t="s">
        <v>24</v>
      </c>
      <c r="I648" s="29">
        <v>0.65000000000000013</v>
      </c>
      <c r="J648" s="30">
        <v>7000</v>
      </c>
      <c r="K648" s="31">
        <f t="shared" si="4"/>
        <v>4550.0000000000009</v>
      </c>
      <c r="L648" s="31">
        <f t="shared" si="5"/>
        <v>1820.0000000000005</v>
      </c>
      <c r="M648" s="32">
        <v>0.4</v>
      </c>
      <c r="O648" s="37"/>
      <c r="P648" s="35"/>
      <c r="Q648" s="33"/>
      <c r="R648" s="34"/>
    </row>
    <row r="649" spans="1:18" ht="15.75" customHeight="1">
      <c r="A649" s="22"/>
      <c r="B649" s="27" t="s">
        <v>34</v>
      </c>
      <c r="C649" s="27">
        <v>1128299</v>
      </c>
      <c r="D649" s="28">
        <v>44534</v>
      </c>
      <c r="E649" s="27" t="s">
        <v>35</v>
      </c>
      <c r="F649" s="27" t="s">
        <v>49</v>
      </c>
      <c r="G649" s="27" t="s">
        <v>50</v>
      </c>
      <c r="H649" s="27" t="s">
        <v>25</v>
      </c>
      <c r="I649" s="29">
        <v>0.70000000000000018</v>
      </c>
      <c r="J649" s="30">
        <v>7000</v>
      </c>
      <c r="K649" s="31">
        <f t="shared" si="4"/>
        <v>4900.0000000000009</v>
      </c>
      <c r="L649" s="31">
        <f t="shared" si="5"/>
        <v>1225.0000000000002</v>
      </c>
      <c r="M649" s="32">
        <v>0.25</v>
      </c>
      <c r="O649" s="37"/>
      <c r="P649" s="35"/>
      <c r="Q649" s="33"/>
      <c r="R649" s="34"/>
    </row>
    <row r="650" spans="1:18" ht="15.75" customHeight="1">
      <c r="A650" s="22"/>
      <c r="B650" s="27" t="s">
        <v>34</v>
      </c>
      <c r="C650" s="27">
        <v>1128299</v>
      </c>
      <c r="D650" s="28">
        <v>44534</v>
      </c>
      <c r="E650" s="27" t="s">
        <v>35</v>
      </c>
      <c r="F650" s="27" t="s">
        <v>49</v>
      </c>
      <c r="G650" s="27" t="s">
        <v>50</v>
      </c>
      <c r="H650" s="27" t="s">
        <v>26</v>
      </c>
      <c r="I650" s="29">
        <v>0.65000000000000013</v>
      </c>
      <c r="J650" s="30">
        <v>5000</v>
      </c>
      <c r="K650" s="31">
        <f t="shared" si="4"/>
        <v>3250.0000000000005</v>
      </c>
      <c r="L650" s="31">
        <f t="shared" si="5"/>
        <v>1300.0000000000002</v>
      </c>
      <c r="M650" s="32">
        <v>0.4</v>
      </c>
      <c r="O650" s="37"/>
      <c r="P650" s="35"/>
      <c r="Q650" s="33"/>
      <c r="R650" s="34"/>
    </row>
    <row r="651" spans="1:18" ht="15.75" customHeight="1">
      <c r="A651" s="22"/>
      <c r="B651" s="27" t="s">
        <v>34</v>
      </c>
      <c r="C651" s="27">
        <v>1128299</v>
      </c>
      <c r="D651" s="28">
        <v>44534</v>
      </c>
      <c r="E651" s="27" t="s">
        <v>35</v>
      </c>
      <c r="F651" s="27" t="s">
        <v>49</v>
      </c>
      <c r="G651" s="27" t="s">
        <v>50</v>
      </c>
      <c r="H651" s="27" t="s">
        <v>27</v>
      </c>
      <c r="I651" s="29">
        <v>0.65000000000000013</v>
      </c>
      <c r="J651" s="30">
        <v>5000</v>
      </c>
      <c r="K651" s="31">
        <f t="shared" si="4"/>
        <v>3250.0000000000005</v>
      </c>
      <c r="L651" s="31">
        <f t="shared" si="5"/>
        <v>1137.5</v>
      </c>
      <c r="M651" s="32">
        <v>0.35</v>
      </c>
      <c r="O651" s="37"/>
      <c r="P651" s="35"/>
      <c r="Q651" s="33"/>
      <c r="R651" s="34"/>
    </row>
    <row r="652" spans="1:18" ht="15.75" customHeight="1">
      <c r="A652" s="22"/>
      <c r="B652" s="27" t="s">
        <v>34</v>
      </c>
      <c r="C652" s="27">
        <v>1128299</v>
      </c>
      <c r="D652" s="28">
        <v>44534</v>
      </c>
      <c r="E652" s="27" t="s">
        <v>35</v>
      </c>
      <c r="F652" s="27" t="s">
        <v>49</v>
      </c>
      <c r="G652" s="27" t="s">
        <v>50</v>
      </c>
      <c r="H652" s="27" t="s">
        <v>28</v>
      </c>
      <c r="I652" s="29">
        <v>0.75000000000000011</v>
      </c>
      <c r="J652" s="30">
        <v>4250</v>
      </c>
      <c r="K652" s="31">
        <f t="shared" si="4"/>
        <v>3187.5000000000005</v>
      </c>
      <c r="L652" s="31">
        <f t="shared" si="5"/>
        <v>1753.1250000000007</v>
      </c>
      <c r="M652" s="32">
        <v>0.55000000000000016</v>
      </c>
      <c r="O652" s="37"/>
      <c r="P652" s="35"/>
      <c r="Q652" s="33"/>
      <c r="R652" s="34"/>
    </row>
    <row r="653" spans="1:18" ht="15.75" customHeight="1">
      <c r="A653" s="22"/>
      <c r="B653" s="27" t="s">
        <v>34</v>
      </c>
      <c r="C653" s="27">
        <v>1128299</v>
      </c>
      <c r="D653" s="28">
        <v>44534</v>
      </c>
      <c r="E653" s="27" t="s">
        <v>35</v>
      </c>
      <c r="F653" s="27" t="s">
        <v>49</v>
      </c>
      <c r="G653" s="27" t="s">
        <v>50</v>
      </c>
      <c r="H653" s="27" t="s">
        <v>29</v>
      </c>
      <c r="I653" s="29">
        <v>0.80000000000000016</v>
      </c>
      <c r="J653" s="30">
        <v>5250</v>
      </c>
      <c r="K653" s="31">
        <f t="shared" si="4"/>
        <v>4200.0000000000009</v>
      </c>
      <c r="L653" s="31">
        <f t="shared" si="5"/>
        <v>840.00000000000023</v>
      </c>
      <c r="M653" s="32">
        <v>0.2</v>
      </c>
      <c r="O653" s="37"/>
      <c r="P653" s="35"/>
      <c r="Q653" s="33"/>
      <c r="R653" s="34"/>
    </row>
    <row r="654" spans="1:18" ht="15.75" customHeight="1">
      <c r="A654" s="22" t="s">
        <v>46</v>
      </c>
      <c r="B654" s="27" t="s">
        <v>34</v>
      </c>
      <c r="C654" s="27">
        <v>1128299</v>
      </c>
      <c r="D654" s="28">
        <v>44199</v>
      </c>
      <c r="E654" s="27" t="s">
        <v>35</v>
      </c>
      <c r="F654" s="27" t="s">
        <v>51</v>
      </c>
      <c r="G654" s="27" t="s">
        <v>52</v>
      </c>
      <c r="H654" s="27" t="s">
        <v>24</v>
      </c>
      <c r="I654" s="29">
        <v>0.4</v>
      </c>
      <c r="J654" s="30">
        <v>4500</v>
      </c>
      <c r="K654" s="31">
        <f t="shared" si="4"/>
        <v>1800</v>
      </c>
      <c r="L654" s="31">
        <f t="shared" si="5"/>
        <v>540</v>
      </c>
      <c r="M654" s="32">
        <v>0.3</v>
      </c>
      <c r="O654" s="37"/>
      <c r="P654" s="35"/>
      <c r="Q654" s="33"/>
      <c r="R654" s="34"/>
    </row>
    <row r="655" spans="1:18" ht="15.75" customHeight="1">
      <c r="A655" s="22"/>
      <c r="B655" s="27" t="s">
        <v>34</v>
      </c>
      <c r="C655" s="27">
        <v>1128299</v>
      </c>
      <c r="D655" s="28">
        <v>44199</v>
      </c>
      <c r="E655" s="27" t="s">
        <v>35</v>
      </c>
      <c r="F655" s="27" t="s">
        <v>51</v>
      </c>
      <c r="G655" s="27" t="s">
        <v>52</v>
      </c>
      <c r="H655" s="27" t="s">
        <v>25</v>
      </c>
      <c r="I655" s="29">
        <v>0.5</v>
      </c>
      <c r="J655" s="30">
        <v>4500</v>
      </c>
      <c r="K655" s="31">
        <f t="shared" si="4"/>
        <v>2250</v>
      </c>
      <c r="L655" s="31">
        <f t="shared" si="5"/>
        <v>562.5</v>
      </c>
      <c r="M655" s="32">
        <v>0.25</v>
      </c>
      <c r="O655" s="37"/>
      <c r="P655" s="35"/>
      <c r="Q655" s="33"/>
      <c r="R655" s="34"/>
    </row>
    <row r="656" spans="1:18" ht="15.75" customHeight="1">
      <c r="A656" s="22"/>
      <c r="B656" s="27" t="s">
        <v>34</v>
      </c>
      <c r="C656" s="27">
        <v>1128299</v>
      </c>
      <c r="D656" s="28">
        <v>44199</v>
      </c>
      <c r="E656" s="27" t="s">
        <v>35</v>
      </c>
      <c r="F656" s="27" t="s">
        <v>51</v>
      </c>
      <c r="G656" s="27" t="s">
        <v>52</v>
      </c>
      <c r="H656" s="27" t="s">
        <v>26</v>
      </c>
      <c r="I656" s="29">
        <v>0.5</v>
      </c>
      <c r="J656" s="30">
        <v>4500</v>
      </c>
      <c r="K656" s="31">
        <f t="shared" si="4"/>
        <v>2250</v>
      </c>
      <c r="L656" s="31">
        <f t="shared" si="5"/>
        <v>562.5</v>
      </c>
      <c r="M656" s="32">
        <v>0.25</v>
      </c>
      <c r="O656" s="37"/>
      <c r="P656" s="35"/>
      <c r="Q656" s="33"/>
      <c r="R656" s="34"/>
    </row>
    <row r="657" spans="1:18" ht="15.75" customHeight="1">
      <c r="A657" s="22"/>
      <c r="B657" s="27" t="s">
        <v>34</v>
      </c>
      <c r="C657" s="27">
        <v>1128299</v>
      </c>
      <c r="D657" s="28">
        <v>44199</v>
      </c>
      <c r="E657" s="27" t="s">
        <v>35</v>
      </c>
      <c r="F657" s="27" t="s">
        <v>51</v>
      </c>
      <c r="G657" s="27" t="s">
        <v>52</v>
      </c>
      <c r="H657" s="27" t="s">
        <v>27</v>
      </c>
      <c r="I657" s="29">
        <v>0.5</v>
      </c>
      <c r="J657" s="30">
        <v>3000</v>
      </c>
      <c r="K657" s="31">
        <f t="shared" si="4"/>
        <v>1500</v>
      </c>
      <c r="L657" s="31">
        <f t="shared" si="5"/>
        <v>450</v>
      </c>
      <c r="M657" s="32">
        <v>0.3</v>
      </c>
      <c r="O657" s="37"/>
      <c r="P657" s="35"/>
      <c r="Q657" s="33"/>
      <c r="R657" s="34"/>
    </row>
    <row r="658" spans="1:18" ht="15.75" customHeight="1">
      <c r="A658" s="22"/>
      <c r="B658" s="27" t="s">
        <v>34</v>
      </c>
      <c r="C658" s="27">
        <v>1128299</v>
      </c>
      <c r="D658" s="28">
        <v>44199</v>
      </c>
      <c r="E658" s="27" t="s">
        <v>35</v>
      </c>
      <c r="F658" s="27" t="s">
        <v>51</v>
      </c>
      <c r="G658" s="27" t="s">
        <v>52</v>
      </c>
      <c r="H658" s="27" t="s">
        <v>28</v>
      </c>
      <c r="I658" s="29">
        <v>0.55000000000000004</v>
      </c>
      <c r="J658" s="30">
        <v>2500</v>
      </c>
      <c r="K658" s="31">
        <f t="shared" si="4"/>
        <v>1375</v>
      </c>
      <c r="L658" s="31">
        <f t="shared" si="5"/>
        <v>343.75</v>
      </c>
      <c r="M658" s="32">
        <v>0.25</v>
      </c>
      <c r="O658" s="37"/>
      <c r="P658" s="35"/>
      <c r="Q658" s="33"/>
      <c r="R658" s="34"/>
    </row>
    <row r="659" spans="1:18" ht="15.75" customHeight="1">
      <c r="A659" s="22"/>
      <c r="B659" s="27" t="s">
        <v>34</v>
      </c>
      <c r="C659" s="27">
        <v>1128299</v>
      </c>
      <c r="D659" s="28">
        <v>44199</v>
      </c>
      <c r="E659" s="27" t="s">
        <v>35</v>
      </c>
      <c r="F659" s="27" t="s">
        <v>51</v>
      </c>
      <c r="G659" s="27" t="s">
        <v>52</v>
      </c>
      <c r="H659" s="27" t="s">
        <v>29</v>
      </c>
      <c r="I659" s="29">
        <v>0.5</v>
      </c>
      <c r="J659" s="30">
        <v>5000</v>
      </c>
      <c r="K659" s="31">
        <f t="shared" si="4"/>
        <v>2500</v>
      </c>
      <c r="L659" s="31">
        <f t="shared" si="5"/>
        <v>500</v>
      </c>
      <c r="M659" s="32">
        <v>0.2</v>
      </c>
      <c r="O659" s="37"/>
      <c r="P659" s="35"/>
      <c r="Q659" s="33"/>
      <c r="R659" s="34"/>
    </row>
    <row r="660" spans="1:18" ht="15.75" customHeight="1">
      <c r="A660" s="22"/>
      <c r="B660" s="27" t="s">
        <v>34</v>
      </c>
      <c r="C660" s="27">
        <v>1128299</v>
      </c>
      <c r="D660" s="28">
        <v>44230</v>
      </c>
      <c r="E660" s="27" t="s">
        <v>35</v>
      </c>
      <c r="F660" s="27" t="s">
        <v>51</v>
      </c>
      <c r="G660" s="27" t="s">
        <v>52</v>
      </c>
      <c r="H660" s="27" t="s">
        <v>24</v>
      </c>
      <c r="I660" s="29">
        <v>0.4</v>
      </c>
      <c r="J660" s="30">
        <v>5500</v>
      </c>
      <c r="K660" s="31">
        <f t="shared" si="4"/>
        <v>2200</v>
      </c>
      <c r="L660" s="31">
        <f t="shared" si="5"/>
        <v>660</v>
      </c>
      <c r="M660" s="32">
        <v>0.3</v>
      </c>
      <c r="O660" s="37"/>
      <c r="P660" s="35"/>
      <c r="Q660" s="33"/>
      <c r="R660" s="34"/>
    </row>
    <row r="661" spans="1:18" ht="15.75" customHeight="1">
      <c r="A661" s="22"/>
      <c r="B661" s="27" t="s">
        <v>34</v>
      </c>
      <c r="C661" s="27">
        <v>1128299</v>
      </c>
      <c r="D661" s="28">
        <v>44230</v>
      </c>
      <c r="E661" s="27" t="s">
        <v>35</v>
      </c>
      <c r="F661" s="27" t="s">
        <v>51</v>
      </c>
      <c r="G661" s="27" t="s">
        <v>52</v>
      </c>
      <c r="H661" s="27" t="s">
        <v>25</v>
      </c>
      <c r="I661" s="29">
        <v>0.5</v>
      </c>
      <c r="J661" s="30">
        <v>4500</v>
      </c>
      <c r="K661" s="31">
        <f t="shared" si="4"/>
        <v>2250</v>
      </c>
      <c r="L661" s="31">
        <f t="shared" si="5"/>
        <v>562.5</v>
      </c>
      <c r="M661" s="32">
        <v>0.25</v>
      </c>
      <c r="O661" s="37"/>
      <c r="P661" s="35"/>
      <c r="Q661" s="33"/>
      <c r="R661" s="34"/>
    </row>
    <row r="662" spans="1:18" ht="15.75" customHeight="1">
      <c r="A662" s="22"/>
      <c r="B662" s="27" t="s">
        <v>34</v>
      </c>
      <c r="C662" s="27">
        <v>1128299</v>
      </c>
      <c r="D662" s="28">
        <v>44230</v>
      </c>
      <c r="E662" s="27" t="s">
        <v>35</v>
      </c>
      <c r="F662" s="27" t="s">
        <v>51</v>
      </c>
      <c r="G662" s="27" t="s">
        <v>52</v>
      </c>
      <c r="H662" s="27" t="s">
        <v>26</v>
      </c>
      <c r="I662" s="29">
        <v>0.5</v>
      </c>
      <c r="J662" s="30">
        <v>4500</v>
      </c>
      <c r="K662" s="31">
        <f t="shared" si="4"/>
        <v>2250</v>
      </c>
      <c r="L662" s="31">
        <f t="shared" si="5"/>
        <v>562.5</v>
      </c>
      <c r="M662" s="32">
        <v>0.25</v>
      </c>
      <c r="O662" s="37"/>
      <c r="P662" s="35"/>
      <c r="Q662" s="33"/>
      <c r="R662" s="34"/>
    </row>
    <row r="663" spans="1:18" ht="15.75" customHeight="1">
      <c r="A663" s="22"/>
      <c r="B663" s="27" t="s">
        <v>34</v>
      </c>
      <c r="C663" s="27">
        <v>1128299</v>
      </c>
      <c r="D663" s="28">
        <v>44230</v>
      </c>
      <c r="E663" s="27" t="s">
        <v>35</v>
      </c>
      <c r="F663" s="27" t="s">
        <v>51</v>
      </c>
      <c r="G663" s="27" t="s">
        <v>52</v>
      </c>
      <c r="H663" s="27" t="s">
        <v>27</v>
      </c>
      <c r="I663" s="29">
        <v>0.5</v>
      </c>
      <c r="J663" s="30">
        <v>3000</v>
      </c>
      <c r="K663" s="31">
        <f t="shared" si="4"/>
        <v>1500</v>
      </c>
      <c r="L663" s="31">
        <f t="shared" si="5"/>
        <v>450</v>
      </c>
      <c r="M663" s="32">
        <v>0.3</v>
      </c>
      <c r="O663" s="37"/>
      <c r="P663" s="35"/>
      <c r="Q663" s="33"/>
      <c r="R663" s="34"/>
    </row>
    <row r="664" spans="1:18" ht="15.75" customHeight="1">
      <c r="A664" s="22"/>
      <c r="B664" s="27" t="s">
        <v>34</v>
      </c>
      <c r="C664" s="27">
        <v>1128299</v>
      </c>
      <c r="D664" s="28">
        <v>44230</v>
      </c>
      <c r="E664" s="27" t="s">
        <v>35</v>
      </c>
      <c r="F664" s="27" t="s">
        <v>51</v>
      </c>
      <c r="G664" s="27" t="s">
        <v>52</v>
      </c>
      <c r="H664" s="27" t="s">
        <v>28</v>
      </c>
      <c r="I664" s="29">
        <v>0.55000000000000004</v>
      </c>
      <c r="J664" s="30">
        <v>2250</v>
      </c>
      <c r="K664" s="31">
        <f t="shared" si="4"/>
        <v>1237.5</v>
      </c>
      <c r="L664" s="31">
        <f t="shared" si="5"/>
        <v>309.375</v>
      </c>
      <c r="M664" s="32">
        <v>0.25</v>
      </c>
      <c r="O664" s="37"/>
      <c r="P664" s="35"/>
      <c r="Q664" s="33"/>
      <c r="R664" s="34"/>
    </row>
    <row r="665" spans="1:18" ht="15.75" customHeight="1">
      <c r="A665" s="22"/>
      <c r="B665" s="27" t="s">
        <v>34</v>
      </c>
      <c r="C665" s="27">
        <v>1128299</v>
      </c>
      <c r="D665" s="28">
        <v>44230</v>
      </c>
      <c r="E665" s="27" t="s">
        <v>35</v>
      </c>
      <c r="F665" s="27" t="s">
        <v>51</v>
      </c>
      <c r="G665" s="27" t="s">
        <v>52</v>
      </c>
      <c r="H665" s="27" t="s">
        <v>29</v>
      </c>
      <c r="I665" s="29">
        <v>0.5</v>
      </c>
      <c r="J665" s="30">
        <v>4250</v>
      </c>
      <c r="K665" s="31">
        <f t="shared" si="4"/>
        <v>2125</v>
      </c>
      <c r="L665" s="31">
        <f t="shared" si="5"/>
        <v>425</v>
      </c>
      <c r="M665" s="32">
        <v>0.2</v>
      </c>
      <c r="O665" s="37"/>
      <c r="P665" s="35"/>
      <c r="Q665" s="33"/>
      <c r="R665" s="34"/>
    </row>
    <row r="666" spans="1:18" ht="15.75" customHeight="1">
      <c r="A666" s="22"/>
      <c r="B666" s="27" t="s">
        <v>34</v>
      </c>
      <c r="C666" s="27">
        <v>1128299</v>
      </c>
      <c r="D666" s="28">
        <v>44257</v>
      </c>
      <c r="E666" s="27" t="s">
        <v>35</v>
      </c>
      <c r="F666" s="27" t="s">
        <v>51</v>
      </c>
      <c r="G666" s="27" t="s">
        <v>52</v>
      </c>
      <c r="H666" s="27" t="s">
        <v>24</v>
      </c>
      <c r="I666" s="29">
        <v>0.5</v>
      </c>
      <c r="J666" s="30">
        <v>5750</v>
      </c>
      <c r="K666" s="31">
        <f t="shared" si="4"/>
        <v>2875</v>
      </c>
      <c r="L666" s="31">
        <f t="shared" si="5"/>
        <v>862.5</v>
      </c>
      <c r="M666" s="32">
        <v>0.3</v>
      </c>
      <c r="O666" s="37"/>
      <c r="P666" s="35"/>
      <c r="Q666" s="33"/>
      <c r="R666" s="34"/>
    </row>
    <row r="667" spans="1:18" ht="15.75" customHeight="1">
      <c r="A667" s="22"/>
      <c r="B667" s="27" t="s">
        <v>34</v>
      </c>
      <c r="C667" s="27">
        <v>1128299</v>
      </c>
      <c r="D667" s="28">
        <v>44257</v>
      </c>
      <c r="E667" s="27" t="s">
        <v>35</v>
      </c>
      <c r="F667" s="27" t="s">
        <v>51</v>
      </c>
      <c r="G667" s="27" t="s">
        <v>52</v>
      </c>
      <c r="H667" s="27" t="s">
        <v>25</v>
      </c>
      <c r="I667" s="29">
        <v>0.6</v>
      </c>
      <c r="J667" s="30">
        <v>4250</v>
      </c>
      <c r="K667" s="31">
        <f t="shared" si="4"/>
        <v>2550</v>
      </c>
      <c r="L667" s="31">
        <f t="shared" si="5"/>
        <v>637.5</v>
      </c>
      <c r="M667" s="32">
        <v>0.25</v>
      </c>
      <c r="O667" s="37"/>
      <c r="P667" s="35"/>
      <c r="Q667" s="33"/>
      <c r="R667" s="34"/>
    </row>
    <row r="668" spans="1:18" ht="15.75" customHeight="1">
      <c r="A668" s="22"/>
      <c r="B668" s="27" t="s">
        <v>34</v>
      </c>
      <c r="C668" s="27">
        <v>1128299</v>
      </c>
      <c r="D668" s="28">
        <v>44257</v>
      </c>
      <c r="E668" s="27" t="s">
        <v>35</v>
      </c>
      <c r="F668" s="27" t="s">
        <v>51</v>
      </c>
      <c r="G668" s="27" t="s">
        <v>52</v>
      </c>
      <c r="H668" s="27" t="s">
        <v>26</v>
      </c>
      <c r="I668" s="29">
        <v>0.64999999999999991</v>
      </c>
      <c r="J668" s="30">
        <v>4250</v>
      </c>
      <c r="K668" s="31">
        <f t="shared" si="4"/>
        <v>2762.4999999999995</v>
      </c>
      <c r="L668" s="31">
        <f t="shared" si="5"/>
        <v>690.62499999999989</v>
      </c>
      <c r="M668" s="32">
        <v>0.25</v>
      </c>
      <c r="O668" s="37"/>
      <c r="P668" s="35"/>
      <c r="Q668" s="33"/>
      <c r="R668" s="34"/>
    </row>
    <row r="669" spans="1:18" ht="15.75" customHeight="1">
      <c r="A669" s="22"/>
      <c r="B669" s="27" t="s">
        <v>34</v>
      </c>
      <c r="C669" s="27">
        <v>1128299</v>
      </c>
      <c r="D669" s="28">
        <v>44257</v>
      </c>
      <c r="E669" s="27" t="s">
        <v>35</v>
      </c>
      <c r="F669" s="27" t="s">
        <v>51</v>
      </c>
      <c r="G669" s="27" t="s">
        <v>52</v>
      </c>
      <c r="H669" s="27" t="s">
        <v>27</v>
      </c>
      <c r="I669" s="29">
        <v>0.64999999999999991</v>
      </c>
      <c r="J669" s="30">
        <v>3250</v>
      </c>
      <c r="K669" s="31">
        <f t="shared" si="4"/>
        <v>2112.4999999999995</v>
      </c>
      <c r="L669" s="31">
        <f t="shared" si="5"/>
        <v>633.74999999999989</v>
      </c>
      <c r="M669" s="32">
        <v>0.3</v>
      </c>
      <c r="O669" s="37"/>
      <c r="P669" s="35"/>
      <c r="Q669" s="33"/>
      <c r="R669" s="34"/>
    </row>
    <row r="670" spans="1:18" ht="15.75" customHeight="1">
      <c r="A670" s="22"/>
      <c r="B670" s="27" t="s">
        <v>34</v>
      </c>
      <c r="C670" s="27">
        <v>1128299</v>
      </c>
      <c r="D670" s="28">
        <v>44257</v>
      </c>
      <c r="E670" s="27" t="s">
        <v>35</v>
      </c>
      <c r="F670" s="27" t="s">
        <v>51</v>
      </c>
      <c r="G670" s="27" t="s">
        <v>52</v>
      </c>
      <c r="H670" s="27" t="s">
        <v>28</v>
      </c>
      <c r="I670" s="29">
        <v>0.7</v>
      </c>
      <c r="J670" s="30">
        <v>1750</v>
      </c>
      <c r="K670" s="31">
        <f t="shared" si="4"/>
        <v>1225</v>
      </c>
      <c r="L670" s="31">
        <f t="shared" si="5"/>
        <v>306.25</v>
      </c>
      <c r="M670" s="32">
        <v>0.25</v>
      </c>
      <c r="O670" s="37"/>
      <c r="P670" s="35"/>
      <c r="Q670" s="33"/>
      <c r="R670" s="34"/>
    </row>
    <row r="671" spans="1:18" ht="15.75" customHeight="1">
      <c r="A671" s="22"/>
      <c r="B671" s="27" t="s">
        <v>34</v>
      </c>
      <c r="C671" s="27">
        <v>1128299</v>
      </c>
      <c r="D671" s="28">
        <v>44257</v>
      </c>
      <c r="E671" s="27" t="s">
        <v>35</v>
      </c>
      <c r="F671" s="27" t="s">
        <v>51</v>
      </c>
      <c r="G671" s="27" t="s">
        <v>52</v>
      </c>
      <c r="H671" s="27" t="s">
        <v>29</v>
      </c>
      <c r="I671" s="29">
        <v>0.64999999999999991</v>
      </c>
      <c r="J671" s="30">
        <v>3750</v>
      </c>
      <c r="K671" s="31">
        <f t="shared" si="4"/>
        <v>2437.4999999999995</v>
      </c>
      <c r="L671" s="31">
        <f t="shared" si="5"/>
        <v>487.49999999999994</v>
      </c>
      <c r="M671" s="32">
        <v>0.2</v>
      </c>
      <c r="O671" s="37"/>
      <c r="P671" s="35"/>
      <c r="Q671" s="33"/>
      <c r="R671" s="34"/>
    </row>
    <row r="672" spans="1:18" ht="15.75" customHeight="1">
      <c r="A672" s="22"/>
      <c r="B672" s="27" t="s">
        <v>34</v>
      </c>
      <c r="C672" s="27">
        <v>1128299</v>
      </c>
      <c r="D672" s="28">
        <v>44289</v>
      </c>
      <c r="E672" s="27" t="s">
        <v>35</v>
      </c>
      <c r="F672" s="27" t="s">
        <v>51</v>
      </c>
      <c r="G672" s="27" t="s">
        <v>52</v>
      </c>
      <c r="H672" s="27" t="s">
        <v>24</v>
      </c>
      <c r="I672" s="29">
        <v>0.7</v>
      </c>
      <c r="J672" s="30">
        <v>5500</v>
      </c>
      <c r="K672" s="31">
        <f t="shared" si="4"/>
        <v>3849.9999999999995</v>
      </c>
      <c r="L672" s="31">
        <f t="shared" si="5"/>
        <v>1154.9999999999998</v>
      </c>
      <c r="M672" s="32">
        <v>0.3</v>
      </c>
      <c r="O672" s="37"/>
      <c r="P672" s="35"/>
      <c r="Q672" s="33"/>
      <c r="R672" s="34"/>
    </row>
    <row r="673" spans="1:18" ht="15.75" customHeight="1">
      <c r="A673" s="22"/>
      <c r="B673" s="27" t="s">
        <v>34</v>
      </c>
      <c r="C673" s="27">
        <v>1128299</v>
      </c>
      <c r="D673" s="28">
        <v>44289</v>
      </c>
      <c r="E673" s="27" t="s">
        <v>35</v>
      </c>
      <c r="F673" s="27" t="s">
        <v>51</v>
      </c>
      <c r="G673" s="27" t="s">
        <v>52</v>
      </c>
      <c r="H673" s="27" t="s">
        <v>25</v>
      </c>
      <c r="I673" s="29">
        <v>0.75</v>
      </c>
      <c r="J673" s="30">
        <v>3500</v>
      </c>
      <c r="K673" s="31">
        <f t="shared" si="4"/>
        <v>2625</v>
      </c>
      <c r="L673" s="31">
        <f t="shared" si="5"/>
        <v>656.25</v>
      </c>
      <c r="M673" s="32">
        <v>0.25</v>
      </c>
      <c r="O673" s="37"/>
      <c r="P673" s="35"/>
      <c r="Q673" s="33"/>
      <c r="R673" s="34"/>
    </row>
    <row r="674" spans="1:18" ht="15.75" customHeight="1">
      <c r="A674" s="22"/>
      <c r="B674" s="27" t="s">
        <v>34</v>
      </c>
      <c r="C674" s="27">
        <v>1128299</v>
      </c>
      <c r="D674" s="28">
        <v>44289</v>
      </c>
      <c r="E674" s="27" t="s">
        <v>35</v>
      </c>
      <c r="F674" s="27" t="s">
        <v>51</v>
      </c>
      <c r="G674" s="27" t="s">
        <v>52</v>
      </c>
      <c r="H674" s="27" t="s">
        <v>26</v>
      </c>
      <c r="I674" s="29">
        <v>0.75</v>
      </c>
      <c r="J674" s="30">
        <v>4000</v>
      </c>
      <c r="K674" s="31">
        <f t="shared" si="4"/>
        <v>3000</v>
      </c>
      <c r="L674" s="31">
        <f t="shared" si="5"/>
        <v>750</v>
      </c>
      <c r="M674" s="32">
        <v>0.25</v>
      </c>
      <c r="O674" s="37"/>
      <c r="P674" s="35"/>
      <c r="Q674" s="33"/>
      <c r="R674" s="34"/>
    </row>
    <row r="675" spans="1:18" ht="15.75" customHeight="1">
      <c r="A675" s="22"/>
      <c r="B675" s="27" t="s">
        <v>34</v>
      </c>
      <c r="C675" s="27">
        <v>1128299</v>
      </c>
      <c r="D675" s="28">
        <v>44289</v>
      </c>
      <c r="E675" s="27" t="s">
        <v>35</v>
      </c>
      <c r="F675" s="27" t="s">
        <v>51</v>
      </c>
      <c r="G675" s="27" t="s">
        <v>52</v>
      </c>
      <c r="H675" s="27" t="s">
        <v>27</v>
      </c>
      <c r="I675" s="29">
        <v>0.6</v>
      </c>
      <c r="J675" s="30">
        <v>3000</v>
      </c>
      <c r="K675" s="31">
        <f t="shared" si="4"/>
        <v>1800</v>
      </c>
      <c r="L675" s="31">
        <f t="shared" si="5"/>
        <v>540</v>
      </c>
      <c r="M675" s="32">
        <v>0.3</v>
      </c>
      <c r="O675" s="37"/>
      <c r="P675" s="35"/>
      <c r="Q675" s="33"/>
      <c r="R675" s="34"/>
    </row>
    <row r="676" spans="1:18" ht="15.75" customHeight="1">
      <c r="A676" s="22"/>
      <c r="B676" s="27" t="s">
        <v>34</v>
      </c>
      <c r="C676" s="27">
        <v>1128299</v>
      </c>
      <c r="D676" s="28">
        <v>44289</v>
      </c>
      <c r="E676" s="27" t="s">
        <v>35</v>
      </c>
      <c r="F676" s="27" t="s">
        <v>51</v>
      </c>
      <c r="G676" s="27" t="s">
        <v>52</v>
      </c>
      <c r="H676" s="27" t="s">
        <v>28</v>
      </c>
      <c r="I676" s="29">
        <v>0.65</v>
      </c>
      <c r="J676" s="30">
        <v>2000</v>
      </c>
      <c r="K676" s="31">
        <f t="shared" si="4"/>
        <v>1300</v>
      </c>
      <c r="L676" s="31">
        <f t="shared" si="5"/>
        <v>325</v>
      </c>
      <c r="M676" s="32">
        <v>0.25</v>
      </c>
      <c r="O676" s="37"/>
      <c r="P676" s="35"/>
      <c r="Q676" s="33"/>
      <c r="R676" s="34"/>
    </row>
    <row r="677" spans="1:18" ht="15.75" customHeight="1">
      <c r="A677" s="22"/>
      <c r="B677" s="27" t="s">
        <v>34</v>
      </c>
      <c r="C677" s="27">
        <v>1128299</v>
      </c>
      <c r="D677" s="28">
        <v>44289</v>
      </c>
      <c r="E677" s="27" t="s">
        <v>35</v>
      </c>
      <c r="F677" s="27" t="s">
        <v>51</v>
      </c>
      <c r="G677" s="27" t="s">
        <v>52</v>
      </c>
      <c r="H677" s="27" t="s">
        <v>29</v>
      </c>
      <c r="I677" s="29">
        <v>0.8</v>
      </c>
      <c r="J677" s="30">
        <v>3500</v>
      </c>
      <c r="K677" s="31">
        <f t="shared" si="4"/>
        <v>2800</v>
      </c>
      <c r="L677" s="31">
        <f t="shared" si="5"/>
        <v>560</v>
      </c>
      <c r="M677" s="32">
        <v>0.2</v>
      </c>
      <c r="O677" s="37"/>
      <c r="P677" s="35"/>
      <c r="Q677" s="33"/>
      <c r="R677" s="34"/>
    </row>
    <row r="678" spans="1:18" ht="15.75" customHeight="1">
      <c r="A678" s="22"/>
      <c r="B678" s="27" t="s">
        <v>34</v>
      </c>
      <c r="C678" s="27">
        <v>1128299</v>
      </c>
      <c r="D678" s="28">
        <v>44320</v>
      </c>
      <c r="E678" s="27" t="s">
        <v>35</v>
      </c>
      <c r="F678" s="27" t="s">
        <v>51</v>
      </c>
      <c r="G678" s="27" t="s">
        <v>52</v>
      </c>
      <c r="H678" s="27" t="s">
        <v>24</v>
      </c>
      <c r="I678" s="29">
        <v>0.6</v>
      </c>
      <c r="J678" s="30">
        <v>5500</v>
      </c>
      <c r="K678" s="31">
        <f t="shared" si="4"/>
        <v>3300</v>
      </c>
      <c r="L678" s="31">
        <f t="shared" si="5"/>
        <v>990</v>
      </c>
      <c r="M678" s="32">
        <v>0.3</v>
      </c>
      <c r="O678" s="37"/>
      <c r="P678" s="35"/>
      <c r="Q678" s="33"/>
      <c r="R678" s="34"/>
    </row>
    <row r="679" spans="1:18" ht="15.75" customHeight="1">
      <c r="A679" s="22"/>
      <c r="B679" s="27" t="s">
        <v>34</v>
      </c>
      <c r="C679" s="27">
        <v>1128299</v>
      </c>
      <c r="D679" s="28">
        <v>44320</v>
      </c>
      <c r="E679" s="27" t="s">
        <v>35</v>
      </c>
      <c r="F679" s="27" t="s">
        <v>51</v>
      </c>
      <c r="G679" s="27" t="s">
        <v>52</v>
      </c>
      <c r="H679" s="27" t="s">
        <v>25</v>
      </c>
      <c r="I679" s="29">
        <v>0.65</v>
      </c>
      <c r="J679" s="30">
        <v>4000</v>
      </c>
      <c r="K679" s="31">
        <f t="shared" si="4"/>
        <v>2600</v>
      </c>
      <c r="L679" s="31">
        <f t="shared" si="5"/>
        <v>650</v>
      </c>
      <c r="M679" s="32">
        <v>0.25</v>
      </c>
      <c r="O679" s="37"/>
      <c r="P679" s="35"/>
      <c r="Q679" s="33"/>
      <c r="R679" s="34"/>
    </row>
    <row r="680" spans="1:18" ht="15.75" customHeight="1">
      <c r="A680" s="22"/>
      <c r="B680" s="27" t="s">
        <v>34</v>
      </c>
      <c r="C680" s="27">
        <v>1128299</v>
      </c>
      <c r="D680" s="28">
        <v>44320</v>
      </c>
      <c r="E680" s="27" t="s">
        <v>35</v>
      </c>
      <c r="F680" s="27" t="s">
        <v>51</v>
      </c>
      <c r="G680" s="27" t="s">
        <v>52</v>
      </c>
      <c r="H680" s="27" t="s">
        <v>26</v>
      </c>
      <c r="I680" s="29">
        <v>0.65</v>
      </c>
      <c r="J680" s="30">
        <v>4000</v>
      </c>
      <c r="K680" s="31">
        <f t="shared" si="4"/>
        <v>2600</v>
      </c>
      <c r="L680" s="31">
        <f t="shared" si="5"/>
        <v>650</v>
      </c>
      <c r="M680" s="32">
        <v>0.25</v>
      </c>
      <c r="O680" s="37"/>
      <c r="P680" s="35"/>
      <c r="Q680" s="33"/>
      <c r="R680" s="34"/>
    </row>
    <row r="681" spans="1:18" ht="15.75" customHeight="1">
      <c r="A681" s="22"/>
      <c r="B681" s="27" t="s">
        <v>34</v>
      </c>
      <c r="C681" s="27">
        <v>1128299</v>
      </c>
      <c r="D681" s="28">
        <v>44320</v>
      </c>
      <c r="E681" s="27" t="s">
        <v>35</v>
      </c>
      <c r="F681" s="27" t="s">
        <v>51</v>
      </c>
      <c r="G681" s="27" t="s">
        <v>52</v>
      </c>
      <c r="H681" s="27" t="s">
        <v>27</v>
      </c>
      <c r="I681" s="29">
        <v>0.6</v>
      </c>
      <c r="J681" s="30">
        <v>3000</v>
      </c>
      <c r="K681" s="31">
        <f t="shared" si="4"/>
        <v>1800</v>
      </c>
      <c r="L681" s="31">
        <f t="shared" si="5"/>
        <v>540</v>
      </c>
      <c r="M681" s="32">
        <v>0.3</v>
      </c>
      <c r="O681" s="37"/>
      <c r="P681" s="35"/>
      <c r="Q681" s="33"/>
      <c r="R681" s="34"/>
    </row>
    <row r="682" spans="1:18" ht="15.75" customHeight="1">
      <c r="A682" s="22"/>
      <c r="B682" s="27" t="s">
        <v>34</v>
      </c>
      <c r="C682" s="27">
        <v>1128299</v>
      </c>
      <c r="D682" s="28">
        <v>44320</v>
      </c>
      <c r="E682" s="27" t="s">
        <v>35</v>
      </c>
      <c r="F682" s="27" t="s">
        <v>51</v>
      </c>
      <c r="G682" s="27" t="s">
        <v>52</v>
      </c>
      <c r="H682" s="27" t="s">
        <v>28</v>
      </c>
      <c r="I682" s="29">
        <v>0.65</v>
      </c>
      <c r="J682" s="30">
        <v>2000</v>
      </c>
      <c r="K682" s="31">
        <f t="shared" si="4"/>
        <v>1300</v>
      </c>
      <c r="L682" s="31">
        <f t="shared" si="5"/>
        <v>325</v>
      </c>
      <c r="M682" s="32">
        <v>0.25</v>
      </c>
      <c r="O682" s="37"/>
      <c r="P682" s="35"/>
      <c r="Q682" s="33"/>
      <c r="R682" s="34"/>
    </row>
    <row r="683" spans="1:18" ht="15.75" customHeight="1">
      <c r="A683" s="22"/>
      <c r="B683" s="27" t="s">
        <v>34</v>
      </c>
      <c r="C683" s="27">
        <v>1128299</v>
      </c>
      <c r="D683" s="28">
        <v>44320</v>
      </c>
      <c r="E683" s="27" t="s">
        <v>35</v>
      </c>
      <c r="F683" s="27" t="s">
        <v>51</v>
      </c>
      <c r="G683" s="27" t="s">
        <v>52</v>
      </c>
      <c r="H683" s="27" t="s">
        <v>29</v>
      </c>
      <c r="I683" s="29">
        <v>0.8</v>
      </c>
      <c r="J683" s="30">
        <v>5000</v>
      </c>
      <c r="K683" s="31">
        <f t="shared" si="4"/>
        <v>4000</v>
      </c>
      <c r="L683" s="31">
        <f t="shared" si="5"/>
        <v>800</v>
      </c>
      <c r="M683" s="32">
        <v>0.2</v>
      </c>
      <c r="O683" s="37"/>
      <c r="P683" s="35"/>
      <c r="Q683" s="33"/>
      <c r="R683" s="34"/>
    </row>
    <row r="684" spans="1:18" ht="15.75" customHeight="1">
      <c r="A684" s="22"/>
      <c r="B684" s="27" t="s">
        <v>34</v>
      </c>
      <c r="C684" s="27">
        <v>1128299</v>
      </c>
      <c r="D684" s="28">
        <v>44350</v>
      </c>
      <c r="E684" s="27" t="s">
        <v>35</v>
      </c>
      <c r="F684" s="27" t="s">
        <v>51</v>
      </c>
      <c r="G684" s="27" t="s">
        <v>52</v>
      </c>
      <c r="H684" s="27" t="s">
        <v>24</v>
      </c>
      <c r="I684" s="29">
        <v>0.75</v>
      </c>
      <c r="J684" s="30">
        <v>7500</v>
      </c>
      <c r="K684" s="31">
        <f t="shared" si="4"/>
        <v>5625</v>
      </c>
      <c r="L684" s="31">
        <f t="shared" si="5"/>
        <v>1687.5</v>
      </c>
      <c r="M684" s="32">
        <v>0.3</v>
      </c>
      <c r="O684" s="37"/>
      <c r="P684" s="35"/>
      <c r="Q684" s="33"/>
      <c r="R684" s="34"/>
    </row>
    <row r="685" spans="1:18" ht="15.75" customHeight="1">
      <c r="A685" s="22"/>
      <c r="B685" s="27" t="s">
        <v>34</v>
      </c>
      <c r="C685" s="27">
        <v>1128299</v>
      </c>
      <c r="D685" s="28">
        <v>44350</v>
      </c>
      <c r="E685" s="27" t="s">
        <v>35</v>
      </c>
      <c r="F685" s="27" t="s">
        <v>51</v>
      </c>
      <c r="G685" s="27" t="s">
        <v>52</v>
      </c>
      <c r="H685" s="27" t="s">
        <v>25</v>
      </c>
      <c r="I685" s="29">
        <v>0.8</v>
      </c>
      <c r="J685" s="30">
        <v>6250</v>
      </c>
      <c r="K685" s="31">
        <f t="shared" si="4"/>
        <v>5000</v>
      </c>
      <c r="L685" s="31">
        <f t="shared" si="5"/>
        <v>1250</v>
      </c>
      <c r="M685" s="32">
        <v>0.25</v>
      </c>
      <c r="O685" s="37"/>
      <c r="P685" s="35"/>
      <c r="Q685" s="33"/>
      <c r="R685" s="34"/>
    </row>
    <row r="686" spans="1:18" ht="15.75" customHeight="1">
      <c r="A686" s="22"/>
      <c r="B686" s="27" t="s">
        <v>34</v>
      </c>
      <c r="C686" s="27">
        <v>1128299</v>
      </c>
      <c r="D686" s="28">
        <v>44350</v>
      </c>
      <c r="E686" s="27" t="s">
        <v>35</v>
      </c>
      <c r="F686" s="27" t="s">
        <v>51</v>
      </c>
      <c r="G686" s="27" t="s">
        <v>52</v>
      </c>
      <c r="H686" s="27" t="s">
        <v>26</v>
      </c>
      <c r="I686" s="29">
        <v>0.8</v>
      </c>
      <c r="J686" s="30">
        <v>6250</v>
      </c>
      <c r="K686" s="31">
        <f t="shared" si="4"/>
        <v>5000</v>
      </c>
      <c r="L686" s="31">
        <f t="shared" si="5"/>
        <v>1250</v>
      </c>
      <c r="M686" s="32">
        <v>0.25</v>
      </c>
      <c r="O686" s="37"/>
      <c r="P686" s="35"/>
      <c r="Q686" s="33"/>
      <c r="R686" s="34"/>
    </row>
    <row r="687" spans="1:18" ht="15.75" customHeight="1">
      <c r="A687" s="22"/>
      <c r="B687" s="27" t="s">
        <v>34</v>
      </c>
      <c r="C687" s="27">
        <v>1128299</v>
      </c>
      <c r="D687" s="28">
        <v>44350</v>
      </c>
      <c r="E687" s="27" t="s">
        <v>35</v>
      </c>
      <c r="F687" s="27" t="s">
        <v>51</v>
      </c>
      <c r="G687" s="27" t="s">
        <v>52</v>
      </c>
      <c r="H687" s="27" t="s">
        <v>27</v>
      </c>
      <c r="I687" s="29">
        <v>0.8</v>
      </c>
      <c r="J687" s="30">
        <v>5000</v>
      </c>
      <c r="K687" s="31">
        <f t="shared" si="4"/>
        <v>4000</v>
      </c>
      <c r="L687" s="31">
        <f t="shared" si="5"/>
        <v>1200</v>
      </c>
      <c r="M687" s="32">
        <v>0.3</v>
      </c>
      <c r="O687" s="37"/>
      <c r="P687" s="35"/>
      <c r="Q687" s="33"/>
      <c r="R687" s="34"/>
    </row>
    <row r="688" spans="1:18" ht="15.75" customHeight="1">
      <c r="A688" s="22"/>
      <c r="B688" s="27" t="s">
        <v>34</v>
      </c>
      <c r="C688" s="27">
        <v>1128299</v>
      </c>
      <c r="D688" s="28">
        <v>44350</v>
      </c>
      <c r="E688" s="27" t="s">
        <v>35</v>
      </c>
      <c r="F688" s="27" t="s">
        <v>51</v>
      </c>
      <c r="G688" s="27" t="s">
        <v>52</v>
      </c>
      <c r="H688" s="27" t="s">
        <v>28</v>
      </c>
      <c r="I688" s="29">
        <v>0.85000000000000009</v>
      </c>
      <c r="J688" s="30">
        <v>3750</v>
      </c>
      <c r="K688" s="31">
        <f t="shared" si="4"/>
        <v>3187.5000000000005</v>
      </c>
      <c r="L688" s="31">
        <f t="shared" si="5"/>
        <v>796.87500000000011</v>
      </c>
      <c r="M688" s="32">
        <v>0.25</v>
      </c>
      <c r="O688" s="37"/>
      <c r="P688" s="35"/>
      <c r="Q688" s="33"/>
      <c r="R688" s="34"/>
    </row>
    <row r="689" spans="1:18" ht="15.75" customHeight="1">
      <c r="A689" s="22"/>
      <c r="B689" s="27" t="s">
        <v>34</v>
      </c>
      <c r="C689" s="27">
        <v>1128299</v>
      </c>
      <c r="D689" s="28">
        <v>44350</v>
      </c>
      <c r="E689" s="27" t="s">
        <v>35</v>
      </c>
      <c r="F689" s="27" t="s">
        <v>51</v>
      </c>
      <c r="G689" s="27" t="s">
        <v>52</v>
      </c>
      <c r="H689" s="27" t="s">
        <v>29</v>
      </c>
      <c r="I689" s="29">
        <v>1</v>
      </c>
      <c r="J689" s="30">
        <v>6750</v>
      </c>
      <c r="K689" s="31">
        <f t="shared" si="4"/>
        <v>6750</v>
      </c>
      <c r="L689" s="31">
        <f t="shared" si="5"/>
        <v>1350</v>
      </c>
      <c r="M689" s="32">
        <v>0.2</v>
      </c>
      <c r="O689" s="37"/>
      <c r="P689" s="35"/>
      <c r="Q689" s="33"/>
      <c r="R689" s="34"/>
    </row>
    <row r="690" spans="1:18" ht="15.75" customHeight="1">
      <c r="A690" s="22"/>
      <c r="B690" s="27" t="s">
        <v>34</v>
      </c>
      <c r="C690" s="27">
        <v>1128299</v>
      </c>
      <c r="D690" s="28">
        <v>44379</v>
      </c>
      <c r="E690" s="27" t="s">
        <v>35</v>
      </c>
      <c r="F690" s="27" t="s">
        <v>51</v>
      </c>
      <c r="G690" s="27" t="s">
        <v>52</v>
      </c>
      <c r="H690" s="27" t="s">
        <v>24</v>
      </c>
      <c r="I690" s="29">
        <v>0.8</v>
      </c>
      <c r="J690" s="30">
        <v>8250</v>
      </c>
      <c r="K690" s="31">
        <f t="shared" si="4"/>
        <v>6600</v>
      </c>
      <c r="L690" s="31">
        <f t="shared" si="5"/>
        <v>1980</v>
      </c>
      <c r="M690" s="32">
        <v>0.3</v>
      </c>
      <c r="O690" s="37"/>
      <c r="P690" s="35"/>
      <c r="Q690" s="33"/>
      <c r="R690" s="34"/>
    </row>
    <row r="691" spans="1:18" ht="15.75" customHeight="1">
      <c r="A691" s="22"/>
      <c r="B691" s="27" t="s">
        <v>34</v>
      </c>
      <c r="C691" s="27">
        <v>1128299</v>
      </c>
      <c r="D691" s="28">
        <v>44379</v>
      </c>
      <c r="E691" s="27" t="s">
        <v>35</v>
      </c>
      <c r="F691" s="27" t="s">
        <v>51</v>
      </c>
      <c r="G691" s="27" t="s">
        <v>52</v>
      </c>
      <c r="H691" s="27" t="s">
        <v>25</v>
      </c>
      <c r="I691" s="29">
        <v>0.85000000000000009</v>
      </c>
      <c r="J691" s="30">
        <v>6750</v>
      </c>
      <c r="K691" s="31">
        <f t="shared" si="4"/>
        <v>5737.5000000000009</v>
      </c>
      <c r="L691" s="31">
        <f t="shared" si="5"/>
        <v>1434.3750000000002</v>
      </c>
      <c r="M691" s="32">
        <v>0.25</v>
      </c>
      <c r="O691" s="37"/>
      <c r="P691" s="35"/>
      <c r="Q691" s="33"/>
      <c r="R691" s="34"/>
    </row>
    <row r="692" spans="1:18" ht="15.75" customHeight="1">
      <c r="A692" s="22"/>
      <c r="B692" s="27" t="s">
        <v>34</v>
      </c>
      <c r="C692" s="27">
        <v>1128299</v>
      </c>
      <c r="D692" s="28">
        <v>44379</v>
      </c>
      <c r="E692" s="27" t="s">
        <v>35</v>
      </c>
      <c r="F692" s="27" t="s">
        <v>51</v>
      </c>
      <c r="G692" s="27" t="s">
        <v>52</v>
      </c>
      <c r="H692" s="27" t="s">
        <v>26</v>
      </c>
      <c r="I692" s="29">
        <v>0.85000000000000009</v>
      </c>
      <c r="J692" s="30">
        <v>6250</v>
      </c>
      <c r="K692" s="31">
        <f t="shared" si="4"/>
        <v>5312.5000000000009</v>
      </c>
      <c r="L692" s="31">
        <f t="shared" si="5"/>
        <v>1328.1250000000002</v>
      </c>
      <c r="M692" s="32">
        <v>0.25</v>
      </c>
      <c r="O692" s="37"/>
      <c r="P692" s="35"/>
      <c r="Q692" s="33"/>
      <c r="R692" s="34"/>
    </row>
    <row r="693" spans="1:18" ht="15.75" customHeight="1">
      <c r="A693" s="22"/>
      <c r="B693" s="27" t="s">
        <v>34</v>
      </c>
      <c r="C693" s="27">
        <v>1128299</v>
      </c>
      <c r="D693" s="28">
        <v>44379</v>
      </c>
      <c r="E693" s="27" t="s">
        <v>35</v>
      </c>
      <c r="F693" s="27" t="s">
        <v>51</v>
      </c>
      <c r="G693" s="27" t="s">
        <v>52</v>
      </c>
      <c r="H693" s="27" t="s">
        <v>27</v>
      </c>
      <c r="I693" s="29">
        <v>0.8</v>
      </c>
      <c r="J693" s="30">
        <v>5250</v>
      </c>
      <c r="K693" s="31">
        <f t="shared" si="4"/>
        <v>4200</v>
      </c>
      <c r="L693" s="31">
        <f t="shared" si="5"/>
        <v>1260</v>
      </c>
      <c r="M693" s="32">
        <v>0.3</v>
      </c>
      <c r="O693" s="37"/>
      <c r="P693" s="35"/>
      <c r="Q693" s="33"/>
      <c r="R693" s="34"/>
    </row>
    <row r="694" spans="1:18" ht="15.75" customHeight="1">
      <c r="A694" s="22"/>
      <c r="B694" s="27" t="s">
        <v>34</v>
      </c>
      <c r="C694" s="27">
        <v>1128299</v>
      </c>
      <c r="D694" s="28">
        <v>44379</v>
      </c>
      <c r="E694" s="27" t="s">
        <v>35</v>
      </c>
      <c r="F694" s="27" t="s">
        <v>51</v>
      </c>
      <c r="G694" s="27" t="s">
        <v>52</v>
      </c>
      <c r="H694" s="27" t="s">
        <v>28</v>
      </c>
      <c r="I694" s="29">
        <v>0.85000000000000009</v>
      </c>
      <c r="J694" s="30">
        <v>5750</v>
      </c>
      <c r="K694" s="31">
        <f t="shared" si="4"/>
        <v>4887.5000000000009</v>
      </c>
      <c r="L694" s="31">
        <f t="shared" si="5"/>
        <v>1221.8750000000002</v>
      </c>
      <c r="M694" s="32">
        <v>0.25</v>
      </c>
      <c r="O694" s="37"/>
      <c r="P694" s="35"/>
      <c r="Q694" s="33"/>
      <c r="R694" s="34"/>
    </row>
    <row r="695" spans="1:18" ht="15.75" customHeight="1">
      <c r="A695" s="22"/>
      <c r="B695" s="27" t="s">
        <v>34</v>
      </c>
      <c r="C695" s="27">
        <v>1128299</v>
      </c>
      <c r="D695" s="28">
        <v>44379</v>
      </c>
      <c r="E695" s="27" t="s">
        <v>35</v>
      </c>
      <c r="F695" s="27" t="s">
        <v>51</v>
      </c>
      <c r="G695" s="27" t="s">
        <v>52</v>
      </c>
      <c r="H695" s="27" t="s">
        <v>29</v>
      </c>
      <c r="I695" s="29">
        <v>1</v>
      </c>
      <c r="J695" s="30">
        <v>5750</v>
      </c>
      <c r="K695" s="31">
        <f t="shared" si="4"/>
        <v>5750</v>
      </c>
      <c r="L695" s="31">
        <f t="shared" si="5"/>
        <v>1150</v>
      </c>
      <c r="M695" s="32">
        <v>0.2</v>
      </c>
      <c r="O695" s="37"/>
      <c r="P695" s="35"/>
      <c r="Q695" s="33"/>
      <c r="R695" s="34"/>
    </row>
    <row r="696" spans="1:18" ht="15.75" customHeight="1">
      <c r="A696" s="22"/>
      <c r="B696" s="27" t="s">
        <v>34</v>
      </c>
      <c r="C696" s="27">
        <v>1128299</v>
      </c>
      <c r="D696" s="28">
        <v>44411</v>
      </c>
      <c r="E696" s="27" t="s">
        <v>35</v>
      </c>
      <c r="F696" s="27" t="s">
        <v>51</v>
      </c>
      <c r="G696" s="27" t="s">
        <v>52</v>
      </c>
      <c r="H696" s="27" t="s">
        <v>24</v>
      </c>
      <c r="I696" s="29">
        <v>0.85000000000000009</v>
      </c>
      <c r="J696" s="30">
        <v>7750</v>
      </c>
      <c r="K696" s="31">
        <f t="shared" si="4"/>
        <v>6587.5000000000009</v>
      </c>
      <c r="L696" s="31">
        <f t="shared" si="5"/>
        <v>1976.2500000000002</v>
      </c>
      <c r="M696" s="32">
        <v>0.3</v>
      </c>
      <c r="O696" s="37"/>
      <c r="P696" s="35"/>
      <c r="Q696" s="33"/>
      <c r="R696" s="34"/>
    </row>
    <row r="697" spans="1:18" ht="15.75" customHeight="1">
      <c r="A697" s="22"/>
      <c r="B697" s="27" t="s">
        <v>34</v>
      </c>
      <c r="C697" s="27">
        <v>1128299</v>
      </c>
      <c r="D697" s="28">
        <v>44411</v>
      </c>
      <c r="E697" s="27" t="s">
        <v>35</v>
      </c>
      <c r="F697" s="27" t="s">
        <v>51</v>
      </c>
      <c r="G697" s="27" t="s">
        <v>52</v>
      </c>
      <c r="H697" s="27" t="s">
        <v>25</v>
      </c>
      <c r="I697" s="29">
        <v>0.80000000000000016</v>
      </c>
      <c r="J697" s="30">
        <v>7500</v>
      </c>
      <c r="K697" s="31">
        <f t="shared" si="4"/>
        <v>6000.0000000000009</v>
      </c>
      <c r="L697" s="31">
        <f t="shared" si="5"/>
        <v>1500.0000000000002</v>
      </c>
      <c r="M697" s="32">
        <v>0.25</v>
      </c>
      <c r="O697" s="37"/>
      <c r="P697" s="35"/>
      <c r="Q697" s="33"/>
      <c r="R697" s="34"/>
    </row>
    <row r="698" spans="1:18" ht="15.75" customHeight="1">
      <c r="A698" s="22"/>
      <c r="B698" s="27" t="s">
        <v>34</v>
      </c>
      <c r="C698" s="27">
        <v>1128299</v>
      </c>
      <c r="D698" s="28">
        <v>44411</v>
      </c>
      <c r="E698" s="27" t="s">
        <v>35</v>
      </c>
      <c r="F698" s="27" t="s">
        <v>51</v>
      </c>
      <c r="G698" s="27" t="s">
        <v>52</v>
      </c>
      <c r="H698" s="27" t="s">
        <v>26</v>
      </c>
      <c r="I698" s="29">
        <v>0.75000000000000011</v>
      </c>
      <c r="J698" s="30">
        <v>6250</v>
      </c>
      <c r="K698" s="31">
        <f t="shared" si="4"/>
        <v>4687.5000000000009</v>
      </c>
      <c r="L698" s="31">
        <f t="shared" si="5"/>
        <v>1171.8750000000002</v>
      </c>
      <c r="M698" s="32">
        <v>0.25</v>
      </c>
      <c r="O698" s="37"/>
      <c r="P698" s="35"/>
      <c r="Q698" s="33"/>
      <c r="R698" s="34"/>
    </row>
    <row r="699" spans="1:18" ht="15.75" customHeight="1">
      <c r="A699" s="22"/>
      <c r="B699" s="27" t="s">
        <v>34</v>
      </c>
      <c r="C699" s="27">
        <v>1128299</v>
      </c>
      <c r="D699" s="28">
        <v>44411</v>
      </c>
      <c r="E699" s="27" t="s">
        <v>35</v>
      </c>
      <c r="F699" s="27" t="s">
        <v>51</v>
      </c>
      <c r="G699" s="27" t="s">
        <v>52</v>
      </c>
      <c r="H699" s="27" t="s">
        <v>27</v>
      </c>
      <c r="I699" s="29">
        <v>0.75000000000000011</v>
      </c>
      <c r="J699" s="30">
        <v>5750</v>
      </c>
      <c r="K699" s="31">
        <f t="shared" si="4"/>
        <v>4312.5000000000009</v>
      </c>
      <c r="L699" s="31">
        <f t="shared" si="5"/>
        <v>1293.7500000000002</v>
      </c>
      <c r="M699" s="32">
        <v>0.3</v>
      </c>
      <c r="O699" s="37"/>
      <c r="P699" s="35"/>
      <c r="Q699" s="33"/>
      <c r="R699" s="34"/>
    </row>
    <row r="700" spans="1:18" ht="15.75" customHeight="1">
      <c r="A700" s="22"/>
      <c r="B700" s="27" t="s">
        <v>34</v>
      </c>
      <c r="C700" s="27">
        <v>1128299</v>
      </c>
      <c r="D700" s="28">
        <v>44411</v>
      </c>
      <c r="E700" s="27" t="s">
        <v>35</v>
      </c>
      <c r="F700" s="27" t="s">
        <v>51</v>
      </c>
      <c r="G700" s="27" t="s">
        <v>52</v>
      </c>
      <c r="H700" s="27" t="s">
        <v>28</v>
      </c>
      <c r="I700" s="29">
        <v>0.75</v>
      </c>
      <c r="J700" s="30">
        <v>5750</v>
      </c>
      <c r="K700" s="31">
        <f t="shared" si="4"/>
        <v>4312.5</v>
      </c>
      <c r="L700" s="31">
        <f t="shared" si="5"/>
        <v>1078.125</v>
      </c>
      <c r="M700" s="32">
        <v>0.25</v>
      </c>
      <c r="O700" s="37"/>
      <c r="P700" s="35"/>
      <c r="Q700" s="33"/>
      <c r="R700" s="34"/>
    </row>
    <row r="701" spans="1:18" ht="15.75" customHeight="1">
      <c r="A701" s="22"/>
      <c r="B701" s="27" t="s">
        <v>34</v>
      </c>
      <c r="C701" s="27">
        <v>1128299</v>
      </c>
      <c r="D701" s="28">
        <v>44411</v>
      </c>
      <c r="E701" s="27" t="s">
        <v>35</v>
      </c>
      <c r="F701" s="27" t="s">
        <v>51</v>
      </c>
      <c r="G701" s="27" t="s">
        <v>52</v>
      </c>
      <c r="H701" s="27" t="s">
        <v>29</v>
      </c>
      <c r="I701" s="29">
        <v>0.8</v>
      </c>
      <c r="J701" s="30">
        <v>4000</v>
      </c>
      <c r="K701" s="31">
        <f t="shared" si="4"/>
        <v>3200</v>
      </c>
      <c r="L701" s="31">
        <f t="shared" si="5"/>
        <v>640</v>
      </c>
      <c r="M701" s="32">
        <v>0.2</v>
      </c>
      <c r="O701" s="37"/>
      <c r="P701" s="35"/>
      <c r="Q701" s="33"/>
      <c r="R701" s="34"/>
    </row>
    <row r="702" spans="1:18" ht="15.75" customHeight="1">
      <c r="A702" s="22"/>
      <c r="B702" s="27" t="s">
        <v>34</v>
      </c>
      <c r="C702" s="27">
        <v>1128299</v>
      </c>
      <c r="D702" s="28">
        <v>44443</v>
      </c>
      <c r="E702" s="27" t="s">
        <v>35</v>
      </c>
      <c r="F702" s="27" t="s">
        <v>51</v>
      </c>
      <c r="G702" s="27" t="s">
        <v>52</v>
      </c>
      <c r="H702" s="27" t="s">
        <v>24</v>
      </c>
      <c r="I702" s="29">
        <v>0.70000000000000018</v>
      </c>
      <c r="J702" s="30">
        <v>6000</v>
      </c>
      <c r="K702" s="31">
        <f t="shared" si="4"/>
        <v>4200.0000000000009</v>
      </c>
      <c r="L702" s="31">
        <f t="shared" si="5"/>
        <v>1260.0000000000002</v>
      </c>
      <c r="M702" s="32">
        <v>0.3</v>
      </c>
      <c r="O702" s="37"/>
      <c r="P702" s="35"/>
      <c r="Q702" s="33"/>
      <c r="R702" s="34"/>
    </row>
    <row r="703" spans="1:18" ht="15.75" customHeight="1">
      <c r="A703" s="22"/>
      <c r="B703" s="27" t="s">
        <v>34</v>
      </c>
      <c r="C703" s="27">
        <v>1128299</v>
      </c>
      <c r="D703" s="28">
        <v>44443</v>
      </c>
      <c r="E703" s="27" t="s">
        <v>35</v>
      </c>
      <c r="F703" s="27" t="s">
        <v>51</v>
      </c>
      <c r="G703" s="27" t="s">
        <v>52</v>
      </c>
      <c r="H703" s="27" t="s">
        <v>25</v>
      </c>
      <c r="I703" s="29">
        <v>0.75000000000000022</v>
      </c>
      <c r="J703" s="30">
        <v>6000</v>
      </c>
      <c r="K703" s="31">
        <f t="shared" si="4"/>
        <v>4500.0000000000009</v>
      </c>
      <c r="L703" s="31">
        <f t="shared" si="5"/>
        <v>1125.0000000000002</v>
      </c>
      <c r="M703" s="32">
        <v>0.25</v>
      </c>
      <c r="O703" s="37"/>
      <c r="P703" s="35"/>
      <c r="Q703" s="33"/>
      <c r="R703" s="34"/>
    </row>
    <row r="704" spans="1:18" ht="15.75" customHeight="1">
      <c r="A704" s="22"/>
      <c r="B704" s="27" t="s">
        <v>34</v>
      </c>
      <c r="C704" s="27">
        <v>1128299</v>
      </c>
      <c r="D704" s="28">
        <v>44443</v>
      </c>
      <c r="E704" s="27" t="s">
        <v>35</v>
      </c>
      <c r="F704" s="27" t="s">
        <v>51</v>
      </c>
      <c r="G704" s="27" t="s">
        <v>52</v>
      </c>
      <c r="H704" s="27" t="s">
        <v>26</v>
      </c>
      <c r="I704" s="29">
        <v>0.70000000000000018</v>
      </c>
      <c r="J704" s="30">
        <v>4500</v>
      </c>
      <c r="K704" s="31">
        <f t="shared" si="4"/>
        <v>3150.0000000000009</v>
      </c>
      <c r="L704" s="31">
        <f t="shared" si="5"/>
        <v>787.50000000000023</v>
      </c>
      <c r="M704" s="32">
        <v>0.25</v>
      </c>
      <c r="O704" s="37"/>
      <c r="P704" s="35"/>
      <c r="Q704" s="33"/>
      <c r="R704" s="34"/>
    </row>
    <row r="705" spans="1:18" ht="15.75" customHeight="1">
      <c r="A705" s="22"/>
      <c r="B705" s="27" t="s">
        <v>34</v>
      </c>
      <c r="C705" s="27">
        <v>1128299</v>
      </c>
      <c r="D705" s="28">
        <v>44443</v>
      </c>
      <c r="E705" s="27" t="s">
        <v>35</v>
      </c>
      <c r="F705" s="27" t="s">
        <v>51</v>
      </c>
      <c r="G705" s="27" t="s">
        <v>52</v>
      </c>
      <c r="H705" s="27" t="s">
        <v>27</v>
      </c>
      <c r="I705" s="29">
        <v>0.70000000000000018</v>
      </c>
      <c r="J705" s="30">
        <v>4000</v>
      </c>
      <c r="K705" s="31">
        <f t="shared" si="4"/>
        <v>2800.0000000000009</v>
      </c>
      <c r="L705" s="31">
        <f t="shared" si="5"/>
        <v>840.00000000000023</v>
      </c>
      <c r="M705" s="32">
        <v>0.3</v>
      </c>
      <c r="O705" s="37"/>
      <c r="P705" s="35"/>
      <c r="Q705" s="33"/>
      <c r="R705" s="34"/>
    </row>
    <row r="706" spans="1:18" ht="15.75" customHeight="1">
      <c r="A706" s="22"/>
      <c r="B706" s="27" t="s">
        <v>34</v>
      </c>
      <c r="C706" s="27">
        <v>1128299</v>
      </c>
      <c r="D706" s="28">
        <v>44443</v>
      </c>
      <c r="E706" s="27" t="s">
        <v>35</v>
      </c>
      <c r="F706" s="27" t="s">
        <v>51</v>
      </c>
      <c r="G706" s="27" t="s">
        <v>52</v>
      </c>
      <c r="H706" s="27" t="s">
        <v>28</v>
      </c>
      <c r="I706" s="29">
        <v>0.80000000000000016</v>
      </c>
      <c r="J706" s="30">
        <v>4250</v>
      </c>
      <c r="K706" s="31">
        <f t="shared" si="4"/>
        <v>3400.0000000000005</v>
      </c>
      <c r="L706" s="31">
        <f t="shared" si="5"/>
        <v>850.00000000000011</v>
      </c>
      <c r="M706" s="32">
        <v>0.25</v>
      </c>
      <c r="O706" s="37"/>
      <c r="P706" s="35"/>
      <c r="Q706" s="33"/>
      <c r="R706" s="34"/>
    </row>
    <row r="707" spans="1:18" ht="15.75" customHeight="1">
      <c r="A707" s="22"/>
      <c r="B707" s="27" t="s">
        <v>34</v>
      </c>
      <c r="C707" s="27">
        <v>1128299</v>
      </c>
      <c r="D707" s="28">
        <v>44443</v>
      </c>
      <c r="E707" s="27" t="s">
        <v>35</v>
      </c>
      <c r="F707" s="27" t="s">
        <v>51</v>
      </c>
      <c r="G707" s="27" t="s">
        <v>52</v>
      </c>
      <c r="H707" s="27" t="s">
        <v>29</v>
      </c>
      <c r="I707" s="29">
        <v>0.65</v>
      </c>
      <c r="J707" s="30">
        <v>4500</v>
      </c>
      <c r="K707" s="31">
        <f t="shared" si="4"/>
        <v>2925</v>
      </c>
      <c r="L707" s="31">
        <f t="shared" si="5"/>
        <v>585</v>
      </c>
      <c r="M707" s="32">
        <v>0.2</v>
      </c>
      <c r="O707" s="37"/>
      <c r="P707" s="35"/>
      <c r="Q707" s="33"/>
      <c r="R707" s="34"/>
    </row>
    <row r="708" spans="1:18" ht="15.75" customHeight="1">
      <c r="A708" s="22"/>
      <c r="B708" s="27" t="s">
        <v>34</v>
      </c>
      <c r="C708" s="27">
        <v>1128299</v>
      </c>
      <c r="D708" s="28">
        <v>44472</v>
      </c>
      <c r="E708" s="27" t="s">
        <v>35</v>
      </c>
      <c r="F708" s="27" t="s">
        <v>51</v>
      </c>
      <c r="G708" s="27" t="s">
        <v>52</v>
      </c>
      <c r="H708" s="27" t="s">
        <v>24</v>
      </c>
      <c r="I708" s="29">
        <v>0.60000000000000009</v>
      </c>
      <c r="J708" s="30">
        <v>5500</v>
      </c>
      <c r="K708" s="31">
        <f t="shared" si="4"/>
        <v>3300.0000000000005</v>
      </c>
      <c r="L708" s="31">
        <f t="shared" si="5"/>
        <v>990.00000000000011</v>
      </c>
      <c r="M708" s="32">
        <v>0.3</v>
      </c>
      <c r="O708" s="37"/>
      <c r="P708" s="35"/>
      <c r="Q708" s="33"/>
      <c r="R708" s="34"/>
    </row>
    <row r="709" spans="1:18" ht="15.75" customHeight="1">
      <c r="A709" s="22"/>
      <c r="B709" s="27" t="s">
        <v>34</v>
      </c>
      <c r="C709" s="27">
        <v>1128299</v>
      </c>
      <c r="D709" s="28">
        <v>44472</v>
      </c>
      <c r="E709" s="27" t="s">
        <v>35</v>
      </c>
      <c r="F709" s="27" t="s">
        <v>51</v>
      </c>
      <c r="G709" s="27" t="s">
        <v>52</v>
      </c>
      <c r="H709" s="27" t="s">
        <v>25</v>
      </c>
      <c r="I709" s="29">
        <v>0.65000000000000013</v>
      </c>
      <c r="J709" s="30">
        <v>5500</v>
      </c>
      <c r="K709" s="31">
        <f t="shared" si="4"/>
        <v>3575.0000000000009</v>
      </c>
      <c r="L709" s="31">
        <f t="shared" si="5"/>
        <v>893.75000000000023</v>
      </c>
      <c r="M709" s="32">
        <v>0.25</v>
      </c>
      <c r="O709" s="37"/>
      <c r="P709" s="35"/>
      <c r="Q709" s="33"/>
      <c r="R709" s="34"/>
    </row>
    <row r="710" spans="1:18" ht="15.75" customHeight="1">
      <c r="A710" s="22"/>
      <c r="B710" s="27" t="s">
        <v>34</v>
      </c>
      <c r="C710" s="27">
        <v>1128299</v>
      </c>
      <c r="D710" s="28">
        <v>44472</v>
      </c>
      <c r="E710" s="27" t="s">
        <v>35</v>
      </c>
      <c r="F710" s="27" t="s">
        <v>51</v>
      </c>
      <c r="G710" s="27" t="s">
        <v>52</v>
      </c>
      <c r="H710" s="27" t="s">
        <v>26</v>
      </c>
      <c r="I710" s="29">
        <v>0.60000000000000009</v>
      </c>
      <c r="J710" s="30">
        <v>3750</v>
      </c>
      <c r="K710" s="31">
        <f t="shared" si="4"/>
        <v>2250.0000000000005</v>
      </c>
      <c r="L710" s="31">
        <f t="shared" si="5"/>
        <v>562.50000000000011</v>
      </c>
      <c r="M710" s="32">
        <v>0.25</v>
      </c>
      <c r="O710" s="37"/>
      <c r="P710" s="35"/>
      <c r="Q710" s="33"/>
      <c r="R710" s="34"/>
    </row>
    <row r="711" spans="1:18" ht="15.75" customHeight="1">
      <c r="A711" s="22"/>
      <c r="B711" s="27" t="s">
        <v>34</v>
      </c>
      <c r="C711" s="27">
        <v>1128299</v>
      </c>
      <c r="D711" s="28">
        <v>44472</v>
      </c>
      <c r="E711" s="27" t="s">
        <v>35</v>
      </c>
      <c r="F711" s="27" t="s">
        <v>51</v>
      </c>
      <c r="G711" s="27" t="s">
        <v>52</v>
      </c>
      <c r="H711" s="27" t="s">
        <v>27</v>
      </c>
      <c r="I711" s="29">
        <v>0.60000000000000009</v>
      </c>
      <c r="J711" s="30">
        <v>3500</v>
      </c>
      <c r="K711" s="31">
        <f t="shared" si="4"/>
        <v>2100.0000000000005</v>
      </c>
      <c r="L711" s="31">
        <f t="shared" si="5"/>
        <v>630.00000000000011</v>
      </c>
      <c r="M711" s="32">
        <v>0.3</v>
      </c>
      <c r="O711" s="37"/>
      <c r="P711" s="35"/>
      <c r="Q711" s="33"/>
      <c r="R711" s="34"/>
    </row>
    <row r="712" spans="1:18" ht="15.75" customHeight="1">
      <c r="A712" s="22"/>
      <c r="B712" s="27" t="s">
        <v>34</v>
      </c>
      <c r="C712" s="27">
        <v>1128299</v>
      </c>
      <c r="D712" s="28">
        <v>44472</v>
      </c>
      <c r="E712" s="27" t="s">
        <v>35</v>
      </c>
      <c r="F712" s="27" t="s">
        <v>51</v>
      </c>
      <c r="G712" s="27" t="s">
        <v>52</v>
      </c>
      <c r="H712" s="27" t="s">
        <v>28</v>
      </c>
      <c r="I712" s="29">
        <v>0.70000000000000007</v>
      </c>
      <c r="J712" s="30">
        <v>3250</v>
      </c>
      <c r="K712" s="31">
        <f t="shared" si="4"/>
        <v>2275</v>
      </c>
      <c r="L712" s="31">
        <f t="shared" si="5"/>
        <v>568.75</v>
      </c>
      <c r="M712" s="32">
        <v>0.25</v>
      </c>
      <c r="O712" s="37"/>
      <c r="P712" s="35"/>
      <c r="Q712" s="33"/>
      <c r="R712" s="34"/>
    </row>
    <row r="713" spans="1:18" ht="15.75" customHeight="1">
      <c r="A713" s="22"/>
      <c r="B713" s="27" t="s">
        <v>34</v>
      </c>
      <c r="C713" s="27">
        <v>1128299</v>
      </c>
      <c r="D713" s="28">
        <v>44472</v>
      </c>
      <c r="E713" s="27" t="s">
        <v>35</v>
      </c>
      <c r="F713" s="27" t="s">
        <v>51</v>
      </c>
      <c r="G713" s="27" t="s">
        <v>52</v>
      </c>
      <c r="H713" s="27" t="s">
        <v>29</v>
      </c>
      <c r="I713" s="29">
        <v>0.75000000000000011</v>
      </c>
      <c r="J713" s="30">
        <v>3750</v>
      </c>
      <c r="K713" s="31">
        <f t="shared" si="4"/>
        <v>2812.5000000000005</v>
      </c>
      <c r="L713" s="31">
        <f t="shared" si="5"/>
        <v>562.50000000000011</v>
      </c>
      <c r="M713" s="32">
        <v>0.2</v>
      </c>
      <c r="O713" s="37"/>
      <c r="P713" s="35"/>
      <c r="Q713" s="33"/>
      <c r="R713" s="34"/>
    </row>
    <row r="714" spans="1:18" ht="15.75" customHeight="1">
      <c r="A714" s="22"/>
      <c r="B714" s="27" t="s">
        <v>34</v>
      </c>
      <c r="C714" s="27">
        <v>1128299</v>
      </c>
      <c r="D714" s="28">
        <v>44503</v>
      </c>
      <c r="E714" s="27" t="s">
        <v>35</v>
      </c>
      <c r="F714" s="27" t="s">
        <v>51</v>
      </c>
      <c r="G714" s="27" t="s">
        <v>52</v>
      </c>
      <c r="H714" s="27" t="s">
        <v>24</v>
      </c>
      <c r="I714" s="29">
        <v>0.60000000000000009</v>
      </c>
      <c r="J714" s="30">
        <v>6000</v>
      </c>
      <c r="K714" s="31">
        <f t="shared" si="4"/>
        <v>3600.0000000000005</v>
      </c>
      <c r="L714" s="31">
        <f t="shared" si="5"/>
        <v>1080</v>
      </c>
      <c r="M714" s="32">
        <v>0.3</v>
      </c>
      <c r="O714" s="37"/>
      <c r="P714" s="35"/>
      <c r="Q714" s="33"/>
      <c r="R714" s="34"/>
    </row>
    <row r="715" spans="1:18" ht="15.75" customHeight="1">
      <c r="A715" s="22"/>
      <c r="B715" s="27" t="s">
        <v>34</v>
      </c>
      <c r="C715" s="27">
        <v>1128299</v>
      </c>
      <c r="D715" s="28">
        <v>44503</v>
      </c>
      <c r="E715" s="27" t="s">
        <v>35</v>
      </c>
      <c r="F715" s="27" t="s">
        <v>51</v>
      </c>
      <c r="G715" s="27" t="s">
        <v>52</v>
      </c>
      <c r="H715" s="27" t="s">
        <v>25</v>
      </c>
      <c r="I715" s="29">
        <v>0.65000000000000013</v>
      </c>
      <c r="J715" s="30">
        <v>6250</v>
      </c>
      <c r="K715" s="31">
        <f t="shared" si="4"/>
        <v>4062.5000000000009</v>
      </c>
      <c r="L715" s="31">
        <f t="shared" si="5"/>
        <v>1015.6250000000002</v>
      </c>
      <c r="M715" s="32">
        <v>0.25</v>
      </c>
      <c r="O715" s="37"/>
      <c r="P715" s="35"/>
      <c r="Q715" s="33"/>
      <c r="R715" s="34"/>
    </row>
    <row r="716" spans="1:18" ht="15.75" customHeight="1">
      <c r="A716" s="22"/>
      <c r="B716" s="27" t="s">
        <v>34</v>
      </c>
      <c r="C716" s="27">
        <v>1128299</v>
      </c>
      <c r="D716" s="28">
        <v>44503</v>
      </c>
      <c r="E716" s="27" t="s">
        <v>35</v>
      </c>
      <c r="F716" s="27" t="s">
        <v>51</v>
      </c>
      <c r="G716" s="27" t="s">
        <v>52</v>
      </c>
      <c r="H716" s="27" t="s">
        <v>26</v>
      </c>
      <c r="I716" s="29">
        <v>0.60000000000000009</v>
      </c>
      <c r="J716" s="30">
        <v>4750</v>
      </c>
      <c r="K716" s="31">
        <f t="shared" si="4"/>
        <v>2850.0000000000005</v>
      </c>
      <c r="L716" s="31">
        <f t="shared" si="5"/>
        <v>712.50000000000011</v>
      </c>
      <c r="M716" s="32">
        <v>0.25</v>
      </c>
      <c r="O716" s="37"/>
      <c r="P716" s="35"/>
      <c r="Q716" s="33"/>
      <c r="R716" s="34"/>
    </row>
    <row r="717" spans="1:18" ht="15.75" customHeight="1">
      <c r="A717" s="22"/>
      <c r="B717" s="27" t="s">
        <v>34</v>
      </c>
      <c r="C717" s="27">
        <v>1128299</v>
      </c>
      <c r="D717" s="28">
        <v>44503</v>
      </c>
      <c r="E717" s="27" t="s">
        <v>35</v>
      </c>
      <c r="F717" s="27" t="s">
        <v>51</v>
      </c>
      <c r="G717" s="27" t="s">
        <v>52</v>
      </c>
      <c r="H717" s="27" t="s">
        <v>27</v>
      </c>
      <c r="I717" s="29">
        <v>0.70000000000000018</v>
      </c>
      <c r="J717" s="30">
        <v>4500</v>
      </c>
      <c r="K717" s="31">
        <f t="shared" si="4"/>
        <v>3150.0000000000009</v>
      </c>
      <c r="L717" s="31">
        <f t="shared" si="5"/>
        <v>945.00000000000023</v>
      </c>
      <c r="M717" s="32">
        <v>0.3</v>
      </c>
      <c r="O717" s="37"/>
      <c r="P717" s="35"/>
      <c r="Q717" s="33"/>
      <c r="R717" s="34"/>
    </row>
    <row r="718" spans="1:18" ht="15.75" customHeight="1">
      <c r="A718" s="22"/>
      <c r="B718" s="27" t="s">
        <v>34</v>
      </c>
      <c r="C718" s="27">
        <v>1128299</v>
      </c>
      <c r="D718" s="28">
        <v>44503</v>
      </c>
      <c r="E718" s="27" t="s">
        <v>35</v>
      </c>
      <c r="F718" s="27" t="s">
        <v>51</v>
      </c>
      <c r="G718" s="27" t="s">
        <v>52</v>
      </c>
      <c r="H718" s="27" t="s">
        <v>28</v>
      </c>
      <c r="I718" s="29">
        <v>0.90000000000000013</v>
      </c>
      <c r="J718" s="30">
        <v>4250</v>
      </c>
      <c r="K718" s="31">
        <f t="shared" si="4"/>
        <v>3825.0000000000005</v>
      </c>
      <c r="L718" s="31">
        <f t="shared" si="5"/>
        <v>956.25000000000011</v>
      </c>
      <c r="M718" s="32">
        <v>0.25</v>
      </c>
      <c r="O718" s="37"/>
      <c r="P718" s="35"/>
      <c r="Q718" s="33"/>
      <c r="R718" s="34"/>
    </row>
    <row r="719" spans="1:18" ht="15.75" customHeight="1">
      <c r="A719" s="22"/>
      <c r="B719" s="27" t="s">
        <v>34</v>
      </c>
      <c r="C719" s="27">
        <v>1128299</v>
      </c>
      <c r="D719" s="28">
        <v>44503</v>
      </c>
      <c r="E719" s="27" t="s">
        <v>35</v>
      </c>
      <c r="F719" s="27" t="s">
        <v>51</v>
      </c>
      <c r="G719" s="27" t="s">
        <v>52</v>
      </c>
      <c r="H719" s="27" t="s">
        <v>29</v>
      </c>
      <c r="I719" s="29">
        <v>0.95000000000000018</v>
      </c>
      <c r="J719" s="30">
        <v>5500</v>
      </c>
      <c r="K719" s="31">
        <f t="shared" si="4"/>
        <v>5225.0000000000009</v>
      </c>
      <c r="L719" s="31">
        <f t="shared" si="5"/>
        <v>1045.0000000000002</v>
      </c>
      <c r="M719" s="32">
        <v>0.2</v>
      </c>
      <c r="O719" s="37"/>
      <c r="P719" s="35"/>
      <c r="Q719" s="33"/>
      <c r="R719" s="34"/>
    </row>
    <row r="720" spans="1:18" ht="15.75" customHeight="1">
      <c r="A720" s="22"/>
      <c r="B720" s="27" t="s">
        <v>34</v>
      </c>
      <c r="C720" s="27">
        <v>1128299</v>
      </c>
      <c r="D720" s="28">
        <v>44532</v>
      </c>
      <c r="E720" s="27" t="s">
        <v>35</v>
      </c>
      <c r="F720" s="27" t="s">
        <v>51</v>
      </c>
      <c r="G720" s="27" t="s">
        <v>52</v>
      </c>
      <c r="H720" s="27" t="s">
        <v>24</v>
      </c>
      <c r="I720" s="29">
        <v>0.80000000000000016</v>
      </c>
      <c r="J720" s="30">
        <v>7500</v>
      </c>
      <c r="K720" s="31">
        <f t="shared" si="4"/>
        <v>6000.0000000000009</v>
      </c>
      <c r="L720" s="31">
        <f t="shared" si="5"/>
        <v>1800.0000000000002</v>
      </c>
      <c r="M720" s="32">
        <v>0.3</v>
      </c>
      <c r="O720" s="37"/>
      <c r="P720" s="35"/>
      <c r="Q720" s="33"/>
      <c r="R720" s="34"/>
    </row>
    <row r="721" spans="1:18" ht="15.75" customHeight="1">
      <c r="A721" s="22"/>
      <c r="B721" s="27" t="s">
        <v>34</v>
      </c>
      <c r="C721" s="27">
        <v>1128299</v>
      </c>
      <c r="D721" s="28">
        <v>44532</v>
      </c>
      <c r="E721" s="27" t="s">
        <v>35</v>
      </c>
      <c r="F721" s="27" t="s">
        <v>51</v>
      </c>
      <c r="G721" s="27" t="s">
        <v>52</v>
      </c>
      <c r="H721" s="27" t="s">
        <v>25</v>
      </c>
      <c r="I721" s="29">
        <v>0.8500000000000002</v>
      </c>
      <c r="J721" s="30">
        <v>7500</v>
      </c>
      <c r="K721" s="31">
        <f t="shared" si="4"/>
        <v>6375.0000000000018</v>
      </c>
      <c r="L721" s="31">
        <f t="shared" si="5"/>
        <v>1593.7500000000005</v>
      </c>
      <c r="M721" s="32">
        <v>0.25</v>
      </c>
      <c r="O721" s="37"/>
      <c r="P721" s="35"/>
      <c r="Q721" s="33"/>
      <c r="R721" s="34"/>
    </row>
    <row r="722" spans="1:18" ht="15.75" customHeight="1">
      <c r="A722" s="22"/>
      <c r="B722" s="27" t="s">
        <v>34</v>
      </c>
      <c r="C722" s="27">
        <v>1128299</v>
      </c>
      <c r="D722" s="28">
        <v>44532</v>
      </c>
      <c r="E722" s="27" t="s">
        <v>35</v>
      </c>
      <c r="F722" s="27" t="s">
        <v>51</v>
      </c>
      <c r="G722" s="27" t="s">
        <v>52</v>
      </c>
      <c r="H722" s="27" t="s">
        <v>26</v>
      </c>
      <c r="I722" s="29">
        <v>0.80000000000000016</v>
      </c>
      <c r="J722" s="30">
        <v>5500</v>
      </c>
      <c r="K722" s="31">
        <f t="shared" si="4"/>
        <v>4400.0000000000009</v>
      </c>
      <c r="L722" s="31">
        <f t="shared" si="5"/>
        <v>1100.0000000000002</v>
      </c>
      <c r="M722" s="32">
        <v>0.25</v>
      </c>
      <c r="O722" s="37"/>
      <c r="P722" s="35"/>
      <c r="Q722" s="33"/>
      <c r="R722" s="34"/>
    </row>
    <row r="723" spans="1:18" ht="15.75" customHeight="1">
      <c r="A723" s="22"/>
      <c r="B723" s="27" t="s">
        <v>34</v>
      </c>
      <c r="C723" s="27">
        <v>1128299</v>
      </c>
      <c r="D723" s="28">
        <v>44532</v>
      </c>
      <c r="E723" s="27" t="s">
        <v>35</v>
      </c>
      <c r="F723" s="27" t="s">
        <v>51</v>
      </c>
      <c r="G723" s="27" t="s">
        <v>52</v>
      </c>
      <c r="H723" s="27" t="s">
        <v>27</v>
      </c>
      <c r="I723" s="29">
        <v>0.80000000000000016</v>
      </c>
      <c r="J723" s="30">
        <v>5500</v>
      </c>
      <c r="K723" s="31">
        <f t="shared" si="4"/>
        <v>4400.0000000000009</v>
      </c>
      <c r="L723" s="31">
        <f t="shared" si="5"/>
        <v>1320.0000000000002</v>
      </c>
      <c r="M723" s="32">
        <v>0.3</v>
      </c>
      <c r="O723" s="37"/>
      <c r="P723" s="35"/>
      <c r="Q723" s="33"/>
      <c r="R723" s="34"/>
    </row>
    <row r="724" spans="1:18" ht="15.75" customHeight="1">
      <c r="A724" s="22"/>
      <c r="B724" s="27" t="s">
        <v>34</v>
      </c>
      <c r="C724" s="27">
        <v>1128299</v>
      </c>
      <c r="D724" s="28">
        <v>44532</v>
      </c>
      <c r="E724" s="27" t="s">
        <v>35</v>
      </c>
      <c r="F724" s="27" t="s">
        <v>51</v>
      </c>
      <c r="G724" s="27" t="s">
        <v>52</v>
      </c>
      <c r="H724" s="27" t="s">
        <v>28</v>
      </c>
      <c r="I724" s="29">
        <v>0.90000000000000013</v>
      </c>
      <c r="J724" s="30">
        <v>4750</v>
      </c>
      <c r="K724" s="31">
        <f t="shared" si="4"/>
        <v>4275.0000000000009</v>
      </c>
      <c r="L724" s="31">
        <f t="shared" si="5"/>
        <v>1068.7500000000002</v>
      </c>
      <c r="M724" s="32">
        <v>0.25</v>
      </c>
      <c r="O724" s="37"/>
      <c r="P724" s="35"/>
      <c r="Q724" s="33"/>
      <c r="R724" s="34"/>
    </row>
    <row r="725" spans="1:18" ht="15.75" customHeight="1">
      <c r="A725" s="22"/>
      <c r="B725" s="27" t="s">
        <v>34</v>
      </c>
      <c r="C725" s="27">
        <v>1128299</v>
      </c>
      <c r="D725" s="28">
        <v>44532</v>
      </c>
      <c r="E725" s="27" t="s">
        <v>35</v>
      </c>
      <c r="F725" s="27" t="s">
        <v>51</v>
      </c>
      <c r="G725" s="27" t="s">
        <v>52</v>
      </c>
      <c r="H725" s="27" t="s">
        <v>29</v>
      </c>
      <c r="I725" s="29">
        <v>0.95000000000000018</v>
      </c>
      <c r="J725" s="30">
        <v>5750</v>
      </c>
      <c r="K725" s="31">
        <f t="shared" si="4"/>
        <v>5462.5000000000009</v>
      </c>
      <c r="L725" s="31">
        <f t="shared" si="5"/>
        <v>1092.5000000000002</v>
      </c>
      <c r="M725" s="32">
        <v>0.2</v>
      </c>
      <c r="O725" s="37"/>
      <c r="P725" s="35"/>
      <c r="Q725" s="33"/>
      <c r="R725" s="34"/>
    </row>
    <row r="726" spans="1:18" ht="15.75" customHeight="1">
      <c r="A726" s="22" t="s">
        <v>46</v>
      </c>
      <c r="B726" s="27" t="s">
        <v>21</v>
      </c>
      <c r="C726" s="27">
        <v>1185732</v>
      </c>
      <c r="D726" s="28">
        <v>44208</v>
      </c>
      <c r="E726" s="27" t="s">
        <v>53</v>
      </c>
      <c r="F726" s="27" t="s">
        <v>54</v>
      </c>
      <c r="G726" s="27" t="s">
        <v>55</v>
      </c>
      <c r="H726" s="27" t="s">
        <v>24</v>
      </c>
      <c r="I726" s="29">
        <v>0.45</v>
      </c>
      <c r="J726" s="30">
        <v>10500</v>
      </c>
      <c r="K726" s="31">
        <f t="shared" si="4"/>
        <v>4725</v>
      </c>
      <c r="L726" s="31">
        <f t="shared" si="5"/>
        <v>2126.25</v>
      </c>
      <c r="M726" s="32">
        <v>0.45</v>
      </c>
      <c r="O726" s="33"/>
      <c r="P726" s="38">
        <f>Data!$I726+0.05</f>
        <v>0.5</v>
      </c>
      <c r="Q726" s="33"/>
      <c r="R726" s="34"/>
    </row>
    <row r="727" spans="1:18" ht="15.75" customHeight="1">
      <c r="A727" s="22"/>
      <c r="B727" s="27" t="s">
        <v>21</v>
      </c>
      <c r="C727" s="27">
        <v>1185732</v>
      </c>
      <c r="D727" s="28">
        <v>44208</v>
      </c>
      <c r="E727" s="27" t="s">
        <v>53</v>
      </c>
      <c r="F727" s="27" t="s">
        <v>54</v>
      </c>
      <c r="G727" s="27" t="s">
        <v>55</v>
      </c>
      <c r="H727" s="27" t="s">
        <v>25</v>
      </c>
      <c r="I727" s="29">
        <v>0.45</v>
      </c>
      <c r="J727" s="30">
        <v>8500</v>
      </c>
      <c r="K727" s="31">
        <f t="shared" si="4"/>
        <v>3825</v>
      </c>
      <c r="L727" s="31">
        <f t="shared" si="5"/>
        <v>1338.75</v>
      </c>
      <c r="M727" s="32">
        <v>0.35</v>
      </c>
      <c r="O727" s="33"/>
      <c r="P727" s="38">
        <f>Data!$I727+0.05</f>
        <v>0.5</v>
      </c>
      <c r="Q727" s="33"/>
      <c r="R727" s="34"/>
    </row>
    <row r="728" spans="1:18" ht="15.75" customHeight="1">
      <c r="A728" s="22"/>
      <c r="B728" s="27" t="s">
        <v>21</v>
      </c>
      <c r="C728" s="27">
        <v>1185732</v>
      </c>
      <c r="D728" s="28">
        <v>44208</v>
      </c>
      <c r="E728" s="27" t="s">
        <v>53</v>
      </c>
      <c r="F728" s="27" t="s">
        <v>54</v>
      </c>
      <c r="G728" s="27" t="s">
        <v>55</v>
      </c>
      <c r="H728" s="27" t="s">
        <v>26</v>
      </c>
      <c r="I728" s="29">
        <v>0.35000000000000003</v>
      </c>
      <c r="J728" s="30">
        <v>8500</v>
      </c>
      <c r="K728" s="31">
        <f t="shared" si="4"/>
        <v>2975.0000000000005</v>
      </c>
      <c r="L728" s="31">
        <f t="shared" si="5"/>
        <v>743.75000000000011</v>
      </c>
      <c r="M728" s="32">
        <v>0.25</v>
      </c>
      <c r="O728" s="33"/>
      <c r="P728" s="38">
        <f>Data!$I728+0.05</f>
        <v>0.4</v>
      </c>
      <c r="Q728" s="33"/>
      <c r="R728" s="34"/>
    </row>
    <row r="729" spans="1:18" ht="15.75" customHeight="1">
      <c r="A729" s="22"/>
      <c r="B729" s="27" t="s">
        <v>21</v>
      </c>
      <c r="C729" s="27">
        <v>1185732</v>
      </c>
      <c r="D729" s="28">
        <v>44208</v>
      </c>
      <c r="E729" s="27" t="s">
        <v>53</v>
      </c>
      <c r="F729" s="27" t="s">
        <v>54</v>
      </c>
      <c r="G729" s="27" t="s">
        <v>55</v>
      </c>
      <c r="H729" s="27" t="s">
        <v>27</v>
      </c>
      <c r="I729" s="29">
        <v>0.39999999999999997</v>
      </c>
      <c r="J729" s="30">
        <v>7000</v>
      </c>
      <c r="K729" s="31">
        <f t="shared" si="4"/>
        <v>2799.9999999999995</v>
      </c>
      <c r="L729" s="31">
        <f t="shared" si="5"/>
        <v>839.99999999999989</v>
      </c>
      <c r="M729" s="32">
        <v>0.3</v>
      </c>
      <c r="O729" s="33"/>
      <c r="P729" s="38">
        <f>Data!$I729+0.05</f>
        <v>0.44999999999999996</v>
      </c>
      <c r="Q729" s="33"/>
      <c r="R729" s="34"/>
    </row>
    <row r="730" spans="1:18" ht="15.75" customHeight="1">
      <c r="A730" s="22"/>
      <c r="B730" s="27" t="s">
        <v>21</v>
      </c>
      <c r="C730" s="27">
        <v>1185732</v>
      </c>
      <c r="D730" s="28">
        <v>44208</v>
      </c>
      <c r="E730" s="27" t="s">
        <v>53</v>
      </c>
      <c r="F730" s="27" t="s">
        <v>54</v>
      </c>
      <c r="G730" s="27" t="s">
        <v>55</v>
      </c>
      <c r="H730" s="27" t="s">
        <v>28</v>
      </c>
      <c r="I730" s="29">
        <v>0.55000000000000004</v>
      </c>
      <c r="J730" s="30">
        <v>7500</v>
      </c>
      <c r="K730" s="31">
        <f t="shared" si="4"/>
        <v>4125</v>
      </c>
      <c r="L730" s="31">
        <f t="shared" si="5"/>
        <v>1443.75</v>
      </c>
      <c r="M730" s="32">
        <v>0.35</v>
      </c>
      <c r="O730" s="33"/>
      <c r="P730" s="38">
        <f>Data!$I730+0.05</f>
        <v>0.60000000000000009</v>
      </c>
      <c r="Q730" s="33"/>
      <c r="R730" s="34"/>
    </row>
    <row r="731" spans="1:18" ht="15.75" customHeight="1">
      <c r="A731" s="22"/>
      <c r="B731" s="27" t="s">
        <v>21</v>
      </c>
      <c r="C731" s="27">
        <v>1185732</v>
      </c>
      <c r="D731" s="28">
        <v>44208</v>
      </c>
      <c r="E731" s="27" t="s">
        <v>53</v>
      </c>
      <c r="F731" s="27" t="s">
        <v>54</v>
      </c>
      <c r="G731" s="27" t="s">
        <v>55</v>
      </c>
      <c r="H731" s="27" t="s">
        <v>29</v>
      </c>
      <c r="I731" s="29">
        <v>0.45</v>
      </c>
      <c r="J731" s="30">
        <v>8500</v>
      </c>
      <c r="K731" s="31">
        <f t="shared" si="4"/>
        <v>3825</v>
      </c>
      <c r="L731" s="31">
        <f t="shared" si="5"/>
        <v>1912.5</v>
      </c>
      <c r="M731" s="32">
        <v>0.5</v>
      </c>
      <c r="O731" s="33"/>
      <c r="P731" s="38">
        <f>Data!$I731+0.05</f>
        <v>0.5</v>
      </c>
      <c r="Q731" s="33"/>
      <c r="R731" s="34"/>
    </row>
    <row r="732" spans="1:18" ht="15.75" customHeight="1">
      <c r="A732" s="22"/>
      <c r="B732" s="27" t="s">
        <v>21</v>
      </c>
      <c r="C732" s="27">
        <v>1185732</v>
      </c>
      <c r="D732" s="28">
        <v>44237</v>
      </c>
      <c r="E732" s="27" t="s">
        <v>53</v>
      </c>
      <c r="F732" s="27" t="s">
        <v>54</v>
      </c>
      <c r="G732" s="27" t="s">
        <v>55</v>
      </c>
      <c r="H732" s="27" t="s">
        <v>24</v>
      </c>
      <c r="I732" s="29">
        <v>0.45</v>
      </c>
      <c r="J732" s="30">
        <v>11000</v>
      </c>
      <c r="K732" s="31">
        <f t="shared" si="4"/>
        <v>4950</v>
      </c>
      <c r="L732" s="31">
        <f t="shared" si="5"/>
        <v>2227.5</v>
      </c>
      <c r="M732" s="32">
        <v>0.45</v>
      </c>
      <c r="O732" s="33"/>
      <c r="P732" s="38">
        <f>Data!$I732+0.05</f>
        <v>0.5</v>
      </c>
      <c r="Q732" s="33"/>
      <c r="R732" s="34"/>
    </row>
    <row r="733" spans="1:18" ht="15.75" customHeight="1">
      <c r="A733" s="22"/>
      <c r="B733" s="27" t="s">
        <v>21</v>
      </c>
      <c r="C733" s="27">
        <v>1185732</v>
      </c>
      <c r="D733" s="28">
        <v>44237</v>
      </c>
      <c r="E733" s="27" t="s">
        <v>53</v>
      </c>
      <c r="F733" s="27" t="s">
        <v>54</v>
      </c>
      <c r="G733" s="27" t="s">
        <v>55</v>
      </c>
      <c r="H733" s="27" t="s">
        <v>25</v>
      </c>
      <c r="I733" s="29">
        <v>0.45</v>
      </c>
      <c r="J733" s="30">
        <v>7500</v>
      </c>
      <c r="K733" s="31">
        <f t="shared" si="4"/>
        <v>3375</v>
      </c>
      <c r="L733" s="31">
        <f t="shared" si="5"/>
        <v>1181.25</v>
      </c>
      <c r="M733" s="32">
        <v>0.35</v>
      </c>
      <c r="O733" s="33"/>
      <c r="P733" s="38">
        <f>Data!$I733+0.05</f>
        <v>0.5</v>
      </c>
      <c r="Q733" s="33"/>
      <c r="R733" s="34"/>
    </row>
    <row r="734" spans="1:18" ht="15.75" customHeight="1">
      <c r="A734" s="22"/>
      <c r="B734" s="27" t="s">
        <v>21</v>
      </c>
      <c r="C734" s="27">
        <v>1185732</v>
      </c>
      <c r="D734" s="28">
        <v>44237</v>
      </c>
      <c r="E734" s="27" t="s">
        <v>53</v>
      </c>
      <c r="F734" s="27" t="s">
        <v>54</v>
      </c>
      <c r="G734" s="27" t="s">
        <v>55</v>
      </c>
      <c r="H734" s="27" t="s">
        <v>26</v>
      </c>
      <c r="I734" s="29">
        <v>0.35000000000000003</v>
      </c>
      <c r="J734" s="30">
        <v>8000</v>
      </c>
      <c r="K734" s="31">
        <f t="shared" si="4"/>
        <v>2800.0000000000005</v>
      </c>
      <c r="L734" s="31">
        <f t="shared" si="5"/>
        <v>700.00000000000011</v>
      </c>
      <c r="M734" s="32">
        <v>0.25</v>
      </c>
      <c r="O734" s="33"/>
      <c r="P734" s="38">
        <f>Data!$I734+0.05</f>
        <v>0.4</v>
      </c>
      <c r="Q734" s="33"/>
      <c r="R734" s="34"/>
    </row>
    <row r="735" spans="1:18" ht="15.75" customHeight="1">
      <c r="A735" s="22"/>
      <c r="B735" s="27" t="s">
        <v>21</v>
      </c>
      <c r="C735" s="27">
        <v>1185732</v>
      </c>
      <c r="D735" s="28">
        <v>44237</v>
      </c>
      <c r="E735" s="27" t="s">
        <v>53</v>
      </c>
      <c r="F735" s="27" t="s">
        <v>54</v>
      </c>
      <c r="G735" s="27" t="s">
        <v>55</v>
      </c>
      <c r="H735" s="27" t="s">
        <v>27</v>
      </c>
      <c r="I735" s="29">
        <v>0.39999999999999997</v>
      </c>
      <c r="J735" s="30">
        <v>6750</v>
      </c>
      <c r="K735" s="31">
        <f t="shared" si="4"/>
        <v>2700</v>
      </c>
      <c r="L735" s="31">
        <f t="shared" si="5"/>
        <v>810</v>
      </c>
      <c r="M735" s="32">
        <v>0.3</v>
      </c>
      <c r="O735" s="33"/>
      <c r="P735" s="38">
        <f>Data!$I735+0.05</f>
        <v>0.44999999999999996</v>
      </c>
      <c r="Q735" s="33"/>
      <c r="R735" s="34"/>
    </row>
    <row r="736" spans="1:18" ht="15.75" customHeight="1">
      <c r="A736" s="22"/>
      <c r="B736" s="27" t="s">
        <v>21</v>
      </c>
      <c r="C736" s="27">
        <v>1185732</v>
      </c>
      <c r="D736" s="28">
        <v>44237</v>
      </c>
      <c r="E736" s="27" t="s">
        <v>53</v>
      </c>
      <c r="F736" s="27" t="s">
        <v>54</v>
      </c>
      <c r="G736" s="27" t="s">
        <v>55</v>
      </c>
      <c r="H736" s="27" t="s">
        <v>28</v>
      </c>
      <c r="I736" s="29">
        <v>0.55000000000000004</v>
      </c>
      <c r="J736" s="30">
        <v>7500</v>
      </c>
      <c r="K736" s="31">
        <f t="shared" si="4"/>
        <v>4125</v>
      </c>
      <c r="L736" s="31">
        <f t="shared" si="5"/>
        <v>1443.75</v>
      </c>
      <c r="M736" s="32">
        <v>0.35</v>
      </c>
      <c r="O736" s="33"/>
      <c r="P736" s="38">
        <f>Data!$I736+0.05</f>
        <v>0.60000000000000009</v>
      </c>
      <c r="Q736" s="33"/>
      <c r="R736" s="34"/>
    </row>
    <row r="737" spans="1:18" ht="15.75" customHeight="1">
      <c r="A737" s="22"/>
      <c r="B737" s="27" t="s">
        <v>21</v>
      </c>
      <c r="C737" s="27">
        <v>1185732</v>
      </c>
      <c r="D737" s="28">
        <v>44237</v>
      </c>
      <c r="E737" s="27" t="s">
        <v>53</v>
      </c>
      <c r="F737" s="27" t="s">
        <v>54</v>
      </c>
      <c r="G737" s="27" t="s">
        <v>55</v>
      </c>
      <c r="H737" s="27" t="s">
        <v>29</v>
      </c>
      <c r="I737" s="29">
        <v>0.45</v>
      </c>
      <c r="J737" s="30">
        <v>8500</v>
      </c>
      <c r="K737" s="31">
        <f t="shared" si="4"/>
        <v>3825</v>
      </c>
      <c r="L737" s="31">
        <f t="shared" si="5"/>
        <v>1912.5</v>
      </c>
      <c r="M737" s="32">
        <v>0.5</v>
      </c>
      <c r="O737" s="33"/>
      <c r="P737" s="38">
        <f>Data!$I737+0.05</f>
        <v>0.5</v>
      </c>
      <c r="Q737" s="33"/>
      <c r="R737" s="34"/>
    </row>
    <row r="738" spans="1:18" ht="15.75" customHeight="1">
      <c r="A738" s="22"/>
      <c r="B738" s="27" t="s">
        <v>21</v>
      </c>
      <c r="C738" s="27">
        <v>1185732</v>
      </c>
      <c r="D738" s="28">
        <v>44263</v>
      </c>
      <c r="E738" s="27" t="s">
        <v>53</v>
      </c>
      <c r="F738" s="27" t="s">
        <v>54</v>
      </c>
      <c r="G738" s="27" t="s">
        <v>55</v>
      </c>
      <c r="H738" s="27" t="s">
        <v>24</v>
      </c>
      <c r="I738" s="29">
        <v>0.45</v>
      </c>
      <c r="J738" s="30">
        <v>10700</v>
      </c>
      <c r="K738" s="31">
        <f t="shared" si="4"/>
        <v>4815</v>
      </c>
      <c r="L738" s="31">
        <f t="shared" si="5"/>
        <v>2166.75</v>
      </c>
      <c r="M738" s="32">
        <v>0.45</v>
      </c>
      <c r="O738" s="33"/>
      <c r="P738" s="38">
        <f>Data!$I738+0.05</f>
        <v>0.5</v>
      </c>
      <c r="Q738" s="33"/>
      <c r="R738" s="34"/>
    </row>
    <row r="739" spans="1:18" ht="15.75" customHeight="1">
      <c r="A739" s="22"/>
      <c r="B739" s="27" t="s">
        <v>21</v>
      </c>
      <c r="C739" s="27">
        <v>1185732</v>
      </c>
      <c r="D739" s="28">
        <v>44263</v>
      </c>
      <c r="E739" s="27" t="s">
        <v>53</v>
      </c>
      <c r="F739" s="27" t="s">
        <v>54</v>
      </c>
      <c r="G739" s="27" t="s">
        <v>55</v>
      </c>
      <c r="H739" s="27" t="s">
        <v>25</v>
      </c>
      <c r="I739" s="29">
        <v>0.45</v>
      </c>
      <c r="J739" s="30">
        <v>7500</v>
      </c>
      <c r="K739" s="31">
        <f t="shared" si="4"/>
        <v>3375</v>
      </c>
      <c r="L739" s="31">
        <f t="shared" si="5"/>
        <v>1181.25</v>
      </c>
      <c r="M739" s="32">
        <v>0.35</v>
      </c>
      <c r="O739" s="33"/>
      <c r="P739" s="38">
        <f>Data!$I739+0.05</f>
        <v>0.5</v>
      </c>
      <c r="Q739" s="33"/>
      <c r="R739" s="34"/>
    </row>
    <row r="740" spans="1:18" ht="15.75" customHeight="1">
      <c r="A740" s="22"/>
      <c r="B740" s="27" t="s">
        <v>21</v>
      </c>
      <c r="C740" s="27">
        <v>1185732</v>
      </c>
      <c r="D740" s="28">
        <v>44263</v>
      </c>
      <c r="E740" s="27" t="s">
        <v>53</v>
      </c>
      <c r="F740" s="27" t="s">
        <v>54</v>
      </c>
      <c r="G740" s="27" t="s">
        <v>55</v>
      </c>
      <c r="H740" s="27" t="s">
        <v>26</v>
      </c>
      <c r="I740" s="29">
        <v>0.35000000000000003</v>
      </c>
      <c r="J740" s="30">
        <v>7750</v>
      </c>
      <c r="K740" s="31">
        <f t="shared" si="4"/>
        <v>2712.5000000000005</v>
      </c>
      <c r="L740" s="31">
        <f t="shared" si="5"/>
        <v>678.12500000000011</v>
      </c>
      <c r="M740" s="32">
        <v>0.25</v>
      </c>
      <c r="O740" s="33"/>
      <c r="P740" s="38">
        <f>Data!$I740+0.05</f>
        <v>0.4</v>
      </c>
      <c r="Q740" s="33"/>
      <c r="R740" s="34"/>
    </row>
    <row r="741" spans="1:18" ht="15.75" customHeight="1">
      <c r="A741" s="22"/>
      <c r="B741" s="27" t="s">
        <v>21</v>
      </c>
      <c r="C741" s="27">
        <v>1185732</v>
      </c>
      <c r="D741" s="28">
        <v>44263</v>
      </c>
      <c r="E741" s="27" t="s">
        <v>53</v>
      </c>
      <c r="F741" s="27" t="s">
        <v>54</v>
      </c>
      <c r="G741" s="27" t="s">
        <v>55</v>
      </c>
      <c r="H741" s="27" t="s">
        <v>27</v>
      </c>
      <c r="I741" s="29">
        <v>0.39999999999999997</v>
      </c>
      <c r="J741" s="30">
        <v>6250</v>
      </c>
      <c r="K741" s="31">
        <f t="shared" si="4"/>
        <v>2500</v>
      </c>
      <c r="L741" s="31">
        <f t="shared" si="5"/>
        <v>750</v>
      </c>
      <c r="M741" s="32">
        <v>0.3</v>
      </c>
      <c r="O741" s="33"/>
      <c r="P741" s="38">
        <f>Data!$I741+0.05</f>
        <v>0.44999999999999996</v>
      </c>
      <c r="Q741" s="33"/>
      <c r="R741" s="34"/>
    </row>
    <row r="742" spans="1:18" ht="15.75" customHeight="1">
      <c r="A742" s="22"/>
      <c r="B742" s="27" t="s">
        <v>21</v>
      </c>
      <c r="C742" s="27">
        <v>1185732</v>
      </c>
      <c r="D742" s="28">
        <v>44263</v>
      </c>
      <c r="E742" s="27" t="s">
        <v>53</v>
      </c>
      <c r="F742" s="27" t="s">
        <v>54</v>
      </c>
      <c r="G742" s="27" t="s">
        <v>55</v>
      </c>
      <c r="H742" s="27" t="s">
        <v>28</v>
      </c>
      <c r="I742" s="29">
        <v>0.55000000000000004</v>
      </c>
      <c r="J742" s="30">
        <v>6750</v>
      </c>
      <c r="K742" s="31">
        <f t="shared" si="4"/>
        <v>3712.5000000000005</v>
      </c>
      <c r="L742" s="31">
        <f t="shared" si="5"/>
        <v>1299.375</v>
      </c>
      <c r="M742" s="32">
        <v>0.35</v>
      </c>
      <c r="O742" s="33"/>
      <c r="P742" s="38">
        <f>Data!$I742+0.05</f>
        <v>0.60000000000000009</v>
      </c>
      <c r="Q742" s="33"/>
      <c r="R742" s="34"/>
    </row>
    <row r="743" spans="1:18" ht="15.75" customHeight="1">
      <c r="A743" s="22"/>
      <c r="B743" s="27" t="s">
        <v>21</v>
      </c>
      <c r="C743" s="27">
        <v>1185732</v>
      </c>
      <c r="D743" s="28">
        <v>44263</v>
      </c>
      <c r="E743" s="27" t="s">
        <v>53</v>
      </c>
      <c r="F743" s="27" t="s">
        <v>54</v>
      </c>
      <c r="G743" s="27" t="s">
        <v>55</v>
      </c>
      <c r="H743" s="27" t="s">
        <v>29</v>
      </c>
      <c r="I743" s="29">
        <v>0.45</v>
      </c>
      <c r="J743" s="30">
        <v>7750</v>
      </c>
      <c r="K743" s="31">
        <f t="shared" si="4"/>
        <v>3487.5</v>
      </c>
      <c r="L743" s="31">
        <f t="shared" si="5"/>
        <v>1743.75</v>
      </c>
      <c r="M743" s="32">
        <v>0.5</v>
      </c>
      <c r="O743" s="33"/>
      <c r="P743" s="38">
        <f>Data!$I743+0.05</f>
        <v>0.5</v>
      </c>
      <c r="Q743" s="33"/>
      <c r="R743" s="34"/>
    </row>
    <row r="744" spans="1:18" ht="15.75" customHeight="1">
      <c r="A744" s="22"/>
      <c r="B744" s="27" t="s">
        <v>21</v>
      </c>
      <c r="C744" s="27">
        <v>1185732</v>
      </c>
      <c r="D744" s="28">
        <v>44295</v>
      </c>
      <c r="E744" s="27" t="s">
        <v>53</v>
      </c>
      <c r="F744" s="27" t="s">
        <v>54</v>
      </c>
      <c r="G744" s="27" t="s">
        <v>55</v>
      </c>
      <c r="H744" s="27" t="s">
        <v>24</v>
      </c>
      <c r="I744" s="29">
        <v>0.45</v>
      </c>
      <c r="J744" s="30">
        <v>10250</v>
      </c>
      <c r="K744" s="31">
        <f t="shared" si="4"/>
        <v>4612.5</v>
      </c>
      <c r="L744" s="31">
        <f t="shared" si="5"/>
        <v>2075.625</v>
      </c>
      <c r="M744" s="32">
        <v>0.45</v>
      </c>
      <c r="O744" s="33"/>
      <c r="P744" s="38">
        <f>Data!$I744+0.05</f>
        <v>0.5</v>
      </c>
      <c r="Q744" s="33"/>
      <c r="R744" s="34"/>
    </row>
    <row r="745" spans="1:18" ht="15.75" customHeight="1">
      <c r="A745" s="22"/>
      <c r="B745" s="27" t="s">
        <v>21</v>
      </c>
      <c r="C745" s="27">
        <v>1185732</v>
      </c>
      <c r="D745" s="28">
        <v>44295</v>
      </c>
      <c r="E745" s="27" t="s">
        <v>53</v>
      </c>
      <c r="F745" s="27" t="s">
        <v>54</v>
      </c>
      <c r="G745" s="27" t="s">
        <v>55</v>
      </c>
      <c r="H745" s="27" t="s">
        <v>25</v>
      </c>
      <c r="I745" s="29">
        <v>0.45</v>
      </c>
      <c r="J745" s="30">
        <v>7250</v>
      </c>
      <c r="K745" s="31">
        <f t="shared" si="4"/>
        <v>3262.5</v>
      </c>
      <c r="L745" s="31">
        <f t="shared" si="5"/>
        <v>1141.875</v>
      </c>
      <c r="M745" s="32">
        <v>0.35</v>
      </c>
      <c r="O745" s="33"/>
      <c r="P745" s="38">
        <f>Data!$I745+0.05</f>
        <v>0.5</v>
      </c>
      <c r="Q745" s="33"/>
      <c r="R745" s="34"/>
    </row>
    <row r="746" spans="1:18" ht="15.75" customHeight="1">
      <c r="A746" s="22"/>
      <c r="B746" s="27" t="s">
        <v>21</v>
      </c>
      <c r="C746" s="27">
        <v>1185732</v>
      </c>
      <c r="D746" s="28">
        <v>44295</v>
      </c>
      <c r="E746" s="27" t="s">
        <v>53</v>
      </c>
      <c r="F746" s="27" t="s">
        <v>54</v>
      </c>
      <c r="G746" s="27" t="s">
        <v>55</v>
      </c>
      <c r="H746" s="27" t="s">
        <v>26</v>
      </c>
      <c r="I746" s="29">
        <v>0.35000000000000003</v>
      </c>
      <c r="J746" s="30">
        <v>7250</v>
      </c>
      <c r="K746" s="31">
        <f t="shared" si="4"/>
        <v>2537.5000000000005</v>
      </c>
      <c r="L746" s="31">
        <f t="shared" si="5"/>
        <v>634.37500000000011</v>
      </c>
      <c r="M746" s="32">
        <v>0.25</v>
      </c>
      <c r="O746" s="33"/>
      <c r="P746" s="38">
        <f>Data!$I746+0.05</f>
        <v>0.4</v>
      </c>
      <c r="Q746" s="33"/>
      <c r="R746" s="34"/>
    </row>
    <row r="747" spans="1:18" ht="15.75" customHeight="1">
      <c r="A747" s="22"/>
      <c r="B747" s="27" t="s">
        <v>21</v>
      </c>
      <c r="C747" s="27">
        <v>1185732</v>
      </c>
      <c r="D747" s="28">
        <v>44295</v>
      </c>
      <c r="E747" s="27" t="s">
        <v>53</v>
      </c>
      <c r="F747" s="27" t="s">
        <v>54</v>
      </c>
      <c r="G747" s="27" t="s">
        <v>55</v>
      </c>
      <c r="H747" s="27" t="s">
        <v>27</v>
      </c>
      <c r="I747" s="29">
        <v>0.39999999999999997</v>
      </c>
      <c r="J747" s="30">
        <v>6500</v>
      </c>
      <c r="K747" s="31">
        <f t="shared" si="4"/>
        <v>2600</v>
      </c>
      <c r="L747" s="31">
        <f t="shared" si="5"/>
        <v>780</v>
      </c>
      <c r="M747" s="32">
        <v>0.3</v>
      </c>
      <c r="O747" s="33"/>
      <c r="P747" s="38">
        <f>Data!$I747+0.05</f>
        <v>0.44999999999999996</v>
      </c>
      <c r="Q747" s="33"/>
      <c r="R747" s="34"/>
    </row>
    <row r="748" spans="1:18" ht="15.75" customHeight="1">
      <c r="A748" s="22"/>
      <c r="B748" s="27" t="s">
        <v>21</v>
      </c>
      <c r="C748" s="27">
        <v>1185732</v>
      </c>
      <c r="D748" s="28">
        <v>44295</v>
      </c>
      <c r="E748" s="27" t="s">
        <v>53</v>
      </c>
      <c r="F748" s="27" t="s">
        <v>54</v>
      </c>
      <c r="G748" s="27" t="s">
        <v>55</v>
      </c>
      <c r="H748" s="27" t="s">
        <v>28</v>
      </c>
      <c r="I748" s="29">
        <v>0.55000000000000004</v>
      </c>
      <c r="J748" s="30">
        <v>6750</v>
      </c>
      <c r="K748" s="31">
        <f t="shared" si="4"/>
        <v>3712.5000000000005</v>
      </c>
      <c r="L748" s="31">
        <f t="shared" si="5"/>
        <v>1299.375</v>
      </c>
      <c r="M748" s="32">
        <v>0.35</v>
      </c>
      <c r="O748" s="33"/>
      <c r="P748" s="38">
        <f>Data!$I748+0.05</f>
        <v>0.60000000000000009</v>
      </c>
      <c r="Q748" s="33"/>
      <c r="R748" s="34"/>
    </row>
    <row r="749" spans="1:18" ht="15.75" customHeight="1">
      <c r="A749" s="22"/>
      <c r="B749" s="27" t="s">
        <v>21</v>
      </c>
      <c r="C749" s="27">
        <v>1185732</v>
      </c>
      <c r="D749" s="28">
        <v>44295</v>
      </c>
      <c r="E749" s="27" t="s">
        <v>53</v>
      </c>
      <c r="F749" s="27" t="s">
        <v>54</v>
      </c>
      <c r="G749" s="27" t="s">
        <v>55</v>
      </c>
      <c r="H749" s="27" t="s">
        <v>29</v>
      </c>
      <c r="I749" s="29">
        <v>0.45</v>
      </c>
      <c r="J749" s="30">
        <v>8000</v>
      </c>
      <c r="K749" s="31">
        <f t="shared" si="4"/>
        <v>3600</v>
      </c>
      <c r="L749" s="31">
        <f t="shared" si="5"/>
        <v>1800</v>
      </c>
      <c r="M749" s="32">
        <v>0.5</v>
      </c>
      <c r="O749" s="33"/>
      <c r="P749" s="38">
        <f>Data!$I749+0.05</f>
        <v>0.5</v>
      </c>
      <c r="Q749" s="33"/>
      <c r="R749" s="34"/>
    </row>
    <row r="750" spans="1:18" ht="15.75" customHeight="1">
      <c r="A750" s="22"/>
      <c r="B750" s="27" t="s">
        <v>21</v>
      </c>
      <c r="C750" s="27">
        <v>1185732</v>
      </c>
      <c r="D750" s="28">
        <v>44324</v>
      </c>
      <c r="E750" s="27" t="s">
        <v>53</v>
      </c>
      <c r="F750" s="27" t="s">
        <v>54</v>
      </c>
      <c r="G750" s="27" t="s">
        <v>55</v>
      </c>
      <c r="H750" s="27" t="s">
        <v>24</v>
      </c>
      <c r="I750" s="29">
        <v>0.55000000000000004</v>
      </c>
      <c r="J750" s="30">
        <v>10700</v>
      </c>
      <c r="K750" s="31">
        <f t="shared" si="4"/>
        <v>5885.0000000000009</v>
      </c>
      <c r="L750" s="31">
        <f t="shared" si="5"/>
        <v>2648.2500000000005</v>
      </c>
      <c r="M750" s="32">
        <v>0.45</v>
      </c>
      <c r="O750" s="33"/>
      <c r="P750" s="38">
        <f>Data!$I750+0.05</f>
        <v>0.60000000000000009</v>
      </c>
      <c r="Q750" s="33"/>
      <c r="R750" s="34"/>
    </row>
    <row r="751" spans="1:18" ht="15.75" customHeight="1">
      <c r="A751" s="22"/>
      <c r="B751" s="27" t="s">
        <v>21</v>
      </c>
      <c r="C751" s="27">
        <v>1185732</v>
      </c>
      <c r="D751" s="28">
        <v>44324</v>
      </c>
      <c r="E751" s="27" t="s">
        <v>53</v>
      </c>
      <c r="F751" s="27" t="s">
        <v>54</v>
      </c>
      <c r="G751" s="27" t="s">
        <v>55</v>
      </c>
      <c r="H751" s="27" t="s">
        <v>25</v>
      </c>
      <c r="I751" s="29">
        <v>0.55000000000000004</v>
      </c>
      <c r="J751" s="30">
        <v>7750</v>
      </c>
      <c r="K751" s="31">
        <f t="shared" si="4"/>
        <v>4262.5</v>
      </c>
      <c r="L751" s="31">
        <f t="shared" si="5"/>
        <v>1491.875</v>
      </c>
      <c r="M751" s="32">
        <v>0.35</v>
      </c>
      <c r="O751" s="33"/>
      <c r="P751" s="38">
        <f>Data!$I751+0.05</f>
        <v>0.60000000000000009</v>
      </c>
      <c r="Q751" s="33"/>
      <c r="R751" s="34"/>
    </row>
    <row r="752" spans="1:18" ht="15.75" customHeight="1">
      <c r="A752" s="22"/>
      <c r="B752" s="27" t="s">
        <v>21</v>
      </c>
      <c r="C752" s="27">
        <v>1185732</v>
      </c>
      <c r="D752" s="28">
        <v>44324</v>
      </c>
      <c r="E752" s="27" t="s">
        <v>53</v>
      </c>
      <c r="F752" s="27" t="s">
        <v>54</v>
      </c>
      <c r="G752" s="27" t="s">
        <v>55</v>
      </c>
      <c r="H752" s="27" t="s">
        <v>26</v>
      </c>
      <c r="I752" s="29">
        <v>0.5</v>
      </c>
      <c r="J752" s="30">
        <v>7500</v>
      </c>
      <c r="K752" s="31">
        <f t="shared" si="4"/>
        <v>3750</v>
      </c>
      <c r="L752" s="31">
        <f t="shared" si="5"/>
        <v>937.5</v>
      </c>
      <c r="M752" s="32">
        <v>0.25</v>
      </c>
      <c r="O752" s="33"/>
      <c r="P752" s="38">
        <f>Data!$I752+0.05</f>
        <v>0.55000000000000004</v>
      </c>
      <c r="Q752" s="33"/>
      <c r="R752" s="34"/>
    </row>
    <row r="753" spans="1:18" ht="15.75" customHeight="1">
      <c r="A753" s="22"/>
      <c r="B753" s="27" t="s">
        <v>21</v>
      </c>
      <c r="C753" s="27">
        <v>1185732</v>
      </c>
      <c r="D753" s="28">
        <v>44324</v>
      </c>
      <c r="E753" s="27" t="s">
        <v>53</v>
      </c>
      <c r="F753" s="27" t="s">
        <v>54</v>
      </c>
      <c r="G753" s="27" t="s">
        <v>55</v>
      </c>
      <c r="H753" s="27" t="s">
        <v>27</v>
      </c>
      <c r="I753" s="29">
        <v>0.5</v>
      </c>
      <c r="J753" s="30">
        <v>7000</v>
      </c>
      <c r="K753" s="31">
        <f t="shared" si="4"/>
        <v>3500</v>
      </c>
      <c r="L753" s="31">
        <f t="shared" si="5"/>
        <v>1050</v>
      </c>
      <c r="M753" s="32">
        <v>0.3</v>
      </c>
      <c r="O753" s="33"/>
      <c r="P753" s="38">
        <f>Data!$I753+0.05</f>
        <v>0.55000000000000004</v>
      </c>
      <c r="Q753" s="33"/>
      <c r="R753" s="34"/>
    </row>
    <row r="754" spans="1:18" ht="15.75" customHeight="1">
      <c r="A754" s="22"/>
      <c r="B754" s="27" t="s">
        <v>21</v>
      </c>
      <c r="C754" s="27">
        <v>1185732</v>
      </c>
      <c r="D754" s="28">
        <v>44324</v>
      </c>
      <c r="E754" s="27" t="s">
        <v>53</v>
      </c>
      <c r="F754" s="27" t="s">
        <v>54</v>
      </c>
      <c r="G754" s="27" t="s">
        <v>55</v>
      </c>
      <c r="H754" s="27" t="s">
        <v>28</v>
      </c>
      <c r="I754" s="29">
        <v>0.6</v>
      </c>
      <c r="J754" s="30">
        <v>7250</v>
      </c>
      <c r="K754" s="31">
        <f t="shared" si="4"/>
        <v>4350</v>
      </c>
      <c r="L754" s="31">
        <f t="shared" si="5"/>
        <v>1522.5</v>
      </c>
      <c r="M754" s="32">
        <v>0.35</v>
      </c>
      <c r="O754" s="33"/>
      <c r="P754" s="38">
        <f>Data!$I754+0.05</f>
        <v>0.65</v>
      </c>
      <c r="Q754" s="33"/>
      <c r="R754" s="34"/>
    </row>
    <row r="755" spans="1:18" ht="15.75" customHeight="1">
      <c r="A755" s="22"/>
      <c r="B755" s="27" t="s">
        <v>21</v>
      </c>
      <c r="C755" s="27">
        <v>1185732</v>
      </c>
      <c r="D755" s="28">
        <v>44324</v>
      </c>
      <c r="E755" s="27" t="s">
        <v>53</v>
      </c>
      <c r="F755" s="27" t="s">
        <v>54</v>
      </c>
      <c r="G755" s="27" t="s">
        <v>55</v>
      </c>
      <c r="H755" s="27" t="s">
        <v>29</v>
      </c>
      <c r="I755" s="29">
        <v>0.65</v>
      </c>
      <c r="J755" s="30">
        <v>8250</v>
      </c>
      <c r="K755" s="31">
        <f t="shared" si="4"/>
        <v>5362.5</v>
      </c>
      <c r="L755" s="31">
        <f t="shared" si="5"/>
        <v>2681.25</v>
      </c>
      <c r="M755" s="32">
        <v>0.5</v>
      </c>
      <c r="O755" s="33"/>
      <c r="P755" s="38">
        <f>Data!$I755+0.05</f>
        <v>0.70000000000000007</v>
      </c>
      <c r="Q755" s="33"/>
      <c r="R755" s="34"/>
    </row>
    <row r="756" spans="1:18" ht="15.75" customHeight="1">
      <c r="A756" s="22"/>
      <c r="B756" s="27" t="s">
        <v>21</v>
      </c>
      <c r="C756" s="27">
        <v>1185732</v>
      </c>
      <c r="D756" s="28">
        <v>44357</v>
      </c>
      <c r="E756" s="27" t="s">
        <v>53</v>
      </c>
      <c r="F756" s="27" t="s">
        <v>54</v>
      </c>
      <c r="G756" s="27" t="s">
        <v>55</v>
      </c>
      <c r="H756" s="27" t="s">
        <v>24</v>
      </c>
      <c r="I756" s="29">
        <v>0.6</v>
      </c>
      <c r="J756" s="30">
        <v>10750</v>
      </c>
      <c r="K756" s="31">
        <f t="shared" si="4"/>
        <v>6450</v>
      </c>
      <c r="L756" s="31">
        <f t="shared" si="5"/>
        <v>2902.5</v>
      </c>
      <c r="M756" s="32">
        <v>0.45</v>
      </c>
      <c r="O756" s="33"/>
      <c r="P756" s="38">
        <f>Data!$I756+0.05</f>
        <v>0.65</v>
      </c>
      <c r="Q756" s="33"/>
      <c r="R756" s="34"/>
    </row>
    <row r="757" spans="1:18" ht="15.75" customHeight="1">
      <c r="A757" s="22"/>
      <c r="B757" s="27" t="s">
        <v>21</v>
      </c>
      <c r="C757" s="27">
        <v>1185732</v>
      </c>
      <c r="D757" s="28">
        <v>44357</v>
      </c>
      <c r="E757" s="27" t="s">
        <v>53</v>
      </c>
      <c r="F757" s="27" t="s">
        <v>54</v>
      </c>
      <c r="G757" s="27" t="s">
        <v>55</v>
      </c>
      <c r="H757" s="27" t="s">
        <v>25</v>
      </c>
      <c r="I757" s="29">
        <v>0.55000000000000004</v>
      </c>
      <c r="J757" s="30">
        <v>8250</v>
      </c>
      <c r="K757" s="31">
        <f t="shared" si="4"/>
        <v>4537.5</v>
      </c>
      <c r="L757" s="31">
        <f t="shared" si="5"/>
        <v>1588.125</v>
      </c>
      <c r="M757" s="32">
        <v>0.35</v>
      </c>
      <c r="O757" s="33"/>
      <c r="P757" s="38">
        <f>Data!$I757+0.05</f>
        <v>0.60000000000000009</v>
      </c>
      <c r="Q757" s="33"/>
      <c r="R757" s="34"/>
    </row>
    <row r="758" spans="1:18" ht="15.75" customHeight="1">
      <c r="A758" s="22"/>
      <c r="B758" s="27" t="s">
        <v>21</v>
      </c>
      <c r="C758" s="27">
        <v>1185732</v>
      </c>
      <c r="D758" s="28">
        <v>44357</v>
      </c>
      <c r="E758" s="27" t="s">
        <v>53</v>
      </c>
      <c r="F758" s="27" t="s">
        <v>54</v>
      </c>
      <c r="G758" s="27" t="s">
        <v>55</v>
      </c>
      <c r="H758" s="27" t="s">
        <v>26</v>
      </c>
      <c r="I758" s="29">
        <v>0.5</v>
      </c>
      <c r="J758" s="30">
        <v>8000</v>
      </c>
      <c r="K758" s="31">
        <f t="shared" si="4"/>
        <v>4000</v>
      </c>
      <c r="L758" s="31">
        <f t="shared" si="5"/>
        <v>1000</v>
      </c>
      <c r="M758" s="32">
        <v>0.25</v>
      </c>
      <c r="O758" s="33"/>
      <c r="P758" s="38">
        <f>Data!$I758+0.05</f>
        <v>0.55000000000000004</v>
      </c>
      <c r="Q758" s="33"/>
      <c r="R758" s="34"/>
    </row>
    <row r="759" spans="1:18" ht="15.75" customHeight="1">
      <c r="A759" s="22"/>
      <c r="B759" s="27" t="s">
        <v>21</v>
      </c>
      <c r="C759" s="27">
        <v>1185732</v>
      </c>
      <c r="D759" s="28">
        <v>44357</v>
      </c>
      <c r="E759" s="27" t="s">
        <v>53</v>
      </c>
      <c r="F759" s="27" t="s">
        <v>54</v>
      </c>
      <c r="G759" s="27" t="s">
        <v>55</v>
      </c>
      <c r="H759" s="27" t="s">
        <v>27</v>
      </c>
      <c r="I759" s="29">
        <v>0.5</v>
      </c>
      <c r="J759" s="30">
        <v>7750</v>
      </c>
      <c r="K759" s="31">
        <f t="shared" si="4"/>
        <v>3875</v>
      </c>
      <c r="L759" s="31">
        <f t="shared" si="5"/>
        <v>1162.5</v>
      </c>
      <c r="M759" s="32">
        <v>0.3</v>
      </c>
      <c r="O759" s="33"/>
      <c r="P759" s="38">
        <f>Data!$I759+0.05</f>
        <v>0.55000000000000004</v>
      </c>
      <c r="Q759" s="33"/>
      <c r="R759" s="34"/>
    </row>
    <row r="760" spans="1:18" ht="15.75" customHeight="1">
      <c r="A760" s="22"/>
      <c r="B760" s="27" t="s">
        <v>21</v>
      </c>
      <c r="C760" s="27">
        <v>1185732</v>
      </c>
      <c r="D760" s="28">
        <v>44357</v>
      </c>
      <c r="E760" s="27" t="s">
        <v>53</v>
      </c>
      <c r="F760" s="27" t="s">
        <v>54</v>
      </c>
      <c r="G760" s="27" t="s">
        <v>55</v>
      </c>
      <c r="H760" s="27" t="s">
        <v>28</v>
      </c>
      <c r="I760" s="29">
        <v>0.65</v>
      </c>
      <c r="J760" s="30">
        <v>7750</v>
      </c>
      <c r="K760" s="31">
        <f t="shared" si="4"/>
        <v>5037.5</v>
      </c>
      <c r="L760" s="31">
        <f t="shared" si="5"/>
        <v>1763.125</v>
      </c>
      <c r="M760" s="32">
        <v>0.35</v>
      </c>
      <c r="O760" s="33"/>
      <c r="P760" s="38">
        <f>Data!$I760+0.05</f>
        <v>0.70000000000000007</v>
      </c>
      <c r="Q760" s="33"/>
      <c r="R760" s="34"/>
    </row>
    <row r="761" spans="1:18" ht="15.75" customHeight="1">
      <c r="A761" s="22"/>
      <c r="B761" s="27" t="s">
        <v>21</v>
      </c>
      <c r="C761" s="27">
        <v>1185732</v>
      </c>
      <c r="D761" s="28">
        <v>44357</v>
      </c>
      <c r="E761" s="27" t="s">
        <v>53</v>
      </c>
      <c r="F761" s="27" t="s">
        <v>54</v>
      </c>
      <c r="G761" s="27" t="s">
        <v>55</v>
      </c>
      <c r="H761" s="27" t="s">
        <v>29</v>
      </c>
      <c r="I761" s="29">
        <v>0.70000000000000007</v>
      </c>
      <c r="J761" s="30">
        <v>9250</v>
      </c>
      <c r="K761" s="31">
        <f t="shared" si="4"/>
        <v>6475.0000000000009</v>
      </c>
      <c r="L761" s="31">
        <f t="shared" si="5"/>
        <v>3237.5000000000005</v>
      </c>
      <c r="M761" s="32">
        <v>0.5</v>
      </c>
      <c r="O761" s="33"/>
      <c r="P761" s="38">
        <f>Data!$I761+0.05</f>
        <v>0.75000000000000011</v>
      </c>
      <c r="Q761" s="33"/>
      <c r="R761" s="34"/>
    </row>
    <row r="762" spans="1:18" ht="15.75" customHeight="1">
      <c r="A762" s="22"/>
      <c r="B762" s="27" t="s">
        <v>21</v>
      </c>
      <c r="C762" s="27">
        <v>1185732</v>
      </c>
      <c r="D762" s="28">
        <v>44385</v>
      </c>
      <c r="E762" s="27" t="s">
        <v>53</v>
      </c>
      <c r="F762" s="27" t="s">
        <v>54</v>
      </c>
      <c r="G762" s="27" t="s">
        <v>55</v>
      </c>
      <c r="H762" s="27" t="s">
        <v>24</v>
      </c>
      <c r="I762" s="29">
        <v>0.65</v>
      </c>
      <c r="J762" s="30">
        <v>11500</v>
      </c>
      <c r="K762" s="31">
        <f t="shared" si="4"/>
        <v>7475</v>
      </c>
      <c r="L762" s="31">
        <f t="shared" si="5"/>
        <v>3363.75</v>
      </c>
      <c r="M762" s="32">
        <v>0.45</v>
      </c>
      <c r="O762" s="33"/>
      <c r="P762" s="38">
        <f>Data!$I762+0.05</f>
        <v>0.70000000000000007</v>
      </c>
      <c r="Q762" s="33"/>
      <c r="R762" s="34"/>
    </row>
    <row r="763" spans="1:18" ht="15.75" customHeight="1">
      <c r="A763" s="22"/>
      <c r="B763" s="27" t="s">
        <v>21</v>
      </c>
      <c r="C763" s="27">
        <v>1185732</v>
      </c>
      <c r="D763" s="28">
        <v>44385</v>
      </c>
      <c r="E763" s="27" t="s">
        <v>53</v>
      </c>
      <c r="F763" s="27" t="s">
        <v>54</v>
      </c>
      <c r="G763" s="27" t="s">
        <v>55</v>
      </c>
      <c r="H763" s="27" t="s">
        <v>25</v>
      </c>
      <c r="I763" s="29">
        <v>0.60000000000000009</v>
      </c>
      <c r="J763" s="30">
        <v>9000</v>
      </c>
      <c r="K763" s="31">
        <f t="shared" si="4"/>
        <v>5400.0000000000009</v>
      </c>
      <c r="L763" s="31">
        <f t="shared" si="5"/>
        <v>1890.0000000000002</v>
      </c>
      <c r="M763" s="32">
        <v>0.35</v>
      </c>
      <c r="O763" s="33"/>
      <c r="P763" s="38">
        <f>Data!$I763+0.05</f>
        <v>0.65000000000000013</v>
      </c>
      <c r="Q763" s="33"/>
      <c r="R763" s="34"/>
    </row>
    <row r="764" spans="1:18" ht="15.75" customHeight="1">
      <c r="A764" s="22"/>
      <c r="B764" s="27" t="s">
        <v>21</v>
      </c>
      <c r="C764" s="27">
        <v>1185732</v>
      </c>
      <c r="D764" s="28">
        <v>44385</v>
      </c>
      <c r="E764" s="27" t="s">
        <v>53</v>
      </c>
      <c r="F764" s="27" t="s">
        <v>54</v>
      </c>
      <c r="G764" s="27" t="s">
        <v>55</v>
      </c>
      <c r="H764" s="27" t="s">
        <v>26</v>
      </c>
      <c r="I764" s="29">
        <v>0.55000000000000004</v>
      </c>
      <c r="J764" s="30">
        <v>8250</v>
      </c>
      <c r="K764" s="31">
        <f t="shared" si="4"/>
        <v>4537.5</v>
      </c>
      <c r="L764" s="31">
        <f t="shared" si="5"/>
        <v>1134.375</v>
      </c>
      <c r="M764" s="32">
        <v>0.25</v>
      </c>
      <c r="O764" s="33"/>
      <c r="P764" s="38">
        <f>Data!$I764+0.05</f>
        <v>0.60000000000000009</v>
      </c>
      <c r="Q764" s="33"/>
      <c r="R764" s="34"/>
    </row>
    <row r="765" spans="1:18" ht="15.75" customHeight="1">
      <c r="A765" s="22"/>
      <c r="B765" s="27" t="s">
        <v>21</v>
      </c>
      <c r="C765" s="27">
        <v>1185732</v>
      </c>
      <c r="D765" s="28">
        <v>44385</v>
      </c>
      <c r="E765" s="27" t="s">
        <v>53</v>
      </c>
      <c r="F765" s="27" t="s">
        <v>54</v>
      </c>
      <c r="G765" s="27" t="s">
        <v>55</v>
      </c>
      <c r="H765" s="27" t="s">
        <v>27</v>
      </c>
      <c r="I765" s="29">
        <v>0.55000000000000004</v>
      </c>
      <c r="J765" s="30">
        <v>7750</v>
      </c>
      <c r="K765" s="31">
        <f t="shared" si="4"/>
        <v>4262.5</v>
      </c>
      <c r="L765" s="31">
        <f t="shared" si="5"/>
        <v>1278.75</v>
      </c>
      <c r="M765" s="32">
        <v>0.3</v>
      </c>
      <c r="O765" s="33"/>
      <c r="P765" s="38">
        <f>Data!$I765+0.05</f>
        <v>0.60000000000000009</v>
      </c>
      <c r="Q765" s="33"/>
      <c r="R765" s="34"/>
    </row>
    <row r="766" spans="1:18" ht="15.75" customHeight="1">
      <c r="A766" s="22"/>
      <c r="B766" s="27" t="s">
        <v>21</v>
      </c>
      <c r="C766" s="27">
        <v>1185732</v>
      </c>
      <c r="D766" s="28">
        <v>44385</v>
      </c>
      <c r="E766" s="27" t="s">
        <v>53</v>
      </c>
      <c r="F766" s="27" t="s">
        <v>54</v>
      </c>
      <c r="G766" s="27" t="s">
        <v>55</v>
      </c>
      <c r="H766" s="27" t="s">
        <v>28</v>
      </c>
      <c r="I766" s="29">
        <v>0.65</v>
      </c>
      <c r="J766" s="30">
        <v>8000</v>
      </c>
      <c r="K766" s="31">
        <f t="shared" si="4"/>
        <v>5200</v>
      </c>
      <c r="L766" s="31">
        <f t="shared" si="5"/>
        <v>1819.9999999999998</v>
      </c>
      <c r="M766" s="32">
        <v>0.35</v>
      </c>
      <c r="O766" s="33"/>
      <c r="P766" s="38">
        <f>Data!$I766+0.05</f>
        <v>0.70000000000000007</v>
      </c>
      <c r="Q766" s="33"/>
      <c r="R766" s="34"/>
    </row>
    <row r="767" spans="1:18" ht="15.75" customHeight="1">
      <c r="A767" s="22"/>
      <c r="B767" s="27" t="s">
        <v>21</v>
      </c>
      <c r="C767" s="27">
        <v>1185732</v>
      </c>
      <c r="D767" s="28">
        <v>44385</v>
      </c>
      <c r="E767" s="27" t="s">
        <v>53</v>
      </c>
      <c r="F767" s="27" t="s">
        <v>54</v>
      </c>
      <c r="G767" s="27" t="s">
        <v>55</v>
      </c>
      <c r="H767" s="27" t="s">
        <v>29</v>
      </c>
      <c r="I767" s="29">
        <v>0.70000000000000007</v>
      </c>
      <c r="J767" s="30">
        <v>9750</v>
      </c>
      <c r="K767" s="31">
        <f t="shared" si="4"/>
        <v>6825.0000000000009</v>
      </c>
      <c r="L767" s="31">
        <f t="shared" si="5"/>
        <v>3412.5000000000005</v>
      </c>
      <c r="M767" s="32">
        <v>0.5</v>
      </c>
      <c r="O767" s="33"/>
      <c r="P767" s="38">
        <f>Data!$I767+0.05</f>
        <v>0.75000000000000011</v>
      </c>
      <c r="Q767" s="33"/>
      <c r="R767" s="34"/>
    </row>
    <row r="768" spans="1:18" ht="15.75" customHeight="1">
      <c r="A768" s="22"/>
      <c r="B768" s="27" t="s">
        <v>21</v>
      </c>
      <c r="C768" s="27">
        <v>1185732</v>
      </c>
      <c r="D768" s="28">
        <v>44417</v>
      </c>
      <c r="E768" s="27" t="s">
        <v>53</v>
      </c>
      <c r="F768" s="27" t="s">
        <v>54</v>
      </c>
      <c r="G768" s="27" t="s">
        <v>55</v>
      </c>
      <c r="H768" s="27" t="s">
        <v>24</v>
      </c>
      <c r="I768" s="29">
        <v>0.65</v>
      </c>
      <c r="J768" s="30">
        <v>11250</v>
      </c>
      <c r="K768" s="31">
        <f t="shared" si="4"/>
        <v>7312.5</v>
      </c>
      <c r="L768" s="31">
        <f t="shared" si="5"/>
        <v>3290.625</v>
      </c>
      <c r="M768" s="32">
        <v>0.45</v>
      </c>
      <c r="O768" s="33"/>
      <c r="P768" s="38">
        <f>Data!$I768+0.05</f>
        <v>0.70000000000000007</v>
      </c>
      <c r="Q768" s="33"/>
      <c r="R768" s="34"/>
    </row>
    <row r="769" spans="1:18" ht="15.75" customHeight="1">
      <c r="A769" s="22"/>
      <c r="B769" s="27" t="s">
        <v>21</v>
      </c>
      <c r="C769" s="27">
        <v>1185732</v>
      </c>
      <c r="D769" s="28">
        <v>44417</v>
      </c>
      <c r="E769" s="27" t="s">
        <v>53</v>
      </c>
      <c r="F769" s="27" t="s">
        <v>54</v>
      </c>
      <c r="G769" s="27" t="s">
        <v>55</v>
      </c>
      <c r="H769" s="27" t="s">
        <v>25</v>
      </c>
      <c r="I769" s="29">
        <v>0.60000000000000009</v>
      </c>
      <c r="J769" s="30">
        <v>9000</v>
      </c>
      <c r="K769" s="31">
        <f t="shared" si="4"/>
        <v>5400.0000000000009</v>
      </c>
      <c r="L769" s="31">
        <f t="shared" si="5"/>
        <v>1890.0000000000002</v>
      </c>
      <c r="M769" s="32">
        <v>0.35</v>
      </c>
      <c r="O769" s="33"/>
      <c r="P769" s="38">
        <f>Data!$I769+0.05</f>
        <v>0.65000000000000013</v>
      </c>
      <c r="Q769" s="33"/>
      <c r="R769" s="34"/>
    </row>
    <row r="770" spans="1:18" ht="15.75" customHeight="1">
      <c r="A770" s="22"/>
      <c r="B770" s="27" t="s">
        <v>21</v>
      </c>
      <c r="C770" s="27">
        <v>1185732</v>
      </c>
      <c r="D770" s="28">
        <v>44417</v>
      </c>
      <c r="E770" s="27" t="s">
        <v>53</v>
      </c>
      <c r="F770" s="27" t="s">
        <v>54</v>
      </c>
      <c r="G770" s="27" t="s">
        <v>55</v>
      </c>
      <c r="H770" s="27" t="s">
        <v>26</v>
      </c>
      <c r="I770" s="29">
        <v>0.55000000000000004</v>
      </c>
      <c r="J770" s="30">
        <v>8250</v>
      </c>
      <c r="K770" s="31">
        <f t="shared" si="4"/>
        <v>4537.5</v>
      </c>
      <c r="L770" s="31">
        <f t="shared" si="5"/>
        <v>1134.375</v>
      </c>
      <c r="M770" s="32">
        <v>0.25</v>
      </c>
      <c r="O770" s="33"/>
      <c r="P770" s="38">
        <f>Data!$I770+0.05</f>
        <v>0.60000000000000009</v>
      </c>
      <c r="Q770" s="33"/>
      <c r="R770" s="34"/>
    </row>
    <row r="771" spans="1:18" ht="15.75" customHeight="1">
      <c r="A771" s="22"/>
      <c r="B771" s="27" t="s">
        <v>21</v>
      </c>
      <c r="C771" s="27">
        <v>1185732</v>
      </c>
      <c r="D771" s="28">
        <v>44417</v>
      </c>
      <c r="E771" s="27" t="s">
        <v>53</v>
      </c>
      <c r="F771" s="27" t="s">
        <v>54</v>
      </c>
      <c r="G771" s="27" t="s">
        <v>55</v>
      </c>
      <c r="H771" s="27" t="s">
        <v>27</v>
      </c>
      <c r="I771" s="29">
        <v>0.45</v>
      </c>
      <c r="J771" s="30">
        <v>7750</v>
      </c>
      <c r="K771" s="31">
        <f t="shared" ref="K771:K1025" si="6">I771*J771</f>
        <v>3487.5</v>
      </c>
      <c r="L771" s="31">
        <f t="shared" ref="L771:L1025" si="7">K771*M771</f>
        <v>1046.25</v>
      </c>
      <c r="M771" s="32">
        <v>0.3</v>
      </c>
      <c r="O771" s="33"/>
      <c r="P771" s="38">
        <f>Data!$I771+0.05</f>
        <v>0.5</v>
      </c>
      <c r="Q771" s="33"/>
      <c r="R771" s="34"/>
    </row>
    <row r="772" spans="1:18" ht="15.75" customHeight="1">
      <c r="A772" s="22"/>
      <c r="B772" s="27" t="s">
        <v>21</v>
      </c>
      <c r="C772" s="27">
        <v>1185732</v>
      </c>
      <c r="D772" s="28">
        <v>44417</v>
      </c>
      <c r="E772" s="27" t="s">
        <v>53</v>
      </c>
      <c r="F772" s="27" t="s">
        <v>54</v>
      </c>
      <c r="G772" s="27" t="s">
        <v>55</v>
      </c>
      <c r="H772" s="27" t="s">
        <v>28</v>
      </c>
      <c r="I772" s="29">
        <v>0.55000000000000004</v>
      </c>
      <c r="J772" s="30">
        <v>7500</v>
      </c>
      <c r="K772" s="31">
        <f t="shared" si="6"/>
        <v>4125</v>
      </c>
      <c r="L772" s="31">
        <f t="shared" si="7"/>
        <v>1443.75</v>
      </c>
      <c r="M772" s="32">
        <v>0.35</v>
      </c>
      <c r="O772" s="33"/>
      <c r="P772" s="38">
        <f>Data!$I772+0.05</f>
        <v>0.60000000000000009</v>
      </c>
      <c r="Q772" s="33"/>
      <c r="R772" s="34"/>
    </row>
    <row r="773" spans="1:18" ht="15.75" customHeight="1">
      <c r="A773" s="22"/>
      <c r="B773" s="27" t="s">
        <v>21</v>
      </c>
      <c r="C773" s="27">
        <v>1185732</v>
      </c>
      <c r="D773" s="28">
        <v>44417</v>
      </c>
      <c r="E773" s="27" t="s">
        <v>53</v>
      </c>
      <c r="F773" s="27" t="s">
        <v>54</v>
      </c>
      <c r="G773" s="27" t="s">
        <v>55</v>
      </c>
      <c r="H773" s="27" t="s">
        <v>29</v>
      </c>
      <c r="I773" s="29">
        <v>0.60000000000000009</v>
      </c>
      <c r="J773" s="30">
        <v>9250</v>
      </c>
      <c r="K773" s="31">
        <f t="shared" si="6"/>
        <v>5550.0000000000009</v>
      </c>
      <c r="L773" s="31">
        <f t="shared" si="7"/>
        <v>2775.0000000000005</v>
      </c>
      <c r="M773" s="32">
        <v>0.5</v>
      </c>
      <c r="O773" s="33"/>
      <c r="P773" s="38">
        <f>Data!$I773+0.05</f>
        <v>0.65000000000000013</v>
      </c>
      <c r="Q773" s="33"/>
      <c r="R773" s="34"/>
    </row>
    <row r="774" spans="1:18" ht="15.75" customHeight="1">
      <c r="A774" s="22"/>
      <c r="B774" s="27" t="s">
        <v>21</v>
      </c>
      <c r="C774" s="27">
        <v>1185732</v>
      </c>
      <c r="D774" s="28">
        <v>44447</v>
      </c>
      <c r="E774" s="27" t="s">
        <v>53</v>
      </c>
      <c r="F774" s="27" t="s">
        <v>54</v>
      </c>
      <c r="G774" s="27" t="s">
        <v>55</v>
      </c>
      <c r="H774" s="27" t="s">
        <v>24</v>
      </c>
      <c r="I774" s="29">
        <v>0.55000000000000004</v>
      </c>
      <c r="J774" s="30">
        <v>10500</v>
      </c>
      <c r="K774" s="31">
        <f t="shared" si="6"/>
        <v>5775.0000000000009</v>
      </c>
      <c r="L774" s="31">
        <f t="shared" si="7"/>
        <v>2598.7500000000005</v>
      </c>
      <c r="M774" s="32">
        <v>0.45</v>
      </c>
      <c r="O774" s="33"/>
      <c r="P774" s="38">
        <f>Data!$I774+0.05</f>
        <v>0.60000000000000009</v>
      </c>
      <c r="Q774" s="33"/>
      <c r="R774" s="34"/>
    </row>
    <row r="775" spans="1:18" ht="15.75" customHeight="1">
      <c r="A775" s="22"/>
      <c r="B775" s="27" t="s">
        <v>21</v>
      </c>
      <c r="C775" s="27">
        <v>1185732</v>
      </c>
      <c r="D775" s="28">
        <v>44447</v>
      </c>
      <c r="E775" s="27" t="s">
        <v>53</v>
      </c>
      <c r="F775" s="27" t="s">
        <v>54</v>
      </c>
      <c r="G775" s="27" t="s">
        <v>55</v>
      </c>
      <c r="H775" s="27" t="s">
        <v>25</v>
      </c>
      <c r="I775" s="29">
        <v>0.50000000000000011</v>
      </c>
      <c r="J775" s="30">
        <v>8500</v>
      </c>
      <c r="K775" s="31">
        <f t="shared" si="6"/>
        <v>4250.0000000000009</v>
      </c>
      <c r="L775" s="31">
        <f t="shared" si="7"/>
        <v>1487.5000000000002</v>
      </c>
      <c r="M775" s="32">
        <v>0.35</v>
      </c>
      <c r="O775" s="33"/>
      <c r="P775" s="38">
        <f>Data!$I775+0.05</f>
        <v>0.55000000000000016</v>
      </c>
      <c r="Q775" s="33"/>
      <c r="R775" s="34"/>
    </row>
    <row r="776" spans="1:18" ht="15.75" customHeight="1">
      <c r="A776" s="22"/>
      <c r="B776" s="27" t="s">
        <v>21</v>
      </c>
      <c r="C776" s="27">
        <v>1185732</v>
      </c>
      <c r="D776" s="28">
        <v>44447</v>
      </c>
      <c r="E776" s="27" t="s">
        <v>53</v>
      </c>
      <c r="F776" s="27" t="s">
        <v>54</v>
      </c>
      <c r="G776" s="27" t="s">
        <v>55</v>
      </c>
      <c r="H776" s="27" t="s">
        <v>26</v>
      </c>
      <c r="I776" s="29">
        <v>0.45</v>
      </c>
      <c r="J776" s="30">
        <v>7500</v>
      </c>
      <c r="K776" s="31">
        <f t="shared" si="6"/>
        <v>3375</v>
      </c>
      <c r="L776" s="31">
        <f t="shared" si="7"/>
        <v>843.75</v>
      </c>
      <c r="M776" s="32">
        <v>0.25</v>
      </c>
      <c r="O776" s="33"/>
      <c r="P776" s="38">
        <f>Data!$I776+0.05</f>
        <v>0.5</v>
      </c>
      <c r="Q776" s="33"/>
      <c r="R776" s="34"/>
    </row>
    <row r="777" spans="1:18" ht="15.75" customHeight="1">
      <c r="A777" s="22"/>
      <c r="B777" s="27" t="s">
        <v>21</v>
      </c>
      <c r="C777" s="27">
        <v>1185732</v>
      </c>
      <c r="D777" s="28">
        <v>44447</v>
      </c>
      <c r="E777" s="27" t="s">
        <v>53</v>
      </c>
      <c r="F777" s="27" t="s">
        <v>54</v>
      </c>
      <c r="G777" s="27" t="s">
        <v>55</v>
      </c>
      <c r="H777" s="27" t="s">
        <v>27</v>
      </c>
      <c r="I777" s="29">
        <v>0.45</v>
      </c>
      <c r="J777" s="30">
        <v>7250</v>
      </c>
      <c r="K777" s="31">
        <f t="shared" si="6"/>
        <v>3262.5</v>
      </c>
      <c r="L777" s="31">
        <f t="shared" si="7"/>
        <v>978.75</v>
      </c>
      <c r="M777" s="32">
        <v>0.3</v>
      </c>
      <c r="O777" s="33"/>
      <c r="P777" s="38">
        <f>Data!$I777+0.05</f>
        <v>0.5</v>
      </c>
      <c r="Q777" s="33"/>
      <c r="R777" s="34"/>
    </row>
    <row r="778" spans="1:18" ht="15.75" customHeight="1">
      <c r="A778" s="22"/>
      <c r="B778" s="27" t="s">
        <v>21</v>
      </c>
      <c r="C778" s="27">
        <v>1185732</v>
      </c>
      <c r="D778" s="28">
        <v>44447</v>
      </c>
      <c r="E778" s="27" t="s">
        <v>53</v>
      </c>
      <c r="F778" s="27" t="s">
        <v>54</v>
      </c>
      <c r="G778" s="27" t="s">
        <v>55</v>
      </c>
      <c r="H778" s="27" t="s">
        <v>28</v>
      </c>
      <c r="I778" s="29">
        <v>0.55000000000000004</v>
      </c>
      <c r="J778" s="30">
        <v>7250</v>
      </c>
      <c r="K778" s="31">
        <f t="shared" si="6"/>
        <v>3987.5000000000005</v>
      </c>
      <c r="L778" s="31">
        <f t="shared" si="7"/>
        <v>1395.625</v>
      </c>
      <c r="M778" s="32">
        <v>0.35</v>
      </c>
      <c r="O778" s="33"/>
      <c r="P778" s="38">
        <f>Data!$I778+0.05</f>
        <v>0.60000000000000009</v>
      </c>
      <c r="Q778" s="33"/>
      <c r="R778" s="34"/>
    </row>
    <row r="779" spans="1:18" ht="15.75" customHeight="1">
      <c r="A779" s="22"/>
      <c r="B779" s="27" t="s">
        <v>21</v>
      </c>
      <c r="C779" s="27">
        <v>1185732</v>
      </c>
      <c r="D779" s="28">
        <v>44447</v>
      </c>
      <c r="E779" s="27" t="s">
        <v>53</v>
      </c>
      <c r="F779" s="27" t="s">
        <v>54</v>
      </c>
      <c r="G779" s="27" t="s">
        <v>55</v>
      </c>
      <c r="H779" s="27" t="s">
        <v>29</v>
      </c>
      <c r="I779" s="29">
        <v>0.60000000000000009</v>
      </c>
      <c r="J779" s="30">
        <v>8250</v>
      </c>
      <c r="K779" s="31">
        <f t="shared" si="6"/>
        <v>4950.0000000000009</v>
      </c>
      <c r="L779" s="31">
        <f t="shared" si="7"/>
        <v>2475.0000000000005</v>
      </c>
      <c r="M779" s="32">
        <v>0.5</v>
      </c>
      <c r="O779" s="33"/>
      <c r="P779" s="38">
        <f>Data!$I779+0.05</f>
        <v>0.65000000000000013</v>
      </c>
      <c r="Q779" s="33"/>
      <c r="R779" s="34"/>
    </row>
    <row r="780" spans="1:18" ht="15.75" customHeight="1">
      <c r="A780" s="22"/>
      <c r="B780" s="27" t="s">
        <v>21</v>
      </c>
      <c r="C780" s="27">
        <v>1185732</v>
      </c>
      <c r="D780" s="28">
        <v>44479</v>
      </c>
      <c r="E780" s="27" t="s">
        <v>53</v>
      </c>
      <c r="F780" s="27" t="s">
        <v>54</v>
      </c>
      <c r="G780" s="27" t="s">
        <v>55</v>
      </c>
      <c r="H780" s="27" t="s">
        <v>24</v>
      </c>
      <c r="I780" s="29">
        <v>0.60000000000000009</v>
      </c>
      <c r="J780" s="30">
        <v>10000</v>
      </c>
      <c r="K780" s="31">
        <f t="shared" si="6"/>
        <v>6000.0000000000009</v>
      </c>
      <c r="L780" s="31">
        <f t="shared" si="7"/>
        <v>2700.0000000000005</v>
      </c>
      <c r="M780" s="32">
        <v>0.45</v>
      </c>
      <c r="O780" s="33"/>
      <c r="P780" s="38">
        <f>Data!$I780+0.05</f>
        <v>0.65000000000000013</v>
      </c>
      <c r="Q780" s="33"/>
      <c r="R780" s="34"/>
    </row>
    <row r="781" spans="1:18" ht="15.75" customHeight="1">
      <c r="A781" s="22"/>
      <c r="B781" s="27" t="s">
        <v>21</v>
      </c>
      <c r="C781" s="27">
        <v>1185732</v>
      </c>
      <c r="D781" s="28">
        <v>44479</v>
      </c>
      <c r="E781" s="27" t="s">
        <v>53</v>
      </c>
      <c r="F781" s="27" t="s">
        <v>54</v>
      </c>
      <c r="G781" s="27" t="s">
        <v>55</v>
      </c>
      <c r="H781" s="27" t="s">
        <v>25</v>
      </c>
      <c r="I781" s="29">
        <v>0.50000000000000011</v>
      </c>
      <c r="J781" s="30">
        <v>8250</v>
      </c>
      <c r="K781" s="31">
        <f t="shared" si="6"/>
        <v>4125.0000000000009</v>
      </c>
      <c r="L781" s="31">
        <f t="shared" si="7"/>
        <v>1443.7500000000002</v>
      </c>
      <c r="M781" s="32">
        <v>0.35</v>
      </c>
      <c r="O781" s="33"/>
      <c r="P781" s="38">
        <f>Data!$I781+0.05</f>
        <v>0.55000000000000016</v>
      </c>
      <c r="Q781" s="33"/>
      <c r="R781" s="34"/>
    </row>
    <row r="782" spans="1:18" ht="15.75" customHeight="1">
      <c r="A782" s="22"/>
      <c r="B782" s="27" t="s">
        <v>21</v>
      </c>
      <c r="C782" s="27">
        <v>1185732</v>
      </c>
      <c r="D782" s="28">
        <v>44479</v>
      </c>
      <c r="E782" s="27" t="s">
        <v>53</v>
      </c>
      <c r="F782" s="27" t="s">
        <v>54</v>
      </c>
      <c r="G782" s="27" t="s">
        <v>55</v>
      </c>
      <c r="H782" s="27" t="s">
        <v>26</v>
      </c>
      <c r="I782" s="29">
        <v>0.50000000000000011</v>
      </c>
      <c r="J782" s="30">
        <v>7250</v>
      </c>
      <c r="K782" s="31">
        <f t="shared" si="6"/>
        <v>3625.0000000000009</v>
      </c>
      <c r="L782" s="31">
        <f t="shared" si="7"/>
        <v>906.25000000000023</v>
      </c>
      <c r="M782" s="32">
        <v>0.25</v>
      </c>
      <c r="O782" s="33"/>
      <c r="P782" s="38">
        <f>Data!$I782+0.05</f>
        <v>0.55000000000000016</v>
      </c>
      <c r="Q782" s="33"/>
      <c r="R782" s="34"/>
    </row>
    <row r="783" spans="1:18" ht="15.75" customHeight="1">
      <c r="A783" s="22"/>
      <c r="B783" s="27" t="s">
        <v>21</v>
      </c>
      <c r="C783" s="27">
        <v>1185732</v>
      </c>
      <c r="D783" s="28">
        <v>44479</v>
      </c>
      <c r="E783" s="27" t="s">
        <v>53</v>
      </c>
      <c r="F783" s="27" t="s">
        <v>54</v>
      </c>
      <c r="G783" s="27" t="s">
        <v>55</v>
      </c>
      <c r="H783" s="27" t="s">
        <v>27</v>
      </c>
      <c r="I783" s="29">
        <v>0.50000000000000011</v>
      </c>
      <c r="J783" s="30">
        <v>7000</v>
      </c>
      <c r="K783" s="31">
        <f t="shared" si="6"/>
        <v>3500.0000000000009</v>
      </c>
      <c r="L783" s="31">
        <f t="shared" si="7"/>
        <v>1050.0000000000002</v>
      </c>
      <c r="M783" s="32">
        <v>0.3</v>
      </c>
      <c r="O783" s="33"/>
      <c r="P783" s="38">
        <f>Data!$I783+0.05</f>
        <v>0.55000000000000016</v>
      </c>
      <c r="Q783" s="33"/>
      <c r="R783" s="34"/>
    </row>
    <row r="784" spans="1:18" ht="15.75" customHeight="1">
      <c r="A784" s="22"/>
      <c r="B784" s="27" t="s">
        <v>21</v>
      </c>
      <c r="C784" s="27">
        <v>1185732</v>
      </c>
      <c r="D784" s="28">
        <v>44479</v>
      </c>
      <c r="E784" s="27" t="s">
        <v>53</v>
      </c>
      <c r="F784" s="27" t="s">
        <v>54</v>
      </c>
      <c r="G784" s="27" t="s">
        <v>55</v>
      </c>
      <c r="H784" s="27" t="s">
        <v>28</v>
      </c>
      <c r="I784" s="29">
        <v>0.60000000000000009</v>
      </c>
      <c r="J784" s="30">
        <v>7000</v>
      </c>
      <c r="K784" s="31">
        <f t="shared" si="6"/>
        <v>4200.0000000000009</v>
      </c>
      <c r="L784" s="31">
        <f t="shared" si="7"/>
        <v>1470.0000000000002</v>
      </c>
      <c r="M784" s="32">
        <v>0.35</v>
      </c>
      <c r="O784" s="33"/>
      <c r="P784" s="38">
        <f>Data!$I784+0.05</f>
        <v>0.65000000000000013</v>
      </c>
      <c r="Q784" s="33"/>
      <c r="R784" s="34"/>
    </row>
    <row r="785" spans="1:18" ht="15.75" customHeight="1">
      <c r="A785" s="22"/>
      <c r="B785" s="27" t="s">
        <v>21</v>
      </c>
      <c r="C785" s="27">
        <v>1185732</v>
      </c>
      <c r="D785" s="28">
        <v>44479</v>
      </c>
      <c r="E785" s="27" t="s">
        <v>53</v>
      </c>
      <c r="F785" s="27" t="s">
        <v>54</v>
      </c>
      <c r="G785" s="27" t="s">
        <v>55</v>
      </c>
      <c r="H785" s="27" t="s">
        <v>29</v>
      </c>
      <c r="I785" s="29">
        <v>0.65</v>
      </c>
      <c r="J785" s="30">
        <v>8250</v>
      </c>
      <c r="K785" s="31">
        <f t="shared" si="6"/>
        <v>5362.5</v>
      </c>
      <c r="L785" s="31">
        <f t="shared" si="7"/>
        <v>2681.25</v>
      </c>
      <c r="M785" s="32">
        <v>0.5</v>
      </c>
      <c r="O785" s="33"/>
      <c r="P785" s="38">
        <f>Data!$I785+0.05</f>
        <v>0.70000000000000007</v>
      </c>
      <c r="Q785" s="33"/>
      <c r="R785" s="34"/>
    </row>
    <row r="786" spans="1:18" ht="15.75" customHeight="1">
      <c r="A786" s="22"/>
      <c r="B786" s="27" t="s">
        <v>21</v>
      </c>
      <c r="C786" s="27">
        <v>1185732</v>
      </c>
      <c r="D786" s="28">
        <v>44509</v>
      </c>
      <c r="E786" s="27" t="s">
        <v>53</v>
      </c>
      <c r="F786" s="27" t="s">
        <v>54</v>
      </c>
      <c r="G786" s="27" t="s">
        <v>55</v>
      </c>
      <c r="H786" s="27" t="s">
        <v>24</v>
      </c>
      <c r="I786" s="29">
        <v>0.60000000000000009</v>
      </c>
      <c r="J786" s="30">
        <v>9750</v>
      </c>
      <c r="K786" s="31">
        <f t="shared" si="6"/>
        <v>5850.0000000000009</v>
      </c>
      <c r="L786" s="31">
        <f t="shared" si="7"/>
        <v>2632.5000000000005</v>
      </c>
      <c r="M786" s="32">
        <v>0.45</v>
      </c>
      <c r="O786" s="33"/>
      <c r="P786" s="38">
        <f>Data!$I786+0.05</f>
        <v>0.65000000000000013</v>
      </c>
      <c r="Q786" s="33"/>
      <c r="R786" s="34"/>
    </row>
    <row r="787" spans="1:18" ht="15.75" customHeight="1">
      <c r="A787" s="22"/>
      <c r="B787" s="27" t="s">
        <v>21</v>
      </c>
      <c r="C787" s="27">
        <v>1185732</v>
      </c>
      <c r="D787" s="28">
        <v>44509</v>
      </c>
      <c r="E787" s="27" t="s">
        <v>53</v>
      </c>
      <c r="F787" s="27" t="s">
        <v>54</v>
      </c>
      <c r="G787" s="27" t="s">
        <v>55</v>
      </c>
      <c r="H787" s="27" t="s">
        <v>25</v>
      </c>
      <c r="I787" s="29">
        <v>0.50000000000000011</v>
      </c>
      <c r="J787" s="30">
        <v>8000</v>
      </c>
      <c r="K787" s="31">
        <f t="shared" si="6"/>
        <v>4000.0000000000009</v>
      </c>
      <c r="L787" s="31">
        <f t="shared" si="7"/>
        <v>1400.0000000000002</v>
      </c>
      <c r="M787" s="32">
        <v>0.35</v>
      </c>
      <c r="O787" s="33"/>
      <c r="P787" s="38">
        <f>Data!$I787+0.05</f>
        <v>0.55000000000000016</v>
      </c>
      <c r="Q787" s="33"/>
      <c r="R787" s="34"/>
    </row>
    <row r="788" spans="1:18" ht="15.75" customHeight="1">
      <c r="A788" s="22"/>
      <c r="B788" s="27" t="s">
        <v>21</v>
      </c>
      <c r="C788" s="27">
        <v>1185732</v>
      </c>
      <c r="D788" s="28">
        <v>44509</v>
      </c>
      <c r="E788" s="27" t="s">
        <v>53</v>
      </c>
      <c r="F788" s="27" t="s">
        <v>54</v>
      </c>
      <c r="G788" s="27" t="s">
        <v>55</v>
      </c>
      <c r="H788" s="27" t="s">
        <v>26</v>
      </c>
      <c r="I788" s="29">
        <v>0.50000000000000011</v>
      </c>
      <c r="J788" s="30">
        <v>7450</v>
      </c>
      <c r="K788" s="31">
        <f t="shared" si="6"/>
        <v>3725.0000000000009</v>
      </c>
      <c r="L788" s="31">
        <f t="shared" si="7"/>
        <v>931.25000000000023</v>
      </c>
      <c r="M788" s="32">
        <v>0.25</v>
      </c>
      <c r="O788" s="33"/>
      <c r="P788" s="38">
        <f>Data!$I788+0.05</f>
        <v>0.55000000000000016</v>
      </c>
      <c r="Q788" s="33"/>
      <c r="R788" s="34"/>
    </row>
    <row r="789" spans="1:18" ht="15.75" customHeight="1">
      <c r="A789" s="22"/>
      <c r="B789" s="27" t="s">
        <v>21</v>
      </c>
      <c r="C789" s="27">
        <v>1185732</v>
      </c>
      <c r="D789" s="28">
        <v>44509</v>
      </c>
      <c r="E789" s="27" t="s">
        <v>53</v>
      </c>
      <c r="F789" s="27" t="s">
        <v>54</v>
      </c>
      <c r="G789" s="27" t="s">
        <v>55</v>
      </c>
      <c r="H789" s="27" t="s">
        <v>27</v>
      </c>
      <c r="I789" s="29">
        <v>0.50000000000000011</v>
      </c>
      <c r="J789" s="30">
        <v>7750</v>
      </c>
      <c r="K789" s="31">
        <f t="shared" si="6"/>
        <v>3875.0000000000009</v>
      </c>
      <c r="L789" s="31">
        <f t="shared" si="7"/>
        <v>1162.5000000000002</v>
      </c>
      <c r="M789" s="32">
        <v>0.3</v>
      </c>
      <c r="O789" s="33"/>
      <c r="P789" s="38">
        <f>Data!$I789+0.05</f>
        <v>0.55000000000000016</v>
      </c>
      <c r="Q789" s="33"/>
      <c r="R789" s="34"/>
    </row>
    <row r="790" spans="1:18" ht="15.75" customHeight="1">
      <c r="A790" s="22"/>
      <c r="B790" s="27" t="s">
        <v>21</v>
      </c>
      <c r="C790" s="27">
        <v>1185732</v>
      </c>
      <c r="D790" s="28">
        <v>44509</v>
      </c>
      <c r="E790" s="27" t="s">
        <v>53</v>
      </c>
      <c r="F790" s="27" t="s">
        <v>54</v>
      </c>
      <c r="G790" s="27" t="s">
        <v>55</v>
      </c>
      <c r="H790" s="27" t="s">
        <v>28</v>
      </c>
      <c r="I790" s="29">
        <v>0.65</v>
      </c>
      <c r="J790" s="30">
        <v>7500</v>
      </c>
      <c r="K790" s="31">
        <f t="shared" si="6"/>
        <v>4875</v>
      </c>
      <c r="L790" s="31">
        <f t="shared" si="7"/>
        <v>1706.25</v>
      </c>
      <c r="M790" s="32">
        <v>0.35</v>
      </c>
      <c r="O790" s="33"/>
      <c r="P790" s="38">
        <f>Data!$I790+0.05</f>
        <v>0.70000000000000007</v>
      </c>
      <c r="Q790" s="33"/>
      <c r="R790" s="34"/>
    </row>
    <row r="791" spans="1:18" ht="15.75" customHeight="1">
      <c r="A791" s="22"/>
      <c r="B791" s="27" t="s">
        <v>21</v>
      </c>
      <c r="C791" s="27">
        <v>1185732</v>
      </c>
      <c r="D791" s="28">
        <v>44509</v>
      </c>
      <c r="E791" s="27" t="s">
        <v>53</v>
      </c>
      <c r="F791" s="27" t="s">
        <v>54</v>
      </c>
      <c r="G791" s="27" t="s">
        <v>55</v>
      </c>
      <c r="H791" s="27" t="s">
        <v>29</v>
      </c>
      <c r="I791" s="29">
        <v>0.7</v>
      </c>
      <c r="J791" s="30">
        <v>8500</v>
      </c>
      <c r="K791" s="31">
        <f t="shared" si="6"/>
        <v>5950</v>
      </c>
      <c r="L791" s="31">
        <f t="shared" si="7"/>
        <v>2975</v>
      </c>
      <c r="M791" s="32">
        <v>0.5</v>
      </c>
      <c r="O791" s="33"/>
      <c r="P791" s="38">
        <f>Data!$I791+0.05</f>
        <v>0.75</v>
      </c>
      <c r="Q791" s="33"/>
      <c r="R791" s="34"/>
    </row>
    <row r="792" spans="1:18" ht="15.75" customHeight="1">
      <c r="A792" s="22"/>
      <c r="B792" s="27" t="s">
        <v>21</v>
      </c>
      <c r="C792" s="27">
        <v>1185732</v>
      </c>
      <c r="D792" s="28">
        <v>44538</v>
      </c>
      <c r="E792" s="27" t="s">
        <v>53</v>
      </c>
      <c r="F792" s="27" t="s">
        <v>54</v>
      </c>
      <c r="G792" s="27" t="s">
        <v>55</v>
      </c>
      <c r="H792" s="27" t="s">
        <v>24</v>
      </c>
      <c r="I792" s="29">
        <v>0.65</v>
      </c>
      <c r="J792" s="30">
        <v>10750</v>
      </c>
      <c r="K792" s="31">
        <f t="shared" si="6"/>
        <v>6987.5</v>
      </c>
      <c r="L792" s="31">
        <f t="shared" si="7"/>
        <v>3144.375</v>
      </c>
      <c r="M792" s="32">
        <v>0.45</v>
      </c>
      <c r="O792" s="33"/>
      <c r="P792" s="38">
        <f>Data!$I792+0.05</f>
        <v>0.70000000000000007</v>
      </c>
      <c r="Q792" s="33"/>
      <c r="R792" s="34"/>
    </row>
    <row r="793" spans="1:18" ht="15.75" customHeight="1">
      <c r="A793" s="22"/>
      <c r="B793" s="27" t="s">
        <v>21</v>
      </c>
      <c r="C793" s="27">
        <v>1185732</v>
      </c>
      <c r="D793" s="28">
        <v>44538</v>
      </c>
      <c r="E793" s="27" t="s">
        <v>53</v>
      </c>
      <c r="F793" s="27" t="s">
        <v>54</v>
      </c>
      <c r="G793" s="27" t="s">
        <v>55</v>
      </c>
      <c r="H793" s="27" t="s">
        <v>25</v>
      </c>
      <c r="I793" s="29">
        <v>0.55000000000000004</v>
      </c>
      <c r="J793" s="30">
        <v>8750</v>
      </c>
      <c r="K793" s="31">
        <f t="shared" si="6"/>
        <v>4812.5</v>
      </c>
      <c r="L793" s="31">
        <f t="shared" si="7"/>
        <v>1684.375</v>
      </c>
      <c r="M793" s="32">
        <v>0.35</v>
      </c>
      <c r="O793" s="33"/>
      <c r="P793" s="38">
        <f>Data!$I793+0.05</f>
        <v>0.60000000000000009</v>
      </c>
      <c r="Q793" s="33"/>
      <c r="R793" s="34"/>
    </row>
    <row r="794" spans="1:18" ht="15.75" customHeight="1">
      <c r="A794" s="22"/>
      <c r="B794" s="27" t="s">
        <v>21</v>
      </c>
      <c r="C794" s="27">
        <v>1185732</v>
      </c>
      <c r="D794" s="28">
        <v>44538</v>
      </c>
      <c r="E794" s="27" t="s">
        <v>53</v>
      </c>
      <c r="F794" s="27" t="s">
        <v>54</v>
      </c>
      <c r="G794" s="27" t="s">
        <v>55</v>
      </c>
      <c r="H794" s="27" t="s">
        <v>26</v>
      </c>
      <c r="I794" s="29">
        <v>0.55000000000000004</v>
      </c>
      <c r="J794" s="30">
        <v>8250</v>
      </c>
      <c r="K794" s="31">
        <f t="shared" si="6"/>
        <v>4537.5</v>
      </c>
      <c r="L794" s="31">
        <f t="shared" si="7"/>
        <v>1134.375</v>
      </c>
      <c r="M794" s="32">
        <v>0.25</v>
      </c>
      <c r="O794" s="33"/>
      <c r="P794" s="38">
        <f>Data!$I794+0.05</f>
        <v>0.60000000000000009</v>
      </c>
      <c r="Q794" s="33"/>
      <c r="R794" s="34"/>
    </row>
    <row r="795" spans="1:18" ht="15.75" customHeight="1">
      <c r="A795" s="22"/>
      <c r="B795" s="27" t="s">
        <v>21</v>
      </c>
      <c r="C795" s="27">
        <v>1185732</v>
      </c>
      <c r="D795" s="28">
        <v>44538</v>
      </c>
      <c r="E795" s="27" t="s">
        <v>53</v>
      </c>
      <c r="F795" s="27" t="s">
        <v>54</v>
      </c>
      <c r="G795" s="27" t="s">
        <v>55</v>
      </c>
      <c r="H795" s="27" t="s">
        <v>27</v>
      </c>
      <c r="I795" s="29">
        <v>0.55000000000000004</v>
      </c>
      <c r="J795" s="30">
        <v>7750</v>
      </c>
      <c r="K795" s="31">
        <f t="shared" si="6"/>
        <v>4262.5</v>
      </c>
      <c r="L795" s="31">
        <f t="shared" si="7"/>
        <v>1278.75</v>
      </c>
      <c r="M795" s="32">
        <v>0.3</v>
      </c>
      <c r="O795" s="33"/>
      <c r="P795" s="38">
        <f>Data!$I795+0.05</f>
        <v>0.60000000000000009</v>
      </c>
      <c r="Q795" s="33"/>
      <c r="R795" s="34"/>
    </row>
    <row r="796" spans="1:18" ht="15.75" customHeight="1">
      <c r="A796" s="22"/>
      <c r="B796" s="27" t="s">
        <v>21</v>
      </c>
      <c r="C796" s="27">
        <v>1185732</v>
      </c>
      <c r="D796" s="28">
        <v>44538</v>
      </c>
      <c r="E796" s="27" t="s">
        <v>53</v>
      </c>
      <c r="F796" s="27" t="s">
        <v>54</v>
      </c>
      <c r="G796" s="27" t="s">
        <v>55</v>
      </c>
      <c r="H796" s="27" t="s">
        <v>28</v>
      </c>
      <c r="I796" s="29">
        <v>0.65</v>
      </c>
      <c r="J796" s="30">
        <v>7750</v>
      </c>
      <c r="K796" s="31">
        <f t="shared" si="6"/>
        <v>5037.5</v>
      </c>
      <c r="L796" s="31">
        <f t="shared" si="7"/>
        <v>1763.125</v>
      </c>
      <c r="M796" s="32">
        <v>0.35</v>
      </c>
      <c r="O796" s="33"/>
      <c r="P796" s="38">
        <f>Data!$I796+0.05</f>
        <v>0.70000000000000007</v>
      </c>
      <c r="Q796" s="33"/>
      <c r="R796" s="34"/>
    </row>
    <row r="797" spans="1:18" ht="15.75" customHeight="1">
      <c r="A797" s="22"/>
      <c r="B797" s="27" t="s">
        <v>21</v>
      </c>
      <c r="C797" s="27">
        <v>1185732</v>
      </c>
      <c r="D797" s="28">
        <v>44538</v>
      </c>
      <c r="E797" s="27" t="s">
        <v>53</v>
      </c>
      <c r="F797" s="27" t="s">
        <v>54</v>
      </c>
      <c r="G797" s="27" t="s">
        <v>55</v>
      </c>
      <c r="H797" s="27" t="s">
        <v>29</v>
      </c>
      <c r="I797" s="29">
        <v>0.7</v>
      </c>
      <c r="J797" s="30">
        <v>8750</v>
      </c>
      <c r="K797" s="31">
        <f t="shared" si="6"/>
        <v>6125</v>
      </c>
      <c r="L797" s="31">
        <f t="shared" si="7"/>
        <v>3062.5</v>
      </c>
      <c r="M797" s="32">
        <v>0.5</v>
      </c>
      <c r="O797" s="33"/>
      <c r="P797" s="38">
        <f>Data!$I797+0.05</f>
        <v>0.75</v>
      </c>
      <c r="Q797" s="33"/>
      <c r="R797" s="34"/>
    </row>
    <row r="798" spans="1:18" ht="15.75" customHeight="1">
      <c r="A798" s="22" t="s">
        <v>46</v>
      </c>
      <c r="B798" s="27" t="s">
        <v>21</v>
      </c>
      <c r="C798" s="27">
        <v>1185732</v>
      </c>
      <c r="D798" s="28">
        <v>44209</v>
      </c>
      <c r="E798" s="27" t="s">
        <v>40</v>
      </c>
      <c r="F798" s="27" t="s">
        <v>56</v>
      </c>
      <c r="G798" s="27" t="s">
        <v>57</v>
      </c>
      <c r="H798" s="27" t="s">
        <v>24</v>
      </c>
      <c r="I798" s="29">
        <v>0.35</v>
      </c>
      <c r="J798" s="30">
        <v>4500</v>
      </c>
      <c r="K798" s="31">
        <f t="shared" si="6"/>
        <v>1575</v>
      </c>
      <c r="L798" s="31">
        <f t="shared" si="7"/>
        <v>551.25</v>
      </c>
      <c r="M798" s="32">
        <v>0.35000000000000003</v>
      </c>
      <c r="O798" s="37"/>
      <c r="P798" s="38"/>
      <c r="Q798" s="33"/>
      <c r="R798" s="34"/>
    </row>
    <row r="799" spans="1:18" ht="15.75" customHeight="1">
      <c r="A799" s="22"/>
      <c r="B799" s="27" t="s">
        <v>21</v>
      </c>
      <c r="C799" s="27">
        <v>1185732</v>
      </c>
      <c r="D799" s="28">
        <v>44209</v>
      </c>
      <c r="E799" s="27" t="s">
        <v>40</v>
      </c>
      <c r="F799" s="27" t="s">
        <v>56</v>
      </c>
      <c r="G799" s="27" t="s">
        <v>57</v>
      </c>
      <c r="H799" s="27" t="s">
        <v>25</v>
      </c>
      <c r="I799" s="29">
        <v>0.35</v>
      </c>
      <c r="J799" s="30">
        <v>2500</v>
      </c>
      <c r="K799" s="31">
        <f t="shared" si="6"/>
        <v>875</v>
      </c>
      <c r="L799" s="31">
        <f t="shared" si="7"/>
        <v>262.5</v>
      </c>
      <c r="M799" s="32">
        <v>0.3</v>
      </c>
      <c r="O799" s="37"/>
      <c r="P799" s="38"/>
      <c r="Q799" s="33"/>
      <c r="R799" s="34"/>
    </row>
    <row r="800" spans="1:18" ht="15.75" customHeight="1">
      <c r="A800" s="22"/>
      <c r="B800" s="27" t="s">
        <v>21</v>
      </c>
      <c r="C800" s="27">
        <v>1185732</v>
      </c>
      <c r="D800" s="28">
        <v>44209</v>
      </c>
      <c r="E800" s="27" t="s">
        <v>40</v>
      </c>
      <c r="F800" s="27" t="s">
        <v>56</v>
      </c>
      <c r="G800" s="27" t="s">
        <v>57</v>
      </c>
      <c r="H800" s="27" t="s">
        <v>26</v>
      </c>
      <c r="I800" s="29">
        <v>0.25</v>
      </c>
      <c r="J800" s="30">
        <v>2500</v>
      </c>
      <c r="K800" s="31">
        <f t="shared" si="6"/>
        <v>625</v>
      </c>
      <c r="L800" s="31">
        <f t="shared" si="7"/>
        <v>187.5</v>
      </c>
      <c r="M800" s="32">
        <v>0.3</v>
      </c>
      <c r="O800" s="37"/>
      <c r="P800" s="38"/>
      <c r="Q800" s="33"/>
      <c r="R800" s="34"/>
    </row>
    <row r="801" spans="1:18" ht="15.75" customHeight="1">
      <c r="A801" s="22"/>
      <c r="B801" s="27" t="s">
        <v>21</v>
      </c>
      <c r="C801" s="27">
        <v>1185732</v>
      </c>
      <c r="D801" s="28">
        <v>44209</v>
      </c>
      <c r="E801" s="27" t="s">
        <v>40</v>
      </c>
      <c r="F801" s="27" t="s">
        <v>56</v>
      </c>
      <c r="G801" s="27" t="s">
        <v>57</v>
      </c>
      <c r="H801" s="27" t="s">
        <v>27</v>
      </c>
      <c r="I801" s="29">
        <v>0.30000000000000004</v>
      </c>
      <c r="J801" s="30">
        <v>1000</v>
      </c>
      <c r="K801" s="31">
        <f t="shared" si="6"/>
        <v>300.00000000000006</v>
      </c>
      <c r="L801" s="31">
        <f t="shared" si="7"/>
        <v>105.00000000000003</v>
      </c>
      <c r="M801" s="32">
        <v>0.35000000000000003</v>
      </c>
      <c r="O801" s="37"/>
      <c r="P801" s="38"/>
      <c r="Q801" s="33"/>
      <c r="R801" s="34"/>
    </row>
    <row r="802" spans="1:18" ht="15.75" customHeight="1">
      <c r="A802" s="22"/>
      <c r="B802" s="27" t="s">
        <v>21</v>
      </c>
      <c r="C802" s="27">
        <v>1185732</v>
      </c>
      <c r="D802" s="28">
        <v>44209</v>
      </c>
      <c r="E802" s="27" t="s">
        <v>40</v>
      </c>
      <c r="F802" s="27" t="s">
        <v>56</v>
      </c>
      <c r="G802" s="27" t="s">
        <v>57</v>
      </c>
      <c r="H802" s="27" t="s">
        <v>28</v>
      </c>
      <c r="I802" s="29">
        <v>0.44999999999999996</v>
      </c>
      <c r="J802" s="30">
        <v>1500</v>
      </c>
      <c r="K802" s="31">
        <f t="shared" si="6"/>
        <v>674.99999999999989</v>
      </c>
      <c r="L802" s="31">
        <f t="shared" si="7"/>
        <v>202.49999999999997</v>
      </c>
      <c r="M802" s="32">
        <v>0.3</v>
      </c>
      <c r="O802" s="37"/>
      <c r="P802" s="38"/>
      <c r="Q802" s="33"/>
      <c r="R802" s="34"/>
    </row>
    <row r="803" spans="1:18" ht="15.75" customHeight="1">
      <c r="A803" s="22"/>
      <c r="B803" s="27" t="s">
        <v>21</v>
      </c>
      <c r="C803" s="27">
        <v>1185732</v>
      </c>
      <c r="D803" s="28">
        <v>44209</v>
      </c>
      <c r="E803" s="27" t="s">
        <v>40</v>
      </c>
      <c r="F803" s="27" t="s">
        <v>56</v>
      </c>
      <c r="G803" s="27" t="s">
        <v>57</v>
      </c>
      <c r="H803" s="27" t="s">
        <v>29</v>
      </c>
      <c r="I803" s="29">
        <v>0.35</v>
      </c>
      <c r="J803" s="30">
        <v>2500</v>
      </c>
      <c r="K803" s="31">
        <f t="shared" si="6"/>
        <v>875</v>
      </c>
      <c r="L803" s="31">
        <f t="shared" si="7"/>
        <v>393.75</v>
      </c>
      <c r="M803" s="32">
        <v>0.45</v>
      </c>
      <c r="O803" s="37"/>
      <c r="P803" s="38"/>
      <c r="Q803" s="33"/>
      <c r="R803" s="34"/>
    </row>
    <row r="804" spans="1:18" ht="15.75" customHeight="1">
      <c r="A804" s="22"/>
      <c r="B804" s="27" t="s">
        <v>21</v>
      </c>
      <c r="C804" s="27">
        <v>1185732</v>
      </c>
      <c r="D804" s="28">
        <v>44240</v>
      </c>
      <c r="E804" s="27" t="s">
        <v>40</v>
      </c>
      <c r="F804" s="27" t="s">
        <v>56</v>
      </c>
      <c r="G804" s="27" t="s">
        <v>57</v>
      </c>
      <c r="H804" s="27" t="s">
        <v>24</v>
      </c>
      <c r="I804" s="29">
        <v>0.35</v>
      </c>
      <c r="J804" s="30">
        <v>5000</v>
      </c>
      <c r="K804" s="31">
        <f t="shared" si="6"/>
        <v>1750</v>
      </c>
      <c r="L804" s="31">
        <f t="shared" si="7"/>
        <v>612.50000000000011</v>
      </c>
      <c r="M804" s="32">
        <v>0.35000000000000003</v>
      </c>
      <c r="O804" s="37"/>
      <c r="P804" s="38"/>
      <c r="Q804" s="33"/>
      <c r="R804" s="34"/>
    </row>
    <row r="805" spans="1:18" ht="15.75" customHeight="1">
      <c r="A805" s="22"/>
      <c r="B805" s="27" t="s">
        <v>21</v>
      </c>
      <c r="C805" s="27">
        <v>1185732</v>
      </c>
      <c r="D805" s="28">
        <v>44240</v>
      </c>
      <c r="E805" s="27" t="s">
        <v>40</v>
      </c>
      <c r="F805" s="27" t="s">
        <v>56</v>
      </c>
      <c r="G805" s="27" t="s">
        <v>57</v>
      </c>
      <c r="H805" s="27" t="s">
        <v>25</v>
      </c>
      <c r="I805" s="29">
        <v>0.35</v>
      </c>
      <c r="J805" s="30">
        <v>1500</v>
      </c>
      <c r="K805" s="31">
        <f t="shared" si="6"/>
        <v>525</v>
      </c>
      <c r="L805" s="31">
        <f t="shared" si="7"/>
        <v>157.5</v>
      </c>
      <c r="M805" s="32">
        <v>0.3</v>
      </c>
      <c r="O805" s="37"/>
      <c r="P805" s="38"/>
      <c r="Q805" s="33"/>
      <c r="R805" s="34"/>
    </row>
    <row r="806" spans="1:18" ht="15.75" customHeight="1">
      <c r="A806" s="22"/>
      <c r="B806" s="27" t="s">
        <v>21</v>
      </c>
      <c r="C806" s="27">
        <v>1185732</v>
      </c>
      <c r="D806" s="28">
        <v>44240</v>
      </c>
      <c r="E806" s="27" t="s">
        <v>40</v>
      </c>
      <c r="F806" s="27" t="s">
        <v>56</v>
      </c>
      <c r="G806" s="27" t="s">
        <v>57</v>
      </c>
      <c r="H806" s="27" t="s">
        <v>26</v>
      </c>
      <c r="I806" s="29">
        <v>0.25</v>
      </c>
      <c r="J806" s="30">
        <v>2000</v>
      </c>
      <c r="K806" s="31">
        <f t="shared" si="6"/>
        <v>500</v>
      </c>
      <c r="L806" s="31">
        <f t="shared" si="7"/>
        <v>150</v>
      </c>
      <c r="M806" s="32">
        <v>0.3</v>
      </c>
      <c r="O806" s="37"/>
      <c r="P806" s="38"/>
      <c r="Q806" s="33"/>
      <c r="R806" s="34"/>
    </row>
    <row r="807" spans="1:18" ht="15.75" customHeight="1">
      <c r="A807" s="22"/>
      <c r="B807" s="27" t="s">
        <v>21</v>
      </c>
      <c r="C807" s="27">
        <v>1185732</v>
      </c>
      <c r="D807" s="28">
        <v>44240</v>
      </c>
      <c r="E807" s="27" t="s">
        <v>40</v>
      </c>
      <c r="F807" s="27" t="s">
        <v>56</v>
      </c>
      <c r="G807" s="27" t="s">
        <v>57</v>
      </c>
      <c r="H807" s="27" t="s">
        <v>27</v>
      </c>
      <c r="I807" s="29">
        <v>0.30000000000000004</v>
      </c>
      <c r="J807" s="30">
        <v>750</v>
      </c>
      <c r="K807" s="31">
        <f t="shared" si="6"/>
        <v>225.00000000000003</v>
      </c>
      <c r="L807" s="31">
        <f t="shared" si="7"/>
        <v>78.750000000000014</v>
      </c>
      <c r="M807" s="32">
        <v>0.35000000000000003</v>
      </c>
      <c r="O807" s="37"/>
      <c r="P807" s="38"/>
      <c r="Q807" s="33"/>
      <c r="R807" s="34"/>
    </row>
    <row r="808" spans="1:18" ht="15.75" customHeight="1">
      <c r="A808" s="22"/>
      <c r="B808" s="27" t="s">
        <v>21</v>
      </c>
      <c r="C808" s="27">
        <v>1185732</v>
      </c>
      <c r="D808" s="28">
        <v>44240</v>
      </c>
      <c r="E808" s="27" t="s">
        <v>40</v>
      </c>
      <c r="F808" s="27" t="s">
        <v>56</v>
      </c>
      <c r="G808" s="27" t="s">
        <v>57</v>
      </c>
      <c r="H808" s="27" t="s">
        <v>28</v>
      </c>
      <c r="I808" s="29">
        <v>0.44999999999999996</v>
      </c>
      <c r="J808" s="30">
        <v>1500</v>
      </c>
      <c r="K808" s="31">
        <f t="shared" si="6"/>
        <v>674.99999999999989</v>
      </c>
      <c r="L808" s="31">
        <f t="shared" si="7"/>
        <v>202.49999999999997</v>
      </c>
      <c r="M808" s="32">
        <v>0.3</v>
      </c>
      <c r="O808" s="37"/>
      <c r="P808" s="38"/>
      <c r="Q808" s="33"/>
      <c r="R808" s="34"/>
    </row>
    <row r="809" spans="1:18" ht="15.75" customHeight="1">
      <c r="A809" s="22"/>
      <c r="B809" s="27" t="s">
        <v>21</v>
      </c>
      <c r="C809" s="27">
        <v>1185732</v>
      </c>
      <c r="D809" s="28">
        <v>44240</v>
      </c>
      <c r="E809" s="27" t="s">
        <v>40</v>
      </c>
      <c r="F809" s="27" t="s">
        <v>56</v>
      </c>
      <c r="G809" s="27" t="s">
        <v>57</v>
      </c>
      <c r="H809" s="27" t="s">
        <v>29</v>
      </c>
      <c r="I809" s="29">
        <v>0.35</v>
      </c>
      <c r="J809" s="30">
        <v>2250</v>
      </c>
      <c r="K809" s="31">
        <f t="shared" si="6"/>
        <v>787.5</v>
      </c>
      <c r="L809" s="31">
        <f t="shared" si="7"/>
        <v>354.375</v>
      </c>
      <c r="M809" s="32">
        <v>0.45</v>
      </c>
      <c r="O809" s="37"/>
      <c r="P809" s="38"/>
      <c r="Q809" s="33"/>
      <c r="R809" s="34"/>
    </row>
    <row r="810" spans="1:18" ht="15.75" customHeight="1">
      <c r="A810" s="22"/>
      <c r="B810" s="27" t="s">
        <v>21</v>
      </c>
      <c r="C810" s="27">
        <v>1185732</v>
      </c>
      <c r="D810" s="28">
        <v>44267</v>
      </c>
      <c r="E810" s="27" t="s">
        <v>40</v>
      </c>
      <c r="F810" s="27" t="s">
        <v>56</v>
      </c>
      <c r="G810" s="27" t="s">
        <v>57</v>
      </c>
      <c r="H810" s="27" t="s">
        <v>24</v>
      </c>
      <c r="I810" s="29">
        <v>0.4</v>
      </c>
      <c r="J810" s="30">
        <v>4450</v>
      </c>
      <c r="K810" s="31">
        <f t="shared" si="6"/>
        <v>1780</v>
      </c>
      <c r="L810" s="31">
        <f t="shared" si="7"/>
        <v>623.00000000000011</v>
      </c>
      <c r="M810" s="32">
        <v>0.35000000000000003</v>
      </c>
      <c r="O810" s="37"/>
      <c r="P810" s="38"/>
      <c r="Q810" s="33"/>
      <c r="R810" s="34"/>
    </row>
    <row r="811" spans="1:18" ht="15.75" customHeight="1">
      <c r="A811" s="22"/>
      <c r="B811" s="27" t="s">
        <v>21</v>
      </c>
      <c r="C811" s="27">
        <v>1185732</v>
      </c>
      <c r="D811" s="28">
        <v>44267</v>
      </c>
      <c r="E811" s="27" t="s">
        <v>40</v>
      </c>
      <c r="F811" s="27" t="s">
        <v>56</v>
      </c>
      <c r="G811" s="27" t="s">
        <v>57</v>
      </c>
      <c r="H811" s="27" t="s">
        <v>25</v>
      </c>
      <c r="I811" s="29">
        <v>0.4</v>
      </c>
      <c r="J811" s="30">
        <v>1250</v>
      </c>
      <c r="K811" s="31">
        <f t="shared" si="6"/>
        <v>500</v>
      </c>
      <c r="L811" s="31">
        <f t="shared" si="7"/>
        <v>150</v>
      </c>
      <c r="M811" s="32">
        <v>0.3</v>
      </c>
      <c r="O811" s="37"/>
      <c r="P811" s="38"/>
      <c r="Q811" s="33"/>
      <c r="R811" s="34"/>
    </row>
    <row r="812" spans="1:18" ht="15.75" customHeight="1">
      <c r="A812" s="22"/>
      <c r="B812" s="27" t="s">
        <v>21</v>
      </c>
      <c r="C812" s="27">
        <v>1185732</v>
      </c>
      <c r="D812" s="28">
        <v>44267</v>
      </c>
      <c r="E812" s="27" t="s">
        <v>40</v>
      </c>
      <c r="F812" s="27" t="s">
        <v>56</v>
      </c>
      <c r="G812" s="27" t="s">
        <v>57</v>
      </c>
      <c r="H812" s="27" t="s">
        <v>26</v>
      </c>
      <c r="I812" s="29">
        <v>0.30000000000000004</v>
      </c>
      <c r="J812" s="30">
        <v>1750</v>
      </c>
      <c r="K812" s="31">
        <f t="shared" si="6"/>
        <v>525.00000000000011</v>
      </c>
      <c r="L812" s="31">
        <f t="shared" si="7"/>
        <v>157.50000000000003</v>
      </c>
      <c r="M812" s="32">
        <v>0.3</v>
      </c>
      <c r="O812" s="37"/>
      <c r="P812" s="38"/>
      <c r="Q812" s="33"/>
      <c r="R812" s="34"/>
    </row>
    <row r="813" spans="1:18" ht="15.75" customHeight="1">
      <c r="A813" s="22"/>
      <c r="B813" s="27" t="s">
        <v>21</v>
      </c>
      <c r="C813" s="27">
        <v>1185732</v>
      </c>
      <c r="D813" s="28">
        <v>44267</v>
      </c>
      <c r="E813" s="27" t="s">
        <v>40</v>
      </c>
      <c r="F813" s="27" t="s">
        <v>56</v>
      </c>
      <c r="G813" s="27" t="s">
        <v>57</v>
      </c>
      <c r="H813" s="27" t="s">
        <v>27</v>
      </c>
      <c r="I813" s="29">
        <v>0.35</v>
      </c>
      <c r="J813" s="30">
        <v>250</v>
      </c>
      <c r="K813" s="31">
        <f t="shared" si="6"/>
        <v>87.5</v>
      </c>
      <c r="L813" s="31">
        <f t="shared" si="7"/>
        <v>30.625000000000004</v>
      </c>
      <c r="M813" s="32">
        <v>0.35000000000000003</v>
      </c>
      <c r="O813" s="37"/>
      <c r="P813" s="38"/>
      <c r="Q813" s="33"/>
      <c r="R813" s="34"/>
    </row>
    <row r="814" spans="1:18" ht="15.75" customHeight="1">
      <c r="A814" s="22"/>
      <c r="B814" s="27" t="s">
        <v>21</v>
      </c>
      <c r="C814" s="27">
        <v>1185732</v>
      </c>
      <c r="D814" s="28">
        <v>44267</v>
      </c>
      <c r="E814" s="27" t="s">
        <v>40</v>
      </c>
      <c r="F814" s="27" t="s">
        <v>56</v>
      </c>
      <c r="G814" s="27" t="s">
        <v>57</v>
      </c>
      <c r="H814" s="27" t="s">
        <v>28</v>
      </c>
      <c r="I814" s="29">
        <v>0.5</v>
      </c>
      <c r="J814" s="30">
        <v>750</v>
      </c>
      <c r="K814" s="31">
        <f t="shared" si="6"/>
        <v>375</v>
      </c>
      <c r="L814" s="31">
        <f t="shared" si="7"/>
        <v>112.5</v>
      </c>
      <c r="M814" s="32">
        <v>0.3</v>
      </c>
      <c r="O814" s="37"/>
      <c r="P814" s="38"/>
      <c r="Q814" s="33"/>
      <c r="R814" s="34"/>
    </row>
    <row r="815" spans="1:18" ht="15.75" customHeight="1">
      <c r="A815" s="22"/>
      <c r="B815" s="27" t="s">
        <v>21</v>
      </c>
      <c r="C815" s="27">
        <v>1185732</v>
      </c>
      <c r="D815" s="28">
        <v>44267</v>
      </c>
      <c r="E815" s="27" t="s">
        <v>40</v>
      </c>
      <c r="F815" s="27" t="s">
        <v>56</v>
      </c>
      <c r="G815" s="27" t="s">
        <v>57</v>
      </c>
      <c r="H815" s="27" t="s">
        <v>29</v>
      </c>
      <c r="I815" s="29">
        <v>0.4</v>
      </c>
      <c r="J815" s="30">
        <v>1750</v>
      </c>
      <c r="K815" s="31">
        <f t="shared" si="6"/>
        <v>700</v>
      </c>
      <c r="L815" s="31">
        <f t="shared" si="7"/>
        <v>315</v>
      </c>
      <c r="M815" s="32">
        <v>0.45</v>
      </c>
      <c r="O815" s="37"/>
      <c r="P815" s="38"/>
      <c r="Q815" s="33"/>
      <c r="R815" s="34"/>
    </row>
    <row r="816" spans="1:18" ht="15.75" customHeight="1">
      <c r="A816" s="22"/>
      <c r="B816" s="27" t="s">
        <v>21</v>
      </c>
      <c r="C816" s="27">
        <v>1185732</v>
      </c>
      <c r="D816" s="28">
        <v>44299</v>
      </c>
      <c r="E816" s="27" t="s">
        <v>40</v>
      </c>
      <c r="F816" s="27" t="s">
        <v>56</v>
      </c>
      <c r="G816" s="27" t="s">
        <v>57</v>
      </c>
      <c r="H816" s="27" t="s">
        <v>24</v>
      </c>
      <c r="I816" s="29">
        <v>0.4</v>
      </c>
      <c r="J816" s="30">
        <v>4000</v>
      </c>
      <c r="K816" s="31">
        <f t="shared" si="6"/>
        <v>1600</v>
      </c>
      <c r="L816" s="31">
        <f t="shared" si="7"/>
        <v>560</v>
      </c>
      <c r="M816" s="32">
        <v>0.35000000000000003</v>
      </c>
      <c r="O816" s="37"/>
      <c r="P816" s="38"/>
      <c r="Q816" s="33"/>
      <c r="R816" s="34"/>
    </row>
    <row r="817" spans="1:18" ht="15.75" customHeight="1">
      <c r="A817" s="22"/>
      <c r="B817" s="27" t="s">
        <v>21</v>
      </c>
      <c r="C817" s="27">
        <v>1185732</v>
      </c>
      <c r="D817" s="28">
        <v>44299</v>
      </c>
      <c r="E817" s="27" t="s">
        <v>40</v>
      </c>
      <c r="F817" s="27" t="s">
        <v>56</v>
      </c>
      <c r="G817" s="27" t="s">
        <v>57</v>
      </c>
      <c r="H817" s="27" t="s">
        <v>25</v>
      </c>
      <c r="I817" s="29">
        <v>0.4</v>
      </c>
      <c r="J817" s="30">
        <v>1000</v>
      </c>
      <c r="K817" s="31">
        <f t="shared" si="6"/>
        <v>400</v>
      </c>
      <c r="L817" s="31">
        <f t="shared" si="7"/>
        <v>120</v>
      </c>
      <c r="M817" s="32">
        <v>0.3</v>
      </c>
      <c r="O817" s="37"/>
      <c r="P817" s="38"/>
      <c r="Q817" s="33"/>
      <c r="R817" s="34"/>
    </row>
    <row r="818" spans="1:18" ht="15.75" customHeight="1">
      <c r="A818" s="22"/>
      <c r="B818" s="27" t="s">
        <v>21</v>
      </c>
      <c r="C818" s="27">
        <v>1185732</v>
      </c>
      <c r="D818" s="28">
        <v>44299</v>
      </c>
      <c r="E818" s="27" t="s">
        <v>40</v>
      </c>
      <c r="F818" s="27" t="s">
        <v>56</v>
      </c>
      <c r="G818" s="27" t="s">
        <v>57</v>
      </c>
      <c r="H818" s="27" t="s">
        <v>26</v>
      </c>
      <c r="I818" s="29">
        <v>0.30000000000000004</v>
      </c>
      <c r="J818" s="30">
        <v>1000</v>
      </c>
      <c r="K818" s="31">
        <f t="shared" si="6"/>
        <v>300.00000000000006</v>
      </c>
      <c r="L818" s="31">
        <f t="shared" si="7"/>
        <v>90.000000000000014</v>
      </c>
      <c r="M818" s="32">
        <v>0.3</v>
      </c>
      <c r="O818" s="37"/>
      <c r="P818" s="38"/>
      <c r="Q818" s="33"/>
      <c r="R818" s="34"/>
    </row>
    <row r="819" spans="1:18" ht="15.75" customHeight="1">
      <c r="A819" s="22"/>
      <c r="B819" s="27" t="s">
        <v>21</v>
      </c>
      <c r="C819" s="27">
        <v>1185732</v>
      </c>
      <c r="D819" s="28">
        <v>44299</v>
      </c>
      <c r="E819" s="27" t="s">
        <v>40</v>
      </c>
      <c r="F819" s="27" t="s">
        <v>56</v>
      </c>
      <c r="G819" s="27" t="s">
        <v>57</v>
      </c>
      <c r="H819" s="27" t="s">
        <v>27</v>
      </c>
      <c r="I819" s="29">
        <v>0.35</v>
      </c>
      <c r="J819" s="30">
        <v>250</v>
      </c>
      <c r="K819" s="31">
        <f t="shared" si="6"/>
        <v>87.5</v>
      </c>
      <c r="L819" s="31">
        <f t="shared" si="7"/>
        <v>30.625000000000004</v>
      </c>
      <c r="M819" s="32">
        <v>0.35000000000000003</v>
      </c>
      <c r="O819" s="37"/>
      <c r="P819" s="38"/>
      <c r="Q819" s="33"/>
      <c r="R819" s="34"/>
    </row>
    <row r="820" spans="1:18" ht="15.75" customHeight="1">
      <c r="A820" s="22"/>
      <c r="B820" s="27" t="s">
        <v>21</v>
      </c>
      <c r="C820" s="27">
        <v>1185732</v>
      </c>
      <c r="D820" s="28">
        <v>44299</v>
      </c>
      <c r="E820" s="27" t="s">
        <v>40</v>
      </c>
      <c r="F820" s="27" t="s">
        <v>56</v>
      </c>
      <c r="G820" s="27" t="s">
        <v>57</v>
      </c>
      <c r="H820" s="27" t="s">
        <v>28</v>
      </c>
      <c r="I820" s="29">
        <v>0.5</v>
      </c>
      <c r="J820" s="30">
        <v>500</v>
      </c>
      <c r="K820" s="31">
        <f t="shared" si="6"/>
        <v>250</v>
      </c>
      <c r="L820" s="31">
        <f t="shared" si="7"/>
        <v>75</v>
      </c>
      <c r="M820" s="32">
        <v>0.3</v>
      </c>
      <c r="O820" s="37"/>
      <c r="P820" s="38"/>
      <c r="Q820" s="33"/>
      <c r="R820" s="34"/>
    </row>
    <row r="821" spans="1:18" ht="15.75" customHeight="1">
      <c r="A821" s="22"/>
      <c r="B821" s="27" t="s">
        <v>21</v>
      </c>
      <c r="C821" s="27">
        <v>1185732</v>
      </c>
      <c r="D821" s="28">
        <v>44299</v>
      </c>
      <c r="E821" s="27" t="s">
        <v>40</v>
      </c>
      <c r="F821" s="27" t="s">
        <v>56</v>
      </c>
      <c r="G821" s="27" t="s">
        <v>57</v>
      </c>
      <c r="H821" s="27" t="s">
        <v>29</v>
      </c>
      <c r="I821" s="29">
        <v>0.4</v>
      </c>
      <c r="J821" s="30">
        <v>1750</v>
      </c>
      <c r="K821" s="31">
        <f t="shared" si="6"/>
        <v>700</v>
      </c>
      <c r="L821" s="31">
        <f t="shared" si="7"/>
        <v>315</v>
      </c>
      <c r="M821" s="32">
        <v>0.45</v>
      </c>
      <c r="O821" s="37"/>
      <c r="P821" s="38"/>
      <c r="Q821" s="33"/>
      <c r="R821" s="34"/>
    </row>
    <row r="822" spans="1:18" ht="15.75" customHeight="1">
      <c r="A822" s="22"/>
      <c r="B822" s="27" t="s">
        <v>21</v>
      </c>
      <c r="C822" s="27">
        <v>1185732</v>
      </c>
      <c r="D822" s="28">
        <v>44330</v>
      </c>
      <c r="E822" s="27" t="s">
        <v>40</v>
      </c>
      <c r="F822" s="27" t="s">
        <v>56</v>
      </c>
      <c r="G822" s="27" t="s">
        <v>57</v>
      </c>
      <c r="H822" s="27" t="s">
        <v>24</v>
      </c>
      <c r="I822" s="29">
        <v>0.5</v>
      </c>
      <c r="J822" s="30">
        <v>4450</v>
      </c>
      <c r="K822" s="31">
        <f t="shared" si="6"/>
        <v>2225</v>
      </c>
      <c r="L822" s="31">
        <f t="shared" si="7"/>
        <v>778.75000000000011</v>
      </c>
      <c r="M822" s="32">
        <v>0.35000000000000003</v>
      </c>
      <c r="O822" s="37"/>
      <c r="P822" s="38"/>
      <c r="Q822" s="33"/>
      <c r="R822" s="34"/>
    </row>
    <row r="823" spans="1:18" ht="15.75" customHeight="1">
      <c r="A823" s="22"/>
      <c r="B823" s="27" t="s">
        <v>21</v>
      </c>
      <c r="C823" s="27">
        <v>1185732</v>
      </c>
      <c r="D823" s="28">
        <v>44330</v>
      </c>
      <c r="E823" s="27" t="s">
        <v>40</v>
      </c>
      <c r="F823" s="27" t="s">
        <v>56</v>
      </c>
      <c r="G823" s="27" t="s">
        <v>57</v>
      </c>
      <c r="H823" s="27" t="s">
        <v>25</v>
      </c>
      <c r="I823" s="29">
        <v>0.45000000000000007</v>
      </c>
      <c r="J823" s="30">
        <v>1500</v>
      </c>
      <c r="K823" s="31">
        <f t="shared" si="6"/>
        <v>675.00000000000011</v>
      </c>
      <c r="L823" s="31">
        <f t="shared" si="7"/>
        <v>202.50000000000003</v>
      </c>
      <c r="M823" s="32">
        <v>0.3</v>
      </c>
      <c r="O823" s="37"/>
      <c r="P823" s="38"/>
      <c r="Q823" s="33"/>
      <c r="R823" s="34"/>
    </row>
    <row r="824" spans="1:18" ht="15.75" customHeight="1">
      <c r="A824" s="22"/>
      <c r="B824" s="27" t="s">
        <v>21</v>
      </c>
      <c r="C824" s="27">
        <v>1185732</v>
      </c>
      <c r="D824" s="28">
        <v>44330</v>
      </c>
      <c r="E824" s="27" t="s">
        <v>40</v>
      </c>
      <c r="F824" s="27" t="s">
        <v>56</v>
      </c>
      <c r="G824" s="27" t="s">
        <v>57</v>
      </c>
      <c r="H824" s="27" t="s">
        <v>26</v>
      </c>
      <c r="I824" s="29">
        <v>0.4</v>
      </c>
      <c r="J824" s="30">
        <v>1250</v>
      </c>
      <c r="K824" s="31">
        <f t="shared" si="6"/>
        <v>500</v>
      </c>
      <c r="L824" s="31">
        <f t="shared" si="7"/>
        <v>150</v>
      </c>
      <c r="M824" s="32">
        <v>0.3</v>
      </c>
      <c r="O824" s="37"/>
      <c r="P824" s="38"/>
      <c r="Q824" s="33"/>
      <c r="R824" s="34"/>
    </row>
    <row r="825" spans="1:18" ht="15.75" customHeight="1">
      <c r="A825" s="22"/>
      <c r="B825" s="27" t="s">
        <v>21</v>
      </c>
      <c r="C825" s="27">
        <v>1185732</v>
      </c>
      <c r="D825" s="28">
        <v>44330</v>
      </c>
      <c r="E825" s="27" t="s">
        <v>40</v>
      </c>
      <c r="F825" s="27" t="s">
        <v>56</v>
      </c>
      <c r="G825" s="27" t="s">
        <v>57</v>
      </c>
      <c r="H825" s="27" t="s">
        <v>27</v>
      </c>
      <c r="I825" s="29">
        <v>0.4</v>
      </c>
      <c r="J825" s="30">
        <v>500</v>
      </c>
      <c r="K825" s="31">
        <f t="shared" si="6"/>
        <v>200</v>
      </c>
      <c r="L825" s="31">
        <f t="shared" si="7"/>
        <v>70</v>
      </c>
      <c r="M825" s="32">
        <v>0.35000000000000003</v>
      </c>
      <c r="O825" s="37"/>
      <c r="P825" s="38"/>
      <c r="Q825" s="33"/>
      <c r="R825" s="34"/>
    </row>
    <row r="826" spans="1:18" ht="15.75" customHeight="1">
      <c r="A826" s="22"/>
      <c r="B826" s="27" t="s">
        <v>21</v>
      </c>
      <c r="C826" s="27">
        <v>1185732</v>
      </c>
      <c r="D826" s="28">
        <v>44330</v>
      </c>
      <c r="E826" s="27" t="s">
        <v>40</v>
      </c>
      <c r="F826" s="27" t="s">
        <v>56</v>
      </c>
      <c r="G826" s="27" t="s">
        <v>57</v>
      </c>
      <c r="H826" s="27" t="s">
        <v>28</v>
      </c>
      <c r="I826" s="29">
        <v>0.54999999999999993</v>
      </c>
      <c r="J826" s="30">
        <v>750</v>
      </c>
      <c r="K826" s="31">
        <f t="shared" si="6"/>
        <v>412.49999999999994</v>
      </c>
      <c r="L826" s="31">
        <f t="shared" si="7"/>
        <v>123.74999999999997</v>
      </c>
      <c r="M826" s="32">
        <v>0.3</v>
      </c>
      <c r="O826" s="37"/>
      <c r="P826" s="38"/>
      <c r="Q826" s="33"/>
      <c r="R826" s="34"/>
    </row>
    <row r="827" spans="1:18" ht="15.75" customHeight="1">
      <c r="A827" s="22"/>
      <c r="B827" s="27" t="s">
        <v>21</v>
      </c>
      <c r="C827" s="27">
        <v>1185732</v>
      </c>
      <c r="D827" s="28">
        <v>44330</v>
      </c>
      <c r="E827" s="27" t="s">
        <v>40</v>
      </c>
      <c r="F827" s="27" t="s">
        <v>56</v>
      </c>
      <c r="G827" s="27" t="s">
        <v>57</v>
      </c>
      <c r="H827" s="27" t="s">
        <v>29</v>
      </c>
      <c r="I827" s="29">
        <v>0.6</v>
      </c>
      <c r="J827" s="30">
        <v>1750</v>
      </c>
      <c r="K827" s="31">
        <f t="shared" si="6"/>
        <v>1050</v>
      </c>
      <c r="L827" s="31">
        <f t="shared" si="7"/>
        <v>472.5</v>
      </c>
      <c r="M827" s="32">
        <v>0.45</v>
      </c>
      <c r="O827" s="37"/>
      <c r="P827" s="38"/>
      <c r="Q827" s="33"/>
      <c r="R827" s="34"/>
    </row>
    <row r="828" spans="1:18" ht="15.75" customHeight="1">
      <c r="A828" s="22"/>
      <c r="B828" s="27" t="s">
        <v>21</v>
      </c>
      <c r="C828" s="27">
        <v>1185732</v>
      </c>
      <c r="D828" s="28">
        <v>44360</v>
      </c>
      <c r="E828" s="27" t="s">
        <v>40</v>
      </c>
      <c r="F828" s="27" t="s">
        <v>56</v>
      </c>
      <c r="G828" s="27" t="s">
        <v>57</v>
      </c>
      <c r="H828" s="27" t="s">
        <v>24</v>
      </c>
      <c r="I828" s="29">
        <v>0.45</v>
      </c>
      <c r="J828" s="30">
        <v>4250</v>
      </c>
      <c r="K828" s="31">
        <f t="shared" si="6"/>
        <v>1912.5</v>
      </c>
      <c r="L828" s="31">
        <f t="shared" si="7"/>
        <v>669.37500000000011</v>
      </c>
      <c r="M828" s="32">
        <v>0.35000000000000003</v>
      </c>
      <c r="O828" s="37"/>
      <c r="P828" s="38"/>
      <c r="Q828" s="33"/>
      <c r="R828" s="34"/>
    </row>
    <row r="829" spans="1:18" ht="15.75" customHeight="1">
      <c r="A829" s="22"/>
      <c r="B829" s="27" t="s">
        <v>21</v>
      </c>
      <c r="C829" s="27">
        <v>1185732</v>
      </c>
      <c r="D829" s="28">
        <v>44360</v>
      </c>
      <c r="E829" s="27" t="s">
        <v>40</v>
      </c>
      <c r="F829" s="27" t="s">
        <v>56</v>
      </c>
      <c r="G829" s="27" t="s">
        <v>57</v>
      </c>
      <c r="H829" s="27" t="s">
        <v>25</v>
      </c>
      <c r="I829" s="29">
        <v>0.40000000000000008</v>
      </c>
      <c r="J829" s="30">
        <v>1750</v>
      </c>
      <c r="K829" s="31">
        <f t="shared" si="6"/>
        <v>700.00000000000011</v>
      </c>
      <c r="L829" s="31">
        <f t="shared" si="7"/>
        <v>210.00000000000003</v>
      </c>
      <c r="M829" s="32">
        <v>0.3</v>
      </c>
      <c r="O829" s="37"/>
      <c r="P829" s="38"/>
      <c r="Q829" s="33"/>
      <c r="R829" s="34"/>
    </row>
    <row r="830" spans="1:18" ht="15.75" customHeight="1">
      <c r="A830" s="22"/>
      <c r="B830" s="27" t="s">
        <v>21</v>
      </c>
      <c r="C830" s="27">
        <v>1185732</v>
      </c>
      <c r="D830" s="28">
        <v>44360</v>
      </c>
      <c r="E830" s="27" t="s">
        <v>40</v>
      </c>
      <c r="F830" s="27" t="s">
        <v>56</v>
      </c>
      <c r="G830" s="27" t="s">
        <v>57</v>
      </c>
      <c r="H830" s="27" t="s">
        <v>26</v>
      </c>
      <c r="I830" s="29">
        <v>0.35000000000000003</v>
      </c>
      <c r="J830" s="30">
        <v>1750</v>
      </c>
      <c r="K830" s="31">
        <f t="shared" si="6"/>
        <v>612.50000000000011</v>
      </c>
      <c r="L830" s="31">
        <f t="shared" si="7"/>
        <v>183.75000000000003</v>
      </c>
      <c r="M830" s="32">
        <v>0.3</v>
      </c>
      <c r="O830" s="37"/>
      <c r="P830" s="38"/>
      <c r="Q830" s="33"/>
      <c r="R830" s="34"/>
    </row>
    <row r="831" spans="1:18" ht="15.75" customHeight="1">
      <c r="A831" s="22"/>
      <c r="B831" s="27" t="s">
        <v>21</v>
      </c>
      <c r="C831" s="27">
        <v>1185732</v>
      </c>
      <c r="D831" s="28">
        <v>44360</v>
      </c>
      <c r="E831" s="27" t="s">
        <v>40</v>
      </c>
      <c r="F831" s="27" t="s">
        <v>56</v>
      </c>
      <c r="G831" s="27" t="s">
        <v>57</v>
      </c>
      <c r="H831" s="27" t="s">
        <v>27</v>
      </c>
      <c r="I831" s="29">
        <v>0.35000000000000003</v>
      </c>
      <c r="J831" s="30">
        <v>1500</v>
      </c>
      <c r="K831" s="31">
        <f t="shared" si="6"/>
        <v>525</v>
      </c>
      <c r="L831" s="31">
        <f t="shared" si="7"/>
        <v>183.75000000000003</v>
      </c>
      <c r="M831" s="32">
        <v>0.35000000000000003</v>
      </c>
      <c r="O831" s="37"/>
      <c r="P831" s="38"/>
      <c r="Q831" s="33"/>
      <c r="R831" s="34"/>
    </row>
    <row r="832" spans="1:18" ht="15.75" customHeight="1">
      <c r="A832" s="22"/>
      <c r="B832" s="27" t="s">
        <v>21</v>
      </c>
      <c r="C832" s="27">
        <v>1185732</v>
      </c>
      <c r="D832" s="28">
        <v>44360</v>
      </c>
      <c r="E832" s="27" t="s">
        <v>40</v>
      </c>
      <c r="F832" s="27" t="s">
        <v>56</v>
      </c>
      <c r="G832" s="27" t="s">
        <v>57</v>
      </c>
      <c r="H832" s="27" t="s">
        <v>28</v>
      </c>
      <c r="I832" s="29">
        <v>0.5</v>
      </c>
      <c r="J832" s="30">
        <v>1500</v>
      </c>
      <c r="K832" s="31">
        <f t="shared" si="6"/>
        <v>750</v>
      </c>
      <c r="L832" s="31">
        <f t="shared" si="7"/>
        <v>225</v>
      </c>
      <c r="M832" s="32">
        <v>0.3</v>
      </c>
      <c r="O832" s="37"/>
      <c r="P832" s="38"/>
      <c r="Q832" s="33"/>
      <c r="R832" s="34"/>
    </row>
    <row r="833" spans="1:18" ht="15.75" customHeight="1">
      <c r="A833" s="22"/>
      <c r="B833" s="27" t="s">
        <v>21</v>
      </c>
      <c r="C833" s="27">
        <v>1185732</v>
      </c>
      <c r="D833" s="28">
        <v>44360</v>
      </c>
      <c r="E833" s="27" t="s">
        <v>40</v>
      </c>
      <c r="F833" s="27" t="s">
        <v>56</v>
      </c>
      <c r="G833" s="27" t="s">
        <v>57</v>
      </c>
      <c r="H833" s="27" t="s">
        <v>29</v>
      </c>
      <c r="I833" s="29">
        <v>0.55000000000000004</v>
      </c>
      <c r="J833" s="30">
        <v>3250</v>
      </c>
      <c r="K833" s="31">
        <f t="shared" si="6"/>
        <v>1787.5000000000002</v>
      </c>
      <c r="L833" s="31">
        <f t="shared" si="7"/>
        <v>804.37500000000011</v>
      </c>
      <c r="M833" s="32">
        <v>0.45</v>
      </c>
      <c r="O833" s="37"/>
      <c r="P833" s="38"/>
      <c r="Q833" s="33"/>
      <c r="R833" s="34"/>
    </row>
    <row r="834" spans="1:18" ht="15.75" customHeight="1">
      <c r="A834" s="22"/>
      <c r="B834" s="27" t="s">
        <v>21</v>
      </c>
      <c r="C834" s="27">
        <v>1185732</v>
      </c>
      <c r="D834" s="28">
        <v>44389</v>
      </c>
      <c r="E834" s="27" t="s">
        <v>40</v>
      </c>
      <c r="F834" s="27" t="s">
        <v>56</v>
      </c>
      <c r="G834" s="27" t="s">
        <v>57</v>
      </c>
      <c r="H834" s="27" t="s">
        <v>24</v>
      </c>
      <c r="I834" s="29">
        <v>0.5</v>
      </c>
      <c r="J834" s="30">
        <v>5500</v>
      </c>
      <c r="K834" s="31">
        <f t="shared" si="6"/>
        <v>2750</v>
      </c>
      <c r="L834" s="31">
        <f t="shared" si="7"/>
        <v>962.50000000000011</v>
      </c>
      <c r="M834" s="32">
        <v>0.35000000000000003</v>
      </c>
      <c r="O834" s="37"/>
      <c r="P834" s="38"/>
      <c r="Q834" s="33"/>
      <c r="R834" s="34"/>
    </row>
    <row r="835" spans="1:18" ht="15.75" customHeight="1">
      <c r="A835" s="22"/>
      <c r="B835" s="27" t="s">
        <v>21</v>
      </c>
      <c r="C835" s="27">
        <v>1185732</v>
      </c>
      <c r="D835" s="28">
        <v>44389</v>
      </c>
      <c r="E835" s="27" t="s">
        <v>40</v>
      </c>
      <c r="F835" s="27" t="s">
        <v>56</v>
      </c>
      <c r="G835" s="27" t="s">
        <v>57</v>
      </c>
      <c r="H835" s="27" t="s">
        <v>25</v>
      </c>
      <c r="I835" s="29">
        <v>0.45000000000000007</v>
      </c>
      <c r="J835" s="30">
        <v>3000</v>
      </c>
      <c r="K835" s="31">
        <f t="shared" si="6"/>
        <v>1350.0000000000002</v>
      </c>
      <c r="L835" s="31">
        <f t="shared" si="7"/>
        <v>405.00000000000006</v>
      </c>
      <c r="M835" s="32">
        <v>0.3</v>
      </c>
      <c r="O835" s="37"/>
      <c r="P835" s="38"/>
      <c r="Q835" s="33"/>
      <c r="R835" s="34"/>
    </row>
    <row r="836" spans="1:18" ht="15.75" customHeight="1">
      <c r="A836" s="22"/>
      <c r="B836" s="27" t="s">
        <v>21</v>
      </c>
      <c r="C836" s="27">
        <v>1185732</v>
      </c>
      <c r="D836" s="28">
        <v>44389</v>
      </c>
      <c r="E836" s="27" t="s">
        <v>40</v>
      </c>
      <c r="F836" s="27" t="s">
        <v>56</v>
      </c>
      <c r="G836" s="27" t="s">
        <v>57</v>
      </c>
      <c r="H836" s="27" t="s">
        <v>26</v>
      </c>
      <c r="I836" s="29">
        <v>0.4</v>
      </c>
      <c r="J836" s="30">
        <v>2250</v>
      </c>
      <c r="K836" s="31">
        <f t="shared" si="6"/>
        <v>900</v>
      </c>
      <c r="L836" s="31">
        <f t="shared" si="7"/>
        <v>270</v>
      </c>
      <c r="M836" s="32">
        <v>0.3</v>
      </c>
      <c r="O836" s="37"/>
      <c r="P836" s="38"/>
      <c r="Q836" s="33"/>
      <c r="R836" s="34"/>
    </row>
    <row r="837" spans="1:18" ht="15.75" customHeight="1">
      <c r="A837" s="22"/>
      <c r="B837" s="27" t="s">
        <v>21</v>
      </c>
      <c r="C837" s="27">
        <v>1185732</v>
      </c>
      <c r="D837" s="28">
        <v>44389</v>
      </c>
      <c r="E837" s="27" t="s">
        <v>40</v>
      </c>
      <c r="F837" s="27" t="s">
        <v>56</v>
      </c>
      <c r="G837" s="27" t="s">
        <v>57</v>
      </c>
      <c r="H837" s="27" t="s">
        <v>27</v>
      </c>
      <c r="I837" s="29">
        <v>0.4</v>
      </c>
      <c r="J837" s="30">
        <v>1750</v>
      </c>
      <c r="K837" s="31">
        <f t="shared" si="6"/>
        <v>700</v>
      </c>
      <c r="L837" s="31">
        <f t="shared" si="7"/>
        <v>245.00000000000003</v>
      </c>
      <c r="M837" s="32">
        <v>0.35000000000000003</v>
      </c>
      <c r="O837" s="37"/>
      <c r="P837" s="38"/>
      <c r="Q837" s="33"/>
      <c r="R837" s="34"/>
    </row>
    <row r="838" spans="1:18" ht="15.75" customHeight="1">
      <c r="A838" s="22"/>
      <c r="B838" s="27" t="s">
        <v>21</v>
      </c>
      <c r="C838" s="27">
        <v>1185732</v>
      </c>
      <c r="D838" s="28">
        <v>44389</v>
      </c>
      <c r="E838" s="27" t="s">
        <v>40</v>
      </c>
      <c r="F838" s="27" t="s">
        <v>56</v>
      </c>
      <c r="G838" s="27" t="s">
        <v>57</v>
      </c>
      <c r="H838" s="27" t="s">
        <v>28</v>
      </c>
      <c r="I838" s="29">
        <v>0.5</v>
      </c>
      <c r="J838" s="30">
        <v>2000</v>
      </c>
      <c r="K838" s="31">
        <f t="shared" si="6"/>
        <v>1000</v>
      </c>
      <c r="L838" s="31">
        <f t="shared" si="7"/>
        <v>300</v>
      </c>
      <c r="M838" s="32">
        <v>0.3</v>
      </c>
      <c r="O838" s="37"/>
      <c r="P838" s="38"/>
      <c r="Q838" s="33"/>
      <c r="R838" s="34"/>
    </row>
    <row r="839" spans="1:18" ht="15.75" customHeight="1">
      <c r="A839" s="22"/>
      <c r="B839" s="27" t="s">
        <v>21</v>
      </c>
      <c r="C839" s="27">
        <v>1185732</v>
      </c>
      <c r="D839" s="28">
        <v>44389</v>
      </c>
      <c r="E839" s="27" t="s">
        <v>40</v>
      </c>
      <c r="F839" s="27" t="s">
        <v>56</v>
      </c>
      <c r="G839" s="27" t="s">
        <v>57</v>
      </c>
      <c r="H839" s="27" t="s">
        <v>29</v>
      </c>
      <c r="I839" s="29">
        <v>0.55000000000000004</v>
      </c>
      <c r="J839" s="30">
        <v>3750</v>
      </c>
      <c r="K839" s="31">
        <f t="shared" si="6"/>
        <v>2062.5</v>
      </c>
      <c r="L839" s="31">
        <f t="shared" si="7"/>
        <v>928.125</v>
      </c>
      <c r="M839" s="32">
        <v>0.45</v>
      </c>
      <c r="O839" s="37"/>
      <c r="P839" s="38"/>
      <c r="Q839" s="33"/>
      <c r="R839" s="34"/>
    </row>
    <row r="840" spans="1:18" ht="15.75" customHeight="1">
      <c r="A840" s="22"/>
      <c r="B840" s="27" t="s">
        <v>21</v>
      </c>
      <c r="C840" s="27">
        <v>1185732</v>
      </c>
      <c r="D840" s="28">
        <v>44421</v>
      </c>
      <c r="E840" s="27" t="s">
        <v>40</v>
      </c>
      <c r="F840" s="27" t="s">
        <v>56</v>
      </c>
      <c r="G840" s="27" t="s">
        <v>57</v>
      </c>
      <c r="H840" s="27" t="s">
        <v>24</v>
      </c>
      <c r="I840" s="29">
        <v>0.5</v>
      </c>
      <c r="J840" s="30">
        <v>5250</v>
      </c>
      <c r="K840" s="31">
        <f t="shared" si="6"/>
        <v>2625</v>
      </c>
      <c r="L840" s="31">
        <f t="shared" si="7"/>
        <v>918.75000000000011</v>
      </c>
      <c r="M840" s="32">
        <v>0.35000000000000003</v>
      </c>
      <c r="O840" s="37"/>
      <c r="P840" s="38"/>
      <c r="Q840" s="33"/>
      <c r="R840" s="34"/>
    </row>
    <row r="841" spans="1:18" ht="15.75" customHeight="1">
      <c r="A841" s="22"/>
      <c r="B841" s="27" t="s">
        <v>21</v>
      </c>
      <c r="C841" s="27">
        <v>1185732</v>
      </c>
      <c r="D841" s="28">
        <v>44421</v>
      </c>
      <c r="E841" s="27" t="s">
        <v>40</v>
      </c>
      <c r="F841" s="27" t="s">
        <v>56</v>
      </c>
      <c r="G841" s="27" t="s">
        <v>57</v>
      </c>
      <c r="H841" s="27" t="s">
        <v>25</v>
      </c>
      <c r="I841" s="29">
        <v>0.45000000000000007</v>
      </c>
      <c r="J841" s="30">
        <v>3000</v>
      </c>
      <c r="K841" s="31">
        <f t="shared" si="6"/>
        <v>1350.0000000000002</v>
      </c>
      <c r="L841" s="31">
        <f t="shared" si="7"/>
        <v>405.00000000000006</v>
      </c>
      <c r="M841" s="32">
        <v>0.3</v>
      </c>
      <c r="O841" s="37"/>
      <c r="P841" s="38"/>
      <c r="Q841" s="33"/>
      <c r="R841" s="34"/>
    </row>
    <row r="842" spans="1:18" ht="15.75" customHeight="1">
      <c r="A842" s="22"/>
      <c r="B842" s="27" t="s">
        <v>21</v>
      </c>
      <c r="C842" s="27">
        <v>1185732</v>
      </c>
      <c r="D842" s="28">
        <v>44421</v>
      </c>
      <c r="E842" s="27" t="s">
        <v>40</v>
      </c>
      <c r="F842" s="27" t="s">
        <v>56</v>
      </c>
      <c r="G842" s="27" t="s">
        <v>57</v>
      </c>
      <c r="H842" s="27" t="s">
        <v>26</v>
      </c>
      <c r="I842" s="29">
        <v>0.4</v>
      </c>
      <c r="J842" s="30">
        <v>2250</v>
      </c>
      <c r="K842" s="31">
        <f t="shared" si="6"/>
        <v>900</v>
      </c>
      <c r="L842" s="31">
        <f t="shared" si="7"/>
        <v>270</v>
      </c>
      <c r="M842" s="32">
        <v>0.3</v>
      </c>
      <c r="O842" s="37"/>
      <c r="P842" s="38"/>
      <c r="Q842" s="33"/>
      <c r="R842" s="34"/>
    </row>
    <row r="843" spans="1:18" ht="15.75" customHeight="1">
      <c r="A843" s="22"/>
      <c r="B843" s="27" t="s">
        <v>21</v>
      </c>
      <c r="C843" s="27">
        <v>1185732</v>
      </c>
      <c r="D843" s="28">
        <v>44421</v>
      </c>
      <c r="E843" s="27" t="s">
        <v>40</v>
      </c>
      <c r="F843" s="27" t="s">
        <v>56</v>
      </c>
      <c r="G843" s="27" t="s">
        <v>57</v>
      </c>
      <c r="H843" s="27" t="s">
        <v>27</v>
      </c>
      <c r="I843" s="29">
        <v>0.35000000000000003</v>
      </c>
      <c r="J843" s="30">
        <v>1750</v>
      </c>
      <c r="K843" s="31">
        <f t="shared" si="6"/>
        <v>612.50000000000011</v>
      </c>
      <c r="L843" s="31">
        <f t="shared" si="7"/>
        <v>214.37500000000006</v>
      </c>
      <c r="M843" s="32">
        <v>0.35000000000000003</v>
      </c>
      <c r="O843" s="37"/>
      <c r="P843" s="38"/>
      <c r="Q843" s="33"/>
      <c r="R843" s="34"/>
    </row>
    <row r="844" spans="1:18" ht="15.75" customHeight="1">
      <c r="A844" s="22"/>
      <c r="B844" s="27" t="s">
        <v>21</v>
      </c>
      <c r="C844" s="27">
        <v>1185732</v>
      </c>
      <c r="D844" s="28">
        <v>44421</v>
      </c>
      <c r="E844" s="27" t="s">
        <v>40</v>
      </c>
      <c r="F844" s="27" t="s">
        <v>56</v>
      </c>
      <c r="G844" s="27" t="s">
        <v>57</v>
      </c>
      <c r="H844" s="27" t="s">
        <v>28</v>
      </c>
      <c r="I844" s="29">
        <v>0.45</v>
      </c>
      <c r="J844" s="30">
        <v>1500</v>
      </c>
      <c r="K844" s="31">
        <f t="shared" si="6"/>
        <v>675</v>
      </c>
      <c r="L844" s="31">
        <f t="shared" si="7"/>
        <v>202.5</v>
      </c>
      <c r="M844" s="32">
        <v>0.3</v>
      </c>
      <c r="O844" s="37"/>
      <c r="P844" s="38"/>
      <c r="Q844" s="33"/>
      <c r="R844" s="34"/>
    </row>
    <row r="845" spans="1:18" ht="15.75" customHeight="1">
      <c r="A845" s="22"/>
      <c r="B845" s="27" t="s">
        <v>21</v>
      </c>
      <c r="C845" s="27">
        <v>1185732</v>
      </c>
      <c r="D845" s="28">
        <v>44421</v>
      </c>
      <c r="E845" s="27" t="s">
        <v>40</v>
      </c>
      <c r="F845" s="27" t="s">
        <v>56</v>
      </c>
      <c r="G845" s="27" t="s">
        <v>57</v>
      </c>
      <c r="H845" s="27" t="s">
        <v>29</v>
      </c>
      <c r="I845" s="29">
        <v>0.5</v>
      </c>
      <c r="J845" s="30">
        <v>3250</v>
      </c>
      <c r="K845" s="31">
        <f t="shared" si="6"/>
        <v>1625</v>
      </c>
      <c r="L845" s="31">
        <f t="shared" si="7"/>
        <v>731.25</v>
      </c>
      <c r="M845" s="32">
        <v>0.45</v>
      </c>
      <c r="O845" s="37"/>
      <c r="P845" s="38"/>
      <c r="Q845" s="33"/>
      <c r="R845" s="34"/>
    </row>
    <row r="846" spans="1:18" ht="15.75" customHeight="1">
      <c r="A846" s="22"/>
      <c r="B846" s="27" t="s">
        <v>21</v>
      </c>
      <c r="C846" s="27">
        <v>1185732</v>
      </c>
      <c r="D846" s="28">
        <v>44453</v>
      </c>
      <c r="E846" s="27" t="s">
        <v>40</v>
      </c>
      <c r="F846" s="27" t="s">
        <v>56</v>
      </c>
      <c r="G846" s="27" t="s">
        <v>57</v>
      </c>
      <c r="H846" s="27" t="s">
        <v>24</v>
      </c>
      <c r="I846" s="29">
        <v>0.45</v>
      </c>
      <c r="J846" s="30">
        <v>4500</v>
      </c>
      <c r="K846" s="31">
        <f t="shared" si="6"/>
        <v>2025</v>
      </c>
      <c r="L846" s="31">
        <f t="shared" si="7"/>
        <v>708.75000000000011</v>
      </c>
      <c r="M846" s="32">
        <v>0.35000000000000003</v>
      </c>
      <c r="O846" s="37"/>
      <c r="P846" s="38"/>
      <c r="Q846" s="33"/>
      <c r="R846" s="34"/>
    </row>
    <row r="847" spans="1:18" ht="15.75" customHeight="1">
      <c r="A847" s="22"/>
      <c r="B847" s="27" t="s">
        <v>21</v>
      </c>
      <c r="C847" s="27">
        <v>1185732</v>
      </c>
      <c r="D847" s="28">
        <v>44453</v>
      </c>
      <c r="E847" s="27" t="s">
        <v>40</v>
      </c>
      <c r="F847" s="27" t="s">
        <v>56</v>
      </c>
      <c r="G847" s="27" t="s">
        <v>57</v>
      </c>
      <c r="H847" s="27" t="s">
        <v>25</v>
      </c>
      <c r="I847" s="29">
        <v>0.40000000000000008</v>
      </c>
      <c r="J847" s="30">
        <v>2500</v>
      </c>
      <c r="K847" s="31">
        <f t="shared" si="6"/>
        <v>1000.0000000000002</v>
      </c>
      <c r="L847" s="31">
        <f t="shared" si="7"/>
        <v>300.00000000000006</v>
      </c>
      <c r="M847" s="32">
        <v>0.3</v>
      </c>
      <c r="O847" s="37"/>
      <c r="P847" s="38"/>
      <c r="Q847" s="33"/>
      <c r="R847" s="34"/>
    </row>
    <row r="848" spans="1:18" ht="15.75" customHeight="1">
      <c r="A848" s="22"/>
      <c r="B848" s="27" t="s">
        <v>21</v>
      </c>
      <c r="C848" s="27">
        <v>1185732</v>
      </c>
      <c r="D848" s="28">
        <v>44453</v>
      </c>
      <c r="E848" s="27" t="s">
        <v>40</v>
      </c>
      <c r="F848" s="27" t="s">
        <v>56</v>
      </c>
      <c r="G848" s="27" t="s">
        <v>57</v>
      </c>
      <c r="H848" s="27" t="s">
        <v>26</v>
      </c>
      <c r="I848" s="29">
        <v>0.25</v>
      </c>
      <c r="J848" s="30">
        <v>1500</v>
      </c>
      <c r="K848" s="31">
        <f t="shared" si="6"/>
        <v>375</v>
      </c>
      <c r="L848" s="31">
        <f t="shared" si="7"/>
        <v>112.5</v>
      </c>
      <c r="M848" s="32">
        <v>0.3</v>
      </c>
      <c r="O848" s="37"/>
      <c r="P848" s="38"/>
      <c r="Q848" s="33"/>
      <c r="R848" s="34"/>
    </row>
    <row r="849" spans="1:18" ht="15.75" customHeight="1">
      <c r="A849" s="22"/>
      <c r="B849" s="27" t="s">
        <v>21</v>
      </c>
      <c r="C849" s="27">
        <v>1185732</v>
      </c>
      <c r="D849" s="28">
        <v>44453</v>
      </c>
      <c r="E849" s="27" t="s">
        <v>40</v>
      </c>
      <c r="F849" s="27" t="s">
        <v>56</v>
      </c>
      <c r="G849" s="27" t="s">
        <v>57</v>
      </c>
      <c r="H849" s="27" t="s">
        <v>27</v>
      </c>
      <c r="I849" s="29">
        <v>0.25</v>
      </c>
      <c r="J849" s="30">
        <v>1250</v>
      </c>
      <c r="K849" s="31">
        <f t="shared" si="6"/>
        <v>312.5</v>
      </c>
      <c r="L849" s="31">
        <f t="shared" si="7"/>
        <v>109.37500000000001</v>
      </c>
      <c r="M849" s="32">
        <v>0.35000000000000003</v>
      </c>
      <c r="O849" s="37"/>
      <c r="P849" s="38"/>
      <c r="Q849" s="33"/>
      <c r="R849" s="34"/>
    </row>
    <row r="850" spans="1:18" ht="15.75" customHeight="1">
      <c r="A850" s="22"/>
      <c r="B850" s="27" t="s">
        <v>21</v>
      </c>
      <c r="C850" s="27">
        <v>1185732</v>
      </c>
      <c r="D850" s="28">
        <v>44453</v>
      </c>
      <c r="E850" s="27" t="s">
        <v>40</v>
      </c>
      <c r="F850" s="27" t="s">
        <v>56</v>
      </c>
      <c r="G850" s="27" t="s">
        <v>57</v>
      </c>
      <c r="H850" s="27" t="s">
        <v>28</v>
      </c>
      <c r="I850" s="29">
        <v>0.35</v>
      </c>
      <c r="J850" s="30">
        <v>1250</v>
      </c>
      <c r="K850" s="31">
        <f t="shared" si="6"/>
        <v>437.5</v>
      </c>
      <c r="L850" s="31">
        <f t="shared" si="7"/>
        <v>131.25</v>
      </c>
      <c r="M850" s="32">
        <v>0.3</v>
      </c>
      <c r="O850" s="37"/>
      <c r="P850" s="38"/>
      <c r="Q850" s="33"/>
      <c r="R850" s="34"/>
    </row>
    <row r="851" spans="1:18" ht="15.75" customHeight="1">
      <c r="A851" s="22"/>
      <c r="B851" s="27" t="s">
        <v>21</v>
      </c>
      <c r="C851" s="27">
        <v>1185732</v>
      </c>
      <c r="D851" s="28">
        <v>44453</v>
      </c>
      <c r="E851" s="27" t="s">
        <v>40</v>
      </c>
      <c r="F851" s="27" t="s">
        <v>56</v>
      </c>
      <c r="G851" s="27" t="s">
        <v>57</v>
      </c>
      <c r="H851" s="27" t="s">
        <v>29</v>
      </c>
      <c r="I851" s="29">
        <v>0.4</v>
      </c>
      <c r="J851" s="30">
        <v>2000</v>
      </c>
      <c r="K851" s="31">
        <f t="shared" si="6"/>
        <v>800</v>
      </c>
      <c r="L851" s="31">
        <f t="shared" si="7"/>
        <v>360</v>
      </c>
      <c r="M851" s="32">
        <v>0.45</v>
      </c>
      <c r="O851" s="37"/>
      <c r="P851" s="38"/>
      <c r="Q851" s="33"/>
      <c r="R851" s="34"/>
    </row>
    <row r="852" spans="1:18" ht="15.75" customHeight="1">
      <c r="A852" s="22"/>
      <c r="B852" s="27" t="s">
        <v>21</v>
      </c>
      <c r="C852" s="27">
        <v>1185732</v>
      </c>
      <c r="D852" s="28">
        <v>44482</v>
      </c>
      <c r="E852" s="27" t="s">
        <v>40</v>
      </c>
      <c r="F852" s="27" t="s">
        <v>56</v>
      </c>
      <c r="G852" s="27" t="s">
        <v>57</v>
      </c>
      <c r="H852" s="27" t="s">
        <v>24</v>
      </c>
      <c r="I852" s="29">
        <v>0.44999999999999996</v>
      </c>
      <c r="J852" s="30">
        <v>3750</v>
      </c>
      <c r="K852" s="31">
        <f t="shared" si="6"/>
        <v>1687.4999999999998</v>
      </c>
      <c r="L852" s="31">
        <f t="shared" si="7"/>
        <v>590.625</v>
      </c>
      <c r="M852" s="32">
        <v>0.35000000000000003</v>
      </c>
      <c r="O852" s="37"/>
      <c r="P852" s="38"/>
      <c r="Q852" s="33"/>
      <c r="R852" s="34"/>
    </row>
    <row r="853" spans="1:18" ht="15.75" customHeight="1">
      <c r="A853" s="22"/>
      <c r="B853" s="27" t="s">
        <v>21</v>
      </c>
      <c r="C853" s="27">
        <v>1185732</v>
      </c>
      <c r="D853" s="28">
        <v>44482</v>
      </c>
      <c r="E853" s="27" t="s">
        <v>40</v>
      </c>
      <c r="F853" s="27" t="s">
        <v>56</v>
      </c>
      <c r="G853" s="27" t="s">
        <v>57</v>
      </c>
      <c r="H853" s="27" t="s">
        <v>25</v>
      </c>
      <c r="I853" s="29">
        <v>0.35</v>
      </c>
      <c r="J853" s="30">
        <v>2000</v>
      </c>
      <c r="K853" s="31">
        <f t="shared" si="6"/>
        <v>700</v>
      </c>
      <c r="L853" s="31">
        <f t="shared" si="7"/>
        <v>210</v>
      </c>
      <c r="M853" s="32">
        <v>0.3</v>
      </c>
      <c r="O853" s="37"/>
      <c r="P853" s="38"/>
      <c r="Q853" s="33"/>
      <c r="R853" s="34"/>
    </row>
    <row r="854" spans="1:18" ht="15.75" customHeight="1">
      <c r="A854" s="22"/>
      <c r="B854" s="27" t="s">
        <v>21</v>
      </c>
      <c r="C854" s="27">
        <v>1185732</v>
      </c>
      <c r="D854" s="28">
        <v>44482</v>
      </c>
      <c r="E854" s="27" t="s">
        <v>40</v>
      </c>
      <c r="F854" s="27" t="s">
        <v>56</v>
      </c>
      <c r="G854" s="27" t="s">
        <v>57</v>
      </c>
      <c r="H854" s="27" t="s">
        <v>26</v>
      </c>
      <c r="I854" s="29">
        <v>0.35</v>
      </c>
      <c r="J854" s="30">
        <v>1000</v>
      </c>
      <c r="K854" s="31">
        <f t="shared" si="6"/>
        <v>350</v>
      </c>
      <c r="L854" s="31">
        <f t="shared" si="7"/>
        <v>105</v>
      </c>
      <c r="M854" s="32">
        <v>0.3</v>
      </c>
      <c r="O854" s="37"/>
      <c r="P854" s="38"/>
      <c r="Q854" s="33"/>
      <c r="R854" s="34"/>
    </row>
    <row r="855" spans="1:18" ht="15.75" customHeight="1">
      <c r="A855" s="22"/>
      <c r="B855" s="27" t="s">
        <v>21</v>
      </c>
      <c r="C855" s="27">
        <v>1185732</v>
      </c>
      <c r="D855" s="28">
        <v>44482</v>
      </c>
      <c r="E855" s="27" t="s">
        <v>40</v>
      </c>
      <c r="F855" s="27" t="s">
        <v>56</v>
      </c>
      <c r="G855" s="27" t="s">
        <v>57</v>
      </c>
      <c r="H855" s="27" t="s">
        <v>27</v>
      </c>
      <c r="I855" s="29">
        <v>0.35</v>
      </c>
      <c r="J855" s="30">
        <v>750</v>
      </c>
      <c r="K855" s="31">
        <f t="shared" si="6"/>
        <v>262.5</v>
      </c>
      <c r="L855" s="31">
        <f t="shared" si="7"/>
        <v>91.875000000000014</v>
      </c>
      <c r="M855" s="32">
        <v>0.35000000000000003</v>
      </c>
      <c r="O855" s="37"/>
      <c r="P855" s="38"/>
      <c r="Q855" s="33"/>
      <c r="R855" s="34"/>
    </row>
    <row r="856" spans="1:18" ht="15.75" customHeight="1">
      <c r="A856" s="22"/>
      <c r="B856" s="27" t="s">
        <v>21</v>
      </c>
      <c r="C856" s="27">
        <v>1185732</v>
      </c>
      <c r="D856" s="28">
        <v>44482</v>
      </c>
      <c r="E856" s="27" t="s">
        <v>40</v>
      </c>
      <c r="F856" s="27" t="s">
        <v>56</v>
      </c>
      <c r="G856" s="27" t="s">
        <v>57</v>
      </c>
      <c r="H856" s="27" t="s">
        <v>28</v>
      </c>
      <c r="I856" s="29">
        <v>0.44999999999999996</v>
      </c>
      <c r="J856" s="30">
        <v>750</v>
      </c>
      <c r="K856" s="31">
        <f t="shared" si="6"/>
        <v>337.49999999999994</v>
      </c>
      <c r="L856" s="31">
        <f t="shared" si="7"/>
        <v>101.24999999999999</v>
      </c>
      <c r="M856" s="32">
        <v>0.3</v>
      </c>
      <c r="O856" s="37"/>
      <c r="P856" s="38"/>
      <c r="Q856" s="33"/>
      <c r="R856" s="34"/>
    </row>
    <row r="857" spans="1:18" ht="15.75" customHeight="1">
      <c r="A857" s="22"/>
      <c r="B857" s="27" t="s">
        <v>21</v>
      </c>
      <c r="C857" s="27">
        <v>1185732</v>
      </c>
      <c r="D857" s="28">
        <v>44482</v>
      </c>
      <c r="E857" s="27" t="s">
        <v>40</v>
      </c>
      <c r="F857" s="27" t="s">
        <v>56</v>
      </c>
      <c r="G857" s="27" t="s">
        <v>57</v>
      </c>
      <c r="H857" s="27" t="s">
        <v>29</v>
      </c>
      <c r="I857" s="29">
        <v>0.49999999999999989</v>
      </c>
      <c r="J857" s="30">
        <v>2000</v>
      </c>
      <c r="K857" s="31">
        <f t="shared" si="6"/>
        <v>999.99999999999977</v>
      </c>
      <c r="L857" s="31">
        <f t="shared" si="7"/>
        <v>449.99999999999989</v>
      </c>
      <c r="M857" s="32">
        <v>0.45</v>
      </c>
      <c r="O857" s="37"/>
      <c r="P857" s="38"/>
      <c r="Q857" s="33"/>
      <c r="R857" s="34"/>
    </row>
    <row r="858" spans="1:18" ht="15.75" customHeight="1">
      <c r="A858" s="22"/>
      <c r="B858" s="27" t="s">
        <v>21</v>
      </c>
      <c r="C858" s="27">
        <v>1185732</v>
      </c>
      <c r="D858" s="28">
        <v>44513</v>
      </c>
      <c r="E858" s="27" t="s">
        <v>40</v>
      </c>
      <c r="F858" s="27" t="s">
        <v>56</v>
      </c>
      <c r="G858" s="27" t="s">
        <v>57</v>
      </c>
      <c r="H858" s="27" t="s">
        <v>24</v>
      </c>
      <c r="I858" s="29">
        <v>0.5</v>
      </c>
      <c r="J858" s="30">
        <v>3500</v>
      </c>
      <c r="K858" s="31">
        <f t="shared" si="6"/>
        <v>1750</v>
      </c>
      <c r="L858" s="31">
        <f t="shared" si="7"/>
        <v>612.50000000000011</v>
      </c>
      <c r="M858" s="32">
        <v>0.35000000000000003</v>
      </c>
      <c r="O858" s="37"/>
      <c r="P858" s="38"/>
      <c r="Q858" s="33"/>
      <c r="R858" s="34"/>
    </row>
    <row r="859" spans="1:18" ht="15.75" customHeight="1">
      <c r="A859" s="22"/>
      <c r="B859" s="27" t="s">
        <v>21</v>
      </c>
      <c r="C859" s="27">
        <v>1185732</v>
      </c>
      <c r="D859" s="28">
        <v>44513</v>
      </c>
      <c r="E859" s="27" t="s">
        <v>40</v>
      </c>
      <c r="F859" s="27" t="s">
        <v>56</v>
      </c>
      <c r="G859" s="27" t="s">
        <v>57</v>
      </c>
      <c r="H859" s="27" t="s">
        <v>25</v>
      </c>
      <c r="I859" s="29">
        <v>0.4</v>
      </c>
      <c r="J859" s="30">
        <v>2000</v>
      </c>
      <c r="K859" s="31">
        <f t="shared" si="6"/>
        <v>800</v>
      </c>
      <c r="L859" s="31">
        <f t="shared" si="7"/>
        <v>240</v>
      </c>
      <c r="M859" s="32">
        <v>0.3</v>
      </c>
      <c r="O859" s="37"/>
      <c r="P859" s="38"/>
      <c r="Q859" s="33"/>
      <c r="R859" s="34"/>
    </row>
    <row r="860" spans="1:18" ht="15.75" customHeight="1">
      <c r="A860" s="22"/>
      <c r="B860" s="27" t="s">
        <v>21</v>
      </c>
      <c r="C860" s="27">
        <v>1185732</v>
      </c>
      <c r="D860" s="28">
        <v>44513</v>
      </c>
      <c r="E860" s="27" t="s">
        <v>40</v>
      </c>
      <c r="F860" s="27" t="s">
        <v>56</v>
      </c>
      <c r="G860" s="27" t="s">
        <v>57</v>
      </c>
      <c r="H860" s="27" t="s">
        <v>26</v>
      </c>
      <c r="I860" s="29">
        <v>0.4</v>
      </c>
      <c r="J860" s="30">
        <v>1450</v>
      </c>
      <c r="K860" s="31">
        <f t="shared" si="6"/>
        <v>580</v>
      </c>
      <c r="L860" s="31">
        <f t="shared" si="7"/>
        <v>174</v>
      </c>
      <c r="M860" s="32">
        <v>0.3</v>
      </c>
      <c r="O860" s="37"/>
      <c r="P860" s="38"/>
      <c r="Q860" s="33"/>
      <c r="R860" s="34"/>
    </row>
    <row r="861" spans="1:18" ht="15.75" customHeight="1">
      <c r="A861" s="22"/>
      <c r="B861" s="27" t="s">
        <v>21</v>
      </c>
      <c r="C861" s="27">
        <v>1185732</v>
      </c>
      <c r="D861" s="28">
        <v>44513</v>
      </c>
      <c r="E861" s="27" t="s">
        <v>40</v>
      </c>
      <c r="F861" s="27" t="s">
        <v>56</v>
      </c>
      <c r="G861" s="27" t="s">
        <v>57</v>
      </c>
      <c r="H861" s="27" t="s">
        <v>27</v>
      </c>
      <c r="I861" s="29">
        <v>0.4</v>
      </c>
      <c r="J861" s="30">
        <v>1500</v>
      </c>
      <c r="K861" s="31">
        <f t="shared" si="6"/>
        <v>600</v>
      </c>
      <c r="L861" s="31">
        <f t="shared" si="7"/>
        <v>210.00000000000003</v>
      </c>
      <c r="M861" s="32">
        <v>0.35000000000000003</v>
      </c>
      <c r="O861" s="37"/>
      <c r="P861" s="38"/>
      <c r="Q861" s="33"/>
      <c r="R861" s="34"/>
    </row>
    <row r="862" spans="1:18" ht="15.75" customHeight="1">
      <c r="A862" s="22"/>
      <c r="B862" s="27" t="s">
        <v>21</v>
      </c>
      <c r="C862" s="27">
        <v>1185732</v>
      </c>
      <c r="D862" s="28">
        <v>44513</v>
      </c>
      <c r="E862" s="27" t="s">
        <v>40</v>
      </c>
      <c r="F862" s="27" t="s">
        <v>56</v>
      </c>
      <c r="G862" s="27" t="s">
        <v>57</v>
      </c>
      <c r="H862" s="27" t="s">
        <v>28</v>
      </c>
      <c r="I862" s="29">
        <v>0.54999999999999993</v>
      </c>
      <c r="J862" s="30">
        <v>1250</v>
      </c>
      <c r="K862" s="31">
        <f t="shared" si="6"/>
        <v>687.49999999999989</v>
      </c>
      <c r="L862" s="31">
        <f t="shared" si="7"/>
        <v>206.24999999999997</v>
      </c>
      <c r="M862" s="32">
        <v>0.3</v>
      </c>
      <c r="O862" s="37"/>
      <c r="P862" s="38"/>
      <c r="Q862" s="33"/>
      <c r="R862" s="34"/>
    </row>
    <row r="863" spans="1:18" ht="15.75" customHeight="1">
      <c r="A863" s="22"/>
      <c r="B863" s="27" t="s">
        <v>21</v>
      </c>
      <c r="C863" s="27">
        <v>1185732</v>
      </c>
      <c r="D863" s="28">
        <v>44513</v>
      </c>
      <c r="E863" s="27" t="s">
        <v>40</v>
      </c>
      <c r="F863" s="27" t="s">
        <v>56</v>
      </c>
      <c r="G863" s="27" t="s">
        <v>57</v>
      </c>
      <c r="H863" s="27" t="s">
        <v>29</v>
      </c>
      <c r="I863" s="29">
        <v>0.59999999999999987</v>
      </c>
      <c r="J863" s="30">
        <v>2250</v>
      </c>
      <c r="K863" s="31">
        <f t="shared" si="6"/>
        <v>1349.9999999999998</v>
      </c>
      <c r="L863" s="31">
        <f t="shared" si="7"/>
        <v>607.49999999999989</v>
      </c>
      <c r="M863" s="32">
        <v>0.45</v>
      </c>
      <c r="O863" s="37"/>
      <c r="P863" s="38"/>
      <c r="Q863" s="33"/>
      <c r="R863" s="34"/>
    </row>
    <row r="864" spans="1:18" ht="15.75" customHeight="1">
      <c r="A864" s="22"/>
      <c r="B864" s="27" t="s">
        <v>21</v>
      </c>
      <c r="C864" s="27">
        <v>1185732</v>
      </c>
      <c r="D864" s="28">
        <v>44542</v>
      </c>
      <c r="E864" s="27" t="s">
        <v>40</v>
      </c>
      <c r="F864" s="27" t="s">
        <v>56</v>
      </c>
      <c r="G864" s="27" t="s">
        <v>57</v>
      </c>
      <c r="H864" s="27" t="s">
        <v>24</v>
      </c>
      <c r="I864" s="29">
        <v>0.54999999999999993</v>
      </c>
      <c r="J864" s="30">
        <v>4750</v>
      </c>
      <c r="K864" s="31">
        <f t="shared" si="6"/>
        <v>2612.4999999999995</v>
      </c>
      <c r="L864" s="31">
        <f t="shared" si="7"/>
        <v>914.37499999999989</v>
      </c>
      <c r="M864" s="32">
        <v>0.35000000000000003</v>
      </c>
      <c r="O864" s="37"/>
      <c r="P864" s="38"/>
      <c r="Q864" s="33"/>
      <c r="R864" s="34"/>
    </row>
    <row r="865" spans="1:18" ht="15.75" customHeight="1">
      <c r="A865" s="22"/>
      <c r="B865" s="27" t="s">
        <v>21</v>
      </c>
      <c r="C865" s="27">
        <v>1185732</v>
      </c>
      <c r="D865" s="28">
        <v>44542</v>
      </c>
      <c r="E865" s="27" t="s">
        <v>40</v>
      </c>
      <c r="F865" s="27" t="s">
        <v>56</v>
      </c>
      <c r="G865" s="27" t="s">
        <v>57</v>
      </c>
      <c r="H865" s="27" t="s">
        <v>25</v>
      </c>
      <c r="I865" s="29">
        <v>0.45</v>
      </c>
      <c r="J865" s="30">
        <v>2750</v>
      </c>
      <c r="K865" s="31">
        <f t="shared" si="6"/>
        <v>1237.5</v>
      </c>
      <c r="L865" s="31">
        <f t="shared" si="7"/>
        <v>371.25</v>
      </c>
      <c r="M865" s="32">
        <v>0.3</v>
      </c>
      <c r="O865" s="37"/>
      <c r="P865" s="38"/>
      <c r="Q865" s="33"/>
      <c r="R865" s="34"/>
    </row>
    <row r="866" spans="1:18" ht="15.75" customHeight="1">
      <c r="A866" s="22"/>
      <c r="B866" s="27" t="s">
        <v>21</v>
      </c>
      <c r="C866" s="27">
        <v>1185732</v>
      </c>
      <c r="D866" s="28">
        <v>44542</v>
      </c>
      <c r="E866" s="27" t="s">
        <v>40</v>
      </c>
      <c r="F866" s="27" t="s">
        <v>56</v>
      </c>
      <c r="G866" s="27" t="s">
        <v>57</v>
      </c>
      <c r="H866" s="27" t="s">
        <v>26</v>
      </c>
      <c r="I866" s="29">
        <v>0.45</v>
      </c>
      <c r="J866" s="30">
        <v>2250</v>
      </c>
      <c r="K866" s="31">
        <f t="shared" si="6"/>
        <v>1012.5</v>
      </c>
      <c r="L866" s="31">
        <f t="shared" si="7"/>
        <v>303.75</v>
      </c>
      <c r="M866" s="32">
        <v>0.3</v>
      </c>
      <c r="O866" s="37"/>
      <c r="P866" s="38"/>
      <c r="Q866" s="33"/>
      <c r="R866" s="34"/>
    </row>
    <row r="867" spans="1:18" ht="15.75" customHeight="1">
      <c r="A867" s="22"/>
      <c r="B867" s="27" t="s">
        <v>21</v>
      </c>
      <c r="C867" s="27">
        <v>1185732</v>
      </c>
      <c r="D867" s="28">
        <v>44542</v>
      </c>
      <c r="E867" s="27" t="s">
        <v>40</v>
      </c>
      <c r="F867" s="27" t="s">
        <v>56</v>
      </c>
      <c r="G867" s="27" t="s">
        <v>57</v>
      </c>
      <c r="H867" s="27" t="s">
        <v>27</v>
      </c>
      <c r="I867" s="29">
        <v>0.45</v>
      </c>
      <c r="J867" s="30">
        <v>1750</v>
      </c>
      <c r="K867" s="31">
        <f t="shared" si="6"/>
        <v>787.5</v>
      </c>
      <c r="L867" s="31">
        <f t="shared" si="7"/>
        <v>275.625</v>
      </c>
      <c r="M867" s="32">
        <v>0.35000000000000003</v>
      </c>
      <c r="O867" s="37"/>
      <c r="P867" s="38"/>
      <c r="Q867" s="33"/>
      <c r="R867" s="34"/>
    </row>
    <row r="868" spans="1:18" ht="15.75" customHeight="1">
      <c r="A868" s="22"/>
      <c r="B868" s="27" t="s">
        <v>21</v>
      </c>
      <c r="C868" s="27">
        <v>1185732</v>
      </c>
      <c r="D868" s="28">
        <v>44542</v>
      </c>
      <c r="E868" s="27" t="s">
        <v>40</v>
      </c>
      <c r="F868" s="27" t="s">
        <v>56</v>
      </c>
      <c r="G868" s="27" t="s">
        <v>57</v>
      </c>
      <c r="H868" s="27" t="s">
        <v>28</v>
      </c>
      <c r="I868" s="29">
        <v>0.54999999999999993</v>
      </c>
      <c r="J868" s="30">
        <v>1750</v>
      </c>
      <c r="K868" s="31">
        <f t="shared" si="6"/>
        <v>962.49999999999989</v>
      </c>
      <c r="L868" s="31">
        <f t="shared" si="7"/>
        <v>288.74999999999994</v>
      </c>
      <c r="M868" s="32">
        <v>0.3</v>
      </c>
      <c r="O868" s="37"/>
      <c r="P868" s="38"/>
      <c r="Q868" s="33"/>
      <c r="R868" s="34"/>
    </row>
    <row r="869" spans="1:18" ht="15.75" customHeight="1">
      <c r="A869" s="22"/>
      <c r="B869" s="27" t="s">
        <v>21</v>
      </c>
      <c r="C869" s="27">
        <v>1185732</v>
      </c>
      <c r="D869" s="28">
        <v>44542</v>
      </c>
      <c r="E869" s="27" t="s">
        <v>40</v>
      </c>
      <c r="F869" s="27" t="s">
        <v>56</v>
      </c>
      <c r="G869" s="27" t="s">
        <v>57</v>
      </c>
      <c r="H869" s="27" t="s">
        <v>29</v>
      </c>
      <c r="I869" s="29">
        <v>0.59999999999999987</v>
      </c>
      <c r="J869" s="30">
        <v>2750</v>
      </c>
      <c r="K869" s="31">
        <f t="shared" si="6"/>
        <v>1649.9999999999995</v>
      </c>
      <c r="L869" s="31">
        <f t="shared" si="7"/>
        <v>742.49999999999977</v>
      </c>
      <c r="M869" s="32">
        <v>0.45</v>
      </c>
      <c r="O869" s="37"/>
      <c r="P869" s="38"/>
      <c r="Q869" s="33"/>
      <c r="R869" s="34"/>
    </row>
    <row r="870" spans="1:18" ht="15.75" customHeight="1">
      <c r="A870" s="22" t="s">
        <v>46</v>
      </c>
      <c r="B870" s="27" t="s">
        <v>38</v>
      </c>
      <c r="C870" s="27">
        <v>1189833</v>
      </c>
      <c r="D870" s="28">
        <v>44213</v>
      </c>
      <c r="E870" s="27" t="s">
        <v>40</v>
      </c>
      <c r="F870" s="27" t="s">
        <v>58</v>
      </c>
      <c r="G870" s="27" t="s">
        <v>59</v>
      </c>
      <c r="H870" s="27" t="s">
        <v>24</v>
      </c>
      <c r="I870" s="29">
        <v>0.35</v>
      </c>
      <c r="J870" s="30">
        <v>4750</v>
      </c>
      <c r="K870" s="31">
        <f t="shared" si="6"/>
        <v>1662.5</v>
      </c>
      <c r="L870" s="31">
        <f t="shared" si="7"/>
        <v>748.125</v>
      </c>
      <c r="M870" s="32">
        <v>0.45</v>
      </c>
      <c r="O870" s="37"/>
      <c r="P870" s="38"/>
      <c r="Q870" s="33"/>
      <c r="R870" s="34"/>
    </row>
    <row r="871" spans="1:18" ht="15.75" customHeight="1">
      <c r="A871" s="22"/>
      <c r="B871" s="27" t="s">
        <v>38</v>
      </c>
      <c r="C871" s="27">
        <v>1189833</v>
      </c>
      <c r="D871" s="28">
        <v>44213</v>
      </c>
      <c r="E871" s="27" t="s">
        <v>40</v>
      </c>
      <c r="F871" s="27" t="s">
        <v>58</v>
      </c>
      <c r="G871" s="27" t="s">
        <v>59</v>
      </c>
      <c r="H871" s="27" t="s">
        <v>25</v>
      </c>
      <c r="I871" s="29">
        <v>0.45</v>
      </c>
      <c r="J871" s="30">
        <v>4750</v>
      </c>
      <c r="K871" s="31">
        <f t="shared" si="6"/>
        <v>2137.5</v>
      </c>
      <c r="L871" s="31">
        <f t="shared" si="7"/>
        <v>641.25</v>
      </c>
      <c r="M871" s="32">
        <v>0.3</v>
      </c>
      <c r="O871" s="37"/>
      <c r="P871" s="38"/>
      <c r="Q871" s="33"/>
      <c r="R871" s="34"/>
    </row>
    <row r="872" spans="1:18" ht="15.75" customHeight="1">
      <c r="A872" s="22"/>
      <c r="B872" s="27" t="s">
        <v>38</v>
      </c>
      <c r="C872" s="27">
        <v>1189833</v>
      </c>
      <c r="D872" s="28">
        <v>44213</v>
      </c>
      <c r="E872" s="27" t="s">
        <v>40</v>
      </c>
      <c r="F872" s="27" t="s">
        <v>58</v>
      </c>
      <c r="G872" s="27" t="s">
        <v>59</v>
      </c>
      <c r="H872" s="27" t="s">
        <v>26</v>
      </c>
      <c r="I872" s="29">
        <v>0.45</v>
      </c>
      <c r="J872" s="30">
        <v>4750</v>
      </c>
      <c r="K872" s="31">
        <f t="shared" si="6"/>
        <v>2137.5</v>
      </c>
      <c r="L872" s="31">
        <f t="shared" si="7"/>
        <v>961.875</v>
      </c>
      <c r="M872" s="32">
        <v>0.45</v>
      </c>
      <c r="O872" s="37"/>
      <c r="P872" s="38"/>
      <c r="Q872" s="33"/>
      <c r="R872" s="34"/>
    </row>
    <row r="873" spans="1:18" ht="15.75" customHeight="1">
      <c r="A873" s="22"/>
      <c r="B873" s="27" t="s">
        <v>38</v>
      </c>
      <c r="C873" s="27">
        <v>1189833</v>
      </c>
      <c r="D873" s="28">
        <v>44213</v>
      </c>
      <c r="E873" s="27" t="s">
        <v>40</v>
      </c>
      <c r="F873" s="27" t="s">
        <v>58</v>
      </c>
      <c r="G873" s="27" t="s">
        <v>59</v>
      </c>
      <c r="H873" s="27" t="s">
        <v>27</v>
      </c>
      <c r="I873" s="29">
        <v>0.45</v>
      </c>
      <c r="J873" s="30">
        <v>3250</v>
      </c>
      <c r="K873" s="31">
        <f t="shared" si="6"/>
        <v>1462.5</v>
      </c>
      <c r="L873" s="31">
        <f t="shared" si="7"/>
        <v>585</v>
      </c>
      <c r="M873" s="32">
        <v>0.39999999999999997</v>
      </c>
      <c r="O873" s="37"/>
      <c r="P873" s="38"/>
      <c r="Q873" s="33"/>
      <c r="R873" s="34"/>
    </row>
    <row r="874" spans="1:18" ht="15.75" customHeight="1">
      <c r="A874" s="22"/>
      <c r="B874" s="27" t="s">
        <v>38</v>
      </c>
      <c r="C874" s="27">
        <v>1189833</v>
      </c>
      <c r="D874" s="28">
        <v>44213</v>
      </c>
      <c r="E874" s="27" t="s">
        <v>40</v>
      </c>
      <c r="F874" s="27" t="s">
        <v>58</v>
      </c>
      <c r="G874" s="27" t="s">
        <v>59</v>
      </c>
      <c r="H874" s="27" t="s">
        <v>28</v>
      </c>
      <c r="I874" s="29">
        <v>0.5</v>
      </c>
      <c r="J874" s="30">
        <v>2750</v>
      </c>
      <c r="K874" s="31">
        <f t="shared" si="6"/>
        <v>1375</v>
      </c>
      <c r="L874" s="31">
        <f t="shared" si="7"/>
        <v>825.00000000000011</v>
      </c>
      <c r="M874" s="32">
        <v>0.60000000000000009</v>
      </c>
      <c r="O874" s="37"/>
      <c r="P874" s="38"/>
      <c r="Q874" s="33"/>
      <c r="R874" s="34"/>
    </row>
    <row r="875" spans="1:18" ht="15.75" customHeight="1">
      <c r="A875" s="22"/>
      <c r="B875" s="27" t="s">
        <v>38</v>
      </c>
      <c r="C875" s="27">
        <v>1189833</v>
      </c>
      <c r="D875" s="28">
        <v>44213</v>
      </c>
      <c r="E875" s="27" t="s">
        <v>40</v>
      </c>
      <c r="F875" s="27" t="s">
        <v>58</v>
      </c>
      <c r="G875" s="27" t="s">
        <v>59</v>
      </c>
      <c r="H875" s="27" t="s">
        <v>29</v>
      </c>
      <c r="I875" s="29">
        <v>0.45</v>
      </c>
      <c r="J875" s="30">
        <v>4750</v>
      </c>
      <c r="K875" s="31">
        <f t="shared" si="6"/>
        <v>2137.5</v>
      </c>
      <c r="L875" s="31">
        <f t="shared" si="7"/>
        <v>534.375</v>
      </c>
      <c r="M875" s="32">
        <v>0.25</v>
      </c>
      <c r="O875" s="37"/>
      <c r="P875" s="38"/>
      <c r="Q875" s="33"/>
      <c r="R875" s="34"/>
    </row>
    <row r="876" spans="1:18" ht="15.75" customHeight="1">
      <c r="A876" s="22"/>
      <c r="B876" s="27" t="s">
        <v>38</v>
      </c>
      <c r="C876" s="27">
        <v>1189833</v>
      </c>
      <c r="D876" s="28">
        <v>44244</v>
      </c>
      <c r="E876" s="27" t="s">
        <v>40</v>
      </c>
      <c r="F876" s="27" t="s">
        <v>58</v>
      </c>
      <c r="G876" s="27" t="s">
        <v>59</v>
      </c>
      <c r="H876" s="27" t="s">
        <v>24</v>
      </c>
      <c r="I876" s="29">
        <v>0.35</v>
      </c>
      <c r="J876" s="30">
        <v>5250</v>
      </c>
      <c r="K876" s="31">
        <f t="shared" si="6"/>
        <v>1837.4999999999998</v>
      </c>
      <c r="L876" s="31">
        <f t="shared" si="7"/>
        <v>826.87499999999989</v>
      </c>
      <c r="M876" s="32">
        <v>0.45</v>
      </c>
      <c r="O876" s="37"/>
      <c r="P876" s="38"/>
      <c r="Q876" s="33"/>
      <c r="R876" s="34"/>
    </row>
    <row r="877" spans="1:18" ht="15.75" customHeight="1">
      <c r="A877" s="22"/>
      <c r="B877" s="27" t="s">
        <v>38</v>
      </c>
      <c r="C877" s="27">
        <v>1189833</v>
      </c>
      <c r="D877" s="28">
        <v>44244</v>
      </c>
      <c r="E877" s="27" t="s">
        <v>40</v>
      </c>
      <c r="F877" s="27" t="s">
        <v>58</v>
      </c>
      <c r="G877" s="27" t="s">
        <v>59</v>
      </c>
      <c r="H877" s="27" t="s">
        <v>25</v>
      </c>
      <c r="I877" s="29">
        <v>0.45</v>
      </c>
      <c r="J877" s="30">
        <v>4250</v>
      </c>
      <c r="K877" s="31">
        <f t="shared" si="6"/>
        <v>1912.5</v>
      </c>
      <c r="L877" s="31">
        <f t="shared" si="7"/>
        <v>573.75</v>
      </c>
      <c r="M877" s="32">
        <v>0.3</v>
      </c>
      <c r="O877" s="37"/>
      <c r="P877" s="38"/>
      <c r="Q877" s="33"/>
      <c r="R877" s="34"/>
    </row>
    <row r="878" spans="1:18" ht="15.75" customHeight="1">
      <c r="A878" s="22"/>
      <c r="B878" s="27" t="s">
        <v>38</v>
      </c>
      <c r="C878" s="27">
        <v>1189833</v>
      </c>
      <c r="D878" s="28">
        <v>44244</v>
      </c>
      <c r="E878" s="27" t="s">
        <v>40</v>
      </c>
      <c r="F878" s="27" t="s">
        <v>58</v>
      </c>
      <c r="G878" s="27" t="s">
        <v>59</v>
      </c>
      <c r="H878" s="27" t="s">
        <v>26</v>
      </c>
      <c r="I878" s="29">
        <v>0.45</v>
      </c>
      <c r="J878" s="30">
        <v>4500</v>
      </c>
      <c r="K878" s="31">
        <f t="shared" si="6"/>
        <v>2025</v>
      </c>
      <c r="L878" s="31">
        <f t="shared" si="7"/>
        <v>911.25</v>
      </c>
      <c r="M878" s="32">
        <v>0.45</v>
      </c>
      <c r="O878" s="37"/>
      <c r="P878" s="38"/>
      <c r="Q878" s="33"/>
      <c r="R878" s="34"/>
    </row>
    <row r="879" spans="1:18" ht="15.75" customHeight="1">
      <c r="A879" s="22"/>
      <c r="B879" s="27" t="s">
        <v>38</v>
      </c>
      <c r="C879" s="27">
        <v>1189833</v>
      </c>
      <c r="D879" s="28">
        <v>44244</v>
      </c>
      <c r="E879" s="27" t="s">
        <v>40</v>
      </c>
      <c r="F879" s="27" t="s">
        <v>58</v>
      </c>
      <c r="G879" s="27" t="s">
        <v>59</v>
      </c>
      <c r="H879" s="27" t="s">
        <v>27</v>
      </c>
      <c r="I879" s="29">
        <v>0.45</v>
      </c>
      <c r="J879" s="30">
        <v>3000</v>
      </c>
      <c r="K879" s="31">
        <f t="shared" si="6"/>
        <v>1350</v>
      </c>
      <c r="L879" s="31">
        <f t="shared" si="7"/>
        <v>540</v>
      </c>
      <c r="M879" s="32">
        <v>0.39999999999999997</v>
      </c>
      <c r="O879" s="37"/>
      <c r="P879" s="38"/>
      <c r="Q879" s="33"/>
      <c r="R879" s="34"/>
    </row>
    <row r="880" spans="1:18" ht="15.75" customHeight="1">
      <c r="A880" s="22"/>
      <c r="B880" s="27" t="s">
        <v>38</v>
      </c>
      <c r="C880" s="27">
        <v>1189833</v>
      </c>
      <c r="D880" s="28">
        <v>44244</v>
      </c>
      <c r="E880" s="27" t="s">
        <v>40</v>
      </c>
      <c r="F880" s="27" t="s">
        <v>58</v>
      </c>
      <c r="G880" s="27" t="s">
        <v>59</v>
      </c>
      <c r="H880" s="27" t="s">
        <v>28</v>
      </c>
      <c r="I880" s="29">
        <v>0.5</v>
      </c>
      <c r="J880" s="30">
        <v>2250</v>
      </c>
      <c r="K880" s="31">
        <f t="shared" si="6"/>
        <v>1125</v>
      </c>
      <c r="L880" s="31">
        <f t="shared" si="7"/>
        <v>675.00000000000011</v>
      </c>
      <c r="M880" s="32">
        <v>0.60000000000000009</v>
      </c>
      <c r="O880" s="37"/>
      <c r="P880" s="38"/>
      <c r="Q880" s="33"/>
      <c r="R880" s="34"/>
    </row>
    <row r="881" spans="1:18" ht="15.75" customHeight="1">
      <c r="A881" s="22"/>
      <c r="B881" s="27" t="s">
        <v>38</v>
      </c>
      <c r="C881" s="27">
        <v>1189833</v>
      </c>
      <c r="D881" s="28">
        <v>44244</v>
      </c>
      <c r="E881" s="27" t="s">
        <v>40</v>
      </c>
      <c r="F881" s="27" t="s">
        <v>58</v>
      </c>
      <c r="G881" s="27" t="s">
        <v>59</v>
      </c>
      <c r="H881" s="27" t="s">
        <v>29</v>
      </c>
      <c r="I881" s="29">
        <v>0.45</v>
      </c>
      <c r="J881" s="30">
        <v>4250</v>
      </c>
      <c r="K881" s="31">
        <f t="shared" si="6"/>
        <v>1912.5</v>
      </c>
      <c r="L881" s="31">
        <f t="shared" si="7"/>
        <v>478.125</v>
      </c>
      <c r="M881" s="32">
        <v>0.25</v>
      </c>
      <c r="O881" s="37"/>
      <c r="P881" s="38"/>
      <c r="Q881" s="33"/>
      <c r="R881" s="34"/>
    </row>
    <row r="882" spans="1:18" ht="15.75" customHeight="1">
      <c r="A882" s="22"/>
      <c r="B882" s="27" t="s">
        <v>38</v>
      </c>
      <c r="C882" s="27">
        <v>1189833</v>
      </c>
      <c r="D882" s="28">
        <v>44271</v>
      </c>
      <c r="E882" s="27" t="s">
        <v>40</v>
      </c>
      <c r="F882" s="27" t="s">
        <v>58</v>
      </c>
      <c r="G882" s="27" t="s">
        <v>59</v>
      </c>
      <c r="H882" s="27" t="s">
        <v>24</v>
      </c>
      <c r="I882" s="29">
        <v>0.35</v>
      </c>
      <c r="J882" s="30">
        <v>5750</v>
      </c>
      <c r="K882" s="31">
        <f t="shared" si="6"/>
        <v>2012.4999999999998</v>
      </c>
      <c r="L882" s="31">
        <f t="shared" si="7"/>
        <v>905.62499999999989</v>
      </c>
      <c r="M882" s="32">
        <v>0.45</v>
      </c>
      <c r="O882" s="37"/>
      <c r="P882" s="38"/>
      <c r="Q882" s="33"/>
      <c r="R882" s="34"/>
    </row>
    <row r="883" spans="1:18" ht="15.75" customHeight="1">
      <c r="A883" s="22"/>
      <c r="B883" s="27" t="s">
        <v>38</v>
      </c>
      <c r="C883" s="27">
        <v>1189833</v>
      </c>
      <c r="D883" s="28">
        <v>44271</v>
      </c>
      <c r="E883" s="27" t="s">
        <v>40</v>
      </c>
      <c r="F883" s="27" t="s">
        <v>58</v>
      </c>
      <c r="G883" s="27" t="s">
        <v>59</v>
      </c>
      <c r="H883" s="27" t="s">
        <v>25</v>
      </c>
      <c r="I883" s="29">
        <v>0.45</v>
      </c>
      <c r="J883" s="30">
        <v>4250</v>
      </c>
      <c r="K883" s="31">
        <f t="shared" si="6"/>
        <v>1912.5</v>
      </c>
      <c r="L883" s="31">
        <f t="shared" si="7"/>
        <v>573.75</v>
      </c>
      <c r="M883" s="32">
        <v>0.3</v>
      </c>
      <c r="O883" s="37"/>
      <c r="P883" s="38"/>
      <c r="Q883" s="33"/>
      <c r="R883" s="34"/>
    </row>
    <row r="884" spans="1:18" ht="15.75" customHeight="1">
      <c r="A884" s="22"/>
      <c r="B884" s="27" t="s">
        <v>38</v>
      </c>
      <c r="C884" s="27">
        <v>1189833</v>
      </c>
      <c r="D884" s="28">
        <v>44271</v>
      </c>
      <c r="E884" s="27" t="s">
        <v>40</v>
      </c>
      <c r="F884" s="27" t="s">
        <v>58</v>
      </c>
      <c r="G884" s="27" t="s">
        <v>59</v>
      </c>
      <c r="H884" s="27" t="s">
        <v>26</v>
      </c>
      <c r="I884" s="29">
        <v>0.45</v>
      </c>
      <c r="J884" s="30">
        <v>4250</v>
      </c>
      <c r="K884" s="31">
        <f t="shared" si="6"/>
        <v>1912.5</v>
      </c>
      <c r="L884" s="31">
        <f t="shared" si="7"/>
        <v>860.625</v>
      </c>
      <c r="M884" s="32">
        <v>0.45</v>
      </c>
      <c r="O884" s="37"/>
      <c r="P884" s="38"/>
      <c r="Q884" s="33"/>
      <c r="R884" s="34"/>
    </row>
    <row r="885" spans="1:18" ht="15.75" customHeight="1">
      <c r="A885" s="22"/>
      <c r="B885" s="27" t="s">
        <v>38</v>
      </c>
      <c r="C885" s="27">
        <v>1189833</v>
      </c>
      <c r="D885" s="28">
        <v>44271</v>
      </c>
      <c r="E885" s="27" t="s">
        <v>40</v>
      </c>
      <c r="F885" s="27" t="s">
        <v>58</v>
      </c>
      <c r="G885" s="27" t="s">
        <v>59</v>
      </c>
      <c r="H885" s="27" t="s">
        <v>27</v>
      </c>
      <c r="I885" s="29">
        <v>0.45</v>
      </c>
      <c r="J885" s="30">
        <v>3250</v>
      </c>
      <c r="K885" s="31">
        <f t="shared" si="6"/>
        <v>1462.5</v>
      </c>
      <c r="L885" s="31">
        <f t="shared" si="7"/>
        <v>585</v>
      </c>
      <c r="M885" s="32">
        <v>0.39999999999999997</v>
      </c>
      <c r="O885" s="37"/>
      <c r="P885" s="38"/>
      <c r="Q885" s="33"/>
      <c r="R885" s="34"/>
    </row>
    <row r="886" spans="1:18" ht="15.75" customHeight="1">
      <c r="A886" s="22"/>
      <c r="B886" s="27" t="s">
        <v>38</v>
      </c>
      <c r="C886" s="27">
        <v>1189833</v>
      </c>
      <c r="D886" s="28">
        <v>44271</v>
      </c>
      <c r="E886" s="27" t="s">
        <v>40</v>
      </c>
      <c r="F886" s="27" t="s">
        <v>58</v>
      </c>
      <c r="G886" s="27" t="s">
        <v>59</v>
      </c>
      <c r="H886" s="27" t="s">
        <v>28</v>
      </c>
      <c r="I886" s="29">
        <v>0.5</v>
      </c>
      <c r="J886" s="30">
        <v>2000</v>
      </c>
      <c r="K886" s="31">
        <f t="shared" si="6"/>
        <v>1000</v>
      </c>
      <c r="L886" s="31">
        <f t="shared" si="7"/>
        <v>600.00000000000011</v>
      </c>
      <c r="M886" s="32">
        <v>0.60000000000000009</v>
      </c>
      <c r="O886" s="37"/>
      <c r="P886" s="38"/>
      <c r="Q886" s="33"/>
      <c r="R886" s="34"/>
    </row>
    <row r="887" spans="1:18" ht="15.75" customHeight="1">
      <c r="A887" s="22"/>
      <c r="B887" s="27" t="s">
        <v>38</v>
      </c>
      <c r="C887" s="27">
        <v>1189833</v>
      </c>
      <c r="D887" s="28">
        <v>44271</v>
      </c>
      <c r="E887" s="27" t="s">
        <v>40</v>
      </c>
      <c r="F887" s="27" t="s">
        <v>58</v>
      </c>
      <c r="G887" s="27" t="s">
        <v>59</v>
      </c>
      <c r="H887" s="27" t="s">
        <v>29</v>
      </c>
      <c r="I887" s="29">
        <v>0.45</v>
      </c>
      <c r="J887" s="30">
        <v>4000</v>
      </c>
      <c r="K887" s="31">
        <f t="shared" si="6"/>
        <v>1800</v>
      </c>
      <c r="L887" s="31">
        <f t="shared" si="7"/>
        <v>450</v>
      </c>
      <c r="M887" s="32">
        <v>0.25</v>
      </c>
      <c r="O887" s="37"/>
      <c r="P887" s="38"/>
      <c r="Q887" s="33"/>
      <c r="R887" s="34"/>
    </row>
    <row r="888" spans="1:18" ht="15.75" customHeight="1">
      <c r="A888" s="22"/>
      <c r="B888" s="27" t="s">
        <v>38</v>
      </c>
      <c r="C888" s="27">
        <v>1189833</v>
      </c>
      <c r="D888" s="28">
        <v>44303</v>
      </c>
      <c r="E888" s="27" t="s">
        <v>40</v>
      </c>
      <c r="F888" s="27" t="s">
        <v>58</v>
      </c>
      <c r="G888" s="27" t="s">
        <v>59</v>
      </c>
      <c r="H888" s="27" t="s">
        <v>24</v>
      </c>
      <c r="I888" s="29">
        <v>0.45</v>
      </c>
      <c r="J888" s="30">
        <v>5750</v>
      </c>
      <c r="K888" s="31">
        <f t="shared" si="6"/>
        <v>2587.5</v>
      </c>
      <c r="L888" s="31">
        <f t="shared" si="7"/>
        <v>1164.375</v>
      </c>
      <c r="M888" s="32">
        <v>0.45</v>
      </c>
      <c r="O888" s="37"/>
      <c r="P888" s="38"/>
      <c r="Q888" s="33"/>
      <c r="R888" s="34"/>
    </row>
    <row r="889" spans="1:18" ht="15.75" customHeight="1">
      <c r="A889" s="22"/>
      <c r="B889" s="27" t="s">
        <v>38</v>
      </c>
      <c r="C889" s="27">
        <v>1189833</v>
      </c>
      <c r="D889" s="28">
        <v>44303</v>
      </c>
      <c r="E889" s="27" t="s">
        <v>40</v>
      </c>
      <c r="F889" s="27" t="s">
        <v>58</v>
      </c>
      <c r="G889" s="27" t="s">
        <v>59</v>
      </c>
      <c r="H889" s="27" t="s">
        <v>25</v>
      </c>
      <c r="I889" s="29">
        <v>0.45</v>
      </c>
      <c r="J889" s="30">
        <v>3750</v>
      </c>
      <c r="K889" s="31">
        <f t="shared" si="6"/>
        <v>1687.5</v>
      </c>
      <c r="L889" s="31">
        <f t="shared" si="7"/>
        <v>506.25</v>
      </c>
      <c r="M889" s="32">
        <v>0.3</v>
      </c>
      <c r="O889" s="37"/>
      <c r="P889" s="38"/>
      <c r="Q889" s="33"/>
      <c r="R889" s="34"/>
    </row>
    <row r="890" spans="1:18" ht="15.75" customHeight="1">
      <c r="A890" s="22"/>
      <c r="B890" s="27" t="s">
        <v>38</v>
      </c>
      <c r="C890" s="27">
        <v>1189833</v>
      </c>
      <c r="D890" s="28">
        <v>44303</v>
      </c>
      <c r="E890" s="27" t="s">
        <v>40</v>
      </c>
      <c r="F890" s="27" t="s">
        <v>58</v>
      </c>
      <c r="G890" s="27" t="s">
        <v>59</v>
      </c>
      <c r="H890" s="27" t="s">
        <v>26</v>
      </c>
      <c r="I890" s="29">
        <v>0.45</v>
      </c>
      <c r="J890" s="30">
        <v>4000</v>
      </c>
      <c r="K890" s="31">
        <f t="shared" si="6"/>
        <v>1800</v>
      </c>
      <c r="L890" s="31">
        <f t="shared" si="7"/>
        <v>810</v>
      </c>
      <c r="M890" s="32">
        <v>0.45</v>
      </c>
      <c r="O890" s="37"/>
      <c r="P890" s="38"/>
      <c r="Q890" s="33"/>
      <c r="R890" s="34"/>
    </row>
    <row r="891" spans="1:18" ht="15.75" customHeight="1">
      <c r="A891" s="22"/>
      <c r="B891" s="27" t="s">
        <v>38</v>
      </c>
      <c r="C891" s="27">
        <v>1189833</v>
      </c>
      <c r="D891" s="28">
        <v>44303</v>
      </c>
      <c r="E891" s="27" t="s">
        <v>40</v>
      </c>
      <c r="F891" s="27" t="s">
        <v>58</v>
      </c>
      <c r="G891" s="27" t="s">
        <v>59</v>
      </c>
      <c r="H891" s="27" t="s">
        <v>27</v>
      </c>
      <c r="I891" s="29">
        <v>0.4</v>
      </c>
      <c r="J891" s="30">
        <v>3000</v>
      </c>
      <c r="K891" s="31">
        <f t="shared" si="6"/>
        <v>1200</v>
      </c>
      <c r="L891" s="31">
        <f t="shared" si="7"/>
        <v>479.99999999999994</v>
      </c>
      <c r="M891" s="32">
        <v>0.39999999999999997</v>
      </c>
      <c r="O891" s="37"/>
      <c r="P891" s="38"/>
      <c r="Q891" s="33"/>
      <c r="R891" s="34"/>
    </row>
    <row r="892" spans="1:18" ht="15.75" customHeight="1">
      <c r="A892" s="22"/>
      <c r="B892" s="27" t="s">
        <v>38</v>
      </c>
      <c r="C892" s="27">
        <v>1189833</v>
      </c>
      <c r="D892" s="28">
        <v>44303</v>
      </c>
      <c r="E892" s="27" t="s">
        <v>40</v>
      </c>
      <c r="F892" s="27" t="s">
        <v>58</v>
      </c>
      <c r="G892" s="27" t="s">
        <v>59</v>
      </c>
      <c r="H892" s="27" t="s">
        <v>28</v>
      </c>
      <c r="I892" s="29">
        <v>0.45</v>
      </c>
      <c r="J892" s="30">
        <v>2000</v>
      </c>
      <c r="K892" s="31">
        <f t="shared" si="6"/>
        <v>900</v>
      </c>
      <c r="L892" s="31">
        <f t="shared" si="7"/>
        <v>540.00000000000011</v>
      </c>
      <c r="M892" s="32">
        <v>0.60000000000000009</v>
      </c>
      <c r="O892" s="37"/>
      <c r="P892" s="38"/>
      <c r="Q892" s="33"/>
      <c r="R892" s="34"/>
    </row>
    <row r="893" spans="1:18" ht="15.75" customHeight="1">
      <c r="A893" s="22"/>
      <c r="B893" s="27" t="s">
        <v>38</v>
      </c>
      <c r="C893" s="27">
        <v>1189833</v>
      </c>
      <c r="D893" s="28">
        <v>44303</v>
      </c>
      <c r="E893" s="27" t="s">
        <v>40</v>
      </c>
      <c r="F893" s="27" t="s">
        <v>58</v>
      </c>
      <c r="G893" s="27" t="s">
        <v>59</v>
      </c>
      <c r="H893" s="27" t="s">
        <v>29</v>
      </c>
      <c r="I893" s="29">
        <v>0.6</v>
      </c>
      <c r="J893" s="30">
        <v>3750</v>
      </c>
      <c r="K893" s="31">
        <f t="shared" si="6"/>
        <v>2250</v>
      </c>
      <c r="L893" s="31">
        <f t="shared" si="7"/>
        <v>562.5</v>
      </c>
      <c r="M893" s="32">
        <v>0.25</v>
      </c>
      <c r="O893" s="37"/>
      <c r="P893" s="38"/>
      <c r="Q893" s="33"/>
      <c r="R893" s="34"/>
    </row>
    <row r="894" spans="1:18" ht="15.75" customHeight="1">
      <c r="A894" s="22"/>
      <c r="B894" s="27" t="s">
        <v>38</v>
      </c>
      <c r="C894" s="27">
        <v>1189833</v>
      </c>
      <c r="D894" s="28">
        <v>44334</v>
      </c>
      <c r="E894" s="27" t="s">
        <v>40</v>
      </c>
      <c r="F894" s="27" t="s">
        <v>58</v>
      </c>
      <c r="G894" s="27" t="s">
        <v>59</v>
      </c>
      <c r="H894" s="27" t="s">
        <v>24</v>
      </c>
      <c r="I894" s="29">
        <v>0.4</v>
      </c>
      <c r="J894" s="30">
        <v>5750</v>
      </c>
      <c r="K894" s="31">
        <f t="shared" si="6"/>
        <v>2300</v>
      </c>
      <c r="L894" s="31">
        <f t="shared" si="7"/>
        <v>1035</v>
      </c>
      <c r="M894" s="32">
        <v>0.45</v>
      </c>
      <c r="O894" s="37"/>
      <c r="P894" s="38"/>
      <c r="Q894" s="33"/>
      <c r="R894" s="34"/>
    </row>
    <row r="895" spans="1:18" ht="15.75" customHeight="1">
      <c r="A895" s="22"/>
      <c r="B895" s="27" t="s">
        <v>38</v>
      </c>
      <c r="C895" s="27">
        <v>1189833</v>
      </c>
      <c r="D895" s="28">
        <v>44334</v>
      </c>
      <c r="E895" s="27" t="s">
        <v>40</v>
      </c>
      <c r="F895" s="27" t="s">
        <v>58</v>
      </c>
      <c r="G895" s="27" t="s">
        <v>59</v>
      </c>
      <c r="H895" s="27" t="s">
        <v>25</v>
      </c>
      <c r="I895" s="29">
        <v>0.45</v>
      </c>
      <c r="J895" s="30">
        <v>4250</v>
      </c>
      <c r="K895" s="31">
        <f t="shared" si="6"/>
        <v>1912.5</v>
      </c>
      <c r="L895" s="31">
        <f t="shared" si="7"/>
        <v>573.75</v>
      </c>
      <c r="M895" s="32">
        <v>0.3</v>
      </c>
      <c r="O895" s="37"/>
      <c r="P895" s="38"/>
      <c r="Q895" s="33"/>
      <c r="R895" s="34"/>
    </row>
    <row r="896" spans="1:18" ht="15.75" customHeight="1">
      <c r="A896" s="22"/>
      <c r="B896" s="27" t="s">
        <v>38</v>
      </c>
      <c r="C896" s="27">
        <v>1189833</v>
      </c>
      <c r="D896" s="28">
        <v>44334</v>
      </c>
      <c r="E896" s="27" t="s">
        <v>40</v>
      </c>
      <c r="F896" s="27" t="s">
        <v>58</v>
      </c>
      <c r="G896" s="27" t="s">
        <v>59</v>
      </c>
      <c r="H896" s="27" t="s">
        <v>26</v>
      </c>
      <c r="I896" s="29">
        <v>0.45</v>
      </c>
      <c r="J896" s="30">
        <v>4250</v>
      </c>
      <c r="K896" s="31">
        <f t="shared" si="6"/>
        <v>1912.5</v>
      </c>
      <c r="L896" s="31">
        <f t="shared" si="7"/>
        <v>860.625</v>
      </c>
      <c r="M896" s="32">
        <v>0.45</v>
      </c>
      <c r="O896" s="37"/>
      <c r="P896" s="38"/>
      <c r="Q896" s="33"/>
      <c r="R896" s="34"/>
    </row>
    <row r="897" spans="1:18" ht="15.75" customHeight="1">
      <c r="A897" s="22"/>
      <c r="B897" s="27" t="s">
        <v>38</v>
      </c>
      <c r="C897" s="27">
        <v>1189833</v>
      </c>
      <c r="D897" s="28">
        <v>44334</v>
      </c>
      <c r="E897" s="27" t="s">
        <v>40</v>
      </c>
      <c r="F897" s="27" t="s">
        <v>58</v>
      </c>
      <c r="G897" s="27" t="s">
        <v>59</v>
      </c>
      <c r="H897" s="27" t="s">
        <v>27</v>
      </c>
      <c r="I897" s="29">
        <v>0.4</v>
      </c>
      <c r="J897" s="30">
        <v>3250</v>
      </c>
      <c r="K897" s="31">
        <f t="shared" si="6"/>
        <v>1300</v>
      </c>
      <c r="L897" s="31">
        <f t="shared" si="7"/>
        <v>520</v>
      </c>
      <c r="M897" s="32">
        <v>0.39999999999999997</v>
      </c>
      <c r="O897" s="37"/>
      <c r="P897" s="38"/>
      <c r="Q897" s="33"/>
      <c r="R897" s="34"/>
    </row>
    <row r="898" spans="1:18" ht="15.75" customHeight="1">
      <c r="A898" s="22"/>
      <c r="B898" s="27" t="s">
        <v>38</v>
      </c>
      <c r="C898" s="27">
        <v>1189833</v>
      </c>
      <c r="D898" s="28">
        <v>44334</v>
      </c>
      <c r="E898" s="27" t="s">
        <v>40</v>
      </c>
      <c r="F898" s="27" t="s">
        <v>58</v>
      </c>
      <c r="G898" s="27" t="s">
        <v>59</v>
      </c>
      <c r="H898" s="27" t="s">
        <v>28</v>
      </c>
      <c r="I898" s="29">
        <v>0.45</v>
      </c>
      <c r="J898" s="30">
        <v>2250</v>
      </c>
      <c r="K898" s="31">
        <f t="shared" si="6"/>
        <v>1012.5</v>
      </c>
      <c r="L898" s="31">
        <f t="shared" si="7"/>
        <v>607.50000000000011</v>
      </c>
      <c r="M898" s="32">
        <v>0.60000000000000009</v>
      </c>
      <c r="O898" s="37"/>
      <c r="P898" s="38"/>
      <c r="Q898" s="33"/>
      <c r="R898" s="34"/>
    </row>
    <row r="899" spans="1:18" ht="15.75" customHeight="1">
      <c r="A899" s="22"/>
      <c r="B899" s="27" t="s">
        <v>38</v>
      </c>
      <c r="C899" s="27">
        <v>1189833</v>
      </c>
      <c r="D899" s="28">
        <v>44334</v>
      </c>
      <c r="E899" s="27" t="s">
        <v>40</v>
      </c>
      <c r="F899" s="27" t="s">
        <v>58</v>
      </c>
      <c r="G899" s="27" t="s">
        <v>59</v>
      </c>
      <c r="H899" s="27" t="s">
        <v>29</v>
      </c>
      <c r="I899" s="29">
        <v>0.6</v>
      </c>
      <c r="J899" s="30">
        <v>4000</v>
      </c>
      <c r="K899" s="31">
        <f t="shared" si="6"/>
        <v>2400</v>
      </c>
      <c r="L899" s="31">
        <f t="shared" si="7"/>
        <v>600</v>
      </c>
      <c r="M899" s="32">
        <v>0.25</v>
      </c>
      <c r="O899" s="37"/>
      <c r="P899" s="38"/>
      <c r="Q899" s="33"/>
      <c r="R899" s="34"/>
    </row>
    <row r="900" spans="1:18" ht="15.75" customHeight="1">
      <c r="A900" s="22"/>
      <c r="B900" s="27" t="s">
        <v>38</v>
      </c>
      <c r="C900" s="27">
        <v>1189833</v>
      </c>
      <c r="D900" s="28">
        <v>44364</v>
      </c>
      <c r="E900" s="27" t="s">
        <v>40</v>
      </c>
      <c r="F900" s="27" t="s">
        <v>58</v>
      </c>
      <c r="G900" s="27" t="s">
        <v>59</v>
      </c>
      <c r="H900" s="27" t="s">
        <v>24</v>
      </c>
      <c r="I900" s="29">
        <v>0.4</v>
      </c>
      <c r="J900" s="30">
        <v>6750</v>
      </c>
      <c r="K900" s="31">
        <f t="shared" si="6"/>
        <v>2700</v>
      </c>
      <c r="L900" s="31">
        <f t="shared" si="7"/>
        <v>1215</v>
      </c>
      <c r="M900" s="32">
        <v>0.45</v>
      </c>
      <c r="O900" s="37"/>
      <c r="P900" s="38"/>
      <c r="Q900" s="33"/>
      <c r="R900" s="34"/>
    </row>
    <row r="901" spans="1:18" ht="15.75" customHeight="1">
      <c r="A901" s="22"/>
      <c r="B901" s="27" t="s">
        <v>38</v>
      </c>
      <c r="C901" s="27">
        <v>1189833</v>
      </c>
      <c r="D901" s="28">
        <v>44364</v>
      </c>
      <c r="E901" s="27" t="s">
        <v>40</v>
      </c>
      <c r="F901" s="27" t="s">
        <v>58</v>
      </c>
      <c r="G901" s="27" t="s">
        <v>59</v>
      </c>
      <c r="H901" s="27" t="s">
        <v>25</v>
      </c>
      <c r="I901" s="29">
        <v>0.45</v>
      </c>
      <c r="J901" s="30">
        <v>5250</v>
      </c>
      <c r="K901" s="31">
        <f t="shared" si="6"/>
        <v>2362.5</v>
      </c>
      <c r="L901" s="31">
        <f t="shared" si="7"/>
        <v>708.75</v>
      </c>
      <c r="M901" s="32">
        <v>0.3</v>
      </c>
      <c r="O901" s="37"/>
      <c r="P901" s="38"/>
      <c r="Q901" s="33"/>
      <c r="R901" s="34"/>
    </row>
    <row r="902" spans="1:18" ht="15.75" customHeight="1">
      <c r="A902" s="22"/>
      <c r="B902" s="27" t="s">
        <v>38</v>
      </c>
      <c r="C902" s="27">
        <v>1189833</v>
      </c>
      <c r="D902" s="28">
        <v>44364</v>
      </c>
      <c r="E902" s="27" t="s">
        <v>40</v>
      </c>
      <c r="F902" s="27" t="s">
        <v>58</v>
      </c>
      <c r="G902" s="27" t="s">
        <v>59</v>
      </c>
      <c r="H902" s="27" t="s">
        <v>26</v>
      </c>
      <c r="I902" s="29">
        <v>0.45</v>
      </c>
      <c r="J902" s="30">
        <v>5500</v>
      </c>
      <c r="K902" s="31">
        <f t="shared" si="6"/>
        <v>2475</v>
      </c>
      <c r="L902" s="31">
        <f t="shared" si="7"/>
        <v>1113.75</v>
      </c>
      <c r="M902" s="32">
        <v>0.45</v>
      </c>
      <c r="O902" s="37"/>
      <c r="P902" s="38"/>
      <c r="Q902" s="33"/>
      <c r="R902" s="34"/>
    </row>
    <row r="903" spans="1:18" ht="15.75" customHeight="1">
      <c r="A903" s="22"/>
      <c r="B903" s="27" t="s">
        <v>38</v>
      </c>
      <c r="C903" s="27">
        <v>1189833</v>
      </c>
      <c r="D903" s="28">
        <v>44364</v>
      </c>
      <c r="E903" s="27" t="s">
        <v>40</v>
      </c>
      <c r="F903" s="27" t="s">
        <v>58</v>
      </c>
      <c r="G903" s="27" t="s">
        <v>59</v>
      </c>
      <c r="H903" s="27" t="s">
        <v>27</v>
      </c>
      <c r="I903" s="29">
        <v>0.4</v>
      </c>
      <c r="J903" s="30">
        <v>4250</v>
      </c>
      <c r="K903" s="31">
        <f t="shared" si="6"/>
        <v>1700</v>
      </c>
      <c r="L903" s="31">
        <f t="shared" si="7"/>
        <v>680</v>
      </c>
      <c r="M903" s="32">
        <v>0.39999999999999997</v>
      </c>
      <c r="O903" s="37"/>
      <c r="P903" s="38"/>
      <c r="Q903" s="33"/>
      <c r="R903" s="34"/>
    </row>
    <row r="904" spans="1:18" ht="15.75" customHeight="1">
      <c r="A904" s="22"/>
      <c r="B904" s="27" t="s">
        <v>38</v>
      </c>
      <c r="C904" s="27">
        <v>1189833</v>
      </c>
      <c r="D904" s="28">
        <v>44364</v>
      </c>
      <c r="E904" s="27" t="s">
        <v>40</v>
      </c>
      <c r="F904" s="27" t="s">
        <v>58</v>
      </c>
      <c r="G904" s="27" t="s">
        <v>59</v>
      </c>
      <c r="H904" s="27" t="s">
        <v>28</v>
      </c>
      <c r="I904" s="29">
        <v>0.45</v>
      </c>
      <c r="J904" s="30">
        <v>3000</v>
      </c>
      <c r="K904" s="31">
        <f t="shared" si="6"/>
        <v>1350</v>
      </c>
      <c r="L904" s="31">
        <f t="shared" si="7"/>
        <v>810.00000000000011</v>
      </c>
      <c r="M904" s="32">
        <v>0.60000000000000009</v>
      </c>
      <c r="O904" s="37"/>
      <c r="P904" s="38"/>
      <c r="Q904" s="33"/>
      <c r="R904" s="34"/>
    </row>
    <row r="905" spans="1:18" ht="15.75" customHeight="1">
      <c r="A905" s="22"/>
      <c r="B905" s="27" t="s">
        <v>38</v>
      </c>
      <c r="C905" s="27">
        <v>1189833</v>
      </c>
      <c r="D905" s="28">
        <v>44364</v>
      </c>
      <c r="E905" s="27" t="s">
        <v>40</v>
      </c>
      <c r="F905" s="27" t="s">
        <v>58</v>
      </c>
      <c r="G905" s="27" t="s">
        <v>59</v>
      </c>
      <c r="H905" s="27" t="s">
        <v>29</v>
      </c>
      <c r="I905" s="29">
        <v>0.6</v>
      </c>
      <c r="J905" s="30">
        <v>6000</v>
      </c>
      <c r="K905" s="31">
        <f t="shared" si="6"/>
        <v>3600</v>
      </c>
      <c r="L905" s="31">
        <f t="shared" si="7"/>
        <v>900</v>
      </c>
      <c r="M905" s="32">
        <v>0.25</v>
      </c>
      <c r="O905" s="37"/>
      <c r="P905" s="38"/>
      <c r="Q905" s="33"/>
      <c r="R905" s="34"/>
    </row>
    <row r="906" spans="1:18" ht="15.75" customHeight="1">
      <c r="A906" s="22"/>
      <c r="B906" s="27" t="s">
        <v>38</v>
      </c>
      <c r="C906" s="27">
        <v>1189833</v>
      </c>
      <c r="D906" s="28">
        <v>44393</v>
      </c>
      <c r="E906" s="27" t="s">
        <v>40</v>
      </c>
      <c r="F906" s="27" t="s">
        <v>58</v>
      </c>
      <c r="G906" s="27" t="s">
        <v>59</v>
      </c>
      <c r="H906" s="27" t="s">
        <v>24</v>
      </c>
      <c r="I906" s="29">
        <v>0.4</v>
      </c>
      <c r="J906" s="30">
        <v>7500</v>
      </c>
      <c r="K906" s="31">
        <f t="shared" si="6"/>
        <v>3000</v>
      </c>
      <c r="L906" s="31">
        <f t="shared" si="7"/>
        <v>1350</v>
      </c>
      <c r="M906" s="32">
        <v>0.45</v>
      </c>
      <c r="O906" s="37"/>
      <c r="P906" s="38"/>
      <c r="Q906" s="33"/>
      <c r="R906" s="34"/>
    </row>
    <row r="907" spans="1:18" ht="15.75" customHeight="1">
      <c r="A907" s="22"/>
      <c r="B907" s="27" t="s">
        <v>38</v>
      </c>
      <c r="C907" s="27">
        <v>1189833</v>
      </c>
      <c r="D907" s="28">
        <v>44393</v>
      </c>
      <c r="E907" s="27" t="s">
        <v>40</v>
      </c>
      <c r="F907" s="27" t="s">
        <v>58</v>
      </c>
      <c r="G907" s="27" t="s">
        <v>59</v>
      </c>
      <c r="H907" s="27" t="s">
        <v>25</v>
      </c>
      <c r="I907" s="29">
        <v>0.45</v>
      </c>
      <c r="J907" s="30">
        <v>6000</v>
      </c>
      <c r="K907" s="31">
        <f t="shared" si="6"/>
        <v>2700</v>
      </c>
      <c r="L907" s="31">
        <f t="shared" si="7"/>
        <v>810</v>
      </c>
      <c r="M907" s="32">
        <v>0.3</v>
      </c>
      <c r="O907" s="37"/>
      <c r="P907" s="38"/>
      <c r="Q907" s="33"/>
      <c r="R907" s="34"/>
    </row>
    <row r="908" spans="1:18" ht="15.75" customHeight="1">
      <c r="A908" s="22"/>
      <c r="B908" s="27" t="s">
        <v>38</v>
      </c>
      <c r="C908" s="27">
        <v>1189833</v>
      </c>
      <c r="D908" s="28">
        <v>44393</v>
      </c>
      <c r="E908" s="27" t="s">
        <v>40</v>
      </c>
      <c r="F908" s="27" t="s">
        <v>58</v>
      </c>
      <c r="G908" s="27" t="s">
        <v>59</v>
      </c>
      <c r="H908" s="27" t="s">
        <v>26</v>
      </c>
      <c r="I908" s="29">
        <v>0.45</v>
      </c>
      <c r="J908" s="30">
        <v>5500</v>
      </c>
      <c r="K908" s="31">
        <f t="shared" si="6"/>
        <v>2475</v>
      </c>
      <c r="L908" s="31">
        <f t="shared" si="7"/>
        <v>1113.75</v>
      </c>
      <c r="M908" s="32">
        <v>0.45</v>
      </c>
      <c r="O908" s="37"/>
      <c r="P908" s="38"/>
      <c r="Q908" s="33"/>
      <c r="R908" s="34"/>
    </row>
    <row r="909" spans="1:18" ht="15.75" customHeight="1">
      <c r="A909" s="22"/>
      <c r="B909" s="27" t="s">
        <v>38</v>
      </c>
      <c r="C909" s="27">
        <v>1189833</v>
      </c>
      <c r="D909" s="28">
        <v>44393</v>
      </c>
      <c r="E909" s="27" t="s">
        <v>40</v>
      </c>
      <c r="F909" s="27" t="s">
        <v>58</v>
      </c>
      <c r="G909" s="27" t="s">
        <v>59</v>
      </c>
      <c r="H909" s="27" t="s">
        <v>27</v>
      </c>
      <c r="I909" s="29">
        <v>0.4</v>
      </c>
      <c r="J909" s="30">
        <v>4500</v>
      </c>
      <c r="K909" s="31">
        <f t="shared" si="6"/>
        <v>1800</v>
      </c>
      <c r="L909" s="31">
        <f t="shared" si="7"/>
        <v>719.99999999999989</v>
      </c>
      <c r="M909" s="32">
        <v>0.39999999999999997</v>
      </c>
      <c r="O909" s="37"/>
      <c r="P909" s="38"/>
      <c r="Q909" s="33"/>
      <c r="R909" s="34"/>
    </row>
    <row r="910" spans="1:18" ht="15.75" customHeight="1">
      <c r="A910" s="22"/>
      <c r="B910" s="27" t="s">
        <v>38</v>
      </c>
      <c r="C910" s="27">
        <v>1189833</v>
      </c>
      <c r="D910" s="28">
        <v>44393</v>
      </c>
      <c r="E910" s="27" t="s">
        <v>40</v>
      </c>
      <c r="F910" s="27" t="s">
        <v>58</v>
      </c>
      <c r="G910" s="27" t="s">
        <v>59</v>
      </c>
      <c r="H910" s="27" t="s">
        <v>28</v>
      </c>
      <c r="I910" s="29">
        <v>0.45</v>
      </c>
      <c r="J910" s="30">
        <v>4750</v>
      </c>
      <c r="K910" s="31">
        <f t="shared" si="6"/>
        <v>2137.5</v>
      </c>
      <c r="L910" s="31">
        <f t="shared" si="7"/>
        <v>1282.5000000000002</v>
      </c>
      <c r="M910" s="32">
        <v>0.60000000000000009</v>
      </c>
      <c r="O910" s="37"/>
      <c r="P910" s="38"/>
      <c r="Q910" s="33"/>
      <c r="R910" s="34"/>
    </row>
    <row r="911" spans="1:18" ht="15.75" customHeight="1">
      <c r="A911" s="22"/>
      <c r="B911" s="27" t="s">
        <v>38</v>
      </c>
      <c r="C911" s="27">
        <v>1189833</v>
      </c>
      <c r="D911" s="28">
        <v>44393</v>
      </c>
      <c r="E911" s="27" t="s">
        <v>40</v>
      </c>
      <c r="F911" s="27" t="s">
        <v>58</v>
      </c>
      <c r="G911" s="27" t="s">
        <v>59</v>
      </c>
      <c r="H911" s="27" t="s">
        <v>29</v>
      </c>
      <c r="I911" s="29">
        <v>0.6</v>
      </c>
      <c r="J911" s="30">
        <v>4750</v>
      </c>
      <c r="K911" s="31">
        <f t="shared" si="6"/>
        <v>2850</v>
      </c>
      <c r="L911" s="31">
        <f t="shared" si="7"/>
        <v>712.5</v>
      </c>
      <c r="M911" s="32">
        <v>0.25</v>
      </c>
      <c r="O911" s="37"/>
      <c r="P911" s="38"/>
      <c r="Q911" s="33"/>
      <c r="R911" s="34"/>
    </row>
    <row r="912" spans="1:18" ht="15.75" customHeight="1">
      <c r="A912" s="22"/>
      <c r="B912" s="27" t="s">
        <v>38</v>
      </c>
      <c r="C912" s="27">
        <v>1189833</v>
      </c>
      <c r="D912" s="28">
        <v>44425</v>
      </c>
      <c r="E912" s="27" t="s">
        <v>40</v>
      </c>
      <c r="F912" s="27" t="s">
        <v>58</v>
      </c>
      <c r="G912" s="27" t="s">
        <v>59</v>
      </c>
      <c r="H912" s="27" t="s">
        <v>24</v>
      </c>
      <c r="I912" s="29">
        <v>0.45</v>
      </c>
      <c r="J912" s="30">
        <v>6750</v>
      </c>
      <c r="K912" s="31">
        <f t="shared" si="6"/>
        <v>3037.5</v>
      </c>
      <c r="L912" s="31">
        <f t="shared" si="7"/>
        <v>1366.875</v>
      </c>
      <c r="M912" s="32">
        <v>0.45</v>
      </c>
      <c r="O912" s="37"/>
      <c r="P912" s="38"/>
      <c r="Q912" s="33"/>
      <c r="R912" s="34"/>
    </row>
    <row r="913" spans="1:18" ht="15.75" customHeight="1">
      <c r="A913" s="22"/>
      <c r="B913" s="27" t="s">
        <v>38</v>
      </c>
      <c r="C913" s="27">
        <v>1189833</v>
      </c>
      <c r="D913" s="28">
        <v>44425</v>
      </c>
      <c r="E913" s="27" t="s">
        <v>40</v>
      </c>
      <c r="F913" s="27" t="s">
        <v>58</v>
      </c>
      <c r="G913" s="27" t="s">
        <v>59</v>
      </c>
      <c r="H913" s="27" t="s">
        <v>25</v>
      </c>
      <c r="I913" s="29">
        <v>0.55000000000000004</v>
      </c>
      <c r="J913" s="30">
        <v>6250</v>
      </c>
      <c r="K913" s="31">
        <f t="shared" si="6"/>
        <v>3437.5000000000005</v>
      </c>
      <c r="L913" s="31">
        <f t="shared" si="7"/>
        <v>1031.25</v>
      </c>
      <c r="M913" s="32">
        <v>0.3</v>
      </c>
      <c r="O913" s="37"/>
      <c r="P913" s="38"/>
      <c r="Q913" s="33"/>
      <c r="R913" s="34"/>
    </row>
    <row r="914" spans="1:18" ht="15.75" customHeight="1">
      <c r="A914" s="22"/>
      <c r="B914" s="27" t="s">
        <v>38</v>
      </c>
      <c r="C914" s="27">
        <v>1189833</v>
      </c>
      <c r="D914" s="28">
        <v>44425</v>
      </c>
      <c r="E914" s="27" t="s">
        <v>40</v>
      </c>
      <c r="F914" s="27" t="s">
        <v>58</v>
      </c>
      <c r="G914" s="27" t="s">
        <v>59</v>
      </c>
      <c r="H914" s="27" t="s">
        <v>26</v>
      </c>
      <c r="I914" s="29">
        <v>0.5</v>
      </c>
      <c r="J914" s="30">
        <v>5000</v>
      </c>
      <c r="K914" s="31">
        <f t="shared" si="6"/>
        <v>2500</v>
      </c>
      <c r="L914" s="31">
        <f t="shared" si="7"/>
        <v>1125</v>
      </c>
      <c r="M914" s="32">
        <v>0.45</v>
      </c>
      <c r="O914" s="37"/>
      <c r="P914" s="38"/>
      <c r="Q914" s="33"/>
      <c r="R914" s="34"/>
    </row>
    <row r="915" spans="1:18" ht="15.75" customHeight="1">
      <c r="A915" s="22"/>
      <c r="B915" s="27" t="s">
        <v>38</v>
      </c>
      <c r="C915" s="27">
        <v>1189833</v>
      </c>
      <c r="D915" s="28">
        <v>44425</v>
      </c>
      <c r="E915" s="27" t="s">
        <v>40</v>
      </c>
      <c r="F915" s="27" t="s">
        <v>58</v>
      </c>
      <c r="G915" s="27" t="s">
        <v>59</v>
      </c>
      <c r="H915" s="27" t="s">
        <v>27</v>
      </c>
      <c r="I915" s="29">
        <v>0.45</v>
      </c>
      <c r="J915" s="30">
        <v>4250</v>
      </c>
      <c r="K915" s="31">
        <f t="shared" si="6"/>
        <v>1912.5</v>
      </c>
      <c r="L915" s="31">
        <f t="shared" si="7"/>
        <v>764.99999999999989</v>
      </c>
      <c r="M915" s="32">
        <v>0.39999999999999997</v>
      </c>
      <c r="O915" s="37"/>
      <c r="P915" s="38"/>
      <c r="Q915" s="33"/>
      <c r="R915" s="34"/>
    </row>
    <row r="916" spans="1:18" ht="15.75" customHeight="1">
      <c r="A916" s="22"/>
      <c r="B916" s="27" t="s">
        <v>38</v>
      </c>
      <c r="C916" s="27">
        <v>1189833</v>
      </c>
      <c r="D916" s="28">
        <v>44425</v>
      </c>
      <c r="E916" s="27" t="s">
        <v>40</v>
      </c>
      <c r="F916" s="27" t="s">
        <v>58</v>
      </c>
      <c r="G916" s="27" t="s">
        <v>59</v>
      </c>
      <c r="H916" s="27" t="s">
        <v>28</v>
      </c>
      <c r="I916" s="29">
        <v>0.54999999999999993</v>
      </c>
      <c r="J916" s="30">
        <v>4250</v>
      </c>
      <c r="K916" s="31">
        <f t="shared" si="6"/>
        <v>2337.4999999999995</v>
      </c>
      <c r="L916" s="31">
        <f t="shared" si="7"/>
        <v>1402.5</v>
      </c>
      <c r="M916" s="32">
        <v>0.60000000000000009</v>
      </c>
      <c r="O916" s="37"/>
      <c r="P916" s="38"/>
      <c r="Q916" s="33"/>
      <c r="R916" s="34"/>
    </row>
    <row r="917" spans="1:18" ht="15.75" customHeight="1">
      <c r="A917" s="22"/>
      <c r="B917" s="27" t="s">
        <v>38</v>
      </c>
      <c r="C917" s="27">
        <v>1189833</v>
      </c>
      <c r="D917" s="28">
        <v>44425</v>
      </c>
      <c r="E917" s="27" t="s">
        <v>40</v>
      </c>
      <c r="F917" s="27" t="s">
        <v>58</v>
      </c>
      <c r="G917" s="27" t="s">
        <v>59</v>
      </c>
      <c r="H917" s="27" t="s">
        <v>29</v>
      </c>
      <c r="I917" s="29">
        <v>0.6</v>
      </c>
      <c r="J917" s="30">
        <v>4000</v>
      </c>
      <c r="K917" s="31">
        <f t="shared" si="6"/>
        <v>2400</v>
      </c>
      <c r="L917" s="31">
        <f t="shared" si="7"/>
        <v>600</v>
      </c>
      <c r="M917" s="32">
        <v>0.25</v>
      </c>
      <c r="O917" s="37"/>
      <c r="P917" s="38"/>
      <c r="Q917" s="33"/>
      <c r="R917" s="34"/>
    </row>
    <row r="918" spans="1:18" ht="15.75" customHeight="1">
      <c r="A918" s="22"/>
      <c r="B918" s="27" t="s">
        <v>38</v>
      </c>
      <c r="C918" s="27">
        <v>1189833</v>
      </c>
      <c r="D918" s="28">
        <v>44457</v>
      </c>
      <c r="E918" s="27" t="s">
        <v>40</v>
      </c>
      <c r="F918" s="27" t="s">
        <v>58</v>
      </c>
      <c r="G918" s="27" t="s">
        <v>59</v>
      </c>
      <c r="H918" s="27" t="s">
        <v>24</v>
      </c>
      <c r="I918" s="29">
        <v>0.45</v>
      </c>
      <c r="J918" s="30">
        <v>6000</v>
      </c>
      <c r="K918" s="31">
        <f t="shared" si="6"/>
        <v>2700</v>
      </c>
      <c r="L918" s="31">
        <f t="shared" si="7"/>
        <v>1215</v>
      </c>
      <c r="M918" s="32">
        <v>0.45</v>
      </c>
      <c r="O918" s="37"/>
      <c r="P918" s="38"/>
      <c r="Q918" s="33"/>
      <c r="R918" s="34"/>
    </row>
    <row r="919" spans="1:18" ht="15.75" customHeight="1">
      <c r="A919" s="22"/>
      <c r="B919" s="27" t="s">
        <v>38</v>
      </c>
      <c r="C919" s="27">
        <v>1189833</v>
      </c>
      <c r="D919" s="28">
        <v>44457</v>
      </c>
      <c r="E919" s="27" t="s">
        <v>40</v>
      </c>
      <c r="F919" s="27" t="s">
        <v>58</v>
      </c>
      <c r="G919" s="27" t="s">
        <v>59</v>
      </c>
      <c r="H919" s="27" t="s">
        <v>25</v>
      </c>
      <c r="I919" s="29">
        <v>0.5</v>
      </c>
      <c r="J919" s="30">
        <v>6000</v>
      </c>
      <c r="K919" s="31">
        <f t="shared" si="6"/>
        <v>3000</v>
      </c>
      <c r="L919" s="31">
        <f t="shared" si="7"/>
        <v>900</v>
      </c>
      <c r="M919" s="32">
        <v>0.3</v>
      </c>
      <c r="O919" s="37"/>
      <c r="P919" s="38"/>
      <c r="Q919" s="33"/>
      <c r="R919" s="34"/>
    </row>
    <row r="920" spans="1:18" ht="15.75" customHeight="1">
      <c r="A920" s="22"/>
      <c r="B920" s="27" t="s">
        <v>38</v>
      </c>
      <c r="C920" s="27">
        <v>1189833</v>
      </c>
      <c r="D920" s="28">
        <v>44457</v>
      </c>
      <c r="E920" s="27" t="s">
        <v>40</v>
      </c>
      <c r="F920" s="27" t="s">
        <v>58</v>
      </c>
      <c r="G920" s="27" t="s">
        <v>59</v>
      </c>
      <c r="H920" s="27" t="s">
        <v>26</v>
      </c>
      <c r="I920" s="29">
        <v>0.45</v>
      </c>
      <c r="J920" s="30">
        <v>4500</v>
      </c>
      <c r="K920" s="31">
        <f t="shared" si="6"/>
        <v>2025</v>
      </c>
      <c r="L920" s="31">
        <f t="shared" si="7"/>
        <v>911.25</v>
      </c>
      <c r="M920" s="32">
        <v>0.45</v>
      </c>
      <c r="O920" s="37"/>
      <c r="P920" s="38"/>
      <c r="Q920" s="33"/>
      <c r="R920" s="34"/>
    </row>
    <row r="921" spans="1:18" ht="15.75" customHeight="1">
      <c r="A921" s="22"/>
      <c r="B921" s="27" t="s">
        <v>38</v>
      </c>
      <c r="C921" s="27">
        <v>1189833</v>
      </c>
      <c r="D921" s="28">
        <v>44457</v>
      </c>
      <c r="E921" s="27" t="s">
        <v>40</v>
      </c>
      <c r="F921" s="27" t="s">
        <v>58</v>
      </c>
      <c r="G921" s="27" t="s">
        <v>59</v>
      </c>
      <c r="H921" s="27" t="s">
        <v>27</v>
      </c>
      <c r="I921" s="29">
        <v>0.45</v>
      </c>
      <c r="J921" s="30">
        <v>4000</v>
      </c>
      <c r="K921" s="31">
        <f t="shared" si="6"/>
        <v>1800</v>
      </c>
      <c r="L921" s="31">
        <f t="shared" si="7"/>
        <v>719.99999999999989</v>
      </c>
      <c r="M921" s="32">
        <v>0.39999999999999997</v>
      </c>
      <c r="O921" s="37"/>
      <c r="P921" s="38"/>
      <c r="Q921" s="33"/>
      <c r="R921" s="34"/>
    </row>
    <row r="922" spans="1:18" ht="15.75" customHeight="1">
      <c r="A922" s="22"/>
      <c r="B922" s="27" t="s">
        <v>38</v>
      </c>
      <c r="C922" s="27">
        <v>1189833</v>
      </c>
      <c r="D922" s="28">
        <v>44457</v>
      </c>
      <c r="E922" s="27" t="s">
        <v>40</v>
      </c>
      <c r="F922" s="27" t="s">
        <v>58</v>
      </c>
      <c r="G922" s="27" t="s">
        <v>59</v>
      </c>
      <c r="H922" s="27" t="s">
        <v>28</v>
      </c>
      <c r="I922" s="29">
        <v>0.54999999999999993</v>
      </c>
      <c r="J922" s="30">
        <v>4000</v>
      </c>
      <c r="K922" s="31">
        <f t="shared" si="6"/>
        <v>2199.9999999999995</v>
      </c>
      <c r="L922" s="31">
        <f t="shared" si="7"/>
        <v>1320</v>
      </c>
      <c r="M922" s="32">
        <v>0.60000000000000009</v>
      </c>
      <c r="O922" s="37"/>
      <c r="P922" s="38"/>
      <c r="Q922" s="33"/>
      <c r="R922" s="34"/>
    </row>
    <row r="923" spans="1:18" ht="15.75" customHeight="1">
      <c r="A923" s="22"/>
      <c r="B923" s="27" t="s">
        <v>38</v>
      </c>
      <c r="C923" s="27">
        <v>1189833</v>
      </c>
      <c r="D923" s="28">
        <v>44457</v>
      </c>
      <c r="E923" s="27" t="s">
        <v>40</v>
      </c>
      <c r="F923" s="27" t="s">
        <v>58</v>
      </c>
      <c r="G923" s="27" t="s">
        <v>59</v>
      </c>
      <c r="H923" s="27" t="s">
        <v>29</v>
      </c>
      <c r="I923" s="29">
        <v>0.6</v>
      </c>
      <c r="J923" s="30">
        <v>4500</v>
      </c>
      <c r="K923" s="31">
        <f t="shared" si="6"/>
        <v>2700</v>
      </c>
      <c r="L923" s="31">
        <f t="shared" si="7"/>
        <v>675</v>
      </c>
      <c r="M923" s="32">
        <v>0.25</v>
      </c>
      <c r="O923" s="37"/>
      <c r="P923" s="38"/>
      <c r="Q923" s="33"/>
      <c r="R923" s="34"/>
    </row>
    <row r="924" spans="1:18" ht="15.75" customHeight="1">
      <c r="A924" s="22"/>
      <c r="B924" s="27" t="s">
        <v>38</v>
      </c>
      <c r="C924" s="27">
        <v>1189833</v>
      </c>
      <c r="D924" s="28">
        <v>44486</v>
      </c>
      <c r="E924" s="27" t="s">
        <v>40</v>
      </c>
      <c r="F924" s="27" t="s">
        <v>58</v>
      </c>
      <c r="G924" s="27" t="s">
        <v>59</v>
      </c>
      <c r="H924" s="27" t="s">
        <v>24</v>
      </c>
      <c r="I924" s="29">
        <v>0.45</v>
      </c>
      <c r="J924" s="30">
        <v>5500</v>
      </c>
      <c r="K924" s="31">
        <f t="shared" si="6"/>
        <v>2475</v>
      </c>
      <c r="L924" s="31">
        <f t="shared" si="7"/>
        <v>1113.75</v>
      </c>
      <c r="M924" s="32">
        <v>0.45</v>
      </c>
      <c r="O924" s="37"/>
      <c r="P924" s="38"/>
      <c r="Q924" s="33"/>
      <c r="R924" s="34"/>
    </row>
    <row r="925" spans="1:18" ht="15.75" customHeight="1">
      <c r="A925" s="22"/>
      <c r="B925" s="27" t="s">
        <v>38</v>
      </c>
      <c r="C925" s="27">
        <v>1189833</v>
      </c>
      <c r="D925" s="28">
        <v>44486</v>
      </c>
      <c r="E925" s="27" t="s">
        <v>40</v>
      </c>
      <c r="F925" s="27" t="s">
        <v>58</v>
      </c>
      <c r="G925" s="27" t="s">
        <v>59</v>
      </c>
      <c r="H925" s="27" t="s">
        <v>25</v>
      </c>
      <c r="I925" s="29">
        <v>0.5</v>
      </c>
      <c r="J925" s="30">
        <v>5500</v>
      </c>
      <c r="K925" s="31">
        <f t="shared" si="6"/>
        <v>2750</v>
      </c>
      <c r="L925" s="31">
        <f t="shared" si="7"/>
        <v>825</v>
      </c>
      <c r="M925" s="32">
        <v>0.3</v>
      </c>
      <c r="O925" s="37"/>
      <c r="P925" s="38"/>
      <c r="Q925" s="33"/>
      <c r="R925" s="34"/>
    </row>
    <row r="926" spans="1:18" ht="15.75" customHeight="1">
      <c r="A926" s="22"/>
      <c r="B926" s="27" t="s">
        <v>38</v>
      </c>
      <c r="C926" s="27">
        <v>1189833</v>
      </c>
      <c r="D926" s="28">
        <v>44486</v>
      </c>
      <c r="E926" s="27" t="s">
        <v>40</v>
      </c>
      <c r="F926" s="27" t="s">
        <v>58</v>
      </c>
      <c r="G926" s="27" t="s">
        <v>59</v>
      </c>
      <c r="H926" s="27" t="s">
        <v>26</v>
      </c>
      <c r="I926" s="29">
        <v>0.45</v>
      </c>
      <c r="J926" s="30">
        <v>4000</v>
      </c>
      <c r="K926" s="31">
        <f t="shared" si="6"/>
        <v>1800</v>
      </c>
      <c r="L926" s="31">
        <f t="shared" si="7"/>
        <v>810</v>
      </c>
      <c r="M926" s="32">
        <v>0.45</v>
      </c>
      <c r="O926" s="37"/>
      <c r="P926" s="38"/>
      <c r="Q926" s="33"/>
      <c r="R926" s="34"/>
    </row>
    <row r="927" spans="1:18" ht="15.75" customHeight="1">
      <c r="A927" s="22"/>
      <c r="B927" s="27" t="s">
        <v>38</v>
      </c>
      <c r="C927" s="27">
        <v>1189833</v>
      </c>
      <c r="D927" s="28">
        <v>44486</v>
      </c>
      <c r="E927" s="27" t="s">
        <v>40</v>
      </c>
      <c r="F927" s="27" t="s">
        <v>58</v>
      </c>
      <c r="G927" s="27" t="s">
        <v>59</v>
      </c>
      <c r="H927" s="27" t="s">
        <v>27</v>
      </c>
      <c r="I927" s="29">
        <v>0.45</v>
      </c>
      <c r="J927" s="30">
        <v>3750</v>
      </c>
      <c r="K927" s="31">
        <f t="shared" si="6"/>
        <v>1687.5</v>
      </c>
      <c r="L927" s="31">
        <f t="shared" si="7"/>
        <v>675</v>
      </c>
      <c r="M927" s="32">
        <v>0.39999999999999997</v>
      </c>
      <c r="O927" s="37"/>
      <c r="P927" s="38"/>
      <c r="Q927" s="33"/>
      <c r="R927" s="34"/>
    </row>
    <row r="928" spans="1:18" ht="15.75" customHeight="1">
      <c r="A928" s="22"/>
      <c r="B928" s="27" t="s">
        <v>38</v>
      </c>
      <c r="C928" s="27">
        <v>1189833</v>
      </c>
      <c r="D928" s="28">
        <v>44486</v>
      </c>
      <c r="E928" s="27" t="s">
        <v>40</v>
      </c>
      <c r="F928" s="27" t="s">
        <v>58</v>
      </c>
      <c r="G928" s="27" t="s">
        <v>59</v>
      </c>
      <c r="H928" s="27" t="s">
        <v>28</v>
      </c>
      <c r="I928" s="29">
        <v>0.54999999999999993</v>
      </c>
      <c r="J928" s="30">
        <v>3500</v>
      </c>
      <c r="K928" s="31">
        <f t="shared" si="6"/>
        <v>1924.9999999999998</v>
      </c>
      <c r="L928" s="31">
        <f t="shared" si="7"/>
        <v>1155</v>
      </c>
      <c r="M928" s="32">
        <v>0.60000000000000009</v>
      </c>
      <c r="O928" s="37"/>
      <c r="P928" s="38"/>
      <c r="Q928" s="33"/>
      <c r="R928" s="34"/>
    </row>
    <row r="929" spans="1:18" ht="15.75" customHeight="1">
      <c r="A929" s="22"/>
      <c r="B929" s="27" t="s">
        <v>38</v>
      </c>
      <c r="C929" s="27">
        <v>1189833</v>
      </c>
      <c r="D929" s="28">
        <v>44486</v>
      </c>
      <c r="E929" s="27" t="s">
        <v>40</v>
      </c>
      <c r="F929" s="27" t="s">
        <v>58</v>
      </c>
      <c r="G929" s="27" t="s">
        <v>59</v>
      </c>
      <c r="H929" s="27" t="s">
        <v>29</v>
      </c>
      <c r="I929" s="29">
        <v>0.6</v>
      </c>
      <c r="J929" s="30">
        <v>4000</v>
      </c>
      <c r="K929" s="31">
        <f t="shared" si="6"/>
        <v>2400</v>
      </c>
      <c r="L929" s="31">
        <f t="shared" si="7"/>
        <v>600</v>
      </c>
      <c r="M929" s="32">
        <v>0.25</v>
      </c>
      <c r="O929" s="37"/>
      <c r="P929" s="38"/>
      <c r="Q929" s="33"/>
      <c r="R929" s="34"/>
    </row>
    <row r="930" spans="1:18" ht="15.75" customHeight="1">
      <c r="A930" s="22"/>
      <c r="B930" s="27" t="s">
        <v>38</v>
      </c>
      <c r="C930" s="27">
        <v>1189833</v>
      </c>
      <c r="D930" s="28">
        <v>44517</v>
      </c>
      <c r="E930" s="27" t="s">
        <v>40</v>
      </c>
      <c r="F930" s="27" t="s">
        <v>58</v>
      </c>
      <c r="G930" s="27" t="s">
        <v>59</v>
      </c>
      <c r="H930" s="27" t="s">
        <v>24</v>
      </c>
      <c r="I930" s="29">
        <v>0.4</v>
      </c>
      <c r="J930" s="30">
        <v>5750</v>
      </c>
      <c r="K930" s="31">
        <f t="shared" si="6"/>
        <v>2300</v>
      </c>
      <c r="L930" s="31">
        <f t="shared" si="7"/>
        <v>1035</v>
      </c>
      <c r="M930" s="32">
        <v>0.45</v>
      </c>
      <c r="O930" s="37"/>
      <c r="P930" s="38"/>
      <c r="Q930" s="33"/>
      <c r="R930" s="34"/>
    </row>
    <row r="931" spans="1:18" ht="15.75" customHeight="1">
      <c r="A931" s="22"/>
      <c r="B931" s="27" t="s">
        <v>38</v>
      </c>
      <c r="C931" s="27">
        <v>1189833</v>
      </c>
      <c r="D931" s="28">
        <v>44517</v>
      </c>
      <c r="E931" s="27" t="s">
        <v>40</v>
      </c>
      <c r="F931" s="27" t="s">
        <v>58</v>
      </c>
      <c r="G931" s="27" t="s">
        <v>59</v>
      </c>
      <c r="H931" s="27" t="s">
        <v>25</v>
      </c>
      <c r="I931" s="29">
        <v>0.45000000000000007</v>
      </c>
      <c r="J931" s="30">
        <v>5750</v>
      </c>
      <c r="K931" s="31">
        <f t="shared" si="6"/>
        <v>2587.5000000000005</v>
      </c>
      <c r="L931" s="31">
        <f t="shared" si="7"/>
        <v>776.25000000000011</v>
      </c>
      <c r="M931" s="32">
        <v>0.3</v>
      </c>
      <c r="O931" s="37"/>
      <c r="P931" s="38"/>
      <c r="Q931" s="33"/>
      <c r="R931" s="34"/>
    </row>
    <row r="932" spans="1:18" ht="15.75" customHeight="1">
      <c r="A932" s="22"/>
      <c r="B932" s="27" t="s">
        <v>38</v>
      </c>
      <c r="C932" s="27">
        <v>1189833</v>
      </c>
      <c r="D932" s="28">
        <v>44517</v>
      </c>
      <c r="E932" s="27" t="s">
        <v>40</v>
      </c>
      <c r="F932" s="27" t="s">
        <v>58</v>
      </c>
      <c r="G932" s="27" t="s">
        <v>59</v>
      </c>
      <c r="H932" s="27" t="s">
        <v>26</v>
      </c>
      <c r="I932" s="29">
        <v>0.4</v>
      </c>
      <c r="J932" s="30">
        <v>4250</v>
      </c>
      <c r="K932" s="31">
        <f t="shared" si="6"/>
        <v>1700</v>
      </c>
      <c r="L932" s="31">
        <f t="shared" si="7"/>
        <v>765</v>
      </c>
      <c r="M932" s="32">
        <v>0.45</v>
      </c>
      <c r="O932" s="37"/>
      <c r="P932" s="38"/>
      <c r="Q932" s="33"/>
      <c r="R932" s="34"/>
    </row>
    <row r="933" spans="1:18" ht="15.75" customHeight="1">
      <c r="A933" s="22"/>
      <c r="B933" s="27" t="s">
        <v>38</v>
      </c>
      <c r="C933" s="27">
        <v>1189833</v>
      </c>
      <c r="D933" s="28">
        <v>44517</v>
      </c>
      <c r="E933" s="27" t="s">
        <v>40</v>
      </c>
      <c r="F933" s="27" t="s">
        <v>58</v>
      </c>
      <c r="G933" s="27" t="s">
        <v>59</v>
      </c>
      <c r="H933" s="27" t="s">
        <v>27</v>
      </c>
      <c r="I933" s="29">
        <v>0.4</v>
      </c>
      <c r="J933" s="30">
        <v>4250</v>
      </c>
      <c r="K933" s="31">
        <f t="shared" si="6"/>
        <v>1700</v>
      </c>
      <c r="L933" s="31">
        <f t="shared" si="7"/>
        <v>680</v>
      </c>
      <c r="M933" s="32">
        <v>0.39999999999999997</v>
      </c>
      <c r="O933" s="37"/>
      <c r="P933" s="38"/>
      <c r="Q933" s="33"/>
      <c r="R933" s="34"/>
    </row>
    <row r="934" spans="1:18" ht="15.75" customHeight="1">
      <c r="A934" s="22"/>
      <c r="B934" s="27" t="s">
        <v>38</v>
      </c>
      <c r="C934" s="27">
        <v>1189833</v>
      </c>
      <c r="D934" s="28">
        <v>44517</v>
      </c>
      <c r="E934" s="27" t="s">
        <v>40</v>
      </c>
      <c r="F934" s="27" t="s">
        <v>58</v>
      </c>
      <c r="G934" s="27" t="s">
        <v>59</v>
      </c>
      <c r="H934" s="27" t="s">
        <v>28</v>
      </c>
      <c r="I934" s="29">
        <v>0.54999999999999993</v>
      </c>
      <c r="J934" s="30">
        <v>3750</v>
      </c>
      <c r="K934" s="31">
        <f t="shared" si="6"/>
        <v>2062.4999999999995</v>
      </c>
      <c r="L934" s="31">
        <f t="shared" si="7"/>
        <v>1237.5</v>
      </c>
      <c r="M934" s="32">
        <v>0.60000000000000009</v>
      </c>
      <c r="O934" s="37"/>
      <c r="P934" s="38"/>
      <c r="Q934" s="33"/>
      <c r="R934" s="34"/>
    </row>
    <row r="935" spans="1:18" ht="15.75" customHeight="1">
      <c r="A935" s="22"/>
      <c r="B935" s="27" t="s">
        <v>38</v>
      </c>
      <c r="C935" s="27">
        <v>1189833</v>
      </c>
      <c r="D935" s="28">
        <v>44517</v>
      </c>
      <c r="E935" s="27" t="s">
        <v>40</v>
      </c>
      <c r="F935" s="27" t="s">
        <v>58</v>
      </c>
      <c r="G935" s="27" t="s">
        <v>59</v>
      </c>
      <c r="H935" s="27" t="s">
        <v>29</v>
      </c>
      <c r="I935" s="29">
        <v>0.6</v>
      </c>
      <c r="J935" s="30">
        <v>4750</v>
      </c>
      <c r="K935" s="31">
        <f t="shared" si="6"/>
        <v>2850</v>
      </c>
      <c r="L935" s="31">
        <f t="shared" si="7"/>
        <v>712.5</v>
      </c>
      <c r="M935" s="32">
        <v>0.25</v>
      </c>
      <c r="O935" s="37"/>
      <c r="P935" s="38"/>
      <c r="Q935" s="33"/>
      <c r="R935" s="34"/>
    </row>
    <row r="936" spans="1:18" ht="15.75" customHeight="1">
      <c r="A936" s="22"/>
      <c r="B936" s="27" t="s">
        <v>38</v>
      </c>
      <c r="C936" s="27">
        <v>1189833</v>
      </c>
      <c r="D936" s="28">
        <v>44546</v>
      </c>
      <c r="E936" s="27" t="s">
        <v>40</v>
      </c>
      <c r="F936" s="27" t="s">
        <v>58</v>
      </c>
      <c r="G936" s="27" t="s">
        <v>59</v>
      </c>
      <c r="H936" s="27" t="s">
        <v>24</v>
      </c>
      <c r="I936" s="29">
        <v>0.45</v>
      </c>
      <c r="J936" s="30">
        <v>6750</v>
      </c>
      <c r="K936" s="31">
        <f t="shared" si="6"/>
        <v>3037.5</v>
      </c>
      <c r="L936" s="31">
        <f t="shared" si="7"/>
        <v>1366.875</v>
      </c>
      <c r="M936" s="32">
        <v>0.45</v>
      </c>
      <c r="O936" s="37"/>
      <c r="P936" s="38"/>
      <c r="Q936" s="33"/>
      <c r="R936" s="34"/>
    </row>
    <row r="937" spans="1:18" ht="15.75" customHeight="1">
      <c r="A937" s="22"/>
      <c r="B937" s="27" t="s">
        <v>38</v>
      </c>
      <c r="C937" s="27">
        <v>1189833</v>
      </c>
      <c r="D937" s="28">
        <v>44546</v>
      </c>
      <c r="E937" s="27" t="s">
        <v>40</v>
      </c>
      <c r="F937" s="27" t="s">
        <v>58</v>
      </c>
      <c r="G937" s="27" t="s">
        <v>59</v>
      </c>
      <c r="H937" s="27" t="s">
        <v>25</v>
      </c>
      <c r="I937" s="29">
        <v>0.5</v>
      </c>
      <c r="J937" s="30">
        <v>6750</v>
      </c>
      <c r="K937" s="31">
        <f t="shared" si="6"/>
        <v>3375</v>
      </c>
      <c r="L937" s="31">
        <f t="shared" si="7"/>
        <v>1012.5</v>
      </c>
      <c r="M937" s="32">
        <v>0.3</v>
      </c>
      <c r="O937" s="37"/>
      <c r="P937" s="38"/>
      <c r="Q937" s="33"/>
      <c r="R937" s="34"/>
    </row>
    <row r="938" spans="1:18" ht="15.75" customHeight="1">
      <c r="A938" s="22"/>
      <c r="B938" s="27" t="s">
        <v>38</v>
      </c>
      <c r="C938" s="27">
        <v>1189833</v>
      </c>
      <c r="D938" s="28">
        <v>44546</v>
      </c>
      <c r="E938" s="27" t="s">
        <v>40</v>
      </c>
      <c r="F938" s="27" t="s">
        <v>58</v>
      </c>
      <c r="G938" s="27" t="s">
        <v>59</v>
      </c>
      <c r="H938" s="27" t="s">
        <v>26</v>
      </c>
      <c r="I938" s="29">
        <v>0.45</v>
      </c>
      <c r="J938" s="30">
        <v>4750</v>
      </c>
      <c r="K938" s="31">
        <f t="shared" si="6"/>
        <v>2137.5</v>
      </c>
      <c r="L938" s="31">
        <f t="shared" si="7"/>
        <v>961.875</v>
      </c>
      <c r="M938" s="32">
        <v>0.45</v>
      </c>
      <c r="O938" s="37"/>
      <c r="P938" s="38"/>
      <c r="Q938" s="33"/>
      <c r="R938" s="34"/>
    </row>
    <row r="939" spans="1:18" ht="15.75" customHeight="1">
      <c r="A939" s="22"/>
      <c r="B939" s="27" t="s">
        <v>38</v>
      </c>
      <c r="C939" s="27">
        <v>1189833</v>
      </c>
      <c r="D939" s="28">
        <v>44546</v>
      </c>
      <c r="E939" s="27" t="s">
        <v>40</v>
      </c>
      <c r="F939" s="27" t="s">
        <v>58</v>
      </c>
      <c r="G939" s="27" t="s">
        <v>59</v>
      </c>
      <c r="H939" s="27" t="s">
        <v>27</v>
      </c>
      <c r="I939" s="29">
        <v>0.45</v>
      </c>
      <c r="J939" s="30">
        <v>4750</v>
      </c>
      <c r="K939" s="31">
        <f t="shared" si="6"/>
        <v>2137.5</v>
      </c>
      <c r="L939" s="31">
        <f t="shared" si="7"/>
        <v>854.99999999999989</v>
      </c>
      <c r="M939" s="32">
        <v>0.39999999999999997</v>
      </c>
      <c r="O939" s="37"/>
      <c r="P939" s="38"/>
      <c r="Q939" s="33"/>
      <c r="R939" s="34"/>
    </row>
    <row r="940" spans="1:18" ht="15.75" customHeight="1">
      <c r="A940" s="22"/>
      <c r="B940" s="27" t="s">
        <v>38</v>
      </c>
      <c r="C940" s="27">
        <v>1189833</v>
      </c>
      <c r="D940" s="28">
        <v>44546</v>
      </c>
      <c r="E940" s="27" t="s">
        <v>40</v>
      </c>
      <c r="F940" s="27" t="s">
        <v>58</v>
      </c>
      <c r="G940" s="27" t="s">
        <v>59</v>
      </c>
      <c r="H940" s="27" t="s">
        <v>28</v>
      </c>
      <c r="I940" s="29">
        <v>0.54999999999999993</v>
      </c>
      <c r="J940" s="30">
        <v>4000</v>
      </c>
      <c r="K940" s="31">
        <f t="shared" si="6"/>
        <v>2199.9999999999995</v>
      </c>
      <c r="L940" s="31">
        <f t="shared" si="7"/>
        <v>1320</v>
      </c>
      <c r="M940" s="32">
        <v>0.60000000000000009</v>
      </c>
      <c r="O940" s="37"/>
      <c r="P940" s="38"/>
      <c r="Q940" s="33"/>
      <c r="R940" s="34"/>
    </row>
    <row r="941" spans="1:18" ht="15.75" customHeight="1">
      <c r="A941" s="22"/>
      <c r="B941" s="27" t="s">
        <v>38</v>
      </c>
      <c r="C941" s="27">
        <v>1189833</v>
      </c>
      <c r="D941" s="28">
        <v>44546</v>
      </c>
      <c r="E941" s="27" t="s">
        <v>40</v>
      </c>
      <c r="F941" s="27" t="s">
        <v>58</v>
      </c>
      <c r="G941" s="27" t="s">
        <v>59</v>
      </c>
      <c r="H941" s="27" t="s">
        <v>29</v>
      </c>
      <c r="I941" s="29">
        <v>0.6</v>
      </c>
      <c r="J941" s="30">
        <v>5000</v>
      </c>
      <c r="K941" s="31">
        <f t="shared" si="6"/>
        <v>3000</v>
      </c>
      <c r="L941" s="31">
        <f t="shared" si="7"/>
        <v>750</v>
      </c>
      <c r="M941" s="32">
        <v>0.25</v>
      </c>
      <c r="O941" s="37"/>
      <c r="P941" s="38"/>
      <c r="Q941" s="33"/>
      <c r="R941" s="34"/>
    </row>
    <row r="942" spans="1:18" ht="15.75" customHeight="1">
      <c r="A942" s="22" t="s">
        <v>46</v>
      </c>
      <c r="B942" s="27" t="s">
        <v>30</v>
      </c>
      <c r="C942" s="27">
        <v>1197831</v>
      </c>
      <c r="D942" s="28">
        <v>44200</v>
      </c>
      <c r="E942" s="27" t="s">
        <v>31</v>
      </c>
      <c r="F942" s="27" t="s">
        <v>60</v>
      </c>
      <c r="G942" s="27" t="s">
        <v>61</v>
      </c>
      <c r="H942" s="27" t="s">
        <v>24</v>
      </c>
      <c r="I942" s="29">
        <v>0.2</v>
      </c>
      <c r="J942" s="30">
        <v>7000</v>
      </c>
      <c r="K942" s="31">
        <f t="shared" si="6"/>
        <v>1400</v>
      </c>
      <c r="L942" s="31">
        <f t="shared" si="7"/>
        <v>489.99999999999994</v>
      </c>
      <c r="M942" s="32">
        <v>0.35</v>
      </c>
      <c r="O942" s="37"/>
      <c r="P942" s="38"/>
      <c r="Q942" s="33"/>
      <c r="R942" s="34"/>
    </row>
    <row r="943" spans="1:18" ht="15.75" customHeight="1">
      <c r="A943" s="22"/>
      <c r="B943" s="27" t="s">
        <v>30</v>
      </c>
      <c r="C943" s="27">
        <v>1197831</v>
      </c>
      <c r="D943" s="28">
        <v>44200</v>
      </c>
      <c r="E943" s="27" t="s">
        <v>31</v>
      </c>
      <c r="F943" s="27" t="s">
        <v>60</v>
      </c>
      <c r="G943" s="27" t="s">
        <v>61</v>
      </c>
      <c r="H943" s="27" t="s">
        <v>25</v>
      </c>
      <c r="I943" s="29">
        <v>0.3</v>
      </c>
      <c r="J943" s="30">
        <v>7000</v>
      </c>
      <c r="K943" s="31">
        <f t="shared" si="6"/>
        <v>2100</v>
      </c>
      <c r="L943" s="31">
        <f t="shared" si="7"/>
        <v>735</v>
      </c>
      <c r="M943" s="32">
        <v>0.35</v>
      </c>
      <c r="O943" s="37"/>
      <c r="P943" s="38"/>
      <c r="Q943" s="33"/>
      <c r="R943" s="34"/>
    </row>
    <row r="944" spans="1:18" ht="15.75" customHeight="1">
      <c r="A944" s="22"/>
      <c r="B944" s="27" t="s">
        <v>30</v>
      </c>
      <c r="C944" s="27">
        <v>1197831</v>
      </c>
      <c r="D944" s="28">
        <v>44200</v>
      </c>
      <c r="E944" s="27" t="s">
        <v>31</v>
      </c>
      <c r="F944" s="27" t="s">
        <v>60</v>
      </c>
      <c r="G944" s="27" t="s">
        <v>61</v>
      </c>
      <c r="H944" s="27" t="s">
        <v>26</v>
      </c>
      <c r="I944" s="29">
        <v>0.3</v>
      </c>
      <c r="J944" s="30">
        <v>5000</v>
      </c>
      <c r="K944" s="31">
        <f t="shared" si="6"/>
        <v>1500</v>
      </c>
      <c r="L944" s="31">
        <f t="shared" si="7"/>
        <v>525</v>
      </c>
      <c r="M944" s="32">
        <v>0.35</v>
      </c>
      <c r="O944" s="37"/>
      <c r="P944" s="38"/>
      <c r="Q944" s="33"/>
      <c r="R944" s="34"/>
    </row>
    <row r="945" spans="1:18" ht="15.75" customHeight="1">
      <c r="A945" s="22"/>
      <c r="B945" s="27" t="s">
        <v>30</v>
      </c>
      <c r="C945" s="27">
        <v>1197831</v>
      </c>
      <c r="D945" s="28">
        <v>44200</v>
      </c>
      <c r="E945" s="27" t="s">
        <v>31</v>
      </c>
      <c r="F945" s="27" t="s">
        <v>60</v>
      </c>
      <c r="G945" s="27" t="s">
        <v>61</v>
      </c>
      <c r="H945" s="27" t="s">
        <v>27</v>
      </c>
      <c r="I945" s="29">
        <v>0.35</v>
      </c>
      <c r="J945" s="30">
        <v>5000</v>
      </c>
      <c r="K945" s="31">
        <f t="shared" si="6"/>
        <v>1750</v>
      </c>
      <c r="L945" s="31">
        <f t="shared" si="7"/>
        <v>787.5</v>
      </c>
      <c r="M945" s="32">
        <v>0.45</v>
      </c>
      <c r="O945" s="37"/>
      <c r="P945" s="38"/>
      <c r="Q945" s="33"/>
      <c r="R945" s="34"/>
    </row>
    <row r="946" spans="1:18" ht="15.75" customHeight="1">
      <c r="A946" s="22"/>
      <c r="B946" s="27" t="s">
        <v>30</v>
      </c>
      <c r="C946" s="27">
        <v>1197831</v>
      </c>
      <c r="D946" s="28">
        <v>44200</v>
      </c>
      <c r="E946" s="27" t="s">
        <v>31</v>
      </c>
      <c r="F946" s="27" t="s">
        <v>60</v>
      </c>
      <c r="G946" s="27" t="s">
        <v>61</v>
      </c>
      <c r="H946" s="27" t="s">
        <v>28</v>
      </c>
      <c r="I946" s="29">
        <v>0.4</v>
      </c>
      <c r="J946" s="30">
        <v>3500</v>
      </c>
      <c r="K946" s="31">
        <f t="shared" si="6"/>
        <v>1400</v>
      </c>
      <c r="L946" s="31">
        <f t="shared" si="7"/>
        <v>420</v>
      </c>
      <c r="M946" s="32">
        <v>0.3</v>
      </c>
      <c r="O946" s="37"/>
      <c r="P946" s="38"/>
      <c r="Q946" s="33"/>
      <c r="R946" s="34"/>
    </row>
    <row r="947" spans="1:18" ht="15.75" customHeight="1">
      <c r="A947" s="22"/>
      <c r="B947" s="27" t="s">
        <v>30</v>
      </c>
      <c r="C947" s="27">
        <v>1197831</v>
      </c>
      <c r="D947" s="28">
        <v>44200</v>
      </c>
      <c r="E947" s="27" t="s">
        <v>31</v>
      </c>
      <c r="F947" s="27" t="s">
        <v>60</v>
      </c>
      <c r="G947" s="27" t="s">
        <v>61</v>
      </c>
      <c r="H947" s="27" t="s">
        <v>29</v>
      </c>
      <c r="I947" s="29">
        <v>0.35</v>
      </c>
      <c r="J947" s="30">
        <v>5000</v>
      </c>
      <c r="K947" s="31">
        <f t="shared" si="6"/>
        <v>1750</v>
      </c>
      <c r="L947" s="31">
        <f t="shared" si="7"/>
        <v>875</v>
      </c>
      <c r="M947" s="32">
        <v>0.5</v>
      </c>
      <c r="O947" s="37"/>
      <c r="P947" s="38"/>
      <c r="Q947" s="33"/>
      <c r="R947" s="34"/>
    </row>
    <row r="948" spans="1:18" ht="15.75" customHeight="1">
      <c r="A948" s="22"/>
      <c r="B948" s="27" t="s">
        <v>30</v>
      </c>
      <c r="C948" s="27">
        <v>1197831</v>
      </c>
      <c r="D948" s="28">
        <v>44230</v>
      </c>
      <c r="E948" s="27" t="s">
        <v>31</v>
      </c>
      <c r="F948" s="27" t="s">
        <v>60</v>
      </c>
      <c r="G948" s="27" t="s">
        <v>61</v>
      </c>
      <c r="H948" s="27" t="s">
        <v>24</v>
      </c>
      <c r="I948" s="29">
        <v>0.25</v>
      </c>
      <c r="J948" s="30">
        <v>6500</v>
      </c>
      <c r="K948" s="31">
        <f t="shared" si="6"/>
        <v>1625</v>
      </c>
      <c r="L948" s="31">
        <f t="shared" si="7"/>
        <v>568.75</v>
      </c>
      <c r="M948" s="32">
        <v>0.35</v>
      </c>
      <c r="O948" s="37"/>
      <c r="P948" s="38"/>
      <c r="Q948" s="33"/>
      <c r="R948" s="34"/>
    </row>
    <row r="949" spans="1:18" ht="15.75" customHeight="1">
      <c r="A949" s="22"/>
      <c r="B949" s="27" t="s">
        <v>30</v>
      </c>
      <c r="C949" s="27">
        <v>1197831</v>
      </c>
      <c r="D949" s="28">
        <v>44230</v>
      </c>
      <c r="E949" s="27" t="s">
        <v>31</v>
      </c>
      <c r="F949" s="27" t="s">
        <v>60</v>
      </c>
      <c r="G949" s="27" t="s">
        <v>61</v>
      </c>
      <c r="H949" s="27" t="s">
        <v>25</v>
      </c>
      <c r="I949" s="29">
        <v>0.35</v>
      </c>
      <c r="J949" s="30">
        <v>6250</v>
      </c>
      <c r="K949" s="31">
        <f t="shared" si="6"/>
        <v>2187.5</v>
      </c>
      <c r="L949" s="31">
        <f t="shared" si="7"/>
        <v>765.625</v>
      </c>
      <c r="M949" s="32">
        <v>0.35</v>
      </c>
      <c r="O949" s="37"/>
      <c r="P949" s="38"/>
      <c r="Q949" s="33"/>
      <c r="R949" s="34"/>
    </row>
    <row r="950" spans="1:18" ht="15.75" customHeight="1">
      <c r="A950" s="22"/>
      <c r="B950" s="27" t="s">
        <v>30</v>
      </c>
      <c r="C950" s="27">
        <v>1197831</v>
      </c>
      <c r="D950" s="28">
        <v>44230</v>
      </c>
      <c r="E950" s="27" t="s">
        <v>31</v>
      </c>
      <c r="F950" s="27" t="s">
        <v>60</v>
      </c>
      <c r="G950" s="27" t="s">
        <v>61</v>
      </c>
      <c r="H950" s="27" t="s">
        <v>26</v>
      </c>
      <c r="I950" s="29">
        <v>0.35</v>
      </c>
      <c r="J950" s="30">
        <v>4500</v>
      </c>
      <c r="K950" s="31">
        <f t="shared" si="6"/>
        <v>1575</v>
      </c>
      <c r="L950" s="31">
        <f t="shared" si="7"/>
        <v>551.25</v>
      </c>
      <c r="M950" s="32">
        <v>0.35</v>
      </c>
      <c r="O950" s="37"/>
      <c r="P950" s="38"/>
      <c r="Q950" s="33"/>
      <c r="R950" s="34"/>
    </row>
    <row r="951" spans="1:18" ht="15.75" customHeight="1">
      <c r="A951" s="22"/>
      <c r="B951" s="27" t="s">
        <v>30</v>
      </c>
      <c r="C951" s="27">
        <v>1197831</v>
      </c>
      <c r="D951" s="28">
        <v>44230</v>
      </c>
      <c r="E951" s="27" t="s">
        <v>31</v>
      </c>
      <c r="F951" s="27" t="s">
        <v>60</v>
      </c>
      <c r="G951" s="27" t="s">
        <v>61</v>
      </c>
      <c r="H951" s="27" t="s">
        <v>27</v>
      </c>
      <c r="I951" s="29">
        <v>0.35</v>
      </c>
      <c r="J951" s="30">
        <v>4000</v>
      </c>
      <c r="K951" s="31">
        <f t="shared" si="6"/>
        <v>1400</v>
      </c>
      <c r="L951" s="31">
        <f t="shared" si="7"/>
        <v>630</v>
      </c>
      <c r="M951" s="32">
        <v>0.45</v>
      </c>
      <c r="O951" s="37"/>
      <c r="P951" s="38"/>
      <c r="Q951" s="33"/>
      <c r="R951" s="34"/>
    </row>
    <row r="952" spans="1:18" ht="15.75" customHeight="1">
      <c r="A952" s="22"/>
      <c r="B952" s="27" t="s">
        <v>30</v>
      </c>
      <c r="C952" s="27">
        <v>1197831</v>
      </c>
      <c r="D952" s="28">
        <v>44230</v>
      </c>
      <c r="E952" s="27" t="s">
        <v>31</v>
      </c>
      <c r="F952" s="27" t="s">
        <v>60</v>
      </c>
      <c r="G952" s="27" t="s">
        <v>61</v>
      </c>
      <c r="H952" s="27" t="s">
        <v>28</v>
      </c>
      <c r="I952" s="29">
        <v>0.4</v>
      </c>
      <c r="J952" s="30">
        <v>2750</v>
      </c>
      <c r="K952" s="31">
        <f t="shared" si="6"/>
        <v>1100</v>
      </c>
      <c r="L952" s="31">
        <f t="shared" si="7"/>
        <v>330</v>
      </c>
      <c r="M952" s="32">
        <v>0.3</v>
      </c>
      <c r="O952" s="37"/>
      <c r="P952" s="38"/>
      <c r="Q952" s="33"/>
      <c r="R952" s="34"/>
    </row>
    <row r="953" spans="1:18" ht="15.75" customHeight="1">
      <c r="A953" s="22"/>
      <c r="B953" s="27" t="s">
        <v>30</v>
      </c>
      <c r="C953" s="27">
        <v>1197831</v>
      </c>
      <c r="D953" s="28">
        <v>44230</v>
      </c>
      <c r="E953" s="27" t="s">
        <v>31</v>
      </c>
      <c r="F953" s="27" t="s">
        <v>60</v>
      </c>
      <c r="G953" s="27" t="s">
        <v>61</v>
      </c>
      <c r="H953" s="27" t="s">
        <v>29</v>
      </c>
      <c r="I953" s="29">
        <v>0.35</v>
      </c>
      <c r="J953" s="30">
        <v>4750</v>
      </c>
      <c r="K953" s="31">
        <f t="shared" si="6"/>
        <v>1662.5</v>
      </c>
      <c r="L953" s="31">
        <f t="shared" si="7"/>
        <v>831.25</v>
      </c>
      <c r="M953" s="32">
        <v>0.5</v>
      </c>
      <c r="O953" s="37"/>
      <c r="P953" s="38"/>
      <c r="Q953" s="33"/>
      <c r="R953" s="34"/>
    </row>
    <row r="954" spans="1:18" ht="15.75" customHeight="1">
      <c r="A954" s="22"/>
      <c r="B954" s="27" t="s">
        <v>30</v>
      </c>
      <c r="C954" s="27">
        <v>1197831</v>
      </c>
      <c r="D954" s="28">
        <v>44260</v>
      </c>
      <c r="E954" s="27" t="s">
        <v>31</v>
      </c>
      <c r="F954" s="27" t="s">
        <v>60</v>
      </c>
      <c r="G954" s="27" t="s">
        <v>61</v>
      </c>
      <c r="H954" s="27" t="s">
        <v>24</v>
      </c>
      <c r="I954" s="29">
        <v>0.3</v>
      </c>
      <c r="J954" s="30">
        <v>6500</v>
      </c>
      <c r="K954" s="31">
        <f t="shared" si="6"/>
        <v>1950</v>
      </c>
      <c r="L954" s="31">
        <f t="shared" si="7"/>
        <v>779.99999999999989</v>
      </c>
      <c r="M954" s="32">
        <v>0.39999999999999997</v>
      </c>
      <c r="O954" s="37"/>
      <c r="P954" s="38"/>
      <c r="Q954" s="33"/>
      <c r="R954" s="34"/>
    </row>
    <row r="955" spans="1:18" ht="15.75" customHeight="1">
      <c r="A955" s="22"/>
      <c r="B955" s="27" t="s">
        <v>30</v>
      </c>
      <c r="C955" s="27">
        <v>1197831</v>
      </c>
      <c r="D955" s="28">
        <v>44260</v>
      </c>
      <c r="E955" s="27" t="s">
        <v>31</v>
      </c>
      <c r="F955" s="27" t="s">
        <v>60</v>
      </c>
      <c r="G955" s="27" t="s">
        <v>61</v>
      </c>
      <c r="H955" s="27" t="s">
        <v>25</v>
      </c>
      <c r="I955" s="29">
        <v>0.4</v>
      </c>
      <c r="J955" s="30">
        <v>6500</v>
      </c>
      <c r="K955" s="31">
        <f t="shared" si="6"/>
        <v>2600</v>
      </c>
      <c r="L955" s="31">
        <f t="shared" si="7"/>
        <v>1040</v>
      </c>
      <c r="M955" s="32">
        <v>0.39999999999999997</v>
      </c>
      <c r="O955" s="37"/>
      <c r="P955" s="38"/>
      <c r="Q955" s="33"/>
      <c r="R955" s="34"/>
    </row>
    <row r="956" spans="1:18" ht="15.75" customHeight="1">
      <c r="A956" s="22"/>
      <c r="B956" s="27" t="s">
        <v>30</v>
      </c>
      <c r="C956" s="27">
        <v>1197831</v>
      </c>
      <c r="D956" s="28">
        <v>44260</v>
      </c>
      <c r="E956" s="27" t="s">
        <v>31</v>
      </c>
      <c r="F956" s="27" t="s">
        <v>60</v>
      </c>
      <c r="G956" s="27" t="s">
        <v>61</v>
      </c>
      <c r="H956" s="27" t="s">
        <v>26</v>
      </c>
      <c r="I956" s="29">
        <v>0.3</v>
      </c>
      <c r="J956" s="30">
        <v>4750</v>
      </c>
      <c r="K956" s="31">
        <f t="shared" si="6"/>
        <v>1425</v>
      </c>
      <c r="L956" s="31">
        <f t="shared" si="7"/>
        <v>570</v>
      </c>
      <c r="M956" s="32">
        <v>0.39999999999999997</v>
      </c>
      <c r="O956" s="37"/>
      <c r="P956" s="38"/>
      <c r="Q956" s="33"/>
      <c r="R956" s="34"/>
    </row>
    <row r="957" spans="1:18" ht="15.75" customHeight="1">
      <c r="A957" s="22"/>
      <c r="B957" s="27" t="s">
        <v>30</v>
      </c>
      <c r="C957" s="27">
        <v>1197831</v>
      </c>
      <c r="D957" s="28">
        <v>44260</v>
      </c>
      <c r="E957" s="27" t="s">
        <v>31</v>
      </c>
      <c r="F957" s="27" t="s">
        <v>60</v>
      </c>
      <c r="G957" s="27" t="s">
        <v>61</v>
      </c>
      <c r="H957" s="27" t="s">
        <v>27</v>
      </c>
      <c r="I957" s="29">
        <v>0.35000000000000003</v>
      </c>
      <c r="J957" s="30">
        <v>3750</v>
      </c>
      <c r="K957" s="31">
        <f t="shared" si="6"/>
        <v>1312.5000000000002</v>
      </c>
      <c r="L957" s="31">
        <f t="shared" si="7"/>
        <v>656.25000000000011</v>
      </c>
      <c r="M957" s="32">
        <v>0.5</v>
      </c>
      <c r="O957" s="37"/>
      <c r="P957" s="38"/>
      <c r="Q957" s="33"/>
      <c r="R957" s="34"/>
    </row>
    <row r="958" spans="1:18" ht="15.75" customHeight="1">
      <c r="A958" s="22"/>
      <c r="B958" s="27" t="s">
        <v>30</v>
      </c>
      <c r="C958" s="27">
        <v>1197831</v>
      </c>
      <c r="D958" s="28">
        <v>44260</v>
      </c>
      <c r="E958" s="27" t="s">
        <v>31</v>
      </c>
      <c r="F958" s="27" t="s">
        <v>60</v>
      </c>
      <c r="G958" s="27" t="s">
        <v>61</v>
      </c>
      <c r="H958" s="27" t="s">
        <v>28</v>
      </c>
      <c r="I958" s="29">
        <v>0.4</v>
      </c>
      <c r="J958" s="30">
        <v>2750</v>
      </c>
      <c r="K958" s="31">
        <f t="shared" si="6"/>
        <v>1100</v>
      </c>
      <c r="L958" s="31">
        <f t="shared" si="7"/>
        <v>385</v>
      </c>
      <c r="M958" s="32">
        <v>0.35</v>
      </c>
      <c r="O958" s="37"/>
      <c r="P958" s="38"/>
      <c r="Q958" s="33"/>
      <c r="R958" s="34"/>
    </row>
    <row r="959" spans="1:18" ht="15.75" customHeight="1">
      <c r="A959" s="22"/>
      <c r="B959" s="27" t="s">
        <v>30</v>
      </c>
      <c r="C959" s="27">
        <v>1197831</v>
      </c>
      <c r="D959" s="28">
        <v>44260</v>
      </c>
      <c r="E959" s="27" t="s">
        <v>31</v>
      </c>
      <c r="F959" s="27" t="s">
        <v>60</v>
      </c>
      <c r="G959" s="27" t="s">
        <v>61</v>
      </c>
      <c r="H959" s="27" t="s">
        <v>29</v>
      </c>
      <c r="I959" s="29">
        <v>0.35000000000000003</v>
      </c>
      <c r="J959" s="30">
        <v>4250</v>
      </c>
      <c r="K959" s="31">
        <f t="shared" si="6"/>
        <v>1487.5000000000002</v>
      </c>
      <c r="L959" s="31">
        <f t="shared" si="7"/>
        <v>818.12500000000023</v>
      </c>
      <c r="M959" s="32">
        <v>0.55000000000000004</v>
      </c>
      <c r="O959" s="37"/>
      <c r="P959" s="38"/>
      <c r="Q959" s="33"/>
      <c r="R959" s="34"/>
    </row>
    <row r="960" spans="1:18" ht="15.75" customHeight="1">
      <c r="A960" s="22"/>
      <c r="B960" s="27" t="s">
        <v>30</v>
      </c>
      <c r="C960" s="27">
        <v>1197831</v>
      </c>
      <c r="D960" s="28">
        <v>44290</v>
      </c>
      <c r="E960" s="27" t="s">
        <v>31</v>
      </c>
      <c r="F960" s="27" t="s">
        <v>60</v>
      </c>
      <c r="G960" s="27" t="s">
        <v>61</v>
      </c>
      <c r="H960" s="27" t="s">
        <v>24</v>
      </c>
      <c r="I960" s="29">
        <v>0.19999999999999998</v>
      </c>
      <c r="J960" s="30">
        <v>6750</v>
      </c>
      <c r="K960" s="31">
        <f t="shared" si="6"/>
        <v>1350</v>
      </c>
      <c r="L960" s="31">
        <f t="shared" si="7"/>
        <v>540</v>
      </c>
      <c r="M960" s="32">
        <v>0.39999999999999997</v>
      </c>
      <c r="O960" s="37"/>
      <c r="P960" s="38"/>
      <c r="Q960" s="33"/>
      <c r="R960" s="34"/>
    </row>
    <row r="961" spans="1:18" ht="15.75" customHeight="1">
      <c r="A961" s="22"/>
      <c r="B961" s="27" t="s">
        <v>30</v>
      </c>
      <c r="C961" s="27">
        <v>1197831</v>
      </c>
      <c r="D961" s="28">
        <v>44290</v>
      </c>
      <c r="E961" s="27" t="s">
        <v>31</v>
      </c>
      <c r="F961" s="27" t="s">
        <v>60</v>
      </c>
      <c r="G961" s="27" t="s">
        <v>61</v>
      </c>
      <c r="H961" s="27" t="s">
        <v>25</v>
      </c>
      <c r="I961" s="29">
        <v>0.25000000000000006</v>
      </c>
      <c r="J961" s="30">
        <v>6750</v>
      </c>
      <c r="K961" s="31">
        <f t="shared" si="6"/>
        <v>1687.5000000000005</v>
      </c>
      <c r="L961" s="31">
        <f t="shared" si="7"/>
        <v>675.00000000000011</v>
      </c>
      <c r="M961" s="32">
        <v>0.39999999999999997</v>
      </c>
      <c r="O961" s="37"/>
      <c r="P961" s="38"/>
      <c r="Q961" s="33"/>
      <c r="R961" s="34"/>
    </row>
    <row r="962" spans="1:18" ht="15.75" customHeight="1">
      <c r="A962" s="22"/>
      <c r="B962" s="27" t="s">
        <v>30</v>
      </c>
      <c r="C962" s="27">
        <v>1197831</v>
      </c>
      <c r="D962" s="28">
        <v>44290</v>
      </c>
      <c r="E962" s="27" t="s">
        <v>31</v>
      </c>
      <c r="F962" s="27" t="s">
        <v>60</v>
      </c>
      <c r="G962" s="27" t="s">
        <v>61</v>
      </c>
      <c r="H962" s="27" t="s">
        <v>26</v>
      </c>
      <c r="I962" s="29">
        <v>0.19999999999999996</v>
      </c>
      <c r="J962" s="30">
        <v>5000</v>
      </c>
      <c r="K962" s="31">
        <f t="shared" si="6"/>
        <v>999.99999999999977</v>
      </c>
      <c r="L962" s="31">
        <f t="shared" si="7"/>
        <v>399.99999999999989</v>
      </c>
      <c r="M962" s="32">
        <v>0.39999999999999997</v>
      </c>
      <c r="O962" s="37"/>
      <c r="P962" s="38"/>
      <c r="Q962" s="33"/>
      <c r="R962" s="34"/>
    </row>
    <row r="963" spans="1:18" ht="15.75" customHeight="1">
      <c r="A963" s="22"/>
      <c r="B963" s="27" t="s">
        <v>30</v>
      </c>
      <c r="C963" s="27">
        <v>1197831</v>
      </c>
      <c r="D963" s="28">
        <v>44290</v>
      </c>
      <c r="E963" s="27" t="s">
        <v>31</v>
      </c>
      <c r="F963" s="27" t="s">
        <v>60</v>
      </c>
      <c r="G963" s="27" t="s">
        <v>61</v>
      </c>
      <c r="H963" s="27" t="s">
        <v>27</v>
      </c>
      <c r="I963" s="29">
        <v>0.25000000000000006</v>
      </c>
      <c r="J963" s="30">
        <v>4000</v>
      </c>
      <c r="K963" s="31">
        <f t="shared" si="6"/>
        <v>1000.0000000000002</v>
      </c>
      <c r="L963" s="31">
        <f t="shared" si="7"/>
        <v>500.00000000000011</v>
      </c>
      <c r="M963" s="32">
        <v>0.5</v>
      </c>
      <c r="O963" s="37"/>
      <c r="P963" s="38"/>
      <c r="Q963" s="33"/>
      <c r="R963" s="34"/>
    </row>
    <row r="964" spans="1:18" ht="15.75" customHeight="1">
      <c r="A964" s="22"/>
      <c r="B964" s="27" t="s">
        <v>30</v>
      </c>
      <c r="C964" s="27">
        <v>1197831</v>
      </c>
      <c r="D964" s="28">
        <v>44290</v>
      </c>
      <c r="E964" s="27" t="s">
        <v>31</v>
      </c>
      <c r="F964" s="27" t="s">
        <v>60</v>
      </c>
      <c r="G964" s="27" t="s">
        <v>61</v>
      </c>
      <c r="H964" s="27" t="s">
        <v>28</v>
      </c>
      <c r="I964" s="29">
        <v>0.3</v>
      </c>
      <c r="J964" s="30">
        <v>3000</v>
      </c>
      <c r="K964" s="31">
        <f t="shared" si="6"/>
        <v>900</v>
      </c>
      <c r="L964" s="31">
        <f t="shared" si="7"/>
        <v>315</v>
      </c>
      <c r="M964" s="32">
        <v>0.35</v>
      </c>
      <c r="O964" s="37"/>
      <c r="P964" s="38"/>
      <c r="Q964" s="33"/>
      <c r="R964" s="34"/>
    </row>
    <row r="965" spans="1:18" ht="15.75" customHeight="1">
      <c r="A965" s="22"/>
      <c r="B965" s="27" t="s">
        <v>30</v>
      </c>
      <c r="C965" s="27">
        <v>1197831</v>
      </c>
      <c r="D965" s="28">
        <v>44290</v>
      </c>
      <c r="E965" s="27" t="s">
        <v>31</v>
      </c>
      <c r="F965" s="27" t="s">
        <v>60</v>
      </c>
      <c r="G965" s="27" t="s">
        <v>61</v>
      </c>
      <c r="H965" s="27" t="s">
        <v>29</v>
      </c>
      <c r="I965" s="29">
        <v>0.25000000000000006</v>
      </c>
      <c r="J965" s="30">
        <v>5750</v>
      </c>
      <c r="K965" s="31">
        <f t="shared" si="6"/>
        <v>1437.5000000000002</v>
      </c>
      <c r="L965" s="31">
        <f t="shared" si="7"/>
        <v>790.62500000000023</v>
      </c>
      <c r="M965" s="32">
        <v>0.55000000000000004</v>
      </c>
      <c r="O965" s="37"/>
      <c r="P965" s="38"/>
      <c r="Q965" s="33"/>
      <c r="R965" s="34"/>
    </row>
    <row r="966" spans="1:18" ht="15.75" customHeight="1">
      <c r="A966" s="22"/>
      <c r="B966" s="27" t="s">
        <v>30</v>
      </c>
      <c r="C966" s="27">
        <v>1197831</v>
      </c>
      <c r="D966" s="28">
        <v>44320</v>
      </c>
      <c r="E966" s="27" t="s">
        <v>31</v>
      </c>
      <c r="F966" s="27" t="s">
        <v>60</v>
      </c>
      <c r="G966" s="27" t="s">
        <v>61</v>
      </c>
      <c r="H966" s="27" t="s">
        <v>24</v>
      </c>
      <c r="I966" s="29">
        <v>0.14999999999999997</v>
      </c>
      <c r="J966" s="30">
        <v>7250</v>
      </c>
      <c r="K966" s="31">
        <f t="shared" si="6"/>
        <v>1087.4999999999998</v>
      </c>
      <c r="L966" s="31">
        <f t="shared" si="7"/>
        <v>434.99999999999989</v>
      </c>
      <c r="M966" s="32">
        <v>0.39999999999999997</v>
      </c>
      <c r="O966" s="37"/>
      <c r="P966" s="38"/>
      <c r="Q966" s="33"/>
      <c r="R966" s="34"/>
    </row>
    <row r="967" spans="1:18" ht="15.75" customHeight="1">
      <c r="A967" s="22"/>
      <c r="B967" s="27" t="s">
        <v>30</v>
      </c>
      <c r="C967" s="27">
        <v>1197831</v>
      </c>
      <c r="D967" s="28">
        <v>44320</v>
      </c>
      <c r="E967" s="27" t="s">
        <v>31</v>
      </c>
      <c r="F967" s="27" t="s">
        <v>60</v>
      </c>
      <c r="G967" s="27" t="s">
        <v>61</v>
      </c>
      <c r="H967" s="27" t="s">
        <v>25</v>
      </c>
      <c r="I967" s="29">
        <v>0.25000000000000006</v>
      </c>
      <c r="J967" s="30">
        <v>7500</v>
      </c>
      <c r="K967" s="31">
        <f t="shared" si="6"/>
        <v>1875.0000000000005</v>
      </c>
      <c r="L967" s="31">
        <f t="shared" si="7"/>
        <v>750.00000000000011</v>
      </c>
      <c r="M967" s="32">
        <v>0.39999999999999997</v>
      </c>
      <c r="O967" s="37"/>
      <c r="P967" s="38"/>
      <c r="Q967" s="33"/>
      <c r="R967" s="34"/>
    </row>
    <row r="968" spans="1:18" ht="15.75" customHeight="1">
      <c r="A968" s="22"/>
      <c r="B968" s="27" t="s">
        <v>30</v>
      </c>
      <c r="C968" s="27">
        <v>1197831</v>
      </c>
      <c r="D968" s="28">
        <v>44320</v>
      </c>
      <c r="E968" s="27" t="s">
        <v>31</v>
      </c>
      <c r="F968" s="27" t="s">
        <v>60</v>
      </c>
      <c r="G968" s="27" t="s">
        <v>61</v>
      </c>
      <c r="H968" s="27" t="s">
        <v>26</v>
      </c>
      <c r="I968" s="29">
        <v>0.19999999999999996</v>
      </c>
      <c r="J968" s="30">
        <v>6000</v>
      </c>
      <c r="K968" s="31">
        <f t="shared" si="6"/>
        <v>1199.9999999999998</v>
      </c>
      <c r="L968" s="31">
        <f t="shared" si="7"/>
        <v>479.99999999999989</v>
      </c>
      <c r="M968" s="32">
        <v>0.39999999999999997</v>
      </c>
      <c r="O968" s="37"/>
      <c r="P968" s="38"/>
      <c r="Q968" s="33"/>
      <c r="R968" s="34"/>
    </row>
    <row r="969" spans="1:18" ht="15.75" customHeight="1">
      <c r="A969" s="22"/>
      <c r="B969" s="27" t="s">
        <v>30</v>
      </c>
      <c r="C969" s="27">
        <v>1197831</v>
      </c>
      <c r="D969" s="28">
        <v>44320</v>
      </c>
      <c r="E969" s="27" t="s">
        <v>31</v>
      </c>
      <c r="F969" s="27" t="s">
        <v>60</v>
      </c>
      <c r="G969" s="27" t="s">
        <v>61</v>
      </c>
      <c r="H969" s="27" t="s">
        <v>27</v>
      </c>
      <c r="I969" s="29">
        <v>0.30000000000000004</v>
      </c>
      <c r="J969" s="30">
        <v>5250</v>
      </c>
      <c r="K969" s="31">
        <f t="shared" si="6"/>
        <v>1575.0000000000002</v>
      </c>
      <c r="L969" s="31">
        <f t="shared" si="7"/>
        <v>787.50000000000011</v>
      </c>
      <c r="M969" s="32">
        <v>0.5</v>
      </c>
      <c r="O969" s="37"/>
      <c r="P969" s="38"/>
      <c r="Q969" s="33"/>
      <c r="R969" s="34"/>
    </row>
    <row r="970" spans="1:18" ht="15.75" customHeight="1">
      <c r="A970" s="22"/>
      <c r="B970" s="27" t="s">
        <v>30</v>
      </c>
      <c r="C970" s="27">
        <v>1197831</v>
      </c>
      <c r="D970" s="28">
        <v>44320</v>
      </c>
      <c r="E970" s="27" t="s">
        <v>31</v>
      </c>
      <c r="F970" s="27" t="s">
        <v>60</v>
      </c>
      <c r="G970" s="27" t="s">
        <v>61</v>
      </c>
      <c r="H970" s="27" t="s">
        <v>28</v>
      </c>
      <c r="I970" s="29">
        <v>0.45</v>
      </c>
      <c r="J970" s="30">
        <v>4250</v>
      </c>
      <c r="K970" s="31">
        <f t="shared" si="6"/>
        <v>1912.5</v>
      </c>
      <c r="L970" s="31">
        <f t="shared" si="7"/>
        <v>669.375</v>
      </c>
      <c r="M970" s="32">
        <v>0.35</v>
      </c>
      <c r="O970" s="37"/>
      <c r="P970" s="38"/>
      <c r="Q970" s="33"/>
      <c r="R970" s="34"/>
    </row>
    <row r="971" spans="1:18" ht="15.75" customHeight="1">
      <c r="A971" s="22"/>
      <c r="B971" s="27" t="s">
        <v>30</v>
      </c>
      <c r="C971" s="27">
        <v>1197831</v>
      </c>
      <c r="D971" s="28">
        <v>44320</v>
      </c>
      <c r="E971" s="27" t="s">
        <v>31</v>
      </c>
      <c r="F971" s="27" t="s">
        <v>60</v>
      </c>
      <c r="G971" s="27" t="s">
        <v>61</v>
      </c>
      <c r="H971" s="27" t="s">
        <v>29</v>
      </c>
      <c r="I971" s="29">
        <v>0.4</v>
      </c>
      <c r="J971" s="30">
        <v>7750</v>
      </c>
      <c r="K971" s="31">
        <f t="shared" si="6"/>
        <v>3100</v>
      </c>
      <c r="L971" s="31">
        <f t="shared" si="7"/>
        <v>1705.0000000000002</v>
      </c>
      <c r="M971" s="32">
        <v>0.55000000000000004</v>
      </c>
      <c r="O971" s="37"/>
      <c r="P971" s="38"/>
      <c r="Q971" s="33"/>
      <c r="R971" s="34"/>
    </row>
    <row r="972" spans="1:18" ht="15.75" customHeight="1">
      <c r="A972" s="22"/>
      <c r="B972" s="27" t="s">
        <v>30</v>
      </c>
      <c r="C972" s="27">
        <v>1197831</v>
      </c>
      <c r="D972" s="28">
        <v>44350</v>
      </c>
      <c r="E972" s="27" t="s">
        <v>31</v>
      </c>
      <c r="F972" s="27" t="s">
        <v>60</v>
      </c>
      <c r="G972" s="27" t="s">
        <v>61</v>
      </c>
      <c r="H972" s="27" t="s">
        <v>24</v>
      </c>
      <c r="I972" s="29">
        <v>0.4</v>
      </c>
      <c r="J972" s="30">
        <v>7750</v>
      </c>
      <c r="K972" s="31">
        <f t="shared" si="6"/>
        <v>3100</v>
      </c>
      <c r="L972" s="31">
        <f t="shared" si="7"/>
        <v>1240</v>
      </c>
      <c r="M972" s="32">
        <v>0.39999999999999997</v>
      </c>
      <c r="O972" s="37"/>
      <c r="P972" s="38"/>
      <c r="Q972" s="33"/>
      <c r="R972" s="34"/>
    </row>
    <row r="973" spans="1:18" ht="15.75" customHeight="1">
      <c r="A973" s="22"/>
      <c r="B973" s="27" t="s">
        <v>30</v>
      </c>
      <c r="C973" s="27">
        <v>1197831</v>
      </c>
      <c r="D973" s="28">
        <v>44350</v>
      </c>
      <c r="E973" s="27" t="s">
        <v>31</v>
      </c>
      <c r="F973" s="27" t="s">
        <v>60</v>
      </c>
      <c r="G973" s="27" t="s">
        <v>61</v>
      </c>
      <c r="H973" s="27" t="s">
        <v>25</v>
      </c>
      <c r="I973" s="29">
        <v>0.45</v>
      </c>
      <c r="J973" s="30">
        <v>7750</v>
      </c>
      <c r="K973" s="31">
        <f t="shared" si="6"/>
        <v>3487.5</v>
      </c>
      <c r="L973" s="31">
        <f t="shared" si="7"/>
        <v>1394.9999999999998</v>
      </c>
      <c r="M973" s="32">
        <v>0.39999999999999997</v>
      </c>
      <c r="O973" s="37"/>
      <c r="P973" s="38"/>
      <c r="Q973" s="33"/>
      <c r="R973" s="34"/>
    </row>
    <row r="974" spans="1:18" ht="15.75" customHeight="1">
      <c r="A974" s="22"/>
      <c r="B974" s="27" t="s">
        <v>30</v>
      </c>
      <c r="C974" s="27">
        <v>1197831</v>
      </c>
      <c r="D974" s="28">
        <v>44350</v>
      </c>
      <c r="E974" s="27" t="s">
        <v>31</v>
      </c>
      <c r="F974" s="27" t="s">
        <v>60</v>
      </c>
      <c r="G974" s="27" t="s">
        <v>61</v>
      </c>
      <c r="H974" s="27" t="s">
        <v>26</v>
      </c>
      <c r="I974" s="29">
        <v>0.4</v>
      </c>
      <c r="J974" s="30">
        <v>6500</v>
      </c>
      <c r="K974" s="31">
        <f t="shared" si="6"/>
        <v>2600</v>
      </c>
      <c r="L974" s="31">
        <f t="shared" si="7"/>
        <v>1040</v>
      </c>
      <c r="M974" s="32">
        <v>0.39999999999999997</v>
      </c>
      <c r="O974" s="37"/>
      <c r="P974" s="38"/>
      <c r="Q974" s="33"/>
      <c r="R974" s="34"/>
    </row>
    <row r="975" spans="1:18" ht="15.75" customHeight="1">
      <c r="A975" s="22"/>
      <c r="B975" s="27" t="s">
        <v>30</v>
      </c>
      <c r="C975" s="27">
        <v>1197831</v>
      </c>
      <c r="D975" s="28">
        <v>44350</v>
      </c>
      <c r="E975" s="27" t="s">
        <v>31</v>
      </c>
      <c r="F975" s="27" t="s">
        <v>60</v>
      </c>
      <c r="G975" s="27" t="s">
        <v>61</v>
      </c>
      <c r="H975" s="27" t="s">
        <v>27</v>
      </c>
      <c r="I975" s="29">
        <v>0.4</v>
      </c>
      <c r="J975" s="30">
        <v>6000</v>
      </c>
      <c r="K975" s="31">
        <f t="shared" si="6"/>
        <v>2400</v>
      </c>
      <c r="L975" s="31">
        <f t="shared" si="7"/>
        <v>1200</v>
      </c>
      <c r="M975" s="32">
        <v>0.5</v>
      </c>
      <c r="O975" s="37"/>
      <c r="P975" s="38"/>
      <c r="Q975" s="33"/>
      <c r="R975" s="34"/>
    </row>
    <row r="976" spans="1:18" ht="15.75" customHeight="1">
      <c r="A976" s="22"/>
      <c r="B976" s="27" t="s">
        <v>30</v>
      </c>
      <c r="C976" s="27">
        <v>1197831</v>
      </c>
      <c r="D976" s="28">
        <v>44350</v>
      </c>
      <c r="E976" s="27" t="s">
        <v>31</v>
      </c>
      <c r="F976" s="27" t="s">
        <v>60</v>
      </c>
      <c r="G976" s="27" t="s">
        <v>61</v>
      </c>
      <c r="H976" s="27" t="s">
        <v>28</v>
      </c>
      <c r="I976" s="29">
        <v>0.45</v>
      </c>
      <c r="J976" s="30">
        <v>5000</v>
      </c>
      <c r="K976" s="31">
        <f t="shared" si="6"/>
        <v>2250</v>
      </c>
      <c r="L976" s="31">
        <f t="shared" si="7"/>
        <v>787.5</v>
      </c>
      <c r="M976" s="32">
        <v>0.35</v>
      </c>
      <c r="O976" s="37"/>
      <c r="P976" s="38"/>
      <c r="Q976" s="33"/>
      <c r="R976" s="34"/>
    </row>
    <row r="977" spans="1:18" ht="15.75" customHeight="1">
      <c r="A977" s="22"/>
      <c r="B977" s="27" t="s">
        <v>30</v>
      </c>
      <c r="C977" s="27">
        <v>1197831</v>
      </c>
      <c r="D977" s="28">
        <v>44350</v>
      </c>
      <c r="E977" s="27" t="s">
        <v>31</v>
      </c>
      <c r="F977" s="27" t="s">
        <v>60</v>
      </c>
      <c r="G977" s="27" t="s">
        <v>61</v>
      </c>
      <c r="H977" s="27" t="s">
        <v>29</v>
      </c>
      <c r="I977" s="29">
        <v>0.5</v>
      </c>
      <c r="J977" s="30">
        <v>8750</v>
      </c>
      <c r="K977" s="31">
        <f t="shared" si="6"/>
        <v>4375</v>
      </c>
      <c r="L977" s="31">
        <f t="shared" si="7"/>
        <v>2406.25</v>
      </c>
      <c r="M977" s="32">
        <v>0.55000000000000004</v>
      </c>
      <c r="O977" s="37"/>
      <c r="P977" s="38"/>
      <c r="Q977" s="33"/>
      <c r="R977" s="34"/>
    </row>
    <row r="978" spans="1:18" ht="15.75" customHeight="1">
      <c r="A978" s="22"/>
      <c r="B978" s="27" t="s">
        <v>30</v>
      </c>
      <c r="C978" s="27">
        <v>1197831</v>
      </c>
      <c r="D978" s="28">
        <v>44382</v>
      </c>
      <c r="E978" s="27" t="s">
        <v>31</v>
      </c>
      <c r="F978" s="27" t="s">
        <v>60</v>
      </c>
      <c r="G978" s="27" t="s">
        <v>61</v>
      </c>
      <c r="H978" s="27" t="s">
        <v>24</v>
      </c>
      <c r="I978" s="29">
        <v>0.4</v>
      </c>
      <c r="J978" s="30">
        <v>8250</v>
      </c>
      <c r="K978" s="31">
        <f t="shared" si="6"/>
        <v>3300</v>
      </c>
      <c r="L978" s="31">
        <f t="shared" si="7"/>
        <v>1484.9999999999998</v>
      </c>
      <c r="M978" s="32">
        <v>0.44999999999999996</v>
      </c>
      <c r="O978" s="37"/>
      <c r="P978" s="38"/>
      <c r="Q978" s="33"/>
      <c r="R978" s="34"/>
    </row>
    <row r="979" spans="1:18" ht="15.75" customHeight="1">
      <c r="A979" s="22"/>
      <c r="B979" s="27" t="s">
        <v>30</v>
      </c>
      <c r="C979" s="27">
        <v>1197831</v>
      </c>
      <c r="D979" s="28">
        <v>44382</v>
      </c>
      <c r="E979" s="27" t="s">
        <v>31</v>
      </c>
      <c r="F979" s="27" t="s">
        <v>60</v>
      </c>
      <c r="G979" s="27" t="s">
        <v>61</v>
      </c>
      <c r="H979" s="27" t="s">
        <v>25</v>
      </c>
      <c r="I979" s="29">
        <v>0.45</v>
      </c>
      <c r="J979" s="30">
        <v>8250</v>
      </c>
      <c r="K979" s="31">
        <f t="shared" si="6"/>
        <v>3712.5</v>
      </c>
      <c r="L979" s="31">
        <f t="shared" si="7"/>
        <v>1670.6249999999998</v>
      </c>
      <c r="M979" s="32">
        <v>0.44999999999999996</v>
      </c>
      <c r="O979" s="37"/>
      <c r="P979" s="38"/>
      <c r="Q979" s="33"/>
      <c r="R979" s="34"/>
    </row>
    <row r="980" spans="1:18" ht="15.75" customHeight="1">
      <c r="A980" s="22"/>
      <c r="B980" s="27" t="s">
        <v>30</v>
      </c>
      <c r="C980" s="27">
        <v>1197831</v>
      </c>
      <c r="D980" s="28">
        <v>44382</v>
      </c>
      <c r="E980" s="27" t="s">
        <v>31</v>
      </c>
      <c r="F980" s="27" t="s">
        <v>60</v>
      </c>
      <c r="G980" s="27" t="s">
        <v>61</v>
      </c>
      <c r="H980" s="27" t="s">
        <v>26</v>
      </c>
      <c r="I980" s="29">
        <v>0.4</v>
      </c>
      <c r="J980" s="30">
        <v>9750</v>
      </c>
      <c r="K980" s="31">
        <f t="shared" si="6"/>
        <v>3900</v>
      </c>
      <c r="L980" s="31">
        <f t="shared" si="7"/>
        <v>1754.9999999999998</v>
      </c>
      <c r="M980" s="32">
        <v>0.44999999999999996</v>
      </c>
      <c r="O980" s="37"/>
      <c r="P980" s="38"/>
      <c r="Q980" s="33"/>
      <c r="R980" s="34"/>
    </row>
    <row r="981" spans="1:18" ht="15.75" customHeight="1">
      <c r="A981" s="22"/>
      <c r="B981" s="27" t="s">
        <v>30</v>
      </c>
      <c r="C981" s="27">
        <v>1197831</v>
      </c>
      <c r="D981" s="28">
        <v>44382</v>
      </c>
      <c r="E981" s="27" t="s">
        <v>31</v>
      </c>
      <c r="F981" s="27" t="s">
        <v>60</v>
      </c>
      <c r="G981" s="27" t="s">
        <v>61</v>
      </c>
      <c r="H981" s="27" t="s">
        <v>27</v>
      </c>
      <c r="I981" s="29">
        <v>0.4</v>
      </c>
      <c r="J981" s="30">
        <v>5750</v>
      </c>
      <c r="K981" s="31">
        <f t="shared" si="6"/>
        <v>2300</v>
      </c>
      <c r="L981" s="31">
        <f t="shared" si="7"/>
        <v>1265</v>
      </c>
      <c r="M981" s="32">
        <v>0.55000000000000004</v>
      </c>
      <c r="O981" s="37"/>
      <c r="P981" s="38"/>
      <c r="Q981" s="33"/>
      <c r="R981" s="34"/>
    </row>
    <row r="982" spans="1:18" ht="15.75" customHeight="1">
      <c r="A982" s="22"/>
      <c r="B982" s="27" t="s">
        <v>30</v>
      </c>
      <c r="C982" s="27">
        <v>1197831</v>
      </c>
      <c r="D982" s="28">
        <v>44382</v>
      </c>
      <c r="E982" s="27" t="s">
        <v>31</v>
      </c>
      <c r="F982" s="27" t="s">
        <v>60</v>
      </c>
      <c r="G982" s="27" t="s">
        <v>61</v>
      </c>
      <c r="H982" s="27" t="s">
        <v>28</v>
      </c>
      <c r="I982" s="29">
        <v>0.45</v>
      </c>
      <c r="J982" s="30">
        <v>5500</v>
      </c>
      <c r="K982" s="31">
        <f t="shared" si="6"/>
        <v>2475</v>
      </c>
      <c r="L982" s="31">
        <f t="shared" si="7"/>
        <v>989.99999999999989</v>
      </c>
      <c r="M982" s="32">
        <v>0.39999999999999997</v>
      </c>
      <c r="O982" s="37"/>
      <c r="P982" s="38"/>
      <c r="Q982" s="33"/>
      <c r="R982" s="34"/>
    </row>
    <row r="983" spans="1:18" ht="15.75" customHeight="1">
      <c r="A983" s="22"/>
      <c r="B983" s="27" t="s">
        <v>30</v>
      </c>
      <c r="C983" s="27">
        <v>1197831</v>
      </c>
      <c r="D983" s="28">
        <v>44382</v>
      </c>
      <c r="E983" s="27" t="s">
        <v>31</v>
      </c>
      <c r="F983" s="27" t="s">
        <v>60</v>
      </c>
      <c r="G983" s="27" t="s">
        <v>61</v>
      </c>
      <c r="H983" s="27" t="s">
        <v>29</v>
      </c>
      <c r="I983" s="29">
        <v>0.54999999999999993</v>
      </c>
      <c r="J983" s="30">
        <v>8250</v>
      </c>
      <c r="K983" s="31">
        <f t="shared" si="6"/>
        <v>4537.4999999999991</v>
      </c>
      <c r="L983" s="31">
        <f t="shared" si="7"/>
        <v>2722.5</v>
      </c>
      <c r="M983" s="32">
        <v>0.60000000000000009</v>
      </c>
      <c r="O983" s="37"/>
      <c r="P983" s="38"/>
      <c r="Q983" s="33"/>
      <c r="R983" s="34"/>
    </row>
    <row r="984" spans="1:18" ht="15.75" customHeight="1">
      <c r="A984" s="22"/>
      <c r="B984" s="27" t="s">
        <v>30</v>
      </c>
      <c r="C984" s="27">
        <v>1197831</v>
      </c>
      <c r="D984" s="28">
        <v>44415</v>
      </c>
      <c r="E984" s="27" t="s">
        <v>31</v>
      </c>
      <c r="F984" s="27" t="s">
        <v>60</v>
      </c>
      <c r="G984" s="27" t="s">
        <v>61</v>
      </c>
      <c r="H984" s="27" t="s">
        <v>24</v>
      </c>
      <c r="I984" s="29">
        <v>0.45</v>
      </c>
      <c r="J984" s="30">
        <v>7750</v>
      </c>
      <c r="K984" s="31">
        <f t="shared" si="6"/>
        <v>3487.5</v>
      </c>
      <c r="L984" s="31">
        <f t="shared" si="7"/>
        <v>1569.3749999999998</v>
      </c>
      <c r="M984" s="32">
        <v>0.44999999999999996</v>
      </c>
      <c r="O984" s="37"/>
      <c r="P984" s="38"/>
      <c r="Q984" s="33"/>
      <c r="R984" s="34"/>
    </row>
    <row r="985" spans="1:18" ht="15.75" customHeight="1">
      <c r="A985" s="22"/>
      <c r="B985" s="27" t="s">
        <v>30</v>
      </c>
      <c r="C985" s="27">
        <v>1197831</v>
      </c>
      <c r="D985" s="28">
        <v>44415</v>
      </c>
      <c r="E985" s="27" t="s">
        <v>31</v>
      </c>
      <c r="F985" s="27" t="s">
        <v>60</v>
      </c>
      <c r="G985" s="27" t="s">
        <v>61</v>
      </c>
      <c r="H985" s="27" t="s">
        <v>25</v>
      </c>
      <c r="I985" s="29">
        <v>0.55000000000000004</v>
      </c>
      <c r="J985" s="30">
        <v>7750</v>
      </c>
      <c r="K985" s="31">
        <f t="shared" si="6"/>
        <v>4262.5</v>
      </c>
      <c r="L985" s="31">
        <f t="shared" si="7"/>
        <v>1918.1249999999998</v>
      </c>
      <c r="M985" s="32">
        <v>0.44999999999999996</v>
      </c>
      <c r="O985" s="37"/>
      <c r="P985" s="38"/>
      <c r="Q985" s="33"/>
      <c r="R985" s="34"/>
    </row>
    <row r="986" spans="1:18" ht="15.75" customHeight="1">
      <c r="A986" s="22"/>
      <c r="B986" s="27" t="s">
        <v>30</v>
      </c>
      <c r="C986" s="27">
        <v>1197831</v>
      </c>
      <c r="D986" s="28">
        <v>44415</v>
      </c>
      <c r="E986" s="27" t="s">
        <v>31</v>
      </c>
      <c r="F986" s="27" t="s">
        <v>60</v>
      </c>
      <c r="G986" s="27" t="s">
        <v>61</v>
      </c>
      <c r="H986" s="27" t="s">
        <v>26</v>
      </c>
      <c r="I986" s="29">
        <v>0.5</v>
      </c>
      <c r="J986" s="30">
        <v>9500</v>
      </c>
      <c r="K986" s="31">
        <f t="shared" si="6"/>
        <v>4750</v>
      </c>
      <c r="L986" s="31">
        <f t="shared" si="7"/>
        <v>2137.5</v>
      </c>
      <c r="M986" s="32">
        <v>0.44999999999999996</v>
      </c>
      <c r="O986" s="37"/>
      <c r="P986" s="38"/>
      <c r="Q986" s="33"/>
      <c r="R986" s="34"/>
    </row>
    <row r="987" spans="1:18" ht="15.75" customHeight="1">
      <c r="A987" s="22"/>
      <c r="B987" s="27" t="s">
        <v>30</v>
      </c>
      <c r="C987" s="27">
        <v>1197831</v>
      </c>
      <c r="D987" s="28">
        <v>44415</v>
      </c>
      <c r="E987" s="27" t="s">
        <v>31</v>
      </c>
      <c r="F987" s="27" t="s">
        <v>60</v>
      </c>
      <c r="G987" s="27" t="s">
        <v>61</v>
      </c>
      <c r="H987" s="27" t="s">
        <v>27</v>
      </c>
      <c r="I987" s="29">
        <v>0.45</v>
      </c>
      <c r="J987" s="30">
        <v>4750</v>
      </c>
      <c r="K987" s="31">
        <f t="shared" si="6"/>
        <v>2137.5</v>
      </c>
      <c r="L987" s="31">
        <f t="shared" si="7"/>
        <v>1175.625</v>
      </c>
      <c r="M987" s="32">
        <v>0.55000000000000004</v>
      </c>
      <c r="O987" s="37"/>
      <c r="P987" s="38"/>
      <c r="Q987" s="33"/>
      <c r="R987" s="34"/>
    </row>
    <row r="988" spans="1:18" ht="15.75" customHeight="1">
      <c r="A988" s="22"/>
      <c r="B988" s="27" t="s">
        <v>30</v>
      </c>
      <c r="C988" s="27">
        <v>1197831</v>
      </c>
      <c r="D988" s="28">
        <v>44415</v>
      </c>
      <c r="E988" s="27" t="s">
        <v>31</v>
      </c>
      <c r="F988" s="27" t="s">
        <v>60</v>
      </c>
      <c r="G988" s="27" t="s">
        <v>61</v>
      </c>
      <c r="H988" s="27" t="s">
        <v>28</v>
      </c>
      <c r="I988" s="29">
        <v>0.5</v>
      </c>
      <c r="J988" s="30">
        <v>4750</v>
      </c>
      <c r="K988" s="31">
        <f t="shared" si="6"/>
        <v>2375</v>
      </c>
      <c r="L988" s="31">
        <f t="shared" si="7"/>
        <v>949.99999999999989</v>
      </c>
      <c r="M988" s="32">
        <v>0.39999999999999997</v>
      </c>
      <c r="O988" s="37"/>
      <c r="P988" s="38"/>
      <c r="Q988" s="33"/>
      <c r="R988" s="34"/>
    </row>
    <row r="989" spans="1:18" ht="15.75" customHeight="1">
      <c r="A989" s="22"/>
      <c r="B989" s="27" t="s">
        <v>30</v>
      </c>
      <c r="C989" s="27">
        <v>1197831</v>
      </c>
      <c r="D989" s="28">
        <v>44415</v>
      </c>
      <c r="E989" s="27" t="s">
        <v>31</v>
      </c>
      <c r="F989" s="27" t="s">
        <v>60</v>
      </c>
      <c r="G989" s="27" t="s">
        <v>61</v>
      </c>
      <c r="H989" s="27" t="s">
        <v>29</v>
      </c>
      <c r="I989" s="29">
        <v>0.54999999999999993</v>
      </c>
      <c r="J989" s="30">
        <v>7250</v>
      </c>
      <c r="K989" s="31">
        <f t="shared" si="6"/>
        <v>3987.4999999999995</v>
      </c>
      <c r="L989" s="31">
        <f t="shared" si="7"/>
        <v>2392.5</v>
      </c>
      <c r="M989" s="32">
        <v>0.60000000000000009</v>
      </c>
      <c r="O989" s="37"/>
      <c r="P989" s="38"/>
      <c r="Q989" s="33"/>
      <c r="R989" s="34"/>
    </row>
    <row r="990" spans="1:18" ht="15.75" customHeight="1">
      <c r="A990" s="22"/>
      <c r="B990" s="27" t="s">
        <v>30</v>
      </c>
      <c r="C990" s="27">
        <v>1197831</v>
      </c>
      <c r="D990" s="28">
        <v>44443</v>
      </c>
      <c r="E990" s="27" t="s">
        <v>31</v>
      </c>
      <c r="F990" s="27" t="s">
        <v>60</v>
      </c>
      <c r="G990" s="27" t="s">
        <v>61</v>
      </c>
      <c r="H990" s="27" t="s">
        <v>24</v>
      </c>
      <c r="I990" s="29">
        <v>0.5</v>
      </c>
      <c r="J990" s="30">
        <v>6750</v>
      </c>
      <c r="K990" s="31">
        <f t="shared" si="6"/>
        <v>3375</v>
      </c>
      <c r="L990" s="31">
        <f t="shared" si="7"/>
        <v>1518.7499999999998</v>
      </c>
      <c r="M990" s="32">
        <v>0.44999999999999996</v>
      </c>
      <c r="O990" s="37"/>
      <c r="P990" s="38"/>
      <c r="Q990" s="33"/>
      <c r="R990" s="34"/>
    </row>
    <row r="991" spans="1:18" ht="15.75" customHeight="1">
      <c r="A991" s="22"/>
      <c r="B991" s="27" t="s">
        <v>30</v>
      </c>
      <c r="C991" s="27">
        <v>1197831</v>
      </c>
      <c r="D991" s="28">
        <v>44443</v>
      </c>
      <c r="E991" s="27" t="s">
        <v>31</v>
      </c>
      <c r="F991" s="27" t="s">
        <v>60</v>
      </c>
      <c r="G991" s="27" t="s">
        <v>61</v>
      </c>
      <c r="H991" s="27" t="s">
        <v>25</v>
      </c>
      <c r="I991" s="29">
        <v>0.5</v>
      </c>
      <c r="J991" s="30">
        <v>6250</v>
      </c>
      <c r="K991" s="31">
        <f t="shared" si="6"/>
        <v>3125</v>
      </c>
      <c r="L991" s="31">
        <f t="shared" si="7"/>
        <v>1406.2499999999998</v>
      </c>
      <c r="M991" s="32">
        <v>0.44999999999999996</v>
      </c>
      <c r="O991" s="37"/>
      <c r="P991" s="38"/>
      <c r="Q991" s="33"/>
      <c r="R991" s="34"/>
    </row>
    <row r="992" spans="1:18" ht="15.75" customHeight="1">
      <c r="A992" s="22"/>
      <c r="B992" s="27" t="s">
        <v>30</v>
      </c>
      <c r="C992" s="27">
        <v>1197831</v>
      </c>
      <c r="D992" s="28">
        <v>44443</v>
      </c>
      <c r="E992" s="27" t="s">
        <v>31</v>
      </c>
      <c r="F992" s="27" t="s">
        <v>60</v>
      </c>
      <c r="G992" s="27" t="s">
        <v>61</v>
      </c>
      <c r="H992" s="27" t="s">
        <v>26</v>
      </c>
      <c r="I992" s="29">
        <v>0.54999999999999993</v>
      </c>
      <c r="J992" s="30">
        <v>6750</v>
      </c>
      <c r="K992" s="31">
        <f t="shared" si="6"/>
        <v>3712.4999999999995</v>
      </c>
      <c r="L992" s="31">
        <f t="shared" si="7"/>
        <v>1670.6249999999995</v>
      </c>
      <c r="M992" s="32">
        <v>0.44999999999999996</v>
      </c>
      <c r="O992" s="37"/>
      <c r="P992" s="38"/>
      <c r="Q992" s="33"/>
      <c r="R992" s="34"/>
    </row>
    <row r="993" spans="1:18" ht="15.75" customHeight="1">
      <c r="A993" s="22"/>
      <c r="B993" s="27" t="s">
        <v>30</v>
      </c>
      <c r="C993" s="27">
        <v>1197831</v>
      </c>
      <c r="D993" s="28">
        <v>44443</v>
      </c>
      <c r="E993" s="27" t="s">
        <v>31</v>
      </c>
      <c r="F993" s="27" t="s">
        <v>60</v>
      </c>
      <c r="G993" s="27" t="s">
        <v>61</v>
      </c>
      <c r="H993" s="27" t="s">
        <v>27</v>
      </c>
      <c r="I993" s="29">
        <v>0.54999999999999993</v>
      </c>
      <c r="J993" s="30">
        <v>4000</v>
      </c>
      <c r="K993" s="31">
        <f t="shared" si="6"/>
        <v>2199.9999999999995</v>
      </c>
      <c r="L993" s="31">
        <f t="shared" si="7"/>
        <v>1209.9999999999998</v>
      </c>
      <c r="M993" s="32">
        <v>0.55000000000000004</v>
      </c>
      <c r="O993" s="37"/>
      <c r="P993" s="38"/>
      <c r="Q993" s="33"/>
      <c r="R993" s="34"/>
    </row>
    <row r="994" spans="1:18" ht="15.75" customHeight="1">
      <c r="A994" s="22"/>
      <c r="B994" s="27" t="s">
        <v>30</v>
      </c>
      <c r="C994" s="27">
        <v>1197831</v>
      </c>
      <c r="D994" s="28">
        <v>44443</v>
      </c>
      <c r="E994" s="27" t="s">
        <v>31</v>
      </c>
      <c r="F994" s="27" t="s">
        <v>60</v>
      </c>
      <c r="G994" s="27" t="s">
        <v>61</v>
      </c>
      <c r="H994" s="27" t="s">
        <v>28</v>
      </c>
      <c r="I994" s="29">
        <v>0.5</v>
      </c>
      <c r="J994" s="30">
        <v>4000</v>
      </c>
      <c r="K994" s="31">
        <f t="shared" si="6"/>
        <v>2000</v>
      </c>
      <c r="L994" s="31">
        <f t="shared" si="7"/>
        <v>799.99999999999989</v>
      </c>
      <c r="M994" s="32">
        <v>0.39999999999999997</v>
      </c>
      <c r="O994" s="37"/>
      <c r="P994" s="38"/>
      <c r="Q994" s="33"/>
      <c r="R994" s="34"/>
    </row>
    <row r="995" spans="1:18" ht="15.75" customHeight="1">
      <c r="A995" s="22"/>
      <c r="B995" s="27" t="s">
        <v>30</v>
      </c>
      <c r="C995" s="27">
        <v>1197831</v>
      </c>
      <c r="D995" s="28">
        <v>44443</v>
      </c>
      <c r="E995" s="27" t="s">
        <v>31</v>
      </c>
      <c r="F995" s="27" t="s">
        <v>60</v>
      </c>
      <c r="G995" s="27" t="s">
        <v>61</v>
      </c>
      <c r="H995" s="27" t="s">
        <v>29</v>
      </c>
      <c r="I995" s="29">
        <v>0.45</v>
      </c>
      <c r="J995" s="30">
        <v>6250</v>
      </c>
      <c r="K995" s="31">
        <f t="shared" si="6"/>
        <v>2812.5</v>
      </c>
      <c r="L995" s="31">
        <f t="shared" si="7"/>
        <v>1687.5000000000002</v>
      </c>
      <c r="M995" s="32">
        <v>0.60000000000000009</v>
      </c>
      <c r="O995" s="37"/>
      <c r="P995" s="38"/>
      <c r="Q995" s="33"/>
      <c r="R995" s="34"/>
    </row>
    <row r="996" spans="1:18" ht="15.75" customHeight="1">
      <c r="A996" s="22"/>
      <c r="B996" s="27" t="s">
        <v>30</v>
      </c>
      <c r="C996" s="27">
        <v>1197831</v>
      </c>
      <c r="D996" s="28">
        <v>44472</v>
      </c>
      <c r="E996" s="27" t="s">
        <v>31</v>
      </c>
      <c r="F996" s="27" t="s">
        <v>60</v>
      </c>
      <c r="G996" s="27" t="s">
        <v>61</v>
      </c>
      <c r="H996" s="27" t="s">
        <v>24</v>
      </c>
      <c r="I996" s="29">
        <v>0.35000000000000003</v>
      </c>
      <c r="J996" s="30">
        <v>5750</v>
      </c>
      <c r="K996" s="31">
        <f t="shared" si="6"/>
        <v>2012.5000000000002</v>
      </c>
      <c r="L996" s="31">
        <f t="shared" si="7"/>
        <v>905.625</v>
      </c>
      <c r="M996" s="32">
        <v>0.44999999999999996</v>
      </c>
      <c r="O996" s="37"/>
      <c r="P996" s="38"/>
      <c r="Q996" s="33"/>
      <c r="R996" s="34"/>
    </row>
    <row r="997" spans="1:18" ht="15.75" customHeight="1">
      <c r="A997" s="22"/>
      <c r="B997" s="27" t="s">
        <v>30</v>
      </c>
      <c r="C997" s="27">
        <v>1197831</v>
      </c>
      <c r="D997" s="28">
        <v>44472</v>
      </c>
      <c r="E997" s="27" t="s">
        <v>31</v>
      </c>
      <c r="F997" s="27" t="s">
        <v>60</v>
      </c>
      <c r="G997" s="27" t="s">
        <v>61</v>
      </c>
      <c r="H997" s="27" t="s">
        <v>25</v>
      </c>
      <c r="I997" s="29">
        <v>0.35000000000000003</v>
      </c>
      <c r="J997" s="30">
        <v>5750</v>
      </c>
      <c r="K997" s="31">
        <f t="shared" si="6"/>
        <v>2012.5000000000002</v>
      </c>
      <c r="L997" s="31">
        <f t="shared" si="7"/>
        <v>905.625</v>
      </c>
      <c r="M997" s="32">
        <v>0.44999999999999996</v>
      </c>
      <c r="O997" s="37"/>
      <c r="P997" s="38"/>
      <c r="Q997" s="33"/>
      <c r="R997" s="34"/>
    </row>
    <row r="998" spans="1:18" ht="15.75" customHeight="1">
      <c r="A998" s="22"/>
      <c r="B998" s="27" t="s">
        <v>30</v>
      </c>
      <c r="C998" s="27">
        <v>1197831</v>
      </c>
      <c r="D998" s="28">
        <v>44472</v>
      </c>
      <c r="E998" s="27" t="s">
        <v>31</v>
      </c>
      <c r="F998" s="27" t="s">
        <v>60</v>
      </c>
      <c r="G998" s="27" t="s">
        <v>61</v>
      </c>
      <c r="H998" s="27" t="s">
        <v>26</v>
      </c>
      <c r="I998" s="29">
        <v>0.4</v>
      </c>
      <c r="J998" s="30">
        <v>5250</v>
      </c>
      <c r="K998" s="31">
        <f t="shared" si="6"/>
        <v>2100</v>
      </c>
      <c r="L998" s="31">
        <f t="shared" si="7"/>
        <v>944.99999999999989</v>
      </c>
      <c r="M998" s="32">
        <v>0.44999999999999996</v>
      </c>
      <c r="O998" s="37"/>
      <c r="P998" s="38"/>
      <c r="Q998" s="33"/>
      <c r="R998" s="34"/>
    </row>
    <row r="999" spans="1:18" ht="15.75" customHeight="1">
      <c r="A999" s="22"/>
      <c r="B999" s="27" t="s">
        <v>30</v>
      </c>
      <c r="C999" s="27">
        <v>1197831</v>
      </c>
      <c r="D999" s="28">
        <v>44472</v>
      </c>
      <c r="E999" s="27" t="s">
        <v>31</v>
      </c>
      <c r="F999" s="27" t="s">
        <v>60</v>
      </c>
      <c r="G999" s="27" t="s">
        <v>61</v>
      </c>
      <c r="H999" s="27" t="s">
        <v>27</v>
      </c>
      <c r="I999" s="29">
        <v>0.4</v>
      </c>
      <c r="J999" s="30">
        <v>3750</v>
      </c>
      <c r="K999" s="31">
        <f t="shared" si="6"/>
        <v>1500</v>
      </c>
      <c r="L999" s="31">
        <f t="shared" si="7"/>
        <v>825.00000000000011</v>
      </c>
      <c r="M999" s="32">
        <v>0.55000000000000004</v>
      </c>
      <c r="O999" s="37"/>
      <c r="P999" s="38"/>
      <c r="Q999" s="33"/>
      <c r="R999" s="34"/>
    </row>
    <row r="1000" spans="1:18" ht="15.75" customHeight="1">
      <c r="A1000" s="22"/>
      <c r="B1000" s="27" t="s">
        <v>30</v>
      </c>
      <c r="C1000" s="27">
        <v>1197831</v>
      </c>
      <c r="D1000" s="28">
        <v>44472</v>
      </c>
      <c r="E1000" s="27" t="s">
        <v>31</v>
      </c>
      <c r="F1000" s="27" t="s">
        <v>60</v>
      </c>
      <c r="G1000" s="27" t="s">
        <v>61</v>
      </c>
      <c r="H1000" s="27" t="s">
        <v>28</v>
      </c>
      <c r="I1000" s="29">
        <v>0.35000000000000003</v>
      </c>
      <c r="J1000" s="30">
        <v>3500</v>
      </c>
      <c r="K1000" s="31">
        <f t="shared" si="6"/>
        <v>1225.0000000000002</v>
      </c>
      <c r="L1000" s="31">
        <f t="shared" si="7"/>
        <v>490.00000000000006</v>
      </c>
      <c r="M1000" s="32">
        <v>0.39999999999999997</v>
      </c>
      <c r="O1000" s="37"/>
      <c r="P1000" s="38"/>
      <c r="Q1000" s="33"/>
      <c r="R1000" s="34"/>
    </row>
    <row r="1001" spans="1:18" ht="15.75" customHeight="1">
      <c r="A1001" s="22"/>
      <c r="B1001" s="27" t="s">
        <v>30</v>
      </c>
      <c r="C1001" s="27">
        <v>1197831</v>
      </c>
      <c r="D1001" s="28">
        <v>44472</v>
      </c>
      <c r="E1001" s="27" t="s">
        <v>31</v>
      </c>
      <c r="F1001" s="27" t="s">
        <v>60</v>
      </c>
      <c r="G1001" s="27" t="s">
        <v>61</v>
      </c>
      <c r="H1001" s="27" t="s">
        <v>29</v>
      </c>
      <c r="I1001" s="29">
        <v>0.45</v>
      </c>
      <c r="J1001" s="30">
        <v>5250</v>
      </c>
      <c r="K1001" s="31">
        <f t="shared" si="6"/>
        <v>2362.5</v>
      </c>
      <c r="L1001" s="31">
        <f t="shared" si="7"/>
        <v>1417.5000000000002</v>
      </c>
      <c r="M1001" s="32">
        <v>0.60000000000000009</v>
      </c>
      <c r="O1001" s="37"/>
      <c r="P1001" s="38"/>
      <c r="Q1001" s="33"/>
      <c r="R1001" s="34"/>
    </row>
    <row r="1002" spans="1:18" ht="15.75" customHeight="1">
      <c r="A1002" s="22"/>
      <c r="B1002" s="27" t="s">
        <v>30</v>
      </c>
      <c r="C1002" s="27">
        <v>1197831</v>
      </c>
      <c r="D1002" s="28">
        <v>44504</v>
      </c>
      <c r="E1002" s="27" t="s">
        <v>31</v>
      </c>
      <c r="F1002" s="27" t="s">
        <v>60</v>
      </c>
      <c r="G1002" s="27" t="s">
        <v>61</v>
      </c>
      <c r="H1002" s="27" t="s">
        <v>24</v>
      </c>
      <c r="I1002" s="29">
        <v>0.30000000000000004</v>
      </c>
      <c r="J1002" s="30">
        <v>6750</v>
      </c>
      <c r="K1002" s="31">
        <f t="shared" si="6"/>
        <v>2025.0000000000002</v>
      </c>
      <c r="L1002" s="31">
        <f t="shared" si="7"/>
        <v>911.25</v>
      </c>
      <c r="M1002" s="32">
        <v>0.44999999999999996</v>
      </c>
      <c r="O1002" s="37"/>
      <c r="P1002" s="38"/>
      <c r="Q1002" s="33"/>
      <c r="R1002" s="34"/>
    </row>
    <row r="1003" spans="1:18" ht="15.75" customHeight="1">
      <c r="A1003" s="22"/>
      <c r="B1003" s="27" t="s">
        <v>30</v>
      </c>
      <c r="C1003" s="27">
        <v>1197831</v>
      </c>
      <c r="D1003" s="28">
        <v>44504</v>
      </c>
      <c r="E1003" s="27" t="s">
        <v>31</v>
      </c>
      <c r="F1003" s="27" t="s">
        <v>60</v>
      </c>
      <c r="G1003" s="27" t="s">
        <v>61</v>
      </c>
      <c r="H1003" s="27" t="s">
        <v>25</v>
      </c>
      <c r="I1003" s="29">
        <v>0.30000000000000004</v>
      </c>
      <c r="J1003" s="30">
        <v>6750</v>
      </c>
      <c r="K1003" s="31">
        <f t="shared" si="6"/>
        <v>2025.0000000000002</v>
      </c>
      <c r="L1003" s="31">
        <f t="shared" si="7"/>
        <v>911.25</v>
      </c>
      <c r="M1003" s="32">
        <v>0.44999999999999996</v>
      </c>
      <c r="O1003" s="37"/>
      <c r="P1003" s="38"/>
      <c r="Q1003" s="33"/>
      <c r="R1003" s="34"/>
    </row>
    <row r="1004" spans="1:18" ht="15.75" customHeight="1">
      <c r="A1004" s="22"/>
      <c r="B1004" s="27" t="s">
        <v>30</v>
      </c>
      <c r="C1004" s="27">
        <v>1197831</v>
      </c>
      <c r="D1004" s="28">
        <v>44504</v>
      </c>
      <c r="E1004" s="27" t="s">
        <v>31</v>
      </c>
      <c r="F1004" s="27" t="s">
        <v>60</v>
      </c>
      <c r="G1004" s="27" t="s">
        <v>61</v>
      </c>
      <c r="H1004" s="27" t="s">
        <v>26</v>
      </c>
      <c r="I1004" s="29">
        <v>0.55000000000000004</v>
      </c>
      <c r="J1004" s="30">
        <v>6000</v>
      </c>
      <c r="K1004" s="31">
        <f t="shared" si="6"/>
        <v>3300.0000000000005</v>
      </c>
      <c r="L1004" s="31">
        <f t="shared" si="7"/>
        <v>1485</v>
      </c>
      <c r="M1004" s="32">
        <v>0.44999999999999996</v>
      </c>
      <c r="O1004" s="37"/>
      <c r="P1004" s="38"/>
      <c r="Q1004" s="33"/>
      <c r="R1004" s="34"/>
    </row>
    <row r="1005" spans="1:18" ht="15.75" customHeight="1">
      <c r="A1005" s="22"/>
      <c r="B1005" s="27" t="s">
        <v>30</v>
      </c>
      <c r="C1005" s="27">
        <v>1197831</v>
      </c>
      <c r="D1005" s="28">
        <v>44504</v>
      </c>
      <c r="E1005" s="27" t="s">
        <v>31</v>
      </c>
      <c r="F1005" s="27" t="s">
        <v>60</v>
      </c>
      <c r="G1005" s="27" t="s">
        <v>61</v>
      </c>
      <c r="H1005" s="27" t="s">
        <v>27</v>
      </c>
      <c r="I1005" s="29">
        <v>0.55000000000000004</v>
      </c>
      <c r="J1005" s="30">
        <v>4750</v>
      </c>
      <c r="K1005" s="31">
        <f t="shared" si="6"/>
        <v>2612.5</v>
      </c>
      <c r="L1005" s="31">
        <f t="shared" si="7"/>
        <v>1436.8750000000002</v>
      </c>
      <c r="M1005" s="32">
        <v>0.55000000000000004</v>
      </c>
      <c r="O1005" s="37"/>
      <c r="P1005" s="38"/>
      <c r="Q1005" s="33"/>
      <c r="R1005" s="34"/>
    </row>
    <row r="1006" spans="1:18" ht="15.75" customHeight="1">
      <c r="A1006" s="22"/>
      <c r="B1006" s="27" t="s">
        <v>30</v>
      </c>
      <c r="C1006" s="27">
        <v>1197831</v>
      </c>
      <c r="D1006" s="28">
        <v>44504</v>
      </c>
      <c r="E1006" s="27" t="s">
        <v>31</v>
      </c>
      <c r="F1006" s="27" t="s">
        <v>60</v>
      </c>
      <c r="G1006" s="27" t="s">
        <v>61</v>
      </c>
      <c r="H1006" s="27" t="s">
        <v>28</v>
      </c>
      <c r="I1006" s="29">
        <v>0.54999999999999993</v>
      </c>
      <c r="J1006" s="30">
        <v>4500</v>
      </c>
      <c r="K1006" s="31">
        <f t="shared" si="6"/>
        <v>2474.9999999999995</v>
      </c>
      <c r="L1006" s="31">
        <f t="shared" si="7"/>
        <v>989.99999999999977</v>
      </c>
      <c r="M1006" s="32">
        <v>0.39999999999999997</v>
      </c>
      <c r="O1006" s="37"/>
      <c r="P1006" s="38"/>
      <c r="Q1006" s="33"/>
      <c r="R1006" s="34"/>
    </row>
    <row r="1007" spans="1:18" ht="15.75" customHeight="1">
      <c r="A1007" s="22"/>
      <c r="B1007" s="27" t="s">
        <v>30</v>
      </c>
      <c r="C1007" s="27">
        <v>1197831</v>
      </c>
      <c r="D1007" s="28">
        <v>44504</v>
      </c>
      <c r="E1007" s="27" t="s">
        <v>31</v>
      </c>
      <c r="F1007" s="27" t="s">
        <v>60</v>
      </c>
      <c r="G1007" s="27" t="s">
        <v>61</v>
      </c>
      <c r="H1007" s="27" t="s">
        <v>29</v>
      </c>
      <c r="I1007" s="29">
        <v>0.65</v>
      </c>
      <c r="J1007" s="30">
        <v>6500</v>
      </c>
      <c r="K1007" s="31">
        <f t="shared" si="6"/>
        <v>4225</v>
      </c>
      <c r="L1007" s="31">
        <f t="shared" si="7"/>
        <v>2535.0000000000005</v>
      </c>
      <c r="M1007" s="32">
        <v>0.60000000000000009</v>
      </c>
      <c r="O1007" s="37"/>
      <c r="P1007" s="38"/>
      <c r="Q1007" s="33"/>
      <c r="R1007" s="34"/>
    </row>
    <row r="1008" spans="1:18" ht="15.75" customHeight="1">
      <c r="A1008" s="22"/>
      <c r="B1008" s="27" t="s">
        <v>30</v>
      </c>
      <c r="C1008" s="27">
        <v>1197831</v>
      </c>
      <c r="D1008" s="28">
        <v>44533</v>
      </c>
      <c r="E1008" s="27" t="s">
        <v>31</v>
      </c>
      <c r="F1008" s="27" t="s">
        <v>60</v>
      </c>
      <c r="G1008" s="27" t="s">
        <v>61</v>
      </c>
      <c r="H1008" s="27" t="s">
        <v>24</v>
      </c>
      <c r="I1008" s="29">
        <v>0.54999999999999993</v>
      </c>
      <c r="J1008" s="30">
        <v>8000</v>
      </c>
      <c r="K1008" s="31">
        <f t="shared" si="6"/>
        <v>4399.9999999999991</v>
      </c>
      <c r="L1008" s="31">
        <f t="shared" si="7"/>
        <v>1979.9999999999993</v>
      </c>
      <c r="M1008" s="32">
        <v>0.44999999999999996</v>
      </c>
      <c r="O1008" s="37"/>
      <c r="P1008" s="38"/>
      <c r="Q1008" s="33"/>
      <c r="R1008" s="34"/>
    </row>
    <row r="1009" spans="1:18" ht="15.75" customHeight="1">
      <c r="A1009" s="22"/>
      <c r="B1009" s="27" t="s">
        <v>30</v>
      </c>
      <c r="C1009" s="27">
        <v>1197831</v>
      </c>
      <c r="D1009" s="28">
        <v>44533</v>
      </c>
      <c r="E1009" s="27" t="s">
        <v>31</v>
      </c>
      <c r="F1009" s="27" t="s">
        <v>60</v>
      </c>
      <c r="G1009" s="27" t="s">
        <v>61</v>
      </c>
      <c r="H1009" s="27" t="s">
        <v>25</v>
      </c>
      <c r="I1009" s="29">
        <v>0.54999999999999993</v>
      </c>
      <c r="J1009" s="30">
        <v>8000</v>
      </c>
      <c r="K1009" s="31">
        <f t="shared" si="6"/>
        <v>4399.9999999999991</v>
      </c>
      <c r="L1009" s="31">
        <f t="shared" si="7"/>
        <v>1979.9999999999993</v>
      </c>
      <c r="M1009" s="32">
        <v>0.44999999999999996</v>
      </c>
      <c r="O1009" s="37"/>
      <c r="P1009" s="38"/>
      <c r="Q1009" s="33"/>
      <c r="R1009" s="34"/>
    </row>
    <row r="1010" spans="1:18" ht="15.75" customHeight="1">
      <c r="A1010" s="22"/>
      <c r="B1010" s="27" t="s">
        <v>30</v>
      </c>
      <c r="C1010" s="27">
        <v>1197831</v>
      </c>
      <c r="D1010" s="28">
        <v>44533</v>
      </c>
      <c r="E1010" s="27" t="s">
        <v>31</v>
      </c>
      <c r="F1010" s="27" t="s">
        <v>60</v>
      </c>
      <c r="G1010" s="27" t="s">
        <v>61</v>
      </c>
      <c r="H1010" s="27" t="s">
        <v>26</v>
      </c>
      <c r="I1010" s="29">
        <v>0.6</v>
      </c>
      <c r="J1010" s="30">
        <v>7000</v>
      </c>
      <c r="K1010" s="31">
        <f t="shared" si="6"/>
        <v>4200</v>
      </c>
      <c r="L1010" s="31">
        <f t="shared" si="7"/>
        <v>1889.9999999999998</v>
      </c>
      <c r="M1010" s="32">
        <v>0.44999999999999996</v>
      </c>
      <c r="O1010" s="37"/>
      <c r="P1010" s="38"/>
      <c r="Q1010" s="33"/>
      <c r="R1010" s="34"/>
    </row>
    <row r="1011" spans="1:18" ht="15.75" customHeight="1">
      <c r="A1011" s="22"/>
      <c r="B1011" s="27" t="s">
        <v>30</v>
      </c>
      <c r="C1011" s="27">
        <v>1197831</v>
      </c>
      <c r="D1011" s="28">
        <v>44533</v>
      </c>
      <c r="E1011" s="27" t="s">
        <v>31</v>
      </c>
      <c r="F1011" s="27" t="s">
        <v>60</v>
      </c>
      <c r="G1011" s="27" t="s">
        <v>61</v>
      </c>
      <c r="H1011" s="27" t="s">
        <v>27</v>
      </c>
      <c r="I1011" s="29">
        <v>0.6</v>
      </c>
      <c r="J1011" s="30">
        <v>5500</v>
      </c>
      <c r="K1011" s="31">
        <f t="shared" si="6"/>
        <v>3300</v>
      </c>
      <c r="L1011" s="31">
        <f t="shared" si="7"/>
        <v>1815.0000000000002</v>
      </c>
      <c r="M1011" s="32">
        <v>0.55000000000000004</v>
      </c>
      <c r="O1011" s="37"/>
      <c r="P1011" s="38"/>
      <c r="Q1011" s="33"/>
      <c r="R1011" s="34"/>
    </row>
    <row r="1012" spans="1:18" ht="15.75" customHeight="1">
      <c r="A1012" s="22"/>
      <c r="B1012" s="27" t="s">
        <v>30</v>
      </c>
      <c r="C1012" s="27">
        <v>1197831</v>
      </c>
      <c r="D1012" s="28">
        <v>44533</v>
      </c>
      <c r="E1012" s="27" t="s">
        <v>31</v>
      </c>
      <c r="F1012" s="27" t="s">
        <v>60</v>
      </c>
      <c r="G1012" s="27" t="s">
        <v>61</v>
      </c>
      <c r="H1012" s="27" t="s">
        <v>28</v>
      </c>
      <c r="I1012" s="29">
        <v>0.54999999999999993</v>
      </c>
      <c r="J1012" s="30">
        <v>5000</v>
      </c>
      <c r="K1012" s="31">
        <f t="shared" si="6"/>
        <v>2749.9999999999995</v>
      </c>
      <c r="L1012" s="31">
        <f t="shared" si="7"/>
        <v>1099.9999999999998</v>
      </c>
      <c r="M1012" s="32">
        <v>0.39999999999999997</v>
      </c>
      <c r="O1012" s="37"/>
      <c r="P1012" s="38"/>
      <c r="Q1012" s="33"/>
      <c r="R1012" s="34"/>
    </row>
    <row r="1013" spans="1:18" ht="15.75" customHeight="1">
      <c r="A1013" s="22"/>
      <c r="B1013" s="27" t="s">
        <v>30</v>
      </c>
      <c r="C1013" s="27">
        <v>1197831</v>
      </c>
      <c r="D1013" s="28">
        <v>44533</v>
      </c>
      <c r="E1013" s="27" t="s">
        <v>31</v>
      </c>
      <c r="F1013" s="27" t="s">
        <v>60</v>
      </c>
      <c r="G1013" s="27" t="s">
        <v>61</v>
      </c>
      <c r="H1013" s="27" t="s">
        <v>29</v>
      </c>
      <c r="I1013" s="29">
        <v>0.65</v>
      </c>
      <c r="J1013" s="30">
        <v>7500</v>
      </c>
      <c r="K1013" s="31">
        <f t="shared" si="6"/>
        <v>4875</v>
      </c>
      <c r="L1013" s="31">
        <f t="shared" si="7"/>
        <v>2925.0000000000005</v>
      </c>
      <c r="M1013" s="32">
        <v>0.60000000000000009</v>
      </c>
      <c r="O1013" s="37"/>
      <c r="P1013" s="38"/>
      <c r="Q1013" s="33"/>
      <c r="R1013" s="34"/>
    </row>
    <row r="1014" spans="1:18" ht="15.75" customHeight="1">
      <c r="A1014" s="22" t="s">
        <v>46</v>
      </c>
      <c r="B1014" s="27" t="s">
        <v>21</v>
      </c>
      <c r="C1014" s="27">
        <v>1185732</v>
      </c>
      <c r="D1014" s="28">
        <v>44207</v>
      </c>
      <c r="E1014" s="27" t="s">
        <v>40</v>
      </c>
      <c r="F1014" s="27" t="s">
        <v>62</v>
      </c>
      <c r="G1014" s="27" t="s">
        <v>63</v>
      </c>
      <c r="H1014" s="27" t="s">
        <v>24</v>
      </c>
      <c r="I1014" s="29">
        <v>0.35</v>
      </c>
      <c r="J1014" s="30">
        <v>4250</v>
      </c>
      <c r="K1014" s="31">
        <f t="shared" si="6"/>
        <v>1487.5</v>
      </c>
      <c r="L1014" s="31">
        <f t="shared" si="7"/>
        <v>595</v>
      </c>
      <c r="M1014" s="32">
        <v>0.4</v>
      </c>
      <c r="O1014" s="37"/>
      <c r="P1014" s="38"/>
      <c r="Q1014" s="33"/>
      <c r="R1014" s="34"/>
    </row>
    <row r="1015" spans="1:18" ht="15.75" customHeight="1">
      <c r="A1015" s="22"/>
      <c r="B1015" s="27" t="s">
        <v>21</v>
      </c>
      <c r="C1015" s="27">
        <v>1185732</v>
      </c>
      <c r="D1015" s="28">
        <v>44207</v>
      </c>
      <c r="E1015" s="27" t="s">
        <v>40</v>
      </c>
      <c r="F1015" s="27" t="s">
        <v>62</v>
      </c>
      <c r="G1015" s="27" t="s">
        <v>63</v>
      </c>
      <c r="H1015" s="27" t="s">
        <v>25</v>
      </c>
      <c r="I1015" s="29">
        <v>0.35</v>
      </c>
      <c r="J1015" s="30">
        <v>2250</v>
      </c>
      <c r="K1015" s="31">
        <f t="shared" si="6"/>
        <v>787.5</v>
      </c>
      <c r="L1015" s="31">
        <f t="shared" si="7"/>
        <v>275.625</v>
      </c>
      <c r="M1015" s="32">
        <v>0.35</v>
      </c>
      <c r="O1015" s="37"/>
      <c r="P1015" s="38"/>
      <c r="Q1015" s="33"/>
      <c r="R1015" s="34"/>
    </row>
    <row r="1016" spans="1:18" ht="15.75" customHeight="1">
      <c r="A1016" s="22"/>
      <c r="B1016" s="27" t="s">
        <v>21</v>
      </c>
      <c r="C1016" s="27">
        <v>1185732</v>
      </c>
      <c r="D1016" s="28">
        <v>44207</v>
      </c>
      <c r="E1016" s="27" t="s">
        <v>40</v>
      </c>
      <c r="F1016" s="27" t="s">
        <v>62</v>
      </c>
      <c r="G1016" s="27" t="s">
        <v>63</v>
      </c>
      <c r="H1016" s="27" t="s">
        <v>26</v>
      </c>
      <c r="I1016" s="29">
        <v>0.25</v>
      </c>
      <c r="J1016" s="30">
        <v>2250</v>
      </c>
      <c r="K1016" s="31">
        <f t="shared" si="6"/>
        <v>562.5</v>
      </c>
      <c r="L1016" s="31">
        <f t="shared" si="7"/>
        <v>196.875</v>
      </c>
      <c r="M1016" s="32">
        <v>0.35</v>
      </c>
      <c r="O1016" s="37"/>
      <c r="P1016" s="38"/>
      <c r="Q1016" s="33"/>
      <c r="R1016" s="34"/>
    </row>
    <row r="1017" spans="1:18" ht="15.75" customHeight="1">
      <c r="A1017" s="22"/>
      <c r="B1017" s="27" t="s">
        <v>21</v>
      </c>
      <c r="C1017" s="27">
        <v>1185732</v>
      </c>
      <c r="D1017" s="28">
        <v>44207</v>
      </c>
      <c r="E1017" s="27" t="s">
        <v>40</v>
      </c>
      <c r="F1017" s="27" t="s">
        <v>62</v>
      </c>
      <c r="G1017" s="27" t="s">
        <v>63</v>
      </c>
      <c r="H1017" s="27" t="s">
        <v>27</v>
      </c>
      <c r="I1017" s="29">
        <v>0.30000000000000004</v>
      </c>
      <c r="J1017" s="30">
        <v>750</v>
      </c>
      <c r="K1017" s="31">
        <f t="shared" si="6"/>
        <v>225.00000000000003</v>
      </c>
      <c r="L1017" s="31">
        <f t="shared" si="7"/>
        <v>90.000000000000014</v>
      </c>
      <c r="M1017" s="32">
        <v>0.4</v>
      </c>
      <c r="O1017" s="37"/>
      <c r="P1017" s="38"/>
      <c r="Q1017" s="33"/>
      <c r="R1017" s="34"/>
    </row>
    <row r="1018" spans="1:18" ht="15.75" customHeight="1">
      <c r="A1018" s="22"/>
      <c r="B1018" s="27" t="s">
        <v>21</v>
      </c>
      <c r="C1018" s="27">
        <v>1185732</v>
      </c>
      <c r="D1018" s="28">
        <v>44207</v>
      </c>
      <c r="E1018" s="27" t="s">
        <v>40</v>
      </c>
      <c r="F1018" s="27" t="s">
        <v>62</v>
      </c>
      <c r="G1018" s="27" t="s">
        <v>63</v>
      </c>
      <c r="H1018" s="27" t="s">
        <v>28</v>
      </c>
      <c r="I1018" s="29">
        <v>0.44999999999999996</v>
      </c>
      <c r="J1018" s="30">
        <v>1250</v>
      </c>
      <c r="K1018" s="31">
        <f t="shared" si="6"/>
        <v>562.5</v>
      </c>
      <c r="L1018" s="31">
        <f t="shared" si="7"/>
        <v>196.875</v>
      </c>
      <c r="M1018" s="32">
        <v>0.35</v>
      </c>
      <c r="O1018" s="37"/>
      <c r="P1018" s="38"/>
      <c r="Q1018" s="33"/>
      <c r="R1018" s="34"/>
    </row>
    <row r="1019" spans="1:18" ht="15.75" customHeight="1">
      <c r="A1019" s="22"/>
      <c r="B1019" s="27" t="s">
        <v>21</v>
      </c>
      <c r="C1019" s="27">
        <v>1185732</v>
      </c>
      <c r="D1019" s="28">
        <v>44207</v>
      </c>
      <c r="E1019" s="27" t="s">
        <v>40</v>
      </c>
      <c r="F1019" s="27" t="s">
        <v>62</v>
      </c>
      <c r="G1019" s="27" t="s">
        <v>63</v>
      </c>
      <c r="H1019" s="27" t="s">
        <v>29</v>
      </c>
      <c r="I1019" s="29">
        <v>0.35</v>
      </c>
      <c r="J1019" s="30">
        <v>2250</v>
      </c>
      <c r="K1019" s="31">
        <f t="shared" si="6"/>
        <v>787.5</v>
      </c>
      <c r="L1019" s="31">
        <f t="shared" si="7"/>
        <v>393.75</v>
      </c>
      <c r="M1019" s="32">
        <v>0.5</v>
      </c>
      <c r="O1019" s="37"/>
      <c r="P1019" s="38"/>
      <c r="Q1019" s="33"/>
      <c r="R1019" s="34"/>
    </row>
    <row r="1020" spans="1:18" ht="15.75" customHeight="1">
      <c r="A1020" s="22"/>
      <c r="B1020" s="27" t="s">
        <v>21</v>
      </c>
      <c r="C1020" s="27">
        <v>1185732</v>
      </c>
      <c r="D1020" s="28">
        <v>44238</v>
      </c>
      <c r="E1020" s="27" t="s">
        <v>40</v>
      </c>
      <c r="F1020" s="27" t="s">
        <v>62</v>
      </c>
      <c r="G1020" s="27" t="s">
        <v>63</v>
      </c>
      <c r="H1020" s="27" t="s">
        <v>24</v>
      </c>
      <c r="I1020" s="29">
        <v>0.35</v>
      </c>
      <c r="J1020" s="30">
        <v>4750</v>
      </c>
      <c r="K1020" s="31">
        <f t="shared" si="6"/>
        <v>1662.5</v>
      </c>
      <c r="L1020" s="31">
        <f t="shared" si="7"/>
        <v>665</v>
      </c>
      <c r="M1020" s="32">
        <v>0.4</v>
      </c>
      <c r="O1020" s="37"/>
      <c r="P1020" s="38"/>
      <c r="Q1020" s="33"/>
      <c r="R1020" s="34"/>
    </row>
    <row r="1021" spans="1:18" ht="15.75" customHeight="1">
      <c r="A1021" s="22"/>
      <c r="B1021" s="27" t="s">
        <v>21</v>
      </c>
      <c r="C1021" s="27">
        <v>1185732</v>
      </c>
      <c r="D1021" s="28">
        <v>44238</v>
      </c>
      <c r="E1021" s="27" t="s">
        <v>40</v>
      </c>
      <c r="F1021" s="27" t="s">
        <v>62</v>
      </c>
      <c r="G1021" s="27" t="s">
        <v>63</v>
      </c>
      <c r="H1021" s="27" t="s">
        <v>25</v>
      </c>
      <c r="I1021" s="29">
        <v>0.35</v>
      </c>
      <c r="J1021" s="30">
        <v>1250</v>
      </c>
      <c r="K1021" s="31">
        <f t="shared" si="6"/>
        <v>437.5</v>
      </c>
      <c r="L1021" s="31">
        <f t="shared" si="7"/>
        <v>153.125</v>
      </c>
      <c r="M1021" s="32">
        <v>0.35</v>
      </c>
      <c r="O1021" s="37"/>
      <c r="P1021" s="38"/>
      <c r="Q1021" s="33"/>
      <c r="R1021" s="34"/>
    </row>
    <row r="1022" spans="1:18" ht="15.75" customHeight="1">
      <c r="A1022" s="22"/>
      <c r="B1022" s="27" t="s">
        <v>21</v>
      </c>
      <c r="C1022" s="27">
        <v>1185732</v>
      </c>
      <c r="D1022" s="28">
        <v>44238</v>
      </c>
      <c r="E1022" s="27" t="s">
        <v>40</v>
      </c>
      <c r="F1022" s="27" t="s">
        <v>62</v>
      </c>
      <c r="G1022" s="27" t="s">
        <v>63</v>
      </c>
      <c r="H1022" s="27" t="s">
        <v>26</v>
      </c>
      <c r="I1022" s="29">
        <v>0.25</v>
      </c>
      <c r="J1022" s="30">
        <v>1750</v>
      </c>
      <c r="K1022" s="31">
        <f t="shared" si="6"/>
        <v>437.5</v>
      </c>
      <c r="L1022" s="31">
        <f t="shared" si="7"/>
        <v>153.125</v>
      </c>
      <c r="M1022" s="32">
        <v>0.35</v>
      </c>
      <c r="O1022" s="37"/>
      <c r="P1022" s="38"/>
      <c r="Q1022" s="33"/>
      <c r="R1022" s="34"/>
    </row>
    <row r="1023" spans="1:18" ht="15.75" customHeight="1">
      <c r="A1023" s="22"/>
      <c r="B1023" s="27" t="s">
        <v>21</v>
      </c>
      <c r="C1023" s="27">
        <v>1185732</v>
      </c>
      <c r="D1023" s="28">
        <v>44238</v>
      </c>
      <c r="E1023" s="27" t="s">
        <v>40</v>
      </c>
      <c r="F1023" s="27" t="s">
        <v>62</v>
      </c>
      <c r="G1023" s="27" t="s">
        <v>63</v>
      </c>
      <c r="H1023" s="27" t="s">
        <v>27</v>
      </c>
      <c r="I1023" s="29">
        <v>0.30000000000000004</v>
      </c>
      <c r="J1023" s="30">
        <v>500</v>
      </c>
      <c r="K1023" s="31">
        <f t="shared" si="6"/>
        <v>150.00000000000003</v>
      </c>
      <c r="L1023" s="31">
        <f t="shared" si="7"/>
        <v>60.000000000000014</v>
      </c>
      <c r="M1023" s="32">
        <v>0.4</v>
      </c>
      <c r="O1023" s="37"/>
      <c r="P1023" s="38"/>
      <c r="Q1023" s="33"/>
      <c r="R1023" s="34"/>
    </row>
    <row r="1024" spans="1:18" ht="15.75" customHeight="1">
      <c r="A1024" s="22"/>
      <c r="B1024" s="27" t="s">
        <v>21</v>
      </c>
      <c r="C1024" s="27">
        <v>1185732</v>
      </c>
      <c r="D1024" s="28">
        <v>44238</v>
      </c>
      <c r="E1024" s="27" t="s">
        <v>40</v>
      </c>
      <c r="F1024" s="27" t="s">
        <v>62</v>
      </c>
      <c r="G1024" s="27" t="s">
        <v>63</v>
      </c>
      <c r="H1024" s="27" t="s">
        <v>28</v>
      </c>
      <c r="I1024" s="29">
        <v>0.44999999999999996</v>
      </c>
      <c r="J1024" s="30">
        <v>1250</v>
      </c>
      <c r="K1024" s="31">
        <f t="shared" si="6"/>
        <v>562.5</v>
      </c>
      <c r="L1024" s="31">
        <f t="shared" si="7"/>
        <v>196.875</v>
      </c>
      <c r="M1024" s="32">
        <v>0.35</v>
      </c>
      <c r="O1024" s="37"/>
      <c r="P1024" s="38"/>
      <c r="Q1024" s="33"/>
      <c r="R1024" s="34"/>
    </row>
    <row r="1025" spans="1:18" ht="15.75" customHeight="1">
      <c r="A1025" s="22"/>
      <c r="B1025" s="27" t="s">
        <v>21</v>
      </c>
      <c r="C1025" s="27">
        <v>1185732</v>
      </c>
      <c r="D1025" s="28">
        <v>44238</v>
      </c>
      <c r="E1025" s="27" t="s">
        <v>40</v>
      </c>
      <c r="F1025" s="27" t="s">
        <v>62</v>
      </c>
      <c r="G1025" s="27" t="s">
        <v>63</v>
      </c>
      <c r="H1025" s="27" t="s">
        <v>29</v>
      </c>
      <c r="I1025" s="29">
        <v>0.35</v>
      </c>
      <c r="J1025" s="30">
        <v>2000</v>
      </c>
      <c r="K1025" s="31">
        <f t="shared" si="6"/>
        <v>700</v>
      </c>
      <c r="L1025" s="31">
        <f t="shared" si="7"/>
        <v>350</v>
      </c>
      <c r="M1025" s="32">
        <v>0.5</v>
      </c>
      <c r="O1025" s="37"/>
      <c r="P1025" s="38"/>
      <c r="Q1025" s="33"/>
      <c r="R1025" s="34"/>
    </row>
    <row r="1026" spans="1:18" ht="15.75" customHeight="1">
      <c r="A1026" s="22"/>
      <c r="B1026" s="27" t="s">
        <v>21</v>
      </c>
      <c r="C1026" s="27">
        <v>1185732</v>
      </c>
      <c r="D1026" s="28">
        <v>44265</v>
      </c>
      <c r="E1026" s="27" t="s">
        <v>40</v>
      </c>
      <c r="F1026" s="27" t="s">
        <v>62</v>
      </c>
      <c r="G1026" s="27" t="s">
        <v>63</v>
      </c>
      <c r="H1026" s="27" t="s">
        <v>24</v>
      </c>
      <c r="I1026" s="29">
        <v>0.4</v>
      </c>
      <c r="J1026" s="30">
        <v>4200</v>
      </c>
      <c r="K1026" s="31">
        <f t="shared" ref="K1026:K1280" si="8">I1026*J1026</f>
        <v>1680</v>
      </c>
      <c r="L1026" s="31">
        <f t="shared" ref="L1026:L1280" si="9">K1026*M1026</f>
        <v>672</v>
      </c>
      <c r="M1026" s="32">
        <v>0.4</v>
      </c>
      <c r="O1026" s="37"/>
      <c r="P1026" s="38"/>
      <c r="Q1026" s="33"/>
      <c r="R1026" s="34"/>
    </row>
    <row r="1027" spans="1:18" ht="15.75" customHeight="1">
      <c r="A1027" s="22"/>
      <c r="B1027" s="27" t="s">
        <v>21</v>
      </c>
      <c r="C1027" s="27">
        <v>1185732</v>
      </c>
      <c r="D1027" s="28">
        <v>44265</v>
      </c>
      <c r="E1027" s="27" t="s">
        <v>40</v>
      </c>
      <c r="F1027" s="27" t="s">
        <v>62</v>
      </c>
      <c r="G1027" s="27" t="s">
        <v>63</v>
      </c>
      <c r="H1027" s="27" t="s">
        <v>25</v>
      </c>
      <c r="I1027" s="29">
        <v>0.4</v>
      </c>
      <c r="J1027" s="30">
        <v>1000</v>
      </c>
      <c r="K1027" s="31">
        <f t="shared" si="8"/>
        <v>400</v>
      </c>
      <c r="L1027" s="31">
        <f t="shared" si="9"/>
        <v>140</v>
      </c>
      <c r="M1027" s="32">
        <v>0.35</v>
      </c>
      <c r="O1027" s="37"/>
      <c r="P1027" s="38"/>
      <c r="Q1027" s="33"/>
      <c r="R1027" s="34"/>
    </row>
    <row r="1028" spans="1:18" ht="15.75" customHeight="1">
      <c r="A1028" s="22"/>
      <c r="B1028" s="27" t="s">
        <v>21</v>
      </c>
      <c r="C1028" s="27">
        <v>1185732</v>
      </c>
      <c r="D1028" s="28">
        <v>44265</v>
      </c>
      <c r="E1028" s="27" t="s">
        <v>40</v>
      </c>
      <c r="F1028" s="27" t="s">
        <v>62</v>
      </c>
      <c r="G1028" s="27" t="s">
        <v>63</v>
      </c>
      <c r="H1028" s="27" t="s">
        <v>26</v>
      </c>
      <c r="I1028" s="29">
        <v>0.30000000000000004</v>
      </c>
      <c r="J1028" s="30">
        <v>1500</v>
      </c>
      <c r="K1028" s="31">
        <f t="shared" si="8"/>
        <v>450.00000000000006</v>
      </c>
      <c r="L1028" s="31">
        <f t="shared" si="9"/>
        <v>157.5</v>
      </c>
      <c r="M1028" s="32">
        <v>0.35</v>
      </c>
      <c r="O1028" s="37"/>
      <c r="P1028" s="38"/>
      <c r="Q1028" s="33"/>
      <c r="R1028" s="34"/>
    </row>
    <row r="1029" spans="1:18" ht="15.75" customHeight="1">
      <c r="A1029" s="22"/>
      <c r="B1029" s="27" t="s">
        <v>21</v>
      </c>
      <c r="C1029" s="27">
        <v>1185732</v>
      </c>
      <c r="D1029" s="28">
        <v>44265</v>
      </c>
      <c r="E1029" s="27" t="s">
        <v>40</v>
      </c>
      <c r="F1029" s="27" t="s">
        <v>62</v>
      </c>
      <c r="G1029" s="27" t="s">
        <v>63</v>
      </c>
      <c r="H1029" s="27" t="s">
        <v>27</v>
      </c>
      <c r="I1029" s="29">
        <v>0.35</v>
      </c>
      <c r="J1029" s="30">
        <v>0</v>
      </c>
      <c r="K1029" s="31">
        <f t="shared" si="8"/>
        <v>0</v>
      </c>
      <c r="L1029" s="31">
        <f t="shared" si="9"/>
        <v>0</v>
      </c>
      <c r="M1029" s="32">
        <v>0.4</v>
      </c>
      <c r="O1029" s="37"/>
      <c r="P1029" s="38"/>
      <c r="Q1029" s="33"/>
      <c r="R1029" s="34"/>
    </row>
    <row r="1030" spans="1:18" ht="15.75" customHeight="1">
      <c r="A1030" s="22"/>
      <c r="B1030" s="27" t="s">
        <v>21</v>
      </c>
      <c r="C1030" s="27">
        <v>1185732</v>
      </c>
      <c r="D1030" s="28">
        <v>44265</v>
      </c>
      <c r="E1030" s="27" t="s">
        <v>40</v>
      </c>
      <c r="F1030" s="27" t="s">
        <v>62</v>
      </c>
      <c r="G1030" s="27" t="s">
        <v>63</v>
      </c>
      <c r="H1030" s="27" t="s">
        <v>28</v>
      </c>
      <c r="I1030" s="29">
        <v>0.5</v>
      </c>
      <c r="J1030" s="30">
        <v>500</v>
      </c>
      <c r="K1030" s="31">
        <f t="shared" si="8"/>
        <v>250</v>
      </c>
      <c r="L1030" s="31">
        <f t="shared" si="9"/>
        <v>87.5</v>
      </c>
      <c r="M1030" s="32">
        <v>0.35</v>
      </c>
      <c r="O1030" s="37"/>
      <c r="P1030" s="38"/>
      <c r="Q1030" s="33"/>
      <c r="R1030" s="34"/>
    </row>
    <row r="1031" spans="1:18" ht="15.75" customHeight="1">
      <c r="A1031" s="22"/>
      <c r="B1031" s="27" t="s">
        <v>21</v>
      </c>
      <c r="C1031" s="27">
        <v>1185732</v>
      </c>
      <c r="D1031" s="28">
        <v>44265</v>
      </c>
      <c r="E1031" s="27" t="s">
        <v>40</v>
      </c>
      <c r="F1031" s="27" t="s">
        <v>62</v>
      </c>
      <c r="G1031" s="27" t="s">
        <v>63</v>
      </c>
      <c r="H1031" s="27" t="s">
        <v>29</v>
      </c>
      <c r="I1031" s="29">
        <v>0.4</v>
      </c>
      <c r="J1031" s="30">
        <v>1500</v>
      </c>
      <c r="K1031" s="31">
        <f t="shared" si="8"/>
        <v>600</v>
      </c>
      <c r="L1031" s="31">
        <f t="shared" si="9"/>
        <v>300</v>
      </c>
      <c r="M1031" s="32">
        <v>0.5</v>
      </c>
      <c r="O1031" s="37"/>
      <c r="P1031" s="38"/>
      <c r="Q1031" s="33"/>
      <c r="R1031" s="34"/>
    </row>
    <row r="1032" spans="1:18" ht="15.75" customHeight="1">
      <c r="A1032" s="22"/>
      <c r="B1032" s="27" t="s">
        <v>21</v>
      </c>
      <c r="C1032" s="27">
        <v>1185732</v>
      </c>
      <c r="D1032" s="28">
        <v>44297</v>
      </c>
      <c r="E1032" s="27" t="s">
        <v>40</v>
      </c>
      <c r="F1032" s="27" t="s">
        <v>62</v>
      </c>
      <c r="G1032" s="27" t="s">
        <v>63</v>
      </c>
      <c r="H1032" s="27" t="s">
        <v>24</v>
      </c>
      <c r="I1032" s="29">
        <v>0.4</v>
      </c>
      <c r="J1032" s="30">
        <v>3750</v>
      </c>
      <c r="K1032" s="31">
        <f t="shared" si="8"/>
        <v>1500</v>
      </c>
      <c r="L1032" s="31">
        <f t="shared" si="9"/>
        <v>600</v>
      </c>
      <c r="M1032" s="32">
        <v>0.4</v>
      </c>
      <c r="O1032" s="37"/>
      <c r="P1032" s="38"/>
      <c r="Q1032" s="33"/>
      <c r="R1032" s="34"/>
    </row>
    <row r="1033" spans="1:18" ht="15.75" customHeight="1">
      <c r="A1033" s="22"/>
      <c r="B1033" s="27" t="s">
        <v>21</v>
      </c>
      <c r="C1033" s="27">
        <v>1185732</v>
      </c>
      <c r="D1033" s="28">
        <v>44297</v>
      </c>
      <c r="E1033" s="27" t="s">
        <v>40</v>
      </c>
      <c r="F1033" s="27" t="s">
        <v>62</v>
      </c>
      <c r="G1033" s="27" t="s">
        <v>63</v>
      </c>
      <c r="H1033" s="27" t="s">
        <v>25</v>
      </c>
      <c r="I1033" s="29">
        <v>0.35000000000000003</v>
      </c>
      <c r="J1033" s="30">
        <v>750</v>
      </c>
      <c r="K1033" s="31">
        <f t="shared" si="8"/>
        <v>262.5</v>
      </c>
      <c r="L1033" s="31">
        <f t="shared" si="9"/>
        <v>91.875</v>
      </c>
      <c r="M1033" s="32">
        <v>0.35</v>
      </c>
      <c r="O1033" s="37"/>
      <c r="P1033" s="38"/>
      <c r="Q1033" s="33"/>
      <c r="R1033" s="34"/>
    </row>
    <row r="1034" spans="1:18" ht="15.75" customHeight="1">
      <c r="A1034" s="22"/>
      <c r="B1034" s="27" t="s">
        <v>21</v>
      </c>
      <c r="C1034" s="27">
        <v>1185732</v>
      </c>
      <c r="D1034" s="28">
        <v>44297</v>
      </c>
      <c r="E1034" s="27" t="s">
        <v>40</v>
      </c>
      <c r="F1034" s="27" t="s">
        <v>62</v>
      </c>
      <c r="G1034" s="27" t="s">
        <v>63</v>
      </c>
      <c r="H1034" s="27" t="s">
        <v>26</v>
      </c>
      <c r="I1034" s="29">
        <v>0.25000000000000006</v>
      </c>
      <c r="J1034" s="30">
        <v>750</v>
      </c>
      <c r="K1034" s="31">
        <f t="shared" si="8"/>
        <v>187.50000000000003</v>
      </c>
      <c r="L1034" s="31">
        <f t="shared" si="9"/>
        <v>65.625</v>
      </c>
      <c r="M1034" s="32">
        <v>0.35</v>
      </c>
      <c r="O1034" s="37"/>
      <c r="P1034" s="38"/>
      <c r="Q1034" s="33"/>
      <c r="R1034" s="34"/>
    </row>
    <row r="1035" spans="1:18" ht="15.75" customHeight="1">
      <c r="A1035" s="22"/>
      <c r="B1035" s="27" t="s">
        <v>21</v>
      </c>
      <c r="C1035" s="27">
        <v>1185732</v>
      </c>
      <c r="D1035" s="28">
        <v>44297</v>
      </c>
      <c r="E1035" s="27" t="s">
        <v>40</v>
      </c>
      <c r="F1035" s="27" t="s">
        <v>62</v>
      </c>
      <c r="G1035" s="27" t="s">
        <v>63</v>
      </c>
      <c r="H1035" s="27" t="s">
        <v>27</v>
      </c>
      <c r="I1035" s="29">
        <v>0.3</v>
      </c>
      <c r="J1035" s="30">
        <v>0</v>
      </c>
      <c r="K1035" s="31">
        <f t="shared" si="8"/>
        <v>0</v>
      </c>
      <c r="L1035" s="31">
        <f t="shared" si="9"/>
        <v>0</v>
      </c>
      <c r="M1035" s="32">
        <v>0.4</v>
      </c>
      <c r="O1035" s="37"/>
      <c r="P1035" s="38"/>
      <c r="Q1035" s="33"/>
      <c r="R1035" s="34"/>
    </row>
    <row r="1036" spans="1:18" ht="15.75" customHeight="1">
      <c r="A1036" s="22"/>
      <c r="B1036" s="27" t="s">
        <v>21</v>
      </c>
      <c r="C1036" s="27">
        <v>1185732</v>
      </c>
      <c r="D1036" s="28">
        <v>44297</v>
      </c>
      <c r="E1036" s="27" t="s">
        <v>40</v>
      </c>
      <c r="F1036" s="27" t="s">
        <v>62</v>
      </c>
      <c r="G1036" s="27" t="s">
        <v>63</v>
      </c>
      <c r="H1036" s="27" t="s">
        <v>28</v>
      </c>
      <c r="I1036" s="29">
        <v>0.45</v>
      </c>
      <c r="J1036" s="30">
        <v>250</v>
      </c>
      <c r="K1036" s="31">
        <f t="shared" si="8"/>
        <v>112.5</v>
      </c>
      <c r="L1036" s="31">
        <f t="shared" si="9"/>
        <v>39.375</v>
      </c>
      <c r="M1036" s="32">
        <v>0.35</v>
      </c>
      <c r="O1036" s="37"/>
      <c r="P1036" s="38"/>
      <c r="Q1036" s="33"/>
      <c r="R1036" s="34"/>
    </row>
    <row r="1037" spans="1:18" ht="15.75" customHeight="1">
      <c r="A1037" s="22"/>
      <c r="B1037" s="27" t="s">
        <v>21</v>
      </c>
      <c r="C1037" s="27">
        <v>1185732</v>
      </c>
      <c r="D1037" s="28">
        <v>44297</v>
      </c>
      <c r="E1037" s="27" t="s">
        <v>40</v>
      </c>
      <c r="F1037" s="27" t="s">
        <v>62</v>
      </c>
      <c r="G1037" s="27" t="s">
        <v>63</v>
      </c>
      <c r="H1037" s="27" t="s">
        <v>29</v>
      </c>
      <c r="I1037" s="29">
        <v>0.35000000000000003</v>
      </c>
      <c r="J1037" s="30">
        <v>1500</v>
      </c>
      <c r="K1037" s="31">
        <f t="shared" si="8"/>
        <v>525</v>
      </c>
      <c r="L1037" s="31">
        <f t="shared" si="9"/>
        <v>262.5</v>
      </c>
      <c r="M1037" s="32">
        <v>0.5</v>
      </c>
      <c r="O1037" s="37"/>
      <c r="P1037" s="38"/>
      <c r="Q1037" s="33"/>
      <c r="R1037" s="34"/>
    </row>
    <row r="1038" spans="1:18" ht="15.75" customHeight="1">
      <c r="A1038" s="22"/>
      <c r="B1038" s="27" t="s">
        <v>21</v>
      </c>
      <c r="C1038" s="27">
        <v>1185732</v>
      </c>
      <c r="D1038" s="28">
        <v>44328</v>
      </c>
      <c r="E1038" s="27" t="s">
        <v>40</v>
      </c>
      <c r="F1038" s="27" t="s">
        <v>62</v>
      </c>
      <c r="G1038" s="27" t="s">
        <v>63</v>
      </c>
      <c r="H1038" s="27" t="s">
        <v>24</v>
      </c>
      <c r="I1038" s="29">
        <v>0.45</v>
      </c>
      <c r="J1038" s="30">
        <v>4200</v>
      </c>
      <c r="K1038" s="31">
        <f t="shared" si="8"/>
        <v>1890</v>
      </c>
      <c r="L1038" s="31">
        <f t="shared" si="9"/>
        <v>756</v>
      </c>
      <c r="M1038" s="32">
        <v>0.4</v>
      </c>
      <c r="O1038" s="37"/>
      <c r="P1038" s="38"/>
      <c r="Q1038" s="33"/>
      <c r="R1038" s="34"/>
    </row>
    <row r="1039" spans="1:18" ht="15.75" customHeight="1">
      <c r="A1039" s="22"/>
      <c r="B1039" s="27" t="s">
        <v>21</v>
      </c>
      <c r="C1039" s="27">
        <v>1185732</v>
      </c>
      <c r="D1039" s="28">
        <v>44328</v>
      </c>
      <c r="E1039" s="27" t="s">
        <v>40</v>
      </c>
      <c r="F1039" s="27" t="s">
        <v>62</v>
      </c>
      <c r="G1039" s="27" t="s">
        <v>63</v>
      </c>
      <c r="H1039" s="27" t="s">
        <v>25</v>
      </c>
      <c r="I1039" s="29">
        <v>0.40000000000000008</v>
      </c>
      <c r="J1039" s="30">
        <v>1250</v>
      </c>
      <c r="K1039" s="31">
        <f t="shared" si="8"/>
        <v>500.00000000000011</v>
      </c>
      <c r="L1039" s="31">
        <f t="shared" si="9"/>
        <v>175.00000000000003</v>
      </c>
      <c r="M1039" s="32">
        <v>0.35</v>
      </c>
      <c r="O1039" s="37"/>
      <c r="P1039" s="38"/>
      <c r="Q1039" s="33"/>
      <c r="R1039" s="34"/>
    </row>
    <row r="1040" spans="1:18" ht="15.75" customHeight="1">
      <c r="A1040" s="22"/>
      <c r="B1040" s="27" t="s">
        <v>21</v>
      </c>
      <c r="C1040" s="27">
        <v>1185732</v>
      </c>
      <c r="D1040" s="28">
        <v>44328</v>
      </c>
      <c r="E1040" s="27" t="s">
        <v>40</v>
      </c>
      <c r="F1040" s="27" t="s">
        <v>62</v>
      </c>
      <c r="G1040" s="27" t="s">
        <v>63</v>
      </c>
      <c r="H1040" s="27" t="s">
        <v>26</v>
      </c>
      <c r="I1040" s="29">
        <v>0.35000000000000003</v>
      </c>
      <c r="J1040" s="30">
        <v>1000</v>
      </c>
      <c r="K1040" s="31">
        <f t="shared" si="8"/>
        <v>350.00000000000006</v>
      </c>
      <c r="L1040" s="31">
        <f t="shared" si="9"/>
        <v>122.50000000000001</v>
      </c>
      <c r="M1040" s="32">
        <v>0.35</v>
      </c>
      <c r="O1040" s="37"/>
      <c r="P1040" s="38"/>
      <c r="Q1040" s="33"/>
      <c r="R1040" s="34"/>
    </row>
    <row r="1041" spans="1:18" ht="15.75" customHeight="1">
      <c r="A1041" s="22"/>
      <c r="B1041" s="27" t="s">
        <v>21</v>
      </c>
      <c r="C1041" s="27">
        <v>1185732</v>
      </c>
      <c r="D1041" s="28">
        <v>44328</v>
      </c>
      <c r="E1041" s="27" t="s">
        <v>40</v>
      </c>
      <c r="F1041" s="27" t="s">
        <v>62</v>
      </c>
      <c r="G1041" s="27" t="s">
        <v>63</v>
      </c>
      <c r="H1041" s="27" t="s">
        <v>27</v>
      </c>
      <c r="I1041" s="29">
        <v>0.35000000000000003</v>
      </c>
      <c r="J1041" s="30">
        <v>250</v>
      </c>
      <c r="K1041" s="31">
        <f t="shared" si="8"/>
        <v>87.500000000000014</v>
      </c>
      <c r="L1041" s="31">
        <f t="shared" si="9"/>
        <v>35.000000000000007</v>
      </c>
      <c r="M1041" s="32">
        <v>0.4</v>
      </c>
      <c r="O1041" s="37"/>
      <c r="P1041" s="38"/>
      <c r="Q1041" s="33"/>
      <c r="R1041" s="34"/>
    </row>
    <row r="1042" spans="1:18" ht="15.75" customHeight="1">
      <c r="A1042" s="22"/>
      <c r="B1042" s="27" t="s">
        <v>21</v>
      </c>
      <c r="C1042" s="27">
        <v>1185732</v>
      </c>
      <c r="D1042" s="28">
        <v>44328</v>
      </c>
      <c r="E1042" s="27" t="s">
        <v>40</v>
      </c>
      <c r="F1042" s="27" t="s">
        <v>62</v>
      </c>
      <c r="G1042" s="27" t="s">
        <v>63</v>
      </c>
      <c r="H1042" s="27" t="s">
        <v>28</v>
      </c>
      <c r="I1042" s="29">
        <v>0.49999999999999994</v>
      </c>
      <c r="J1042" s="30">
        <v>500</v>
      </c>
      <c r="K1042" s="31">
        <f t="shared" si="8"/>
        <v>249.99999999999997</v>
      </c>
      <c r="L1042" s="31">
        <f t="shared" si="9"/>
        <v>87.499999999999986</v>
      </c>
      <c r="M1042" s="32">
        <v>0.35</v>
      </c>
      <c r="O1042" s="37"/>
      <c r="P1042" s="38"/>
      <c r="Q1042" s="33"/>
      <c r="R1042" s="34"/>
    </row>
    <row r="1043" spans="1:18" ht="15.75" customHeight="1">
      <c r="A1043" s="22"/>
      <c r="B1043" s="27" t="s">
        <v>21</v>
      </c>
      <c r="C1043" s="27">
        <v>1185732</v>
      </c>
      <c r="D1043" s="28">
        <v>44328</v>
      </c>
      <c r="E1043" s="27" t="s">
        <v>40</v>
      </c>
      <c r="F1043" s="27" t="s">
        <v>62</v>
      </c>
      <c r="G1043" s="27" t="s">
        <v>63</v>
      </c>
      <c r="H1043" s="27" t="s">
        <v>29</v>
      </c>
      <c r="I1043" s="29">
        <v>0.54999999999999993</v>
      </c>
      <c r="J1043" s="30">
        <v>1500</v>
      </c>
      <c r="K1043" s="31">
        <f t="shared" si="8"/>
        <v>824.99999999999989</v>
      </c>
      <c r="L1043" s="31">
        <f t="shared" si="9"/>
        <v>412.49999999999994</v>
      </c>
      <c r="M1043" s="32">
        <v>0.5</v>
      </c>
      <c r="O1043" s="37"/>
      <c r="P1043" s="38"/>
      <c r="Q1043" s="33"/>
      <c r="R1043" s="34"/>
    </row>
    <row r="1044" spans="1:18" ht="15.75" customHeight="1">
      <c r="A1044" s="22"/>
      <c r="B1044" s="27" t="s">
        <v>21</v>
      </c>
      <c r="C1044" s="27">
        <v>1185732</v>
      </c>
      <c r="D1044" s="28">
        <v>44358</v>
      </c>
      <c r="E1044" s="27" t="s">
        <v>40</v>
      </c>
      <c r="F1044" s="27" t="s">
        <v>62</v>
      </c>
      <c r="G1044" s="27" t="s">
        <v>63</v>
      </c>
      <c r="H1044" s="27" t="s">
        <v>24</v>
      </c>
      <c r="I1044" s="29">
        <v>0.4</v>
      </c>
      <c r="J1044" s="30">
        <v>4000</v>
      </c>
      <c r="K1044" s="31">
        <f t="shared" si="8"/>
        <v>1600</v>
      </c>
      <c r="L1044" s="31">
        <f t="shared" si="9"/>
        <v>640</v>
      </c>
      <c r="M1044" s="32">
        <v>0.4</v>
      </c>
      <c r="O1044" s="37"/>
      <c r="P1044" s="38"/>
      <c r="Q1044" s="33"/>
      <c r="R1044" s="34"/>
    </row>
    <row r="1045" spans="1:18" ht="15.75" customHeight="1">
      <c r="A1045" s="22"/>
      <c r="B1045" s="27" t="s">
        <v>21</v>
      </c>
      <c r="C1045" s="27">
        <v>1185732</v>
      </c>
      <c r="D1045" s="28">
        <v>44358</v>
      </c>
      <c r="E1045" s="27" t="s">
        <v>40</v>
      </c>
      <c r="F1045" s="27" t="s">
        <v>62</v>
      </c>
      <c r="G1045" s="27" t="s">
        <v>63</v>
      </c>
      <c r="H1045" s="27" t="s">
        <v>25</v>
      </c>
      <c r="I1045" s="29">
        <v>0.35000000000000009</v>
      </c>
      <c r="J1045" s="30">
        <v>1500</v>
      </c>
      <c r="K1045" s="31">
        <f t="shared" si="8"/>
        <v>525.00000000000011</v>
      </c>
      <c r="L1045" s="31">
        <f t="shared" si="9"/>
        <v>183.75000000000003</v>
      </c>
      <c r="M1045" s="32">
        <v>0.35</v>
      </c>
      <c r="O1045" s="37"/>
      <c r="P1045" s="38"/>
      <c r="Q1045" s="33"/>
      <c r="R1045" s="34"/>
    </row>
    <row r="1046" spans="1:18" ht="15.75" customHeight="1">
      <c r="A1046" s="22"/>
      <c r="B1046" s="27" t="s">
        <v>21</v>
      </c>
      <c r="C1046" s="27">
        <v>1185732</v>
      </c>
      <c r="D1046" s="28">
        <v>44358</v>
      </c>
      <c r="E1046" s="27" t="s">
        <v>40</v>
      </c>
      <c r="F1046" s="27" t="s">
        <v>62</v>
      </c>
      <c r="G1046" s="27" t="s">
        <v>63</v>
      </c>
      <c r="H1046" s="27" t="s">
        <v>26</v>
      </c>
      <c r="I1046" s="29">
        <v>0.30000000000000004</v>
      </c>
      <c r="J1046" s="30">
        <v>1750</v>
      </c>
      <c r="K1046" s="31">
        <f t="shared" si="8"/>
        <v>525.00000000000011</v>
      </c>
      <c r="L1046" s="31">
        <f t="shared" si="9"/>
        <v>183.75000000000003</v>
      </c>
      <c r="M1046" s="32">
        <v>0.35</v>
      </c>
      <c r="O1046" s="37"/>
      <c r="P1046" s="38"/>
      <c r="Q1046" s="33"/>
      <c r="R1046" s="34"/>
    </row>
    <row r="1047" spans="1:18" ht="15.75" customHeight="1">
      <c r="A1047" s="22"/>
      <c r="B1047" s="27" t="s">
        <v>21</v>
      </c>
      <c r="C1047" s="27">
        <v>1185732</v>
      </c>
      <c r="D1047" s="28">
        <v>44358</v>
      </c>
      <c r="E1047" s="27" t="s">
        <v>40</v>
      </c>
      <c r="F1047" s="27" t="s">
        <v>62</v>
      </c>
      <c r="G1047" s="27" t="s">
        <v>63</v>
      </c>
      <c r="H1047" s="27" t="s">
        <v>27</v>
      </c>
      <c r="I1047" s="29">
        <v>0.30000000000000004</v>
      </c>
      <c r="J1047" s="30">
        <v>1500</v>
      </c>
      <c r="K1047" s="31">
        <f t="shared" si="8"/>
        <v>450.00000000000006</v>
      </c>
      <c r="L1047" s="31">
        <f t="shared" si="9"/>
        <v>180.00000000000003</v>
      </c>
      <c r="M1047" s="32">
        <v>0.4</v>
      </c>
      <c r="O1047" s="37"/>
      <c r="P1047" s="38"/>
      <c r="Q1047" s="33"/>
      <c r="R1047" s="34"/>
    </row>
    <row r="1048" spans="1:18" ht="15.75" customHeight="1">
      <c r="A1048" s="22"/>
      <c r="B1048" s="27" t="s">
        <v>21</v>
      </c>
      <c r="C1048" s="27">
        <v>1185732</v>
      </c>
      <c r="D1048" s="28">
        <v>44358</v>
      </c>
      <c r="E1048" s="27" t="s">
        <v>40</v>
      </c>
      <c r="F1048" s="27" t="s">
        <v>62</v>
      </c>
      <c r="G1048" s="27" t="s">
        <v>63</v>
      </c>
      <c r="H1048" s="27" t="s">
        <v>28</v>
      </c>
      <c r="I1048" s="29">
        <v>0.45</v>
      </c>
      <c r="J1048" s="30">
        <v>1500</v>
      </c>
      <c r="K1048" s="31">
        <f t="shared" si="8"/>
        <v>675</v>
      </c>
      <c r="L1048" s="31">
        <f t="shared" si="9"/>
        <v>236.24999999999997</v>
      </c>
      <c r="M1048" s="32">
        <v>0.35</v>
      </c>
      <c r="O1048" s="37"/>
      <c r="P1048" s="38"/>
      <c r="Q1048" s="33"/>
      <c r="R1048" s="34"/>
    </row>
    <row r="1049" spans="1:18" ht="15.75" customHeight="1">
      <c r="A1049" s="22"/>
      <c r="B1049" s="27" t="s">
        <v>21</v>
      </c>
      <c r="C1049" s="27">
        <v>1185732</v>
      </c>
      <c r="D1049" s="28">
        <v>44358</v>
      </c>
      <c r="E1049" s="27" t="s">
        <v>40</v>
      </c>
      <c r="F1049" s="27" t="s">
        <v>62</v>
      </c>
      <c r="G1049" s="27" t="s">
        <v>63</v>
      </c>
      <c r="H1049" s="27" t="s">
        <v>29</v>
      </c>
      <c r="I1049" s="29">
        <v>0.5</v>
      </c>
      <c r="J1049" s="30">
        <v>3250</v>
      </c>
      <c r="K1049" s="31">
        <f t="shared" si="8"/>
        <v>1625</v>
      </c>
      <c r="L1049" s="31">
        <f t="shared" si="9"/>
        <v>812.5</v>
      </c>
      <c r="M1049" s="32">
        <v>0.5</v>
      </c>
      <c r="O1049" s="37"/>
      <c r="P1049" s="38"/>
      <c r="Q1049" s="33"/>
      <c r="R1049" s="34"/>
    </row>
    <row r="1050" spans="1:18" ht="15.75" customHeight="1">
      <c r="A1050" s="22"/>
      <c r="B1050" s="27" t="s">
        <v>21</v>
      </c>
      <c r="C1050" s="27">
        <v>1185732</v>
      </c>
      <c r="D1050" s="28">
        <v>44387</v>
      </c>
      <c r="E1050" s="27" t="s">
        <v>40</v>
      </c>
      <c r="F1050" s="27" t="s">
        <v>62</v>
      </c>
      <c r="G1050" s="27" t="s">
        <v>63</v>
      </c>
      <c r="H1050" s="27" t="s">
        <v>24</v>
      </c>
      <c r="I1050" s="29">
        <v>0.45</v>
      </c>
      <c r="J1050" s="30">
        <v>5500</v>
      </c>
      <c r="K1050" s="31">
        <f t="shared" si="8"/>
        <v>2475</v>
      </c>
      <c r="L1050" s="31">
        <f t="shared" si="9"/>
        <v>990</v>
      </c>
      <c r="M1050" s="32">
        <v>0.4</v>
      </c>
      <c r="O1050" s="37"/>
      <c r="P1050" s="38"/>
      <c r="Q1050" s="33"/>
      <c r="R1050" s="34"/>
    </row>
    <row r="1051" spans="1:18" ht="15.75" customHeight="1">
      <c r="A1051" s="22"/>
      <c r="B1051" s="27" t="s">
        <v>21</v>
      </c>
      <c r="C1051" s="27">
        <v>1185732</v>
      </c>
      <c r="D1051" s="28">
        <v>44387</v>
      </c>
      <c r="E1051" s="27" t="s">
        <v>40</v>
      </c>
      <c r="F1051" s="27" t="s">
        <v>62</v>
      </c>
      <c r="G1051" s="27" t="s">
        <v>63</v>
      </c>
      <c r="H1051" s="27" t="s">
        <v>25</v>
      </c>
      <c r="I1051" s="29">
        <v>0.40000000000000008</v>
      </c>
      <c r="J1051" s="30">
        <v>3000</v>
      </c>
      <c r="K1051" s="31">
        <f t="shared" si="8"/>
        <v>1200.0000000000002</v>
      </c>
      <c r="L1051" s="31">
        <f t="shared" si="9"/>
        <v>420.00000000000006</v>
      </c>
      <c r="M1051" s="32">
        <v>0.35</v>
      </c>
      <c r="O1051" s="37"/>
      <c r="P1051" s="38"/>
      <c r="Q1051" s="33"/>
      <c r="R1051" s="34"/>
    </row>
    <row r="1052" spans="1:18" ht="15.75" customHeight="1">
      <c r="A1052" s="22"/>
      <c r="B1052" s="27" t="s">
        <v>21</v>
      </c>
      <c r="C1052" s="27">
        <v>1185732</v>
      </c>
      <c r="D1052" s="28">
        <v>44387</v>
      </c>
      <c r="E1052" s="27" t="s">
        <v>40</v>
      </c>
      <c r="F1052" s="27" t="s">
        <v>62</v>
      </c>
      <c r="G1052" s="27" t="s">
        <v>63</v>
      </c>
      <c r="H1052" s="27" t="s">
        <v>26</v>
      </c>
      <c r="I1052" s="29">
        <v>0.35000000000000003</v>
      </c>
      <c r="J1052" s="30">
        <v>2250</v>
      </c>
      <c r="K1052" s="31">
        <f t="shared" si="8"/>
        <v>787.50000000000011</v>
      </c>
      <c r="L1052" s="31">
        <f t="shared" si="9"/>
        <v>275.625</v>
      </c>
      <c r="M1052" s="32">
        <v>0.35</v>
      </c>
      <c r="O1052" s="37"/>
      <c r="P1052" s="38"/>
      <c r="Q1052" s="33"/>
      <c r="R1052" s="34"/>
    </row>
    <row r="1053" spans="1:18" ht="15.75" customHeight="1">
      <c r="A1053" s="22"/>
      <c r="B1053" s="27" t="s">
        <v>21</v>
      </c>
      <c r="C1053" s="27">
        <v>1185732</v>
      </c>
      <c r="D1053" s="28">
        <v>44387</v>
      </c>
      <c r="E1053" s="27" t="s">
        <v>40</v>
      </c>
      <c r="F1053" s="27" t="s">
        <v>62</v>
      </c>
      <c r="G1053" s="27" t="s">
        <v>63</v>
      </c>
      <c r="H1053" s="27" t="s">
        <v>27</v>
      </c>
      <c r="I1053" s="29">
        <v>0.35000000000000003</v>
      </c>
      <c r="J1053" s="30">
        <v>1750</v>
      </c>
      <c r="K1053" s="31">
        <f t="shared" si="8"/>
        <v>612.50000000000011</v>
      </c>
      <c r="L1053" s="31">
        <f t="shared" si="9"/>
        <v>245.00000000000006</v>
      </c>
      <c r="M1053" s="32">
        <v>0.4</v>
      </c>
      <c r="O1053" s="37"/>
      <c r="P1053" s="38"/>
      <c r="Q1053" s="33"/>
      <c r="R1053" s="34"/>
    </row>
    <row r="1054" spans="1:18" ht="15.75" customHeight="1">
      <c r="A1054" s="22"/>
      <c r="B1054" s="27" t="s">
        <v>21</v>
      </c>
      <c r="C1054" s="27">
        <v>1185732</v>
      </c>
      <c r="D1054" s="28">
        <v>44387</v>
      </c>
      <c r="E1054" s="27" t="s">
        <v>40</v>
      </c>
      <c r="F1054" s="27" t="s">
        <v>62</v>
      </c>
      <c r="G1054" s="27" t="s">
        <v>63</v>
      </c>
      <c r="H1054" s="27" t="s">
        <v>28</v>
      </c>
      <c r="I1054" s="29">
        <v>0.45</v>
      </c>
      <c r="J1054" s="30">
        <v>1750</v>
      </c>
      <c r="K1054" s="31">
        <f t="shared" si="8"/>
        <v>787.5</v>
      </c>
      <c r="L1054" s="31">
        <f t="shared" si="9"/>
        <v>275.625</v>
      </c>
      <c r="M1054" s="32">
        <v>0.35</v>
      </c>
      <c r="O1054" s="37"/>
      <c r="P1054" s="38"/>
      <c r="Q1054" s="33"/>
      <c r="R1054" s="34"/>
    </row>
    <row r="1055" spans="1:18" ht="15.75" customHeight="1">
      <c r="A1055" s="22"/>
      <c r="B1055" s="27" t="s">
        <v>21</v>
      </c>
      <c r="C1055" s="27">
        <v>1185732</v>
      </c>
      <c r="D1055" s="28">
        <v>44387</v>
      </c>
      <c r="E1055" s="27" t="s">
        <v>40</v>
      </c>
      <c r="F1055" s="27" t="s">
        <v>62</v>
      </c>
      <c r="G1055" s="27" t="s">
        <v>63</v>
      </c>
      <c r="H1055" s="27" t="s">
        <v>29</v>
      </c>
      <c r="I1055" s="29">
        <v>0.5</v>
      </c>
      <c r="J1055" s="30">
        <v>3500</v>
      </c>
      <c r="K1055" s="31">
        <f t="shared" si="8"/>
        <v>1750</v>
      </c>
      <c r="L1055" s="31">
        <f t="shared" si="9"/>
        <v>875</v>
      </c>
      <c r="M1055" s="32">
        <v>0.5</v>
      </c>
      <c r="O1055" s="37"/>
      <c r="P1055" s="38"/>
      <c r="Q1055" s="33"/>
      <c r="R1055" s="34"/>
    </row>
    <row r="1056" spans="1:18" ht="15.75" customHeight="1">
      <c r="A1056" s="22"/>
      <c r="B1056" s="27" t="s">
        <v>21</v>
      </c>
      <c r="C1056" s="27">
        <v>1185732</v>
      </c>
      <c r="D1056" s="28">
        <v>44419</v>
      </c>
      <c r="E1056" s="27" t="s">
        <v>40</v>
      </c>
      <c r="F1056" s="27" t="s">
        <v>62</v>
      </c>
      <c r="G1056" s="27" t="s">
        <v>63</v>
      </c>
      <c r="H1056" s="27" t="s">
        <v>24</v>
      </c>
      <c r="I1056" s="29">
        <v>0.45</v>
      </c>
      <c r="J1056" s="30">
        <v>5000</v>
      </c>
      <c r="K1056" s="31">
        <f t="shared" si="8"/>
        <v>2250</v>
      </c>
      <c r="L1056" s="31">
        <f t="shared" si="9"/>
        <v>900</v>
      </c>
      <c r="M1056" s="32">
        <v>0.4</v>
      </c>
      <c r="O1056" s="37"/>
      <c r="P1056" s="38"/>
      <c r="Q1056" s="33"/>
      <c r="R1056" s="34"/>
    </row>
    <row r="1057" spans="1:18" ht="15.75" customHeight="1">
      <c r="A1057" s="22"/>
      <c r="B1057" s="27" t="s">
        <v>21</v>
      </c>
      <c r="C1057" s="27">
        <v>1185732</v>
      </c>
      <c r="D1057" s="28">
        <v>44419</v>
      </c>
      <c r="E1057" s="27" t="s">
        <v>40</v>
      </c>
      <c r="F1057" s="27" t="s">
        <v>62</v>
      </c>
      <c r="G1057" s="27" t="s">
        <v>63</v>
      </c>
      <c r="H1057" s="27" t="s">
        <v>25</v>
      </c>
      <c r="I1057" s="29">
        <v>0.45000000000000007</v>
      </c>
      <c r="J1057" s="30">
        <v>2750</v>
      </c>
      <c r="K1057" s="31">
        <f t="shared" si="8"/>
        <v>1237.5000000000002</v>
      </c>
      <c r="L1057" s="31">
        <f t="shared" si="9"/>
        <v>433.12500000000006</v>
      </c>
      <c r="M1057" s="32">
        <v>0.35</v>
      </c>
      <c r="O1057" s="37"/>
      <c r="P1057" s="38"/>
      <c r="Q1057" s="33"/>
      <c r="R1057" s="34"/>
    </row>
    <row r="1058" spans="1:18" ht="15.75" customHeight="1">
      <c r="A1058" s="22"/>
      <c r="B1058" s="27" t="s">
        <v>21</v>
      </c>
      <c r="C1058" s="27">
        <v>1185732</v>
      </c>
      <c r="D1058" s="28">
        <v>44419</v>
      </c>
      <c r="E1058" s="27" t="s">
        <v>40</v>
      </c>
      <c r="F1058" s="27" t="s">
        <v>62</v>
      </c>
      <c r="G1058" s="27" t="s">
        <v>63</v>
      </c>
      <c r="H1058" s="27" t="s">
        <v>26</v>
      </c>
      <c r="I1058" s="29">
        <v>0.4</v>
      </c>
      <c r="J1058" s="30">
        <v>2000</v>
      </c>
      <c r="K1058" s="31">
        <f t="shared" si="8"/>
        <v>800</v>
      </c>
      <c r="L1058" s="31">
        <f t="shared" si="9"/>
        <v>280</v>
      </c>
      <c r="M1058" s="32">
        <v>0.35</v>
      </c>
      <c r="O1058" s="37"/>
      <c r="P1058" s="38"/>
      <c r="Q1058" s="33"/>
      <c r="R1058" s="34"/>
    </row>
    <row r="1059" spans="1:18" ht="15.75" customHeight="1">
      <c r="A1059" s="22"/>
      <c r="B1059" s="27" t="s">
        <v>21</v>
      </c>
      <c r="C1059" s="27">
        <v>1185732</v>
      </c>
      <c r="D1059" s="28">
        <v>44419</v>
      </c>
      <c r="E1059" s="27" t="s">
        <v>40</v>
      </c>
      <c r="F1059" s="27" t="s">
        <v>62</v>
      </c>
      <c r="G1059" s="27" t="s">
        <v>63</v>
      </c>
      <c r="H1059" s="27" t="s">
        <v>27</v>
      </c>
      <c r="I1059" s="29">
        <v>0.30000000000000004</v>
      </c>
      <c r="J1059" s="30">
        <v>1250</v>
      </c>
      <c r="K1059" s="31">
        <f t="shared" si="8"/>
        <v>375.00000000000006</v>
      </c>
      <c r="L1059" s="31">
        <f t="shared" si="9"/>
        <v>150.00000000000003</v>
      </c>
      <c r="M1059" s="32">
        <v>0.4</v>
      </c>
      <c r="O1059" s="37"/>
      <c r="P1059" s="38"/>
      <c r="Q1059" s="33"/>
      <c r="R1059" s="34"/>
    </row>
    <row r="1060" spans="1:18" ht="15.75" customHeight="1">
      <c r="A1060" s="22"/>
      <c r="B1060" s="27" t="s">
        <v>21</v>
      </c>
      <c r="C1060" s="27">
        <v>1185732</v>
      </c>
      <c r="D1060" s="28">
        <v>44419</v>
      </c>
      <c r="E1060" s="27" t="s">
        <v>40</v>
      </c>
      <c r="F1060" s="27" t="s">
        <v>62</v>
      </c>
      <c r="G1060" s="27" t="s">
        <v>63</v>
      </c>
      <c r="H1060" s="27" t="s">
        <v>28</v>
      </c>
      <c r="I1060" s="29">
        <v>0.4</v>
      </c>
      <c r="J1060" s="30">
        <v>1000</v>
      </c>
      <c r="K1060" s="31">
        <f t="shared" si="8"/>
        <v>400</v>
      </c>
      <c r="L1060" s="31">
        <f t="shared" si="9"/>
        <v>140</v>
      </c>
      <c r="M1060" s="32">
        <v>0.35</v>
      </c>
      <c r="O1060" s="37"/>
      <c r="P1060" s="38"/>
      <c r="Q1060" s="33"/>
      <c r="R1060" s="34"/>
    </row>
    <row r="1061" spans="1:18" ht="15.75" customHeight="1">
      <c r="A1061" s="22"/>
      <c r="B1061" s="27" t="s">
        <v>21</v>
      </c>
      <c r="C1061" s="27">
        <v>1185732</v>
      </c>
      <c r="D1061" s="28">
        <v>44419</v>
      </c>
      <c r="E1061" s="27" t="s">
        <v>40</v>
      </c>
      <c r="F1061" s="27" t="s">
        <v>62</v>
      </c>
      <c r="G1061" s="27" t="s">
        <v>63</v>
      </c>
      <c r="H1061" s="27" t="s">
        <v>29</v>
      </c>
      <c r="I1061" s="29">
        <v>0.45</v>
      </c>
      <c r="J1061" s="30">
        <v>2750</v>
      </c>
      <c r="K1061" s="31">
        <f t="shared" si="8"/>
        <v>1237.5</v>
      </c>
      <c r="L1061" s="31">
        <f t="shared" si="9"/>
        <v>618.75</v>
      </c>
      <c r="M1061" s="32">
        <v>0.5</v>
      </c>
      <c r="O1061" s="37"/>
      <c r="P1061" s="38"/>
      <c r="Q1061" s="33"/>
      <c r="R1061" s="34"/>
    </row>
    <row r="1062" spans="1:18" ht="15.75" customHeight="1">
      <c r="A1062" s="22"/>
      <c r="B1062" s="27" t="s">
        <v>21</v>
      </c>
      <c r="C1062" s="27">
        <v>1185732</v>
      </c>
      <c r="D1062" s="28">
        <v>44451</v>
      </c>
      <c r="E1062" s="27" t="s">
        <v>40</v>
      </c>
      <c r="F1062" s="27" t="s">
        <v>62</v>
      </c>
      <c r="G1062" s="27" t="s">
        <v>63</v>
      </c>
      <c r="H1062" s="27" t="s">
        <v>24</v>
      </c>
      <c r="I1062" s="29">
        <v>0.4</v>
      </c>
      <c r="J1062" s="30">
        <v>4000</v>
      </c>
      <c r="K1062" s="31">
        <f t="shared" si="8"/>
        <v>1600</v>
      </c>
      <c r="L1062" s="31">
        <f t="shared" si="9"/>
        <v>640</v>
      </c>
      <c r="M1062" s="32">
        <v>0.4</v>
      </c>
      <c r="O1062" s="37"/>
      <c r="P1062" s="38"/>
      <c r="Q1062" s="33"/>
      <c r="R1062" s="34"/>
    </row>
    <row r="1063" spans="1:18" ht="15.75" customHeight="1">
      <c r="A1063" s="22"/>
      <c r="B1063" s="27" t="s">
        <v>21</v>
      </c>
      <c r="C1063" s="27">
        <v>1185732</v>
      </c>
      <c r="D1063" s="28">
        <v>44451</v>
      </c>
      <c r="E1063" s="27" t="s">
        <v>40</v>
      </c>
      <c r="F1063" s="27" t="s">
        <v>62</v>
      </c>
      <c r="G1063" s="27" t="s">
        <v>63</v>
      </c>
      <c r="H1063" s="27" t="s">
        <v>25</v>
      </c>
      <c r="I1063" s="29">
        <v>0.35000000000000009</v>
      </c>
      <c r="J1063" s="30">
        <v>2000</v>
      </c>
      <c r="K1063" s="31">
        <f t="shared" si="8"/>
        <v>700.00000000000023</v>
      </c>
      <c r="L1063" s="31">
        <f t="shared" si="9"/>
        <v>245.00000000000006</v>
      </c>
      <c r="M1063" s="32">
        <v>0.35</v>
      </c>
      <c r="O1063" s="37"/>
      <c r="P1063" s="38"/>
      <c r="Q1063" s="33"/>
      <c r="R1063" s="34"/>
    </row>
    <row r="1064" spans="1:18" ht="15.75" customHeight="1">
      <c r="A1064" s="22"/>
      <c r="B1064" s="27" t="s">
        <v>21</v>
      </c>
      <c r="C1064" s="27">
        <v>1185732</v>
      </c>
      <c r="D1064" s="28">
        <v>44451</v>
      </c>
      <c r="E1064" s="27" t="s">
        <v>40</v>
      </c>
      <c r="F1064" s="27" t="s">
        <v>62</v>
      </c>
      <c r="G1064" s="27" t="s">
        <v>63</v>
      </c>
      <c r="H1064" s="27" t="s">
        <v>26</v>
      </c>
      <c r="I1064" s="29">
        <v>0.2</v>
      </c>
      <c r="J1064" s="30">
        <v>1000</v>
      </c>
      <c r="K1064" s="31">
        <f t="shared" si="8"/>
        <v>200</v>
      </c>
      <c r="L1064" s="31">
        <f t="shared" si="9"/>
        <v>70</v>
      </c>
      <c r="M1064" s="32">
        <v>0.35</v>
      </c>
      <c r="O1064" s="37"/>
      <c r="P1064" s="38"/>
      <c r="Q1064" s="33"/>
      <c r="R1064" s="34"/>
    </row>
    <row r="1065" spans="1:18" ht="15.75" customHeight="1">
      <c r="A1065" s="22"/>
      <c r="B1065" s="27" t="s">
        <v>21</v>
      </c>
      <c r="C1065" s="27">
        <v>1185732</v>
      </c>
      <c r="D1065" s="28">
        <v>44451</v>
      </c>
      <c r="E1065" s="27" t="s">
        <v>40</v>
      </c>
      <c r="F1065" s="27" t="s">
        <v>62</v>
      </c>
      <c r="G1065" s="27" t="s">
        <v>63</v>
      </c>
      <c r="H1065" s="27" t="s">
        <v>27</v>
      </c>
      <c r="I1065" s="29">
        <v>0.2</v>
      </c>
      <c r="J1065" s="30">
        <v>750</v>
      </c>
      <c r="K1065" s="31">
        <f t="shared" si="8"/>
        <v>150</v>
      </c>
      <c r="L1065" s="31">
        <f t="shared" si="9"/>
        <v>60</v>
      </c>
      <c r="M1065" s="32">
        <v>0.4</v>
      </c>
      <c r="O1065" s="37"/>
      <c r="P1065" s="38"/>
      <c r="Q1065" s="33"/>
      <c r="R1065" s="34"/>
    </row>
    <row r="1066" spans="1:18" ht="15.75" customHeight="1">
      <c r="A1066" s="22"/>
      <c r="B1066" s="27" t="s">
        <v>21</v>
      </c>
      <c r="C1066" s="27">
        <v>1185732</v>
      </c>
      <c r="D1066" s="28">
        <v>44451</v>
      </c>
      <c r="E1066" s="27" t="s">
        <v>40</v>
      </c>
      <c r="F1066" s="27" t="s">
        <v>62</v>
      </c>
      <c r="G1066" s="27" t="s">
        <v>63</v>
      </c>
      <c r="H1066" s="27" t="s">
        <v>28</v>
      </c>
      <c r="I1066" s="29">
        <v>0.3</v>
      </c>
      <c r="J1066" s="30">
        <v>750</v>
      </c>
      <c r="K1066" s="31">
        <f t="shared" si="8"/>
        <v>225</v>
      </c>
      <c r="L1066" s="31">
        <f t="shared" si="9"/>
        <v>78.75</v>
      </c>
      <c r="M1066" s="32">
        <v>0.35</v>
      </c>
      <c r="O1066" s="37"/>
      <c r="P1066" s="38"/>
      <c r="Q1066" s="33"/>
      <c r="R1066" s="34"/>
    </row>
    <row r="1067" spans="1:18" ht="15.75" customHeight="1">
      <c r="A1067" s="22"/>
      <c r="B1067" s="27" t="s">
        <v>21</v>
      </c>
      <c r="C1067" s="27">
        <v>1185732</v>
      </c>
      <c r="D1067" s="28">
        <v>44451</v>
      </c>
      <c r="E1067" s="27" t="s">
        <v>40</v>
      </c>
      <c r="F1067" s="27" t="s">
        <v>62</v>
      </c>
      <c r="G1067" s="27" t="s">
        <v>63</v>
      </c>
      <c r="H1067" s="27" t="s">
        <v>29</v>
      </c>
      <c r="I1067" s="29">
        <v>0.35000000000000003</v>
      </c>
      <c r="J1067" s="30">
        <v>1500</v>
      </c>
      <c r="K1067" s="31">
        <f t="shared" si="8"/>
        <v>525</v>
      </c>
      <c r="L1067" s="31">
        <f t="shared" si="9"/>
        <v>262.5</v>
      </c>
      <c r="M1067" s="32">
        <v>0.5</v>
      </c>
      <c r="O1067" s="37"/>
      <c r="P1067" s="38"/>
      <c r="Q1067" s="33"/>
      <c r="R1067" s="34"/>
    </row>
    <row r="1068" spans="1:18" ht="15.75" customHeight="1">
      <c r="A1068" s="22"/>
      <c r="B1068" s="27" t="s">
        <v>21</v>
      </c>
      <c r="C1068" s="27">
        <v>1185732</v>
      </c>
      <c r="D1068" s="28">
        <v>44480</v>
      </c>
      <c r="E1068" s="27" t="s">
        <v>40</v>
      </c>
      <c r="F1068" s="27" t="s">
        <v>62</v>
      </c>
      <c r="G1068" s="27" t="s">
        <v>63</v>
      </c>
      <c r="H1068" s="27" t="s">
        <v>24</v>
      </c>
      <c r="I1068" s="29">
        <v>0.39999999999999997</v>
      </c>
      <c r="J1068" s="30">
        <v>3250</v>
      </c>
      <c r="K1068" s="31">
        <f t="shared" si="8"/>
        <v>1300</v>
      </c>
      <c r="L1068" s="31">
        <f t="shared" si="9"/>
        <v>520</v>
      </c>
      <c r="M1068" s="32">
        <v>0.4</v>
      </c>
      <c r="O1068" s="37"/>
      <c r="P1068" s="38"/>
      <c r="Q1068" s="33"/>
      <c r="R1068" s="34"/>
    </row>
    <row r="1069" spans="1:18" ht="15.75" customHeight="1">
      <c r="A1069" s="22"/>
      <c r="B1069" s="27" t="s">
        <v>21</v>
      </c>
      <c r="C1069" s="27">
        <v>1185732</v>
      </c>
      <c r="D1069" s="28">
        <v>44480</v>
      </c>
      <c r="E1069" s="27" t="s">
        <v>40</v>
      </c>
      <c r="F1069" s="27" t="s">
        <v>62</v>
      </c>
      <c r="G1069" s="27" t="s">
        <v>63</v>
      </c>
      <c r="H1069" s="27" t="s">
        <v>25</v>
      </c>
      <c r="I1069" s="29">
        <v>0.3</v>
      </c>
      <c r="J1069" s="30">
        <v>1500</v>
      </c>
      <c r="K1069" s="31">
        <f t="shared" si="8"/>
        <v>450</v>
      </c>
      <c r="L1069" s="31">
        <f t="shared" si="9"/>
        <v>157.5</v>
      </c>
      <c r="M1069" s="32">
        <v>0.35</v>
      </c>
      <c r="O1069" s="37"/>
      <c r="P1069" s="38"/>
      <c r="Q1069" s="33"/>
      <c r="R1069" s="34"/>
    </row>
    <row r="1070" spans="1:18" ht="15.75" customHeight="1">
      <c r="A1070" s="22"/>
      <c r="B1070" s="27" t="s">
        <v>21</v>
      </c>
      <c r="C1070" s="27">
        <v>1185732</v>
      </c>
      <c r="D1070" s="28">
        <v>44480</v>
      </c>
      <c r="E1070" s="27" t="s">
        <v>40</v>
      </c>
      <c r="F1070" s="27" t="s">
        <v>62</v>
      </c>
      <c r="G1070" s="27" t="s">
        <v>63</v>
      </c>
      <c r="H1070" s="27" t="s">
        <v>26</v>
      </c>
      <c r="I1070" s="29">
        <v>0.3</v>
      </c>
      <c r="J1070" s="30">
        <v>500</v>
      </c>
      <c r="K1070" s="31">
        <f t="shared" si="8"/>
        <v>150</v>
      </c>
      <c r="L1070" s="31">
        <f t="shared" si="9"/>
        <v>52.5</v>
      </c>
      <c r="M1070" s="32">
        <v>0.35</v>
      </c>
      <c r="O1070" s="37"/>
      <c r="P1070" s="38"/>
      <c r="Q1070" s="33"/>
      <c r="R1070" s="34"/>
    </row>
    <row r="1071" spans="1:18" ht="15.75" customHeight="1">
      <c r="A1071" s="22"/>
      <c r="B1071" s="27" t="s">
        <v>21</v>
      </c>
      <c r="C1071" s="27">
        <v>1185732</v>
      </c>
      <c r="D1071" s="28">
        <v>44480</v>
      </c>
      <c r="E1071" s="27" t="s">
        <v>40</v>
      </c>
      <c r="F1071" s="27" t="s">
        <v>62</v>
      </c>
      <c r="G1071" s="27" t="s">
        <v>63</v>
      </c>
      <c r="H1071" s="27" t="s">
        <v>27</v>
      </c>
      <c r="I1071" s="29">
        <v>0.3</v>
      </c>
      <c r="J1071" s="30">
        <v>250</v>
      </c>
      <c r="K1071" s="31">
        <f t="shared" si="8"/>
        <v>75</v>
      </c>
      <c r="L1071" s="31">
        <f t="shared" si="9"/>
        <v>30</v>
      </c>
      <c r="M1071" s="32">
        <v>0.4</v>
      </c>
      <c r="O1071" s="37"/>
      <c r="P1071" s="38"/>
      <c r="Q1071" s="33"/>
      <c r="R1071" s="34"/>
    </row>
    <row r="1072" spans="1:18" ht="15.75" customHeight="1">
      <c r="A1072" s="22"/>
      <c r="B1072" s="27" t="s">
        <v>21</v>
      </c>
      <c r="C1072" s="27">
        <v>1185732</v>
      </c>
      <c r="D1072" s="28">
        <v>44480</v>
      </c>
      <c r="E1072" s="27" t="s">
        <v>40</v>
      </c>
      <c r="F1072" s="27" t="s">
        <v>62</v>
      </c>
      <c r="G1072" s="27" t="s">
        <v>63</v>
      </c>
      <c r="H1072" s="27" t="s">
        <v>28</v>
      </c>
      <c r="I1072" s="29">
        <v>0.39999999999999997</v>
      </c>
      <c r="J1072" s="30">
        <v>250</v>
      </c>
      <c r="K1072" s="31">
        <f t="shared" si="8"/>
        <v>99.999999999999986</v>
      </c>
      <c r="L1072" s="31">
        <f t="shared" si="9"/>
        <v>34.999999999999993</v>
      </c>
      <c r="M1072" s="32">
        <v>0.35</v>
      </c>
      <c r="O1072" s="37"/>
      <c r="P1072" s="38"/>
      <c r="Q1072" s="33"/>
      <c r="R1072" s="34"/>
    </row>
    <row r="1073" spans="1:18" ht="15.75" customHeight="1">
      <c r="A1073" s="22"/>
      <c r="B1073" s="27" t="s">
        <v>21</v>
      </c>
      <c r="C1073" s="27">
        <v>1185732</v>
      </c>
      <c r="D1073" s="28">
        <v>44480</v>
      </c>
      <c r="E1073" s="27" t="s">
        <v>40</v>
      </c>
      <c r="F1073" s="27" t="s">
        <v>62</v>
      </c>
      <c r="G1073" s="27" t="s">
        <v>63</v>
      </c>
      <c r="H1073" s="27" t="s">
        <v>29</v>
      </c>
      <c r="I1073" s="29">
        <v>0.4499999999999999</v>
      </c>
      <c r="J1073" s="30">
        <v>1500</v>
      </c>
      <c r="K1073" s="31">
        <f t="shared" si="8"/>
        <v>674.99999999999989</v>
      </c>
      <c r="L1073" s="31">
        <f t="shared" si="9"/>
        <v>337.49999999999994</v>
      </c>
      <c r="M1073" s="32">
        <v>0.5</v>
      </c>
      <c r="O1073" s="37"/>
      <c r="P1073" s="38"/>
      <c r="Q1073" s="33"/>
      <c r="R1073" s="34"/>
    </row>
    <row r="1074" spans="1:18" ht="15.75" customHeight="1">
      <c r="A1074" s="22"/>
      <c r="B1074" s="27" t="s">
        <v>21</v>
      </c>
      <c r="C1074" s="27">
        <v>1185732</v>
      </c>
      <c r="D1074" s="28">
        <v>44511</v>
      </c>
      <c r="E1074" s="27" t="s">
        <v>40</v>
      </c>
      <c r="F1074" s="27" t="s">
        <v>62</v>
      </c>
      <c r="G1074" s="27" t="s">
        <v>63</v>
      </c>
      <c r="H1074" s="27" t="s">
        <v>24</v>
      </c>
      <c r="I1074" s="29">
        <v>0.4</v>
      </c>
      <c r="J1074" s="30">
        <v>3000</v>
      </c>
      <c r="K1074" s="31">
        <f t="shared" si="8"/>
        <v>1200</v>
      </c>
      <c r="L1074" s="31">
        <f t="shared" si="9"/>
        <v>480</v>
      </c>
      <c r="M1074" s="32">
        <v>0.4</v>
      </c>
      <c r="O1074" s="37"/>
      <c r="P1074" s="38"/>
      <c r="Q1074" s="33"/>
      <c r="R1074" s="34"/>
    </row>
    <row r="1075" spans="1:18" ht="15.75" customHeight="1">
      <c r="A1075" s="22"/>
      <c r="B1075" s="27" t="s">
        <v>21</v>
      </c>
      <c r="C1075" s="27">
        <v>1185732</v>
      </c>
      <c r="D1075" s="28">
        <v>44511</v>
      </c>
      <c r="E1075" s="27" t="s">
        <v>40</v>
      </c>
      <c r="F1075" s="27" t="s">
        <v>62</v>
      </c>
      <c r="G1075" s="27" t="s">
        <v>63</v>
      </c>
      <c r="H1075" s="27" t="s">
        <v>25</v>
      </c>
      <c r="I1075" s="29">
        <v>0.30000000000000004</v>
      </c>
      <c r="J1075" s="30">
        <v>1500</v>
      </c>
      <c r="K1075" s="31">
        <f t="shared" si="8"/>
        <v>450.00000000000006</v>
      </c>
      <c r="L1075" s="31">
        <f t="shared" si="9"/>
        <v>157.5</v>
      </c>
      <c r="M1075" s="32">
        <v>0.35</v>
      </c>
      <c r="O1075" s="37"/>
      <c r="P1075" s="38"/>
      <c r="Q1075" s="33"/>
      <c r="R1075" s="34"/>
    </row>
    <row r="1076" spans="1:18" ht="15.75" customHeight="1">
      <c r="A1076" s="22"/>
      <c r="B1076" s="27" t="s">
        <v>21</v>
      </c>
      <c r="C1076" s="27">
        <v>1185732</v>
      </c>
      <c r="D1076" s="28">
        <v>44511</v>
      </c>
      <c r="E1076" s="27" t="s">
        <v>40</v>
      </c>
      <c r="F1076" s="27" t="s">
        <v>62</v>
      </c>
      <c r="G1076" s="27" t="s">
        <v>63</v>
      </c>
      <c r="H1076" s="27" t="s">
        <v>26</v>
      </c>
      <c r="I1076" s="29">
        <v>0.30000000000000004</v>
      </c>
      <c r="J1076" s="30">
        <v>950</v>
      </c>
      <c r="K1076" s="31">
        <f t="shared" si="8"/>
        <v>285.00000000000006</v>
      </c>
      <c r="L1076" s="31">
        <f t="shared" si="9"/>
        <v>99.750000000000014</v>
      </c>
      <c r="M1076" s="32">
        <v>0.35</v>
      </c>
      <c r="O1076" s="37"/>
      <c r="P1076" s="38"/>
      <c r="Q1076" s="33"/>
      <c r="R1076" s="34"/>
    </row>
    <row r="1077" spans="1:18" ht="15.75" customHeight="1">
      <c r="A1077" s="22"/>
      <c r="B1077" s="27" t="s">
        <v>21</v>
      </c>
      <c r="C1077" s="27">
        <v>1185732</v>
      </c>
      <c r="D1077" s="28">
        <v>44511</v>
      </c>
      <c r="E1077" s="27" t="s">
        <v>40</v>
      </c>
      <c r="F1077" s="27" t="s">
        <v>62</v>
      </c>
      <c r="G1077" s="27" t="s">
        <v>63</v>
      </c>
      <c r="H1077" s="27" t="s">
        <v>27</v>
      </c>
      <c r="I1077" s="29">
        <v>0.30000000000000004</v>
      </c>
      <c r="J1077" s="30">
        <v>1250</v>
      </c>
      <c r="K1077" s="31">
        <f t="shared" si="8"/>
        <v>375.00000000000006</v>
      </c>
      <c r="L1077" s="31">
        <f t="shared" si="9"/>
        <v>150.00000000000003</v>
      </c>
      <c r="M1077" s="32">
        <v>0.4</v>
      </c>
      <c r="O1077" s="37"/>
      <c r="P1077" s="38"/>
      <c r="Q1077" s="33"/>
      <c r="R1077" s="34"/>
    </row>
    <row r="1078" spans="1:18" ht="15.75" customHeight="1">
      <c r="A1078" s="22"/>
      <c r="B1078" s="27" t="s">
        <v>21</v>
      </c>
      <c r="C1078" s="27">
        <v>1185732</v>
      </c>
      <c r="D1078" s="28">
        <v>44511</v>
      </c>
      <c r="E1078" s="27" t="s">
        <v>40</v>
      </c>
      <c r="F1078" s="27" t="s">
        <v>62</v>
      </c>
      <c r="G1078" s="27" t="s">
        <v>63</v>
      </c>
      <c r="H1078" s="27" t="s">
        <v>28</v>
      </c>
      <c r="I1078" s="29">
        <v>0.49999999999999994</v>
      </c>
      <c r="J1078" s="30">
        <v>1000</v>
      </c>
      <c r="K1078" s="31">
        <f t="shared" si="8"/>
        <v>499.99999999999994</v>
      </c>
      <c r="L1078" s="31">
        <f t="shared" si="9"/>
        <v>174.99999999999997</v>
      </c>
      <c r="M1078" s="32">
        <v>0.35</v>
      </c>
      <c r="O1078" s="37"/>
      <c r="P1078" s="38"/>
      <c r="Q1078" s="33"/>
      <c r="R1078" s="34"/>
    </row>
    <row r="1079" spans="1:18" ht="15.75" customHeight="1">
      <c r="A1079" s="22"/>
      <c r="B1079" s="27" t="s">
        <v>21</v>
      </c>
      <c r="C1079" s="27">
        <v>1185732</v>
      </c>
      <c r="D1079" s="28">
        <v>44511</v>
      </c>
      <c r="E1079" s="27" t="s">
        <v>40</v>
      </c>
      <c r="F1079" s="27" t="s">
        <v>62</v>
      </c>
      <c r="G1079" s="27" t="s">
        <v>63</v>
      </c>
      <c r="H1079" s="27" t="s">
        <v>29</v>
      </c>
      <c r="I1079" s="29">
        <v>0.54999999999999982</v>
      </c>
      <c r="J1079" s="30">
        <v>2000</v>
      </c>
      <c r="K1079" s="31">
        <f t="shared" si="8"/>
        <v>1099.9999999999995</v>
      </c>
      <c r="L1079" s="31">
        <f t="shared" si="9"/>
        <v>549.99999999999977</v>
      </c>
      <c r="M1079" s="32">
        <v>0.5</v>
      </c>
      <c r="O1079" s="37"/>
      <c r="P1079" s="38"/>
      <c r="Q1079" s="33"/>
      <c r="R1079" s="34"/>
    </row>
    <row r="1080" spans="1:18" ht="15.75" customHeight="1">
      <c r="A1080" s="22"/>
      <c r="B1080" s="27" t="s">
        <v>21</v>
      </c>
      <c r="C1080" s="27">
        <v>1185732</v>
      </c>
      <c r="D1080" s="28">
        <v>44540</v>
      </c>
      <c r="E1080" s="27" t="s">
        <v>40</v>
      </c>
      <c r="F1080" s="27" t="s">
        <v>62</v>
      </c>
      <c r="G1080" s="27" t="s">
        <v>63</v>
      </c>
      <c r="H1080" s="27" t="s">
        <v>24</v>
      </c>
      <c r="I1080" s="29">
        <v>0.49999999999999994</v>
      </c>
      <c r="J1080" s="30">
        <v>4500</v>
      </c>
      <c r="K1080" s="31">
        <f t="shared" si="8"/>
        <v>2249.9999999999995</v>
      </c>
      <c r="L1080" s="31">
        <f t="shared" si="9"/>
        <v>899.99999999999989</v>
      </c>
      <c r="M1080" s="32">
        <v>0.4</v>
      </c>
      <c r="O1080" s="37"/>
      <c r="P1080" s="38"/>
      <c r="Q1080" s="33"/>
      <c r="R1080" s="34"/>
    </row>
    <row r="1081" spans="1:18" ht="15.75" customHeight="1">
      <c r="A1081" s="22"/>
      <c r="B1081" s="27" t="s">
        <v>21</v>
      </c>
      <c r="C1081" s="27">
        <v>1185732</v>
      </c>
      <c r="D1081" s="28">
        <v>44540</v>
      </c>
      <c r="E1081" s="27" t="s">
        <v>40</v>
      </c>
      <c r="F1081" s="27" t="s">
        <v>62</v>
      </c>
      <c r="G1081" s="27" t="s">
        <v>63</v>
      </c>
      <c r="H1081" s="27" t="s">
        <v>25</v>
      </c>
      <c r="I1081" s="29">
        <v>0.4</v>
      </c>
      <c r="J1081" s="30">
        <v>2500</v>
      </c>
      <c r="K1081" s="31">
        <f t="shared" si="8"/>
        <v>1000</v>
      </c>
      <c r="L1081" s="31">
        <f t="shared" si="9"/>
        <v>350</v>
      </c>
      <c r="M1081" s="32">
        <v>0.35</v>
      </c>
      <c r="O1081" s="37"/>
      <c r="P1081" s="38"/>
      <c r="Q1081" s="33"/>
      <c r="R1081" s="34"/>
    </row>
    <row r="1082" spans="1:18" ht="15.75" customHeight="1">
      <c r="A1082" s="22"/>
      <c r="B1082" s="27" t="s">
        <v>21</v>
      </c>
      <c r="C1082" s="27">
        <v>1185732</v>
      </c>
      <c r="D1082" s="28">
        <v>44540</v>
      </c>
      <c r="E1082" s="27" t="s">
        <v>40</v>
      </c>
      <c r="F1082" s="27" t="s">
        <v>62</v>
      </c>
      <c r="G1082" s="27" t="s">
        <v>63</v>
      </c>
      <c r="H1082" s="27" t="s">
        <v>26</v>
      </c>
      <c r="I1082" s="29">
        <v>0.4</v>
      </c>
      <c r="J1082" s="30">
        <v>2000</v>
      </c>
      <c r="K1082" s="31">
        <f t="shared" si="8"/>
        <v>800</v>
      </c>
      <c r="L1082" s="31">
        <f t="shared" si="9"/>
        <v>280</v>
      </c>
      <c r="M1082" s="32">
        <v>0.35</v>
      </c>
      <c r="O1082" s="37"/>
      <c r="P1082" s="38"/>
      <c r="Q1082" s="33"/>
      <c r="R1082" s="34"/>
    </row>
    <row r="1083" spans="1:18" ht="15.75" customHeight="1">
      <c r="A1083" s="22"/>
      <c r="B1083" s="27" t="s">
        <v>21</v>
      </c>
      <c r="C1083" s="27">
        <v>1185732</v>
      </c>
      <c r="D1083" s="28">
        <v>44540</v>
      </c>
      <c r="E1083" s="27" t="s">
        <v>40</v>
      </c>
      <c r="F1083" s="27" t="s">
        <v>62</v>
      </c>
      <c r="G1083" s="27" t="s">
        <v>63</v>
      </c>
      <c r="H1083" s="27" t="s">
        <v>27</v>
      </c>
      <c r="I1083" s="29">
        <v>0.4</v>
      </c>
      <c r="J1083" s="30">
        <v>1500</v>
      </c>
      <c r="K1083" s="31">
        <f t="shared" si="8"/>
        <v>600</v>
      </c>
      <c r="L1083" s="31">
        <f t="shared" si="9"/>
        <v>240</v>
      </c>
      <c r="M1083" s="32">
        <v>0.4</v>
      </c>
      <c r="O1083" s="37"/>
      <c r="P1083" s="38"/>
      <c r="Q1083" s="33"/>
      <c r="R1083" s="34"/>
    </row>
    <row r="1084" spans="1:18" ht="15.75" customHeight="1">
      <c r="A1084" s="22"/>
      <c r="B1084" s="27" t="s">
        <v>21</v>
      </c>
      <c r="C1084" s="27">
        <v>1185732</v>
      </c>
      <c r="D1084" s="28">
        <v>44540</v>
      </c>
      <c r="E1084" s="27" t="s">
        <v>40</v>
      </c>
      <c r="F1084" s="27" t="s">
        <v>62</v>
      </c>
      <c r="G1084" s="27" t="s">
        <v>63</v>
      </c>
      <c r="H1084" s="27" t="s">
        <v>28</v>
      </c>
      <c r="I1084" s="29">
        <v>0.49999999999999994</v>
      </c>
      <c r="J1084" s="30">
        <v>1500</v>
      </c>
      <c r="K1084" s="31">
        <f t="shared" si="8"/>
        <v>749.99999999999989</v>
      </c>
      <c r="L1084" s="31">
        <f t="shared" si="9"/>
        <v>262.49999999999994</v>
      </c>
      <c r="M1084" s="32">
        <v>0.35</v>
      </c>
      <c r="O1084" s="37"/>
      <c r="P1084" s="38"/>
      <c r="Q1084" s="33"/>
      <c r="R1084" s="34"/>
    </row>
    <row r="1085" spans="1:18" ht="15.75" customHeight="1">
      <c r="A1085" s="22"/>
      <c r="B1085" s="27" t="s">
        <v>21</v>
      </c>
      <c r="C1085" s="27">
        <v>1185732</v>
      </c>
      <c r="D1085" s="28">
        <v>44540</v>
      </c>
      <c r="E1085" s="27" t="s">
        <v>40</v>
      </c>
      <c r="F1085" s="27" t="s">
        <v>62</v>
      </c>
      <c r="G1085" s="27" t="s">
        <v>63</v>
      </c>
      <c r="H1085" s="27" t="s">
        <v>29</v>
      </c>
      <c r="I1085" s="29">
        <v>0.54999999999999982</v>
      </c>
      <c r="J1085" s="30">
        <v>2500</v>
      </c>
      <c r="K1085" s="31">
        <f t="shared" si="8"/>
        <v>1374.9999999999995</v>
      </c>
      <c r="L1085" s="31">
        <f t="shared" si="9"/>
        <v>687.49999999999977</v>
      </c>
      <c r="M1085" s="32">
        <v>0.5</v>
      </c>
      <c r="O1085" s="37"/>
      <c r="P1085" s="38"/>
      <c r="Q1085" s="33"/>
      <c r="R1085" s="34"/>
    </row>
    <row r="1086" spans="1:18" ht="15.75" customHeight="1">
      <c r="A1086" s="22" t="s">
        <v>46</v>
      </c>
      <c r="B1086" s="27" t="s">
        <v>30</v>
      </c>
      <c r="C1086" s="27">
        <v>1197831</v>
      </c>
      <c r="D1086" s="28">
        <v>44198</v>
      </c>
      <c r="E1086" s="27" t="s">
        <v>31</v>
      </c>
      <c r="F1086" s="27" t="s">
        <v>64</v>
      </c>
      <c r="G1086" s="27" t="s">
        <v>65</v>
      </c>
      <c r="H1086" s="27" t="s">
        <v>24</v>
      </c>
      <c r="I1086" s="29">
        <v>0.2</v>
      </c>
      <c r="J1086" s="30">
        <v>6750</v>
      </c>
      <c r="K1086" s="31">
        <f t="shared" si="8"/>
        <v>1350</v>
      </c>
      <c r="L1086" s="31">
        <f t="shared" si="9"/>
        <v>540</v>
      </c>
      <c r="M1086" s="32">
        <v>0.39999999999999997</v>
      </c>
      <c r="O1086" s="37"/>
      <c r="P1086" s="38"/>
      <c r="Q1086" s="33"/>
      <c r="R1086" s="34"/>
    </row>
    <row r="1087" spans="1:18" ht="15.75" customHeight="1">
      <c r="A1087" s="22"/>
      <c r="B1087" s="27" t="s">
        <v>30</v>
      </c>
      <c r="C1087" s="27">
        <v>1197831</v>
      </c>
      <c r="D1087" s="28">
        <v>44198</v>
      </c>
      <c r="E1087" s="27" t="s">
        <v>31</v>
      </c>
      <c r="F1087" s="27" t="s">
        <v>64</v>
      </c>
      <c r="G1087" s="27" t="s">
        <v>65</v>
      </c>
      <c r="H1087" s="27" t="s">
        <v>25</v>
      </c>
      <c r="I1087" s="29">
        <v>0.3</v>
      </c>
      <c r="J1087" s="30">
        <v>6750</v>
      </c>
      <c r="K1087" s="31">
        <f t="shared" si="8"/>
        <v>2025</v>
      </c>
      <c r="L1087" s="31">
        <f t="shared" si="9"/>
        <v>809.99999999999989</v>
      </c>
      <c r="M1087" s="32">
        <v>0.39999999999999997</v>
      </c>
      <c r="O1087" s="37"/>
      <c r="P1087" s="38"/>
      <c r="Q1087" s="33"/>
      <c r="R1087" s="34"/>
    </row>
    <row r="1088" spans="1:18" ht="15.75" customHeight="1">
      <c r="A1088" s="22"/>
      <c r="B1088" s="27" t="s">
        <v>30</v>
      </c>
      <c r="C1088" s="27">
        <v>1197831</v>
      </c>
      <c r="D1088" s="28">
        <v>44198</v>
      </c>
      <c r="E1088" s="27" t="s">
        <v>31</v>
      </c>
      <c r="F1088" s="27" t="s">
        <v>64</v>
      </c>
      <c r="G1088" s="27" t="s">
        <v>65</v>
      </c>
      <c r="H1088" s="27" t="s">
        <v>26</v>
      </c>
      <c r="I1088" s="29">
        <v>0.3</v>
      </c>
      <c r="J1088" s="30">
        <v>4750</v>
      </c>
      <c r="K1088" s="31">
        <f t="shared" si="8"/>
        <v>1425</v>
      </c>
      <c r="L1088" s="31">
        <f t="shared" si="9"/>
        <v>570</v>
      </c>
      <c r="M1088" s="32">
        <v>0.39999999999999997</v>
      </c>
      <c r="O1088" s="37"/>
      <c r="P1088" s="38"/>
      <c r="Q1088" s="33"/>
      <c r="R1088" s="34"/>
    </row>
    <row r="1089" spans="1:18" ht="15.75" customHeight="1">
      <c r="A1089" s="22"/>
      <c r="B1089" s="27" t="s">
        <v>30</v>
      </c>
      <c r="C1089" s="27">
        <v>1197831</v>
      </c>
      <c r="D1089" s="28">
        <v>44198</v>
      </c>
      <c r="E1089" s="27" t="s">
        <v>31</v>
      </c>
      <c r="F1089" s="27" t="s">
        <v>64</v>
      </c>
      <c r="G1089" s="27" t="s">
        <v>65</v>
      </c>
      <c r="H1089" s="27" t="s">
        <v>27</v>
      </c>
      <c r="I1089" s="29">
        <v>0.35</v>
      </c>
      <c r="J1089" s="30">
        <v>4750</v>
      </c>
      <c r="K1089" s="31">
        <f t="shared" si="8"/>
        <v>1662.5</v>
      </c>
      <c r="L1089" s="31">
        <f t="shared" si="9"/>
        <v>831.25</v>
      </c>
      <c r="M1089" s="32">
        <v>0.5</v>
      </c>
      <c r="O1089" s="37"/>
      <c r="P1089" s="38"/>
      <c r="Q1089" s="33"/>
      <c r="R1089" s="34"/>
    </row>
    <row r="1090" spans="1:18" ht="15.75" customHeight="1">
      <c r="A1090" s="22"/>
      <c r="B1090" s="27" t="s">
        <v>30</v>
      </c>
      <c r="C1090" s="27">
        <v>1197831</v>
      </c>
      <c r="D1090" s="28">
        <v>44198</v>
      </c>
      <c r="E1090" s="27" t="s">
        <v>31</v>
      </c>
      <c r="F1090" s="27" t="s">
        <v>64</v>
      </c>
      <c r="G1090" s="27" t="s">
        <v>65</v>
      </c>
      <c r="H1090" s="27" t="s">
        <v>28</v>
      </c>
      <c r="I1090" s="29">
        <v>0.4</v>
      </c>
      <c r="J1090" s="30">
        <v>3250</v>
      </c>
      <c r="K1090" s="31">
        <f t="shared" si="8"/>
        <v>1300</v>
      </c>
      <c r="L1090" s="31">
        <f t="shared" si="9"/>
        <v>454.99999999999994</v>
      </c>
      <c r="M1090" s="32">
        <v>0.35</v>
      </c>
      <c r="O1090" s="37"/>
      <c r="P1090" s="38"/>
      <c r="Q1090" s="33"/>
      <c r="R1090" s="34"/>
    </row>
    <row r="1091" spans="1:18" ht="15.75" customHeight="1">
      <c r="A1091" s="22"/>
      <c r="B1091" s="27" t="s">
        <v>30</v>
      </c>
      <c r="C1091" s="27">
        <v>1197831</v>
      </c>
      <c r="D1091" s="28">
        <v>44198</v>
      </c>
      <c r="E1091" s="27" t="s">
        <v>31</v>
      </c>
      <c r="F1091" s="27" t="s">
        <v>64</v>
      </c>
      <c r="G1091" s="27" t="s">
        <v>65</v>
      </c>
      <c r="H1091" s="27" t="s">
        <v>29</v>
      </c>
      <c r="I1091" s="29">
        <v>0.35</v>
      </c>
      <c r="J1091" s="30">
        <v>4750</v>
      </c>
      <c r="K1091" s="31">
        <f t="shared" si="8"/>
        <v>1662.5</v>
      </c>
      <c r="L1091" s="31">
        <f t="shared" si="9"/>
        <v>914.37500000000011</v>
      </c>
      <c r="M1091" s="32">
        <v>0.55000000000000004</v>
      </c>
      <c r="O1091" s="37"/>
      <c r="P1091" s="38"/>
      <c r="Q1091" s="33"/>
      <c r="R1091" s="34"/>
    </row>
    <row r="1092" spans="1:18" ht="15.75" customHeight="1">
      <c r="A1092" s="22"/>
      <c r="B1092" s="27" t="s">
        <v>30</v>
      </c>
      <c r="C1092" s="27">
        <v>1197831</v>
      </c>
      <c r="D1092" s="28">
        <v>44228</v>
      </c>
      <c r="E1092" s="27" t="s">
        <v>31</v>
      </c>
      <c r="F1092" s="27" t="s">
        <v>64</v>
      </c>
      <c r="G1092" s="27" t="s">
        <v>65</v>
      </c>
      <c r="H1092" s="27" t="s">
        <v>24</v>
      </c>
      <c r="I1092" s="29">
        <v>0.25</v>
      </c>
      <c r="J1092" s="30">
        <v>6250</v>
      </c>
      <c r="K1092" s="31">
        <f t="shared" si="8"/>
        <v>1562.5</v>
      </c>
      <c r="L1092" s="31">
        <f t="shared" si="9"/>
        <v>625</v>
      </c>
      <c r="M1092" s="32">
        <v>0.39999999999999997</v>
      </c>
      <c r="O1092" s="37"/>
      <c r="P1092" s="38"/>
      <c r="Q1092" s="33"/>
      <c r="R1092" s="34"/>
    </row>
    <row r="1093" spans="1:18" ht="15.75" customHeight="1">
      <c r="A1093" s="22"/>
      <c r="B1093" s="27" t="s">
        <v>30</v>
      </c>
      <c r="C1093" s="27">
        <v>1197831</v>
      </c>
      <c r="D1093" s="28">
        <v>44228</v>
      </c>
      <c r="E1093" s="27" t="s">
        <v>31</v>
      </c>
      <c r="F1093" s="27" t="s">
        <v>64</v>
      </c>
      <c r="G1093" s="27" t="s">
        <v>65</v>
      </c>
      <c r="H1093" s="27" t="s">
        <v>25</v>
      </c>
      <c r="I1093" s="29">
        <v>0.35</v>
      </c>
      <c r="J1093" s="30">
        <v>6000</v>
      </c>
      <c r="K1093" s="31">
        <f t="shared" si="8"/>
        <v>2100</v>
      </c>
      <c r="L1093" s="31">
        <f t="shared" si="9"/>
        <v>839.99999999999989</v>
      </c>
      <c r="M1093" s="32">
        <v>0.39999999999999997</v>
      </c>
      <c r="O1093" s="37"/>
      <c r="P1093" s="38"/>
      <c r="Q1093" s="33"/>
      <c r="R1093" s="34"/>
    </row>
    <row r="1094" spans="1:18" ht="15.75" customHeight="1">
      <c r="A1094" s="22"/>
      <c r="B1094" s="27" t="s">
        <v>30</v>
      </c>
      <c r="C1094" s="27">
        <v>1197831</v>
      </c>
      <c r="D1094" s="28">
        <v>44228</v>
      </c>
      <c r="E1094" s="27" t="s">
        <v>31</v>
      </c>
      <c r="F1094" s="27" t="s">
        <v>64</v>
      </c>
      <c r="G1094" s="27" t="s">
        <v>65</v>
      </c>
      <c r="H1094" s="27" t="s">
        <v>26</v>
      </c>
      <c r="I1094" s="29">
        <v>0.35</v>
      </c>
      <c r="J1094" s="30">
        <v>4250</v>
      </c>
      <c r="K1094" s="31">
        <f t="shared" si="8"/>
        <v>1487.5</v>
      </c>
      <c r="L1094" s="31">
        <f t="shared" si="9"/>
        <v>595</v>
      </c>
      <c r="M1094" s="32">
        <v>0.39999999999999997</v>
      </c>
      <c r="O1094" s="37"/>
      <c r="P1094" s="38"/>
      <c r="Q1094" s="33"/>
      <c r="R1094" s="34"/>
    </row>
    <row r="1095" spans="1:18" ht="15.75" customHeight="1">
      <c r="A1095" s="22"/>
      <c r="B1095" s="27" t="s">
        <v>30</v>
      </c>
      <c r="C1095" s="27">
        <v>1197831</v>
      </c>
      <c r="D1095" s="28">
        <v>44228</v>
      </c>
      <c r="E1095" s="27" t="s">
        <v>31</v>
      </c>
      <c r="F1095" s="27" t="s">
        <v>64</v>
      </c>
      <c r="G1095" s="27" t="s">
        <v>65</v>
      </c>
      <c r="H1095" s="27" t="s">
        <v>27</v>
      </c>
      <c r="I1095" s="29">
        <v>0.35</v>
      </c>
      <c r="J1095" s="30">
        <v>3750</v>
      </c>
      <c r="K1095" s="31">
        <f t="shared" si="8"/>
        <v>1312.5</v>
      </c>
      <c r="L1095" s="31">
        <f t="shared" si="9"/>
        <v>656.25</v>
      </c>
      <c r="M1095" s="32">
        <v>0.5</v>
      </c>
      <c r="O1095" s="37"/>
      <c r="P1095" s="38"/>
      <c r="Q1095" s="33"/>
      <c r="R1095" s="34"/>
    </row>
    <row r="1096" spans="1:18" ht="15.75" customHeight="1">
      <c r="A1096" s="22"/>
      <c r="B1096" s="27" t="s">
        <v>30</v>
      </c>
      <c r="C1096" s="27">
        <v>1197831</v>
      </c>
      <c r="D1096" s="28">
        <v>44228</v>
      </c>
      <c r="E1096" s="27" t="s">
        <v>31</v>
      </c>
      <c r="F1096" s="27" t="s">
        <v>64</v>
      </c>
      <c r="G1096" s="27" t="s">
        <v>65</v>
      </c>
      <c r="H1096" s="27" t="s">
        <v>28</v>
      </c>
      <c r="I1096" s="29">
        <v>0.4</v>
      </c>
      <c r="J1096" s="30">
        <v>2500</v>
      </c>
      <c r="K1096" s="31">
        <f t="shared" si="8"/>
        <v>1000</v>
      </c>
      <c r="L1096" s="31">
        <f t="shared" si="9"/>
        <v>350</v>
      </c>
      <c r="M1096" s="32">
        <v>0.35</v>
      </c>
      <c r="O1096" s="37"/>
      <c r="P1096" s="38"/>
      <c r="Q1096" s="33"/>
      <c r="R1096" s="34"/>
    </row>
    <row r="1097" spans="1:18" ht="15.75" customHeight="1">
      <c r="A1097" s="22"/>
      <c r="B1097" s="27" t="s">
        <v>30</v>
      </c>
      <c r="C1097" s="27">
        <v>1197831</v>
      </c>
      <c r="D1097" s="28">
        <v>44228</v>
      </c>
      <c r="E1097" s="27" t="s">
        <v>31</v>
      </c>
      <c r="F1097" s="27" t="s">
        <v>64</v>
      </c>
      <c r="G1097" s="27" t="s">
        <v>65</v>
      </c>
      <c r="H1097" s="27" t="s">
        <v>29</v>
      </c>
      <c r="I1097" s="29">
        <v>0.35</v>
      </c>
      <c r="J1097" s="30">
        <v>4500</v>
      </c>
      <c r="K1097" s="31">
        <f t="shared" si="8"/>
        <v>1575</v>
      </c>
      <c r="L1097" s="31">
        <f t="shared" si="9"/>
        <v>866.25000000000011</v>
      </c>
      <c r="M1097" s="32">
        <v>0.55000000000000004</v>
      </c>
      <c r="O1097" s="37"/>
      <c r="P1097" s="38"/>
      <c r="Q1097" s="33"/>
      <c r="R1097" s="34"/>
    </row>
    <row r="1098" spans="1:18" ht="15.75" customHeight="1">
      <c r="A1098" s="22"/>
      <c r="B1098" s="27" t="s">
        <v>30</v>
      </c>
      <c r="C1098" s="27">
        <v>1197831</v>
      </c>
      <c r="D1098" s="28">
        <v>44258</v>
      </c>
      <c r="E1098" s="27" t="s">
        <v>31</v>
      </c>
      <c r="F1098" s="27" t="s">
        <v>64</v>
      </c>
      <c r="G1098" s="27" t="s">
        <v>65</v>
      </c>
      <c r="H1098" s="27" t="s">
        <v>24</v>
      </c>
      <c r="I1098" s="29">
        <v>0.3</v>
      </c>
      <c r="J1098" s="30">
        <v>6250</v>
      </c>
      <c r="K1098" s="31">
        <f t="shared" si="8"/>
        <v>1875</v>
      </c>
      <c r="L1098" s="31">
        <f t="shared" si="9"/>
        <v>843.74999999999989</v>
      </c>
      <c r="M1098" s="32">
        <v>0.44999999999999996</v>
      </c>
      <c r="O1098" s="37"/>
      <c r="P1098" s="38"/>
      <c r="Q1098" s="33"/>
      <c r="R1098" s="34"/>
    </row>
    <row r="1099" spans="1:18" ht="15.75" customHeight="1">
      <c r="A1099" s="22"/>
      <c r="B1099" s="27" t="s">
        <v>30</v>
      </c>
      <c r="C1099" s="27">
        <v>1197831</v>
      </c>
      <c r="D1099" s="28">
        <v>44258</v>
      </c>
      <c r="E1099" s="27" t="s">
        <v>31</v>
      </c>
      <c r="F1099" s="27" t="s">
        <v>64</v>
      </c>
      <c r="G1099" s="27" t="s">
        <v>65</v>
      </c>
      <c r="H1099" s="27" t="s">
        <v>25</v>
      </c>
      <c r="I1099" s="29">
        <v>0.4</v>
      </c>
      <c r="J1099" s="30">
        <v>6250</v>
      </c>
      <c r="K1099" s="31">
        <f t="shared" si="8"/>
        <v>2500</v>
      </c>
      <c r="L1099" s="31">
        <f t="shared" si="9"/>
        <v>1125</v>
      </c>
      <c r="M1099" s="32">
        <v>0.44999999999999996</v>
      </c>
      <c r="O1099" s="37"/>
      <c r="P1099" s="38"/>
      <c r="Q1099" s="33"/>
      <c r="R1099" s="34"/>
    </row>
    <row r="1100" spans="1:18" ht="15.75" customHeight="1">
      <c r="A1100" s="22"/>
      <c r="B1100" s="27" t="s">
        <v>30</v>
      </c>
      <c r="C1100" s="27">
        <v>1197831</v>
      </c>
      <c r="D1100" s="28">
        <v>44258</v>
      </c>
      <c r="E1100" s="27" t="s">
        <v>31</v>
      </c>
      <c r="F1100" s="27" t="s">
        <v>64</v>
      </c>
      <c r="G1100" s="27" t="s">
        <v>65</v>
      </c>
      <c r="H1100" s="27" t="s">
        <v>26</v>
      </c>
      <c r="I1100" s="29">
        <v>0.3</v>
      </c>
      <c r="J1100" s="30">
        <v>4500</v>
      </c>
      <c r="K1100" s="31">
        <f t="shared" si="8"/>
        <v>1350</v>
      </c>
      <c r="L1100" s="31">
        <f t="shared" si="9"/>
        <v>607.49999999999989</v>
      </c>
      <c r="M1100" s="32">
        <v>0.44999999999999996</v>
      </c>
      <c r="O1100" s="37"/>
      <c r="P1100" s="38"/>
      <c r="Q1100" s="33"/>
      <c r="R1100" s="34"/>
    </row>
    <row r="1101" spans="1:18" ht="15.75" customHeight="1">
      <c r="A1101" s="22"/>
      <c r="B1101" s="27" t="s">
        <v>30</v>
      </c>
      <c r="C1101" s="27">
        <v>1197831</v>
      </c>
      <c r="D1101" s="28">
        <v>44258</v>
      </c>
      <c r="E1101" s="27" t="s">
        <v>31</v>
      </c>
      <c r="F1101" s="27" t="s">
        <v>64</v>
      </c>
      <c r="G1101" s="27" t="s">
        <v>65</v>
      </c>
      <c r="H1101" s="27" t="s">
        <v>27</v>
      </c>
      <c r="I1101" s="29">
        <v>0.35000000000000003</v>
      </c>
      <c r="J1101" s="30">
        <v>3500</v>
      </c>
      <c r="K1101" s="31">
        <f t="shared" si="8"/>
        <v>1225.0000000000002</v>
      </c>
      <c r="L1101" s="31">
        <f t="shared" si="9"/>
        <v>673.75000000000023</v>
      </c>
      <c r="M1101" s="32">
        <v>0.55000000000000004</v>
      </c>
      <c r="O1101" s="37"/>
      <c r="P1101" s="38"/>
      <c r="Q1101" s="33"/>
      <c r="R1101" s="34"/>
    </row>
    <row r="1102" spans="1:18" ht="15.75" customHeight="1">
      <c r="A1102" s="22"/>
      <c r="B1102" s="27" t="s">
        <v>30</v>
      </c>
      <c r="C1102" s="27">
        <v>1197831</v>
      </c>
      <c r="D1102" s="28">
        <v>44258</v>
      </c>
      <c r="E1102" s="27" t="s">
        <v>31</v>
      </c>
      <c r="F1102" s="27" t="s">
        <v>64</v>
      </c>
      <c r="G1102" s="27" t="s">
        <v>65</v>
      </c>
      <c r="H1102" s="27" t="s">
        <v>28</v>
      </c>
      <c r="I1102" s="29">
        <v>0.4</v>
      </c>
      <c r="J1102" s="30">
        <v>2500</v>
      </c>
      <c r="K1102" s="31">
        <f t="shared" si="8"/>
        <v>1000</v>
      </c>
      <c r="L1102" s="31">
        <f t="shared" si="9"/>
        <v>399.99999999999994</v>
      </c>
      <c r="M1102" s="32">
        <v>0.39999999999999997</v>
      </c>
      <c r="O1102" s="37"/>
      <c r="P1102" s="38"/>
      <c r="Q1102" s="33"/>
      <c r="R1102" s="34"/>
    </row>
    <row r="1103" spans="1:18" ht="15.75" customHeight="1">
      <c r="A1103" s="22"/>
      <c r="B1103" s="27" t="s">
        <v>30</v>
      </c>
      <c r="C1103" s="27">
        <v>1197831</v>
      </c>
      <c r="D1103" s="28">
        <v>44258</v>
      </c>
      <c r="E1103" s="27" t="s">
        <v>31</v>
      </c>
      <c r="F1103" s="27" t="s">
        <v>64</v>
      </c>
      <c r="G1103" s="27" t="s">
        <v>65</v>
      </c>
      <c r="H1103" s="27" t="s">
        <v>29</v>
      </c>
      <c r="I1103" s="29">
        <v>0.35000000000000003</v>
      </c>
      <c r="J1103" s="30">
        <v>4000</v>
      </c>
      <c r="K1103" s="31">
        <f t="shared" si="8"/>
        <v>1400.0000000000002</v>
      </c>
      <c r="L1103" s="31">
        <f t="shared" si="9"/>
        <v>840.00000000000023</v>
      </c>
      <c r="M1103" s="32">
        <v>0.60000000000000009</v>
      </c>
      <c r="O1103" s="37"/>
      <c r="P1103" s="38"/>
      <c r="Q1103" s="33"/>
      <c r="R1103" s="34"/>
    </row>
    <row r="1104" spans="1:18" ht="15.75" customHeight="1">
      <c r="A1104" s="22"/>
      <c r="B1104" s="27" t="s">
        <v>30</v>
      </c>
      <c r="C1104" s="27">
        <v>1197831</v>
      </c>
      <c r="D1104" s="28">
        <v>44288</v>
      </c>
      <c r="E1104" s="27" t="s">
        <v>31</v>
      </c>
      <c r="F1104" s="27" t="s">
        <v>64</v>
      </c>
      <c r="G1104" s="27" t="s">
        <v>65</v>
      </c>
      <c r="H1104" s="27" t="s">
        <v>24</v>
      </c>
      <c r="I1104" s="29">
        <v>0.19999999999999998</v>
      </c>
      <c r="J1104" s="30">
        <v>6500</v>
      </c>
      <c r="K1104" s="31">
        <f t="shared" si="8"/>
        <v>1300</v>
      </c>
      <c r="L1104" s="31">
        <f t="shared" si="9"/>
        <v>584.99999999999989</v>
      </c>
      <c r="M1104" s="32">
        <v>0.44999999999999996</v>
      </c>
      <c r="O1104" s="37"/>
      <c r="P1104" s="38"/>
      <c r="Q1104" s="33"/>
      <c r="R1104" s="34"/>
    </row>
    <row r="1105" spans="1:18" ht="15.75" customHeight="1">
      <c r="A1105" s="22"/>
      <c r="B1105" s="27" t="s">
        <v>30</v>
      </c>
      <c r="C1105" s="27">
        <v>1197831</v>
      </c>
      <c r="D1105" s="28">
        <v>44288</v>
      </c>
      <c r="E1105" s="27" t="s">
        <v>31</v>
      </c>
      <c r="F1105" s="27" t="s">
        <v>64</v>
      </c>
      <c r="G1105" s="27" t="s">
        <v>65</v>
      </c>
      <c r="H1105" s="27" t="s">
        <v>25</v>
      </c>
      <c r="I1105" s="29">
        <v>0.20000000000000007</v>
      </c>
      <c r="J1105" s="30">
        <v>6500</v>
      </c>
      <c r="K1105" s="31">
        <f t="shared" si="8"/>
        <v>1300.0000000000005</v>
      </c>
      <c r="L1105" s="31">
        <f t="shared" si="9"/>
        <v>585.00000000000011</v>
      </c>
      <c r="M1105" s="32">
        <v>0.44999999999999996</v>
      </c>
      <c r="O1105" s="37"/>
      <c r="P1105" s="38"/>
      <c r="Q1105" s="33"/>
      <c r="R1105" s="34"/>
    </row>
    <row r="1106" spans="1:18" ht="15.75" customHeight="1">
      <c r="A1106" s="22"/>
      <c r="B1106" s="27" t="s">
        <v>30</v>
      </c>
      <c r="C1106" s="27">
        <v>1197831</v>
      </c>
      <c r="D1106" s="28">
        <v>44288</v>
      </c>
      <c r="E1106" s="27" t="s">
        <v>31</v>
      </c>
      <c r="F1106" s="27" t="s">
        <v>64</v>
      </c>
      <c r="G1106" s="27" t="s">
        <v>65</v>
      </c>
      <c r="H1106" s="27" t="s">
        <v>26</v>
      </c>
      <c r="I1106" s="29">
        <v>0.14999999999999997</v>
      </c>
      <c r="J1106" s="30">
        <v>4750</v>
      </c>
      <c r="K1106" s="31">
        <f t="shared" si="8"/>
        <v>712.49999999999989</v>
      </c>
      <c r="L1106" s="31">
        <f t="shared" si="9"/>
        <v>320.62499999999994</v>
      </c>
      <c r="M1106" s="32">
        <v>0.44999999999999996</v>
      </c>
      <c r="O1106" s="37"/>
      <c r="P1106" s="38"/>
      <c r="Q1106" s="33"/>
      <c r="R1106" s="34"/>
    </row>
    <row r="1107" spans="1:18" ht="15.75" customHeight="1">
      <c r="A1107" s="22"/>
      <c r="B1107" s="27" t="s">
        <v>30</v>
      </c>
      <c r="C1107" s="27">
        <v>1197831</v>
      </c>
      <c r="D1107" s="28">
        <v>44288</v>
      </c>
      <c r="E1107" s="27" t="s">
        <v>31</v>
      </c>
      <c r="F1107" s="27" t="s">
        <v>64</v>
      </c>
      <c r="G1107" s="27" t="s">
        <v>65</v>
      </c>
      <c r="H1107" s="27" t="s">
        <v>27</v>
      </c>
      <c r="I1107" s="29">
        <v>0.20000000000000007</v>
      </c>
      <c r="J1107" s="30">
        <v>3750</v>
      </c>
      <c r="K1107" s="31">
        <f t="shared" si="8"/>
        <v>750.00000000000023</v>
      </c>
      <c r="L1107" s="31">
        <f t="shared" si="9"/>
        <v>412.50000000000017</v>
      </c>
      <c r="M1107" s="32">
        <v>0.55000000000000004</v>
      </c>
      <c r="O1107" s="37"/>
      <c r="P1107" s="38"/>
      <c r="Q1107" s="33"/>
      <c r="R1107" s="34"/>
    </row>
    <row r="1108" spans="1:18" ht="15.75" customHeight="1">
      <c r="A1108" s="22"/>
      <c r="B1108" s="27" t="s">
        <v>30</v>
      </c>
      <c r="C1108" s="27">
        <v>1197831</v>
      </c>
      <c r="D1108" s="28">
        <v>44288</v>
      </c>
      <c r="E1108" s="27" t="s">
        <v>31</v>
      </c>
      <c r="F1108" s="27" t="s">
        <v>64</v>
      </c>
      <c r="G1108" s="27" t="s">
        <v>65</v>
      </c>
      <c r="H1108" s="27" t="s">
        <v>28</v>
      </c>
      <c r="I1108" s="29">
        <v>0.25</v>
      </c>
      <c r="J1108" s="30">
        <v>2750</v>
      </c>
      <c r="K1108" s="31">
        <f t="shared" si="8"/>
        <v>687.5</v>
      </c>
      <c r="L1108" s="31">
        <f t="shared" si="9"/>
        <v>275</v>
      </c>
      <c r="M1108" s="32">
        <v>0.39999999999999997</v>
      </c>
      <c r="O1108" s="37"/>
      <c r="P1108" s="38"/>
      <c r="Q1108" s="33"/>
      <c r="R1108" s="34"/>
    </row>
    <row r="1109" spans="1:18" ht="15.75" customHeight="1">
      <c r="A1109" s="22"/>
      <c r="B1109" s="27" t="s">
        <v>30</v>
      </c>
      <c r="C1109" s="27">
        <v>1197831</v>
      </c>
      <c r="D1109" s="28">
        <v>44288</v>
      </c>
      <c r="E1109" s="27" t="s">
        <v>31</v>
      </c>
      <c r="F1109" s="27" t="s">
        <v>64</v>
      </c>
      <c r="G1109" s="27" t="s">
        <v>65</v>
      </c>
      <c r="H1109" s="27" t="s">
        <v>29</v>
      </c>
      <c r="I1109" s="29">
        <v>0.20000000000000007</v>
      </c>
      <c r="J1109" s="30">
        <v>5500</v>
      </c>
      <c r="K1109" s="31">
        <f t="shared" si="8"/>
        <v>1100.0000000000005</v>
      </c>
      <c r="L1109" s="31">
        <f t="shared" si="9"/>
        <v>660.00000000000034</v>
      </c>
      <c r="M1109" s="32">
        <v>0.60000000000000009</v>
      </c>
      <c r="O1109" s="37"/>
      <c r="P1109" s="38"/>
      <c r="Q1109" s="33"/>
      <c r="R1109" s="34"/>
    </row>
    <row r="1110" spans="1:18" ht="15.75" customHeight="1">
      <c r="A1110" s="22"/>
      <c r="B1110" s="27" t="s">
        <v>30</v>
      </c>
      <c r="C1110" s="27">
        <v>1197831</v>
      </c>
      <c r="D1110" s="28">
        <v>44318</v>
      </c>
      <c r="E1110" s="27" t="s">
        <v>31</v>
      </c>
      <c r="F1110" s="27" t="s">
        <v>64</v>
      </c>
      <c r="G1110" s="27" t="s">
        <v>65</v>
      </c>
      <c r="H1110" s="27" t="s">
        <v>24</v>
      </c>
      <c r="I1110" s="29">
        <v>9.9999999999999964E-2</v>
      </c>
      <c r="J1110" s="30">
        <v>7000</v>
      </c>
      <c r="K1110" s="31">
        <f t="shared" si="8"/>
        <v>699.99999999999977</v>
      </c>
      <c r="L1110" s="31">
        <f t="shared" si="9"/>
        <v>314.99999999999989</v>
      </c>
      <c r="M1110" s="32">
        <v>0.44999999999999996</v>
      </c>
      <c r="O1110" s="37"/>
      <c r="P1110" s="38"/>
      <c r="Q1110" s="33"/>
      <c r="R1110" s="34"/>
    </row>
    <row r="1111" spans="1:18" ht="15.75" customHeight="1">
      <c r="A1111" s="22"/>
      <c r="B1111" s="27" t="s">
        <v>30</v>
      </c>
      <c r="C1111" s="27">
        <v>1197831</v>
      </c>
      <c r="D1111" s="28">
        <v>44318</v>
      </c>
      <c r="E1111" s="27" t="s">
        <v>31</v>
      </c>
      <c r="F1111" s="27" t="s">
        <v>64</v>
      </c>
      <c r="G1111" s="27" t="s">
        <v>65</v>
      </c>
      <c r="H1111" s="27" t="s">
        <v>25</v>
      </c>
      <c r="I1111" s="29">
        <v>0.20000000000000007</v>
      </c>
      <c r="J1111" s="30">
        <v>7250</v>
      </c>
      <c r="K1111" s="31">
        <f t="shared" si="8"/>
        <v>1450.0000000000005</v>
      </c>
      <c r="L1111" s="31">
        <f t="shared" si="9"/>
        <v>652.50000000000011</v>
      </c>
      <c r="M1111" s="32">
        <v>0.44999999999999996</v>
      </c>
      <c r="O1111" s="37"/>
      <c r="P1111" s="38"/>
      <c r="Q1111" s="33"/>
      <c r="R1111" s="34"/>
    </row>
    <row r="1112" spans="1:18" ht="15.75" customHeight="1">
      <c r="A1112" s="22"/>
      <c r="B1112" s="27" t="s">
        <v>30</v>
      </c>
      <c r="C1112" s="27">
        <v>1197831</v>
      </c>
      <c r="D1112" s="28">
        <v>44318</v>
      </c>
      <c r="E1112" s="27" t="s">
        <v>31</v>
      </c>
      <c r="F1112" s="27" t="s">
        <v>64</v>
      </c>
      <c r="G1112" s="27" t="s">
        <v>65</v>
      </c>
      <c r="H1112" s="27" t="s">
        <v>26</v>
      </c>
      <c r="I1112" s="29">
        <v>0.14999999999999997</v>
      </c>
      <c r="J1112" s="30">
        <v>5750</v>
      </c>
      <c r="K1112" s="31">
        <f t="shared" si="8"/>
        <v>862.49999999999977</v>
      </c>
      <c r="L1112" s="31">
        <f t="shared" si="9"/>
        <v>388.12499999999989</v>
      </c>
      <c r="M1112" s="32">
        <v>0.44999999999999996</v>
      </c>
      <c r="O1112" s="37"/>
      <c r="P1112" s="38"/>
      <c r="Q1112" s="33"/>
      <c r="R1112" s="34"/>
    </row>
    <row r="1113" spans="1:18" ht="15.75" customHeight="1">
      <c r="A1113" s="22"/>
      <c r="B1113" s="27" t="s">
        <v>30</v>
      </c>
      <c r="C1113" s="27">
        <v>1197831</v>
      </c>
      <c r="D1113" s="28">
        <v>44318</v>
      </c>
      <c r="E1113" s="27" t="s">
        <v>31</v>
      </c>
      <c r="F1113" s="27" t="s">
        <v>64</v>
      </c>
      <c r="G1113" s="27" t="s">
        <v>65</v>
      </c>
      <c r="H1113" s="27" t="s">
        <v>27</v>
      </c>
      <c r="I1113" s="29">
        <v>0.35000000000000003</v>
      </c>
      <c r="J1113" s="30">
        <v>5000</v>
      </c>
      <c r="K1113" s="31">
        <f t="shared" si="8"/>
        <v>1750.0000000000002</v>
      </c>
      <c r="L1113" s="31">
        <f t="shared" si="9"/>
        <v>962.50000000000023</v>
      </c>
      <c r="M1113" s="32">
        <v>0.55000000000000004</v>
      </c>
      <c r="O1113" s="37"/>
      <c r="P1113" s="38"/>
      <c r="Q1113" s="33"/>
      <c r="R1113" s="34"/>
    </row>
    <row r="1114" spans="1:18" ht="15.75" customHeight="1">
      <c r="A1114" s="22"/>
      <c r="B1114" s="27" t="s">
        <v>30</v>
      </c>
      <c r="C1114" s="27">
        <v>1197831</v>
      </c>
      <c r="D1114" s="28">
        <v>44318</v>
      </c>
      <c r="E1114" s="27" t="s">
        <v>31</v>
      </c>
      <c r="F1114" s="27" t="s">
        <v>64</v>
      </c>
      <c r="G1114" s="27" t="s">
        <v>65</v>
      </c>
      <c r="H1114" s="27" t="s">
        <v>28</v>
      </c>
      <c r="I1114" s="29">
        <v>0.5</v>
      </c>
      <c r="J1114" s="30">
        <v>4000</v>
      </c>
      <c r="K1114" s="31">
        <f t="shared" si="8"/>
        <v>2000</v>
      </c>
      <c r="L1114" s="31">
        <f t="shared" si="9"/>
        <v>799.99999999999989</v>
      </c>
      <c r="M1114" s="32">
        <v>0.39999999999999997</v>
      </c>
      <c r="O1114" s="37"/>
      <c r="P1114" s="38"/>
      <c r="Q1114" s="33"/>
      <c r="R1114" s="34"/>
    </row>
    <row r="1115" spans="1:18" ht="15.75" customHeight="1">
      <c r="A1115" s="22"/>
      <c r="B1115" s="27" t="s">
        <v>30</v>
      </c>
      <c r="C1115" s="27">
        <v>1197831</v>
      </c>
      <c r="D1115" s="28">
        <v>44318</v>
      </c>
      <c r="E1115" s="27" t="s">
        <v>31</v>
      </c>
      <c r="F1115" s="27" t="s">
        <v>64</v>
      </c>
      <c r="G1115" s="27" t="s">
        <v>65</v>
      </c>
      <c r="H1115" s="27" t="s">
        <v>29</v>
      </c>
      <c r="I1115" s="29">
        <v>0.45</v>
      </c>
      <c r="J1115" s="30">
        <v>7500</v>
      </c>
      <c r="K1115" s="31">
        <f t="shared" si="8"/>
        <v>3375</v>
      </c>
      <c r="L1115" s="31">
        <f t="shared" si="9"/>
        <v>2025.0000000000002</v>
      </c>
      <c r="M1115" s="32">
        <v>0.60000000000000009</v>
      </c>
      <c r="O1115" s="37"/>
      <c r="P1115" s="38"/>
      <c r="Q1115" s="33"/>
      <c r="R1115" s="34"/>
    </row>
    <row r="1116" spans="1:18" ht="15.75" customHeight="1">
      <c r="A1116" s="22"/>
      <c r="B1116" s="27" t="s">
        <v>30</v>
      </c>
      <c r="C1116" s="27">
        <v>1197831</v>
      </c>
      <c r="D1116" s="28">
        <v>44348</v>
      </c>
      <c r="E1116" s="27" t="s">
        <v>31</v>
      </c>
      <c r="F1116" s="27" t="s">
        <v>64</v>
      </c>
      <c r="G1116" s="27" t="s">
        <v>65</v>
      </c>
      <c r="H1116" s="27" t="s">
        <v>24</v>
      </c>
      <c r="I1116" s="29">
        <v>0.45</v>
      </c>
      <c r="J1116" s="30">
        <v>7500</v>
      </c>
      <c r="K1116" s="31">
        <f t="shared" si="8"/>
        <v>3375</v>
      </c>
      <c r="L1116" s="31">
        <f t="shared" si="9"/>
        <v>1518.7499999999998</v>
      </c>
      <c r="M1116" s="32">
        <v>0.44999999999999996</v>
      </c>
      <c r="O1116" s="37"/>
      <c r="P1116" s="38"/>
      <c r="Q1116" s="33"/>
      <c r="R1116" s="34"/>
    </row>
    <row r="1117" spans="1:18" ht="15.75" customHeight="1">
      <c r="A1117" s="22"/>
      <c r="B1117" s="27" t="s">
        <v>30</v>
      </c>
      <c r="C1117" s="27">
        <v>1197831</v>
      </c>
      <c r="D1117" s="28">
        <v>44348</v>
      </c>
      <c r="E1117" s="27" t="s">
        <v>31</v>
      </c>
      <c r="F1117" s="27" t="s">
        <v>64</v>
      </c>
      <c r="G1117" s="27" t="s">
        <v>65</v>
      </c>
      <c r="H1117" s="27" t="s">
        <v>25</v>
      </c>
      <c r="I1117" s="29">
        <v>0.5</v>
      </c>
      <c r="J1117" s="30">
        <v>7500</v>
      </c>
      <c r="K1117" s="31">
        <f t="shared" si="8"/>
        <v>3750</v>
      </c>
      <c r="L1117" s="31">
        <f t="shared" si="9"/>
        <v>1687.4999999999998</v>
      </c>
      <c r="M1117" s="32">
        <v>0.44999999999999996</v>
      </c>
      <c r="O1117" s="37"/>
      <c r="P1117" s="38"/>
      <c r="Q1117" s="33"/>
      <c r="R1117" s="34"/>
    </row>
    <row r="1118" spans="1:18" ht="15.75" customHeight="1">
      <c r="A1118" s="22"/>
      <c r="B1118" s="27" t="s">
        <v>30</v>
      </c>
      <c r="C1118" s="27">
        <v>1197831</v>
      </c>
      <c r="D1118" s="28">
        <v>44348</v>
      </c>
      <c r="E1118" s="27" t="s">
        <v>31</v>
      </c>
      <c r="F1118" s="27" t="s">
        <v>64</v>
      </c>
      <c r="G1118" s="27" t="s">
        <v>65</v>
      </c>
      <c r="H1118" s="27" t="s">
        <v>26</v>
      </c>
      <c r="I1118" s="29">
        <v>0.45</v>
      </c>
      <c r="J1118" s="30">
        <v>6500</v>
      </c>
      <c r="K1118" s="31">
        <f t="shared" si="8"/>
        <v>2925</v>
      </c>
      <c r="L1118" s="31">
        <f t="shared" si="9"/>
        <v>1316.2499999999998</v>
      </c>
      <c r="M1118" s="32">
        <v>0.44999999999999996</v>
      </c>
      <c r="O1118" s="37"/>
      <c r="P1118" s="38"/>
      <c r="Q1118" s="33"/>
      <c r="R1118" s="34"/>
    </row>
    <row r="1119" spans="1:18" ht="15.75" customHeight="1">
      <c r="A1119" s="22"/>
      <c r="B1119" s="27" t="s">
        <v>30</v>
      </c>
      <c r="C1119" s="27">
        <v>1197831</v>
      </c>
      <c r="D1119" s="28">
        <v>44348</v>
      </c>
      <c r="E1119" s="27" t="s">
        <v>31</v>
      </c>
      <c r="F1119" s="27" t="s">
        <v>64</v>
      </c>
      <c r="G1119" s="27" t="s">
        <v>65</v>
      </c>
      <c r="H1119" s="27" t="s">
        <v>27</v>
      </c>
      <c r="I1119" s="29">
        <v>0.45</v>
      </c>
      <c r="J1119" s="30">
        <v>6000</v>
      </c>
      <c r="K1119" s="31">
        <f t="shared" si="8"/>
        <v>2700</v>
      </c>
      <c r="L1119" s="31">
        <f t="shared" si="9"/>
        <v>1485.0000000000002</v>
      </c>
      <c r="M1119" s="32">
        <v>0.55000000000000004</v>
      </c>
      <c r="O1119" s="37"/>
      <c r="P1119" s="38"/>
      <c r="Q1119" s="33"/>
      <c r="R1119" s="34"/>
    </row>
    <row r="1120" spans="1:18" ht="15.75" customHeight="1">
      <c r="A1120" s="22"/>
      <c r="B1120" s="27" t="s">
        <v>30</v>
      </c>
      <c r="C1120" s="27">
        <v>1197831</v>
      </c>
      <c r="D1120" s="28">
        <v>44348</v>
      </c>
      <c r="E1120" s="27" t="s">
        <v>31</v>
      </c>
      <c r="F1120" s="27" t="s">
        <v>64</v>
      </c>
      <c r="G1120" s="27" t="s">
        <v>65</v>
      </c>
      <c r="H1120" s="27" t="s">
        <v>28</v>
      </c>
      <c r="I1120" s="29">
        <v>0.5</v>
      </c>
      <c r="J1120" s="30">
        <v>5000</v>
      </c>
      <c r="K1120" s="31">
        <f t="shared" si="8"/>
        <v>2500</v>
      </c>
      <c r="L1120" s="31">
        <f t="shared" si="9"/>
        <v>999.99999999999989</v>
      </c>
      <c r="M1120" s="32">
        <v>0.39999999999999997</v>
      </c>
      <c r="O1120" s="37"/>
      <c r="P1120" s="38"/>
      <c r="Q1120" s="33"/>
      <c r="R1120" s="34"/>
    </row>
    <row r="1121" spans="1:18" ht="15.75" customHeight="1">
      <c r="A1121" s="22"/>
      <c r="B1121" s="27" t="s">
        <v>30</v>
      </c>
      <c r="C1121" s="27">
        <v>1197831</v>
      </c>
      <c r="D1121" s="28">
        <v>44348</v>
      </c>
      <c r="E1121" s="27" t="s">
        <v>31</v>
      </c>
      <c r="F1121" s="27" t="s">
        <v>64</v>
      </c>
      <c r="G1121" s="27" t="s">
        <v>65</v>
      </c>
      <c r="H1121" s="27" t="s">
        <v>29</v>
      </c>
      <c r="I1121" s="29">
        <v>0.55000000000000004</v>
      </c>
      <c r="J1121" s="30">
        <v>8750</v>
      </c>
      <c r="K1121" s="31">
        <f t="shared" si="8"/>
        <v>4812.5</v>
      </c>
      <c r="L1121" s="31">
        <f t="shared" si="9"/>
        <v>2887.5000000000005</v>
      </c>
      <c r="M1121" s="32">
        <v>0.60000000000000009</v>
      </c>
      <c r="O1121" s="37"/>
      <c r="P1121" s="38"/>
      <c r="Q1121" s="33"/>
      <c r="R1121" s="34"/>
    </row>
    <row r="1122" spans="1:18" ht="15.75" customHeight="1">
      <c r="A1122" s="22"/>
      <c r="B1122" s="27" t="s">
        <v>30</v>
      </c>
      <c r="C1122" s="27">
        <v>1197831</v>
      </c>
      <c r="D1122" s="28">
        <v>44380</v>
      </c>
      <c r="E1122" s="27" t="s">
        <v>31</v>
      </c>
      <c r="F1122" s="27" t="s">
        <v>64</v>
      </c>
      <c r="G1122" s="27" t="s">
        <v>65</v>
      </c>
      <c r="H1122" s="27" t="s">
        <v>24</v>
      </c>
      <c r="I1122" s="29">
        <v>0.45</v>
      </c>
      <c r="J1122" s="30">
        <v>8250</v>
      </c>
      <c r="K1122" s="31">
        <f t="shared" si="8"/>
        <v>3712.5</v>
      </c>
      <c r="L1122" s="31">
        <f t="shared" si="9"/>
        <v>1856.2499999999998</v>
      </c>
      <c r="M1122" s="32">
        <v>0.49999999999999994</v>
      </c>
      <c r="O1122" s="37"/>
      <c r="P1122" s="38"/>
      <c r="Q1122" s="33"/>
      <c r="R1122" s="34"/>
    </row>
    <row r="1123" spans="1:18" ht="15.75" customHeight="1">
      <c r="A1123" s="22"/>
      <c r="B1123" s="27" t="s">
        <v>30</v>
      </c>
      <c r="C1123" s="27">
        <v>1197831</v>
      </c>
      <c r="D1123" s="28">
        <v>44380</v>
      </c>
      <c r="E1123" s="27" t="s">
        <v>31</v>
      </c>
      <c r="F1123" s="27" t="s">
        <v>64</v>
      </c>
      <c r="G1123" s="27" t="s">
        <v>65</v>
      </c>
      <c r="H1123" s="27" t="s">
        <v>25</v>
      </c>
      <c r="I1123" s="29">
        <v>0.5</v>
      </c>
      <c r="J1123" s="30">
        <v>8250</v>
      </c>
      <c r="K1123" s="31">
        <f t="shared" si="8"/>
        <v>4125</v>
      </c>
      <c r="L1123" s="31">
        <f t="shared" si="9"/>
        <v>2062.4999999999995</v>
      </c>
      <c r="M1123" s="32">
        <v>0.49999999999999994</v>
      </c>
      <c r="O1123" s="37"/>
      <c r="P1123" s="38"/>
      <c r="Q1123" s="33"/>
      <c r="R1123" s="34"/>
    </row>
    <row r="1124" spans="1:18" ht="15.75" customHeight="1">
      <c r="A1124" s="22"/>
      <c r="B1124" s="27" t="s">
        <v>30</v>
      </c>
      <c r="C1124" s="27">
        <v>1197831</v>
      </c>
      <c r="D1124" s="28">
        <v>44380</v>
      </c>
      <c r="E1124" s="27" t="s">
        <v>31</v>
      </c>
      <c r="F1124" s="27" t="s">
        <v>64</v>
      </c>
      <c r="G1124" s="27" t="s">
        <v>65</v>
      </c>
      <c r="H1124" s="27" t="s">
        <v>26</v>
      </c>
      <c r="I1124" s="29">
        <v>0.45</v>
      </c>
      <c r="J1124" s="30">
        <v>9750</v>
      </c>
      <c r="K1124" s="31">
        <f t="shared" si="8"/>
        <v>4387.5</v>
      </c>
      <c r="L1124" s="31">
        <f t="shared" si="9"/>
        <v>2193.7499999999995</v>
      </c>
      <c r="M1124" s="32">
        <v>0.49999999999999994</v>
      </c>
      <c r="O1124" s="37"/>
      <c r="P1124" s="38"/>
      <c r="Q1124" s="33"/>
      <c r="R1124" s="34"/>
    </row>
    <row r="1125" spans="1:18" ht="15.75" customHeight="1">
      <c r="A1125" s="22"/>
      <c r="B1125" s="27" t="s">
        <v>30</v>
      </c>
      <c r="C1125" s="27">
        <v>1197831</v>
      </c>
      <c r="D1125" s="28">
        <v>44380</v>
      </c>
      <c r="E1125" s="27" t="s">
        <v>31</v>
      </c>
      <c r="F1125" s="27" t="s">
        <v>64</v>
      </c>
      <c r="G1125" s="27" t="s">
        <v>65</v>
      </c>
      <c r="H1125" s="27" t="s">
        <v>27</v>
      </c>
      <c r="I1125" s="29">
        <v>0.45</v>
      </c>
      <c r="J1125" s="30">
        <v>5750</v>
      </c>
      <c r="K1125" s="31">
        <f t="shared" si="8"/>
        <v>2587.5</v>
      </c>
      <c r="L1125" s="31">
        <f t="shared" si="9"/>
        <v>1552.5000000000002</v>
      </c>
      <c r="M1125" s="32">
        <v>0.60000000000000009</v>
      </c>
      <c r="O1125" s="37"/>
      <c r="P1125" s="38"/>
      <c r="Q1125" s="33"/>
      <c r="R1125" s="34"/>
    </row>
    <row r="1126" spans="1:18" ht="15.75" customHeight="1">
      <c r="A1126" s="22"/>
      <c r="B1126" s="27" t="s">
        <v>30</v>
      </c>
      <c r="C1126" s="27">
        <v>1197831</v>
      </c>
      <c r="D1126" s="28">
        <v>44380</v>
      </c>
      <c r="E1126" s="27" t="s">
        <v>31</v>
      </c>
      <c r="F1126" s="27" t="s">
        <v>64</v>
      </c>
      <c r="G1126" s="27" t="s">
        <v>65</v>
      </c>
      <c r="H1126" s="27" t="s">
        <v>28</v>
      </c>
      <c r="I1126" s="29">
        <v>0.5</v>
      </c>
      <c r="J1126" s="30">
        <v>5250</v>
      </c>
      <c r="K1126" s="31">
        <f t="shared" si="8"/>
        <v>2625</v>
      </c>
      <c r="L1126" s="31">
        <f t="shared" si="9"/>
        <v>1181.2499999999998</v>
      </c>
      <c r="M1126" s="32">
        <v>0.44999999999999996</v>
      </c>
      <c r="O1126" s="37"/>
      <c r="P1126" s="38"/>
      <c r="Q1126" s="33"/>
      <c r="R1126" s="34"/>
    </row>
    <row r="1127" spans="1:18" ht="15.75" customHeight="1">
      <c r="A1127" s="22"/>
      <c r="B1127" s="27" t="s">
        <v>30</v>
      </c>
      <c r="C1127" s="27">
        <v>1197831</v>
      </c>
      <c r="D1127" s="28">
        <v>44380</v>
      </c>
      <c r="E1127" s="27" t="s">
        <v>31</v>
      </c>
      <c r="F1127" s="27" t="s">
        <v>64</v>
      </c>
      <c r="G1127" s="27" t="s">
        <v>65</v>
      </c>
      <c r="H1127" s="27" t="s">
        <v>29</v>
      </c>
      <c r="I1127" s="29">
        <v>0.6</v>
      </c>
      <c r="J1127" s="30">
        <v>8000</v>
      </c>
      <c r="K1127" s="31">
        <f t="shared" si="8"/>
        <v>4800</v>
      </c>
      <c r="L1127" s="31">
        <f t="shared" si="9"/>
        <v>3120.0000000000005</v>
      </c>
      <c r="M1127" s="32">
        <v>0.65000000000000013</v>
      </c>
      <c r="O1127" s="37"/>
      <c r="P1127" s="38"/>
      <c r="Q1127" s="33"/>
      <c r="R1127" s="34"/>
    </row>
    <row r="1128" spans="1:18" ht="15.75" customHeight="1">
      <c r="A1128" s="22"/>
      <c r="B1128" s="27" t="s">
        <v>30</v>
      </c>
      <c r="C1128" s="27">
        <v>1197831</v>
      </c>
      <c r="D1128" s="28">
        <v>44413</v>
      </c>
      <c r="E1128" s="27" t="s">
        <v>31</v>
      </c>
      <c r="F1128" s="27" t="s">
        <v>64</v>
      </c>
      <c r="G1128" s="27" t="s">
        <v>65</v>
      </c>
      <c r="H1128" s="27" t="s">
        <v>24</v>
      </c>
      <c r="I1128" s="29">
        <v>0.4</v>
      </c>
      <c r="J1128" s="30">
        <v>7500</v>
      </c>
      <c r="K1128" s="31">
        <f t="shared" si="8"/>
        <v>3000</v>
      </c>
      <c r="L1128" s="31">
        <f t="shared" si="9"/>
        <v>1499.9999999999998</v>
      </c>
      <c r="M1128" s="32">
        <v>0.49999999999999994</v>
      </c>
      <c r="O1128" s="37"/>
      <c r="P1128" s="38"/>
      <c r="Q1128" s="33"/>
      <c r="R1128" s="34"/>
    </row>
    <row r="1129" spans="1:18" ht="15.75" customHeight="1">
      <c r="A1129" s="22"/>
      <c r="B1129" s="27" t="s">
        <v>30</v>
      </c>
      <c r="C1129" s="27">
        <v>1197831</v>
      </c>
      <c r="D1129" s="28">
        <v>44413</v>
      </c>
      <c r="E1129" s="27" t="s">
        <v>31</v>
      </c>
      <c r="F1129" s="27" t="s">
        <v>64</v>
      </c>
      <c r="G1129" s="27" t="s">
        <v>65</v>
      </c>
      <c r="H1129" s="27" t="s">
        <v>25</v>
      </c>
      <c r="I1129" s="29">
        <v>0.55000000000000004</v>
      </c>
      <c r="J1129" s="30">
        <v>7500</v>
      </c>
      <c r="K1129" s="31">
        <f t="shared" si="8"/>
        <v>4125</v>
      </c>
      <c r="L1129" s="31">
        <f t="shared" si="9"/>
        <v>2062.4999999999995</v>
      </c>
      <c r="M1129" s="32">
        <v>0.49999999999999994</v>
      </c>
      <c r="O1129" s="37"/>
      <c r="P1129" s="38"/>
      <c r="Q1129" s="33"/>
      <c r="R1129" s="34"/>
    </row>
    <row r="1130" spans="1:18" ht="15.75" customHeight="1">
      <c r="A1130" s="22"/>
      <c r="B1130" s="27" t="s">
        <v>30</v>
      </c>
      <c r="C1130" s="27">
        <v>1197831</v>
      </c>
      <c r="D1130" s="28">
        <v>44413</v>
      </c>
      <c r="E1130" s="27" t="s">
        <v>31</v>
      </c>
      <c r="F1130" s="27" t="s">
        <v>64</v>
      </c>
      <c r="G1130" s="27" t="s">
        <v>65</v>
      </c>
      <c r="H1130" s="27" t="s">
        <v>26</v>
      </c>
      <c r="I1130" s="29">
        <v>0.55000000000000004</v>
      </c>
      <c r="J1130" s="30">
        <v>9250</v>
      </c>
      <c r="K1130" s="31">
        <f t="shared" si="8"/>
        <v>5087.5</v>
      </c>
      <c r="L1130" s="31">
        <f t="shared" si="9"/>
        <v>2543.7499999999995</v>
      </c>
      <c r="M1130" s="32">
        <v>0.49999999999999994</v>
      </c>
      <c r="O1130" s="37"/>
      <c r="P1130" s="38"/>
      <c r="Q1130" s="33"/>
      <c r="R1130" s="34"/>
    </row>
    <row r="1131" spans="1:18" ht="15.75" customHeight="1">
      <c r="A1131" s="22"/>
      <c r="B1131" s="27" t="s">
        <v>30</v>
      </c>
      <c r="C1131" s="27">
        <v>1197831</v>
      </c>
      <c r="D1131" s="28">
        <v>44413</v>
      </c>
      <c r="E1131" s="27" t="s">
        <v>31</v>
      </c>
      <c r="F1131" s="27" t="s">
        <v>64</v>
      </c>
      <c r="G1131" s="27" t="s">
        <v>65</v>
      </c>
      <c r="H1131" s="27" t="s">
        <v>27</v>
      </c>
      <c r="I1131" s="29">
        <v>0.5</v>
      </c>
      <c r="J1131" s="30">
        <v>4250</v>
      </c>
      <c r="K1131" s="31">
        <f t="shared" si="8"/>
        <v>2125</v>
      </c>
      <c r="L1131" s="31">
        <f t="shared" si="9"/>
        <v>1275.0000000000002</v>
      </c>
      <c r="M1131" s="32">
        <v>0.60000000000000009</v>
      </c>
      <c r="O1131" s="37"/>
      <c r="P1131" s="38"/>
      <c r="Q1131" s="33"/>
      <c r="R1131" s="34"/>
    </row>
    <row r="1132" spans="1:18" ht="15.75" customHeight="1">
      <c r="A1132" s="22"/>
      <c r="B1132" s="27" t="s">
        <v>30</v>
      </c>
      <c r="C1132" s="27">
        <v>1197831</v>
      </c>
      <c r="D1132" s="28">
        <v>44413</v>
      </c>
      <c r="E1132" s="27" t="s">
        <v>31</v>
      </c>
      <c r="F1132" s="27" t="s">
        <v>64</v>
      </c>
      <c r="G1132" s="27" t="s">
        <v>65</v>
      </c>
      <c r="H1132" s="27" t="s">
        <v>28</v>
      </c>
      <c r="I1132" s="29">
        <v>0.55000000000000004</v>
      </c>
      <c r="J1132" s="30">
        <v>4250</v>
      </c>
      <c r="K1132" s="31">
        <f t="shared" si="8"/>
        <v>2337.5</v>
      </c>
      <c r="L1132" s="31">
        <f t="shared" si="9"/>
        <v>1051.875</v>
      </c>
      <c r="M1132" s="32">
        <v>0.44999999999999996</v>
      </c>
      <c r="O1132" s="37"/>
      <c r="P1132" s="38"/>
      <c r="Q1132" s="33"/>
      <c r="R1132" s="34"/>
    </row>
    <row r="1133" spans="1:18" ht="15.75" customHeight="1">
      <c r="A1133" s="22"/>
      <c r="B1133" s="27" t="s">
        <v>30</v>
      </c>
      <c r="C1133" s="27">
        <v>1197831</v>
      </c>
      <c r="D1133" s="28">
        <v>44413</v>
      </c>
      <c r="E1133" s="27" t="s">
        <v>31</v>
      </c>
      <c r="F1133" s="27" t="s">
        <v>64</v>
      </c>
      <c r="G1133" s="27" t="s">
        <v>65</v>
      </c>
      <c r="H1133" s="27" t="s">
        <v>29</v>
      </c>
      <c r="I1133" s="29">
        <v>0.6</v>
      </c>
      <c r="J1133" s="30">
        <v>6750</v>
      </c>
      <c r="K1133" s="31">
        <f t="shared" si="8"/>
        <v>4050</v>
      </c>
      <c r="L1133" s="31">
        <f t="shared" si="9"/>
        <v>2632.5000000000005</v>
      </c>
      <c r="M1133" s="32">
        <v>0.65000000000000013</v>
      </c>
      <c r="O1133" s="37"/>
      <c r="P1133" s="38"/>
      <c r="Q1133" s="33"/>
      <c r="R1133" s="34"/>
    </row>
    <row r="1134" spans="1:18" ht="15.75" customHeight="1">
      <c r="A1134" s="22"/>
      <c r="B1134" s="27" t="s">
        <v>30</v>
      </c>
      <c r="C1134" s="27">
        <v>1197831</v>
      </c>
      <c r="D1134" s="28">
        <v>44441</v>
      </c>
      <c r="E1134" s="27" t="s">
        <v>31</v>
      </c>
      <c r="F1134" s="27" t="s">
        <v>64</v>
      </c>
      <c r="G1134" s="27" t="s">
        <v>65</v>
      </c>
      <c r="H1134" s="27" t="s">
        <v>24</v>
      </c>
      <c r="I1134" s="29">
        <v>0.55000000000000004</v>
      </c>
      <c r="J1134" s="30">
        <v>6250</v>
      </c>
      <c r="K1134" s="31">
        <f t="shared" si="8"/>
        <v>3437.5000000000005</v>
      </c>
      <c r="L1134" s="31">
        <f t="shared" si="9"/>
        <v>1718.75</v>
      </c>
      <c r="M1134" s="32">
        <v>0.49999999999999994</v>
      </c>
      <c r="O1134" s="37"/>
      <c r="P1134" s="38"/>
      <c r="Q1134" s="33"/>
      <c r="R1134" s="34"/>
    </row>
    <row r="1135" spans="1:18" ht="15.75" customHeight="1">
      <c r="A1135" s="22"/>
      <c r="B1135" s="27" t="s">
        <v>30</v>
      </c>
      <c r="C1135" s="27">
        <v>1197831</v>
      </c>
      <c r="D1135" s="28">
        <v>44441</v>
      </c>
      <c r="E1135" s="27" t="s">
        <v>31</v>
      </c>
      <c r="F1135" s="27" t="s">
        <v>64</v>
      </c>
      <c r="G1135" s="27" t="s">
        <v>65</v>
      </c>
      <c r="H1135" s="27" t="s">
        <v>25</v>
      </c>
      <c r="I1135" s="29">
        <v>0.55000000000000004</v>
      </c>
      <c r="J1135" s="30">
        <v>5750</v>
      </c>
      <c r="K1135" s="31">
        <f t="shared" si="8"/>
        <v>3162.5000000000005</v>
      </c>
      <c r="L1135" s="31">
        <f t="shared" si="9"/>
        <v>1581.25</v>
      </c>
      <c r="M1135" s="32">
        <v>0.49999999999999994</v>
      </c>
      <c r="O1135" s="37"/>
      <c r="P1135" s="38"/>
      <c r="Q1135" s="33"/>
      <c r="R1135" s="34"/>
    </row>
    <row r="1136" spans="1:18" ht="15.75" customHeight="1">
      <c r="A1136" s="22"/>
      <c r="B1136" s="27" t="s">
        <v>30</v>
      </c>
      <c r="C1136" s="27">
        <v>1197831</v>
      </c>
      <c r="D1136" s="28">
        <v>44441</v>
      </c>
      <c r="E1136" s="27" t="s">
        <v>31</v>
      </c>
      <c r="F1136" s="27" t="s">
        <v>64</v>
      </c>
      <c r="G1136" s="27" t="s">
        <v>65</v>
      </c>
      <c r="H1136" s="27" t="s">
        <v>26</v>
      </c>
      <c r="I1136" s="29">
        <v>0.6</v>
      </c>
      <c r="J1136" s="30">
        <v>6250</v>
      </c>
      <c r="K1136" s="31">
        <f t="shared" si="8"/>
        <v>3750</v>
      </c>
      <c r="L1136" s="31">
        <f t="shared" si="9"/>
        <v>1874.9999999999998</v>
      </c>
      <c r="M1136" s="32">
        <v>0.49999999999999994</v>
      </c>
      <c r="O1136" s="37"/>
      <c r="P1136" s="38"/>
      <c r="Q1136" s="33"/>
      <c r="R1136" s="34"/>
    </row>
    <row r="1137" spans="1:18" ht="15.75" customHeight="1">
      <c r="A1137" s="22"/>
      <c r="B1137" s="27" t="s">
        <v>30</v>
      </c>
      <c r="C1137" s="27">
        <v>1197831</v>
      </c>
      <c r="D1137" s="28">
        <v>44441</v>
      </c>
      <c r="E1137" s="27" t="s">
        <v>31</v>
      </c>
      <c r="F1137" s="27" t="s">
        <v>64</v>
      </c>
      <c r="G1137" s="27" t="s">
        <v>65</v>
      </c>
      <c r="H1137" s="27" t="s">
        <v>27</v>
      </c>
      <c r="I1137" s="29">
        <v>0.6</v>
      </c>
      <c r="J1137" s="30">
        <v>3500</v>
      </c>
      <c r="K1137" s="31">
        <f t="shared" si="8"/>
        <v>2100</v>
      </c>
      <c r="L1137" s="31">
        <f t="shared" si="9"/>
        <v>1260.0000000000002</v>
      </c>
      <c r="M1137" s="32">
        <v>0.60000000000000009</v>
      </c>
      <c r="O1137" s="37"/>
      <c r="P1137" s="38"/>
      <c r="Q1137" s="33"/>
      <c r="R1137" s="34"/>
    </row>
    <row r="1138" spans="1:18" ht="15.75" customHeight="1">
      <c r="A1138" s="22"/>
      <c r="B1138" s="27" t="s">
        <v>30</v>
      </c>
      <c r="C1138" s="27">
        <v>1197831</v>
      </c>
      <c r="D1138" s="28">
        <v>44441</v>
      </c>
      <c r="E1138" s="27" t="s">
        <v>31</v>
      </c>
      <c r="F1138" s="27" t="s">
        <v>64</v>
      </c>
      <c r="G1138" s="27" t="s">
        <v>65</v>
      </c>
      <c r="H1138" s="27" t="s">
        <v>28</v>
      </c>
      <c r="I1138" s="29">
        <v>0.45</v>
      </c>
      <c r="J1138" s="30">
        <v>3500</v>
      </c>
      <c r="K1138" s="31">
        <f t="shared" si="8"/>
        <v>1575</v>
      </c>
      <c r="L1138" s="31">
        <f t="shared" si="9"/>
        <v>708.74999999999989</v>
      </c>
      <c r="M1138" s="32">
        <v>0.44999999999999996</v>
      </c>
      <c r="O1138" s="37"/>
      <c r="P1138" s="38"/>
      <c r="Q1138" s="33"/>
      <c r="R1138" s="34"/>
    </row>
    <row r="1139" spans="1:18" ht="15.75" customHeight="1">
      <c r="A1139" s="22"/>
      <c r="B1139" s="27" t="s">
        <v>30</v>
      </c>
      <c r="C1139" s="27">
        <v>1197831</v>
      </c>
      <c r="D1139" s="28">
        <v>44441</v>
      </c>
      <c r="E1139" s="27" t="s">
        <v>31</v>
      </c>
      <c r="F1139" s="27" t="s">
        <v>64</v>
      </c>
      <c r="G1139" s="27" t="s">
        <v>65</v>
      </c>
      <c r="H1139" s="27" t="s">
        <v>29</v>
      </c>
      <c r="I1139" s="29">
        <v>0.4</v>
      </c>
      <c r="J1139" s="30">
        <v>5750</v>
      </c>
      <c r="K1139" s="31">
        <f t="shared" si="8"/>
        <v>2300</v>
      </c>
      <c r="L1139" s="31">
        <f t="shared" si="9"/>
        <v>1495.0000000000002</v>
      </c>
      <c r="M1139" s="32">
        <v>0.65000000000000013</v>
      </c>
      <c r="O1139" s="37"/>
      <c r="P1139" s="38"/>
      <c r="Q1139" s="33"/>
      <c r="R1139" s="34"/>
    </row>
    <row r="1140" spans="1:18" ht="15.75" customHeight="1">
      <c r="A1140" s="22"/>
      <c r="B1140" s="27" t="s">
        <v>30</v>
      </c>
      <c r="C1140" s="27">
        <v>1197831</v>
      </c>
      <c r="D1140" s="28">
        <v>44470</v>
      </c>
      <c r="E1140" s="27" t="s">
        <v>31</v>
      </c>
      <c r="F1140" s="27" t="s">
        <v>64</v>
      </c>
      <c r="G1140" s="27" t="s">
        <v>65</v>
      </c>
      <c r="H1140" s="27" t="s">
        <v>24</v>
      </c>
      <c r="I1140" s="29">
        <v>0.30000000000000004</v>
      </c>
      <c r="J1140" s="30">
        <v>5250</v>
      </c>
      <c r="K1140" s="31">
        <f t="shared" si="8"/>
        <v>1575.0000000000002</v>
      </c>
      <c r="L1140" s="31">
        <f t="shared" si="9"/>
        <v>787.5</v>
      </c>
      <c r="M1140" s="32">
        <v>0.49999999999999994</v>
      </c>
      <c r="O1140" s="37"/>
      <c r="P1140" s="38"/>
      <c r="Q1140" s="33"/>
      <c r="R1140" s="34"/>
    </row>
    <row r="1141" spans="1:18" ht="15.75" customHeight="1">
      <c r="A1141" s="22"/>
      <c r="B1141" s="27" t="s">
        <v>30</v>
      </c>
      <c r="C1141" s="27">
        <v>1197831</v>
      </c>
      <c r="D1141" s="28">
        <v>44470</v>
      </c>
      <c r="E1141" s="27" t="s">
        <v>31</v>
      </c>
      <c r="F1141" s="27" t="s">
        <v>64</v>
      </c>
      <c r="G1141" s="27" t="s">
        <v>65</v>
      </c>
      <c r="H1141" s="27" t="s">
        <v>25</v>
      </c>
      <c r="I1141" s="29">
        <v>0.30000000000000004</v>
      </c>
      <c r="J1141" s="30">
        <v>5250</v>
      </c>
      <c r="K1141" s="31">
        <f t="shared" si="8"/>
        <v>1575.0000000000002</v>
      </c>
      <c r="L1141" s="31">
        <f t="shared" si="9"/>
        <v>787.5</v>
      </c>
      <c r="M1141" s="32">
        <v>0.49999999999999994</v>
      </c>
      <c r="O1141" s="37"/>
      <c r="P1141" s="38"/>
      <c r="Q1141" s="33"/>
      <c r="R1141" s="34"/>
    </row>
    <row r="1142" spans="1:18" ht="15.75" customHeight="1">
      <c r="A1142" s="22"/>
      <c r="B1142" s="27" t="s">
        <v>30</v>
      </c>
      <c r="C1142" s="27">
        <v>1197831</v>
      </c>
      <c r="D1142" s="28">
        <v>44470</v>
      </c>
      <c r="E1142" s="27" t="s">
        <v>31</v>
      </c>
      <c r="F1142" s="27" t="s">
        <v>64</v>
      </c>
      <c r="G1142" s="27" t="s">
        <v>65</v>
      </c>
      <c r="H1142" s="27" t="s">
        <v>26</v>
      </c>
      <c r="I1142" s="29">
        <v>0.35000000000000003</v>
      </c>
      <c r="J1142" s="30">
        <v>4750</v>
      </c>
      <c r="K1142" s="31">
        <f t="shared" si="8"/>
        <v>1662.5000000000002</v>
      </c>
      <c r="L1142" s="31">
        <f t="shared" si="9"/>
        <v>831.25</v>
      </c>
      <c r="M1142" s="32">
        <v>0.49999999999999994</v>
      </c>
      <c r="O1142" s="37"/>
      <c r="P1142" s="38"/>
      <c r="Q1142" s="33"/>
      <c r="R1142" s="34"/>
    </row>
    <row r="1143" spans="1:18" ht="15.75" customHeight="1">
      <c r="A1143" s="22"/>
      <c r="B1143" s="27" t="s">
        <v>30</v>
      </c>
      <c r="C1143" s="27">
        <v>1197831</v>
      </c>
      <c r="D1143" s="28">
        <v>44470</v>
      </c>
      <c r="E1143" s="27" t="s">
        <v>31</v>
      </c>
      <c r="F1143" s="27" t="s">
        <v>64</v>
      </c>
      <c r="G1143" s="27" t="s">
        <v>65</v>
      </c>
      <c r="H1143" s="27" t="s">
        <v>27</v>
      </c>
      <c r="I1143" s="29">
        <v>0.35000000000000003</v>
      </c>
      <c r="J1143" s="30">
        <v>3250</v>
      </c>
      <c r="K1143" s="31">
        <f t="shared" si="8"/>
        <v>1137.5</v>
      </c>
      <c r="L1143" s="31">
        <f t="shared" si="9"/>
        <v>682.50000000000011</v>
      </c>
      <c r="M1143" s="32">
        <v>0.60000000000000009</v>
      </c>
      <c r="O1143" s="37"/>
      <c r="P1143" s="38"/>
      <c r="Q1143" s="33"/>
      <c r="R1143" s="34"/>
    </row>
    <row r="1144" spans="1:18" ht="15.75" customHeight="1">
      <c r="A1144" s="22"/>
      <c r="B1144" s="27" t="s">
        <v>30</v>
      </c>
      <c r="C1144" s="27">
        <v>1197831</v>
      </c>
      <c r="D1144" s="28">
        <v>44470</v>
      </c>
      <c r="E1144" s="27" t="s">
        <v>31</v>
      </c>
      <c r="F1144" s="27" t="s">
        <v>64</v>
      </c>
      <c r="G1144" s="27" t="s">
        <v>65</v>
      </c>
      <c r="H1144" s="27" t="s">
        <v>28</v>
      </c>
      <c r="I1144" s="29">
        <v>0.30000000000000004</v>
      </c>
      <c r="J1144" s="30">
        <v>3000</v>
      </c>
      <c r="K1144" s="31">
        <f t="shared" si="8"/>
        <v>900.00000000000011</v>
      </c>
      <c r="L1144" s="31">
        <f t="shared" si="9"/>
        <v>405</v>
      </c>
      <c r="M1144" s="32">
        <v>0.44999999999999996</v>
      </c>
      <c r="O1144" s="37"/>
      <c r="P1144" s="38"/>
      <c r="Q1144" s="33"/>
      <c r="R1144" s="34"/>
    </row>
    <row r="1145" spans="1:18" ht="15.75" customHeight="1">
      <c r="A1145" s="22"/>
      <c r="B1145" s="27" t="s">
        <v>30</v>
      </c>
      <c r="C1145" s="27">
        <v>1197831</v>
      </c>
      <c r="D1145" s="28">
        <v>44470</v>
      </c>
      <c r="E1145" s="27" t="s">
        <v>31</v>
      </c>
      <c r="F1145" s="27" t="s">
        <v>64</v>
      </c>
      <c r="G1145" s="27" t="s">
        <v>65</v>
      </c>
      <c r="H1145" s="27" t="s">
        <v>29</v>
      </c>
      <c r="I1145" s="29">
        <v>0.4</v>
      </c>
      <c r="J1145" s="30">
        <v>4750</v>
      </c>
      <c r="K1145" s="31">
        <f t="shared" si="8"/>
        <v>1900</v>
      </c>
      <c r="L1145" s="31">
        <f t="shared" si="9"/>
        <v>1235.0000000000002</v>
      </c>
      <c r="M1145" s="32">
        <v>0.65000000000000013</v>
      </c>
      <c r="O1145" s="37"/>
      <c r="P1145" s="38"/>
      <c r="Q1145" s="33"/>
      <c r="R1145" s="34"/>
    </row>
    <row r="1146" spans="1:18" ht="15.75" customHeight="1">
      <c r="A1146" s="22"/>
      <c r="B1146" s="27" t="s">
        <v>30</v>
      </c>
      <c r="C1146" s="27">
        <v>1197831</v>
      </c>
      <c r="D1146" s="28">
        <v>44502</v>
      </c>
      <c r="E1146" s="27" t="s">
        <v>31</v>
      </c>
      <c r="F1146" s="27" t="s">
        <v>64</v>
      </c>
      <c r="G1146" s="27" t="s">
        <v>65</v>
      </c>
      <c r="H1146" s="27" t="s">
        <v>24</v>
      </c>
      <c r="I1146" s="29">
        <v>0.20000000000000004</v>
      </c>
      <c r="J1146" s="30">
        <v>6250</v>
      </c>
      <c r="K1146" s="31">
        <f t="shared" si="8"/>
        <v>1250.0000000000002</v>
      </c>
      <c r="L1146" s="31">
        <f t="shared" si="9"/>
        <v>625</v>
      </c>
      <c r="M1146" s="32">
        <v>0.49999999999999994</v>
      </c>
      <c r="O1146" s="37"/>
      <c r="P1146" s="38"/>
      <c r="Q1146" s="33"/>
      <c r="R1146" s="34"/>
    </row>
    <row r="1147" spans="1:18" ht="15.75" customHeight="1">
      <c r="A1147" s="22"/>
      <c r="B1147" s="27" t="s">
        <v>30</v>
      </c>
      <c r="C1147" s="27">
        <v>1197831</v>
      </c>
      <c r="D1147" s="28">
        <v>44502</v>
      </c>
      <c r="E1147" s="27" t="s">
        <v>31</v>
      </c>
      <c r="F1147" s="27" t="s">
        <v>64</v>
      </c>
      <c r="G1147" s="27" t="s">
        <v>65</v>
      </c>
      <c r="H1147" s="27" t="s">
        <v>25</v>
      </c>
      <c r="I1147" s="29">
        <v>0.20000000000000004</v>
      </c>
      <c r="J1147" s="30">
        <v>6250</v>
      </c>
      <c r="K1147" s="31">
        <f t="shared" si="8"/>
        <v>1250.0000000000002</v>
      </c>
      <c r="L1147" s="31">
        <f t="shared" si="9"/>
        <v>625</v>
      </c>
      <c r="M1147" s="32">
        <v>0.49999999999999994</v>
      </c>
      <c r="O1147" s="37"/>
      <c r="P1147" s="38"/>
      <c r="Q1147" s="33"/>
      <c r="R1147" s="34"/>
    </row>
    <row r="1148" spans="1:18" ht="15.75" customHeight="1">
      <c r="A1148" s="22"/>
      <c r="B1148" s="27" t="s">
        <v>30</v>
      </c>
      <c r="C1148" s="27">
        <v>1197831</v>
      </c>
      <c r="D1148" s="28">
        <v>44502</v>
      </c>
      <c r="E1148" s="27" t="s">
        <v>31</v>
      </c>
      <c r="F1148" s="27" t="s">
        <v>64</v>
      </c>
      <c r="G1148" s="27" t="s">
        <v>65</v>
      </c>
      <c r="H1148" s="27" t="s">
        <v>26</v>
      </c>
      <c r="I1148" s="29">
        <v>0.45000000000000007</v>
      </c>
      <c r="J1148" s="30">
        <v>5750</v>
      </c>
      <c r="K1148" s="31">
        <f t="shared" si="8"/>
        <v>2587.5000000000005</v>
      </c>
      <c r="L1148" s="31">
        <f t="shared" si="9"/>
        <v>1293.75</v>
      </c>
      <c r="M1148" s="32">
        <v>0.49999999999999994</v>
      </c>
      <c r="O1148" s="37"/>
      <c r="P1148" s="38"/>
      <c r="Q1148" s="33"/>
      <c r="R1148" s="34"/>
    </row>
    <row r="1149" spans="1:18" ht="15.75" customHeight="1">
      <c r="A1149" s="22"/>
      <c r="B1149" s="27" t="s">
        <v>30</v>
      </c>
      <c r="C1149" s="27">
        <v>1197831</v>
      </c>
      <c r="D1149" s="28">
        <v>44502</v>
      </c>
      <c r="E1149" s="27" t="s">
        <v>31</v>
      </c>
      <c r="F1149" s="27" t="s">
        <v>64</v>
      </c>
      <c r="G1149" s="27" t="s">
        <v>65</v>
      </c>
      <c r="H1149" s="27" t="s">
        <v>27</v>
      </c>
      <c r="I1149" s="29">
        <v>0.45000000000000007</v>
      </c>
      <c r="J1149" s="30">
        <v>4500</v>
      </c>
      <c r="K1149" s="31">
        <f t="shared" si="8"/>
        <v>2025.0000000000002</v>
      </c>
      <c r="L1149" s="31">
        <f t="shared" si="9"/>
        <v>1215.0000000000002</v>
      </c>
      <c r="M1149" s="32">
        <v>0.60000000000000009</v>
      </c>
      <c r="O1149" s="37"/>
      <c r="P1149" s="38"/>
      <c r="Q1149" s="33"/>
      <c r="R1149" s="34"/>
    </row>
    <row r="1150" spans="1:18" ht="15.75" customHeight="1">
      <c r="A1150" s="22"/>
      <c r="B1150" s="27" t="s">
        <v>30</v>
      </c>
      <c r="C1150" s="27">
        <v>1197831</v>
      </c>
      <c r="D1150" s="28">
        <v>44502</v>
      </c>
      <c r="E1150" s="27" t="s">
        <v>31</v>
      </c>
      <c r="F1150" s="27" t="s">
        <v>64</v>
      </c>
      <c r="G1150" s="27" t="s">
        <v>65</v>
      </c>
      <c r="H1150" s="27" t="s">
        <v>28</v>
      </c>
      <c r="I1150" s="29">
        <v>0.49999999999999994</v>
      </c>
      <c r="J1150" s="30">
        <v>4250</v>
      </c>
      <c r="K1150" s="31">
        <f t="shared" si="8"/>
        <v>2124.9999999999995</v>
      </c>
      <c r="L1150" s="31">
        <f t="shared" si="9"/>
        <v>956.24999999999966</v>
      </c>
      <c r="M1150" s="32">
        <v>0.44999999999999996</v>
      </c>
      <c r="O1150" s="37"/>
      <c r="P1150" s="38"/>
      <c r="Q1150" s="33"/>
      <c r="R1150" s="34"/>
    </row>
    <row r="1151" spans="1:18" ht="15.75" customHeight="1">
      <c r="A1151" s="22"/>
      <c r="B1151" s="27" t="s">
        <v>30</v>
      </c>
      <c r="C1151" s="27">
        <v>1197831</v>
      </c>
      <c r="D1151" s="28">
        <v>44502</v>
      </c>
      <c r="E1151" s="27" t="s">
        <v>31</v>
      </c>
      <c r="F1151" s="27" t="s">
        <v>64</v>
      </c>
      <c r="G1151" s="27" t="s">
        <v>65</v>
      </c>
      <c r="H1151" s="27" t="s">
        <v>29</v>
      </c>
      <c r="I1151" s="29">
        <v>0.6</v>
      </c>
      <c r="J1151" s="30">
        <v>6250</v>
      </c>
      <c r="K1151" s="31">
        <f t="shared" si="8"/>
        <v>3750</v>
      </c>
      <c r="L1151" s="31">
        <f t="shared" si="9"/>
        <v>2437.5000000000005</v>
      </c>
      <c r="M1151" s="32">
        <v>0.65000000000000013</v>
      </c>
      <c r="O1151" s="37"/>
      <c r="P1151" s="38"/>
      <c r="Q1151" s="33"/>
      <c r="R1151" s="34"/>
    </row>
    <row r="1152" spans="1:18" ht="15.75" customHeight="1">
      <c r="A1152" s="22"/>
      <c r="B1152" s="27" t="s">
        <v>30</v>
      </c>
      <c r="C1152" s="27">
        <v>1197831</v>
      </c>
      <c r="D1152" s="28">
        <v>44531</v>
      </c>
      <c r="E1152" s="27" t="s">
        <v>31</v>
      </c>
      <c r="F1152" s="27" t="s">
        <v>64</v>
      </c>
      <c r="G1152" s="27" t="s">
        <v>65</v>
      </c>
      <c r="H1152" s="27" t="s">
        <v>24</v>
      </c>
      <c r="I1152" s="29">
        <v>0.6</v>
      </c>
      <c r="J1152" s="30">
        <v>7750</v>
      </c>
      <c r="K1152" s="31">
        <f t="shared" si="8"/>
        <v>4650</v>
      </c>
      <c r="L1152" s="31">
        <f t="shared" si="9"/>
        <v>2324.9999999999995</v>
      </c>
      <c r="M1152" s="32">
        <v>0.49999999999999994</v>
      </c>
      <c r="O1152" s="37"/>
      <c r="P1152" s="38"/>
      <c r="Q1152" s="33"/>
      <c r="R1152" s="34"/>
    </row>
    <row r="1153" spans="1:18" ht="15.75" customHeight="1">
      <c r="A1153" s="22"/>
      <c r="B1153" s="27" t="s">
        <v>30</v>
      </c>
      <c r="C1153" s="27">
        <v>1197831</v>
      </c>
      <c r="D1153" s="28">
        <v>44531</v>
      </c>
      <c r="E1153" s="27" t="s">
        <v>31</v>
      </c>
      <c r="F1153" s="27" t="s">
        <v>64</v>
      </c>
      <c r="G1153" s="27" t="s">
        <v>65</v>
      </c>
      <c r="H1153" s="27" t="s">
        <v>25</v>
      </c>
      <c r="I1153" s="29">
        <v>0.6</v>
      </c>
      <c r="J1153" s="30">
        <v>7750</v>
      </c>
      <c r="K1153" s="31">
        <f t="shared" si="8"/>
        <v>4650</v>
      </c>
      <c r="L1153" s="31">
        <f t="shared" si="9"/>
        <v>2324.9999999999995</v>
      </c>
      <c r="M1153" s="32">
        <v>0.49999999999999994</v>
      </c>
      <c r="O1153" s="37"/>
      <c r="P1153" s="38"/>
      <c r="Q1153" s="33"/>
      <c r="R1153" s="34"/>
    </row>
    <row r="1154" spans="1:18" ht="15.75" customHeight="1">
      <c r="A1154" s="22"/>
      <c r="B1154" s="27" t="s">
        <v>30</v>
      </c>
      <c r="C1154" s="27">
        <v>1197831</v>
      </c>
      <c r="D1154" s="28">
        <v>44531</v>
      </c>
      <c r="E1154" s="27" t="s">
        <v>31</v>
      </c>
      <c r="F1154" s="27" t="s">
        <v>64</v>
      </c>
      <c r="G1154" s="27" t="s">
        <v>65</v>
      </c>
      <c r="H1154" s="27" t="s">
        <v>26</v>
      </c>
      <c r="I1154" s="29">
        <v>0.65</v>
      </c>
      <c r="J1154" s="30">
        <v>7000</v>
      </c>
      <c r="K1154" s="31">
        <f t="shared" si="8"/>
        <v>4550</v>
      </c>
      <c r="L1154" s="31">
        <f t="shared" si="9"/>
        <v>2274.9999999999995</v>
      </c>
      <c r="M1154" s="32">
        <v>0.49999999999999994</v>
      </c>
      <c r="O1154" s="37"/>
      <c r="P1154" s="38"/>
      <c r="Q1154" s="33"/>
      <c r="R1154" s="34"/>
    </row>
    <row r="1155" spans="1:18" ht="15.75" customHeight="1">
      <c r="A1155" s="22"/>
      <c r="B1155" s="27" t="s">
        <v>30</v>
      </c>
      <c r="C1155" s="27">
        <v>1197831</v>
      </c>
      <c r="D1155" s="28">
        <v>44531</v>
      </c>
      <c r="E1155" s="27" t="s">
        <v>31</v>
      </c>
      <c r="F1155" s="27" t="s">
        <v>64</v>
      </c>
      <c r="G1155" s="27" t="s">
        <v>65</v>
      </c>
      <c r="H1155" s="27" t="s">
        <v>27</v>
      </c>
      <c r="I1155" s="29">
        <v>0.65</v>
      </c>
      <c r="J1155" s="30">
        <v>5500</v>
      </c>
      <c r="K1155" s="31">
        <f t="shared" si="8"/>
        <v>3575</v>
      </c>
      <c r="L1155" s="31">
        <f t="shared" si="9"/>
        <v>2145.0000000000005</v>
      </c>
      <c r="M1155" s="32">
        <v>0.60000000000000009</v>
      </c>
      <c r="O1155" s="37"/>
      <c r="P1155" s="38"/>
      <c r="Q1155" s="33"/>
      <c r="R1155" s="34"/>
    </row>
    <row r="1156" spans="1:18" ht="15.75" customHeight="1">
      <c r="A1156" s="22"/>
      <c r="B1156" s="27" t="s">
        <v>30</v>
      </c>
      <c r="C1156" s="27">
        <v>1197831</v>
      </c>
      <c r="D1156" s="28">
        <v>44531</v>
      </c>
      <c r="E1156" s="27" t="s">
        <v>31</v>
      </c>
      <c r="F1156" s="27" t="s">
        <v>64</v>
      </c>
      <c r="G1156" s="27" t="s">
        <v>65</v>
      </c>
      <c r="H1156" s="27" t="s">
        <v>28</v>
      </c>
      <c r="I1156" s="29">
        <v>0.6</v>
      </c>
      <c r="J1156" s="30">
        <v>5000</v>
      </c>
      <c r="K1156" s="31">
        <f t="shared" si="8"/>
        <v>3000</v>
      </c>
      <c r="L1156" s="31">
        <f t="shared" si="9"/>
        <v>1349.9999999999998</v>
      </c>
      <c r="M1156" s="32">
        <v>0.44999999999999996</v>
      </c>
      <c r="O1156" s="37"/>
      <c r="P1156" s="38"/>
      <c r="Q1156" s="33"/>
      <c r="R1156" s="34"/>
    </row>
    <row r="1157" spans="1:18" ht="15.75" customHeight="1">
      <c r="A1157" s="22"/>
      <c r="B1157" s="27" t="s">
        <v>30</v>
      </c>
      <c r="C1157" s="27">
        <v>1197831</v>
      </c>
      <c r="D1157" s="28">
        <v>44531</v>
      </c>
      <c r="E1157" s="27" t="s">
        <v>31</v>
      </c>
      <c r="F1157" s="27" t="s">
        <v>64</v>
      </c>
      <c r="G1157" s="27" t="s">
        <v>65</v>
      </c>
      <c r="H1157" s="27" t="s">
        <v>29</v>
      </c>
      <c r="I1157" s="29">
        <v>0.70000000000000007</v>
      </c>
      <c r="J1157" s="30">
        <v>7500</v>
      </c>
      <c r="K1157" s="31">
        <f t="shared" si="8"/>
        <v>5250.0000000000009</v>
      </c>
      <c r="L1157" s="31">
        <f t="shared" si="9"/>
        <v>3412.5000000000014</v>
      </c>
      <c r="M1157" s="32">
        <v>0.65000000000000013</v>
      </c>
      <c r="O1157" s="37"/>
      <c r="P1157" s="38"/>
      <c r="Q1157" s="33"/>
      <c r="R1157" s="34"/>
    </row>
    <row r="1158" spans="1:18" ht="15.75" customHeight="1">
      <c r="A1158" s="22" t="s">
        <v>46</v>
      </c>
      <c r="B1158" s="27" t="s">
        <v>21</v>
      </c>
      <c r="C1158" s="27">
        <v>1185732</v>
      </c>
      <c r="D1158" s="28">
        <v>44217</v>
      </c>
      <c r="E1158" s="27" t="s">
        <v>22</v>
      </c>
      <c r="F1158" s="27" t="s">
        <v>66</v>
      </c>
      <c r="G1158" s="27" t="s">
        <v>67</v>
      </c>
      <c r="H1158" s="27" t="s">
        <v>24</v>
      </c>
      <c r="I1158" s="29">
        <v>0.4</v>
      </c>
      <c r="J1158" s="30">
        <v>4500</v>
      </c>
      <c r="K1158" s="31">
        <f t="shared" si="8"/>
        <v>1800</v>
      </c>
      <c r="L1158" s="31">
        <f t="shared" si="9"/>
        <v>630</v>
      </c>
      <c r="M1158" s="32">
        <v>0.35</v>
      </c>
      <c r="O1158" s="37"/>
      <c r="P1158" s="38"/>
      <c r="Q1158" s="33"/>
      <c r="R1158" s="34"/>
    </row>
    <row r="1159" spans="1:18" ht="15.75" customHeight="1">
      <c r="A1159" s="22"/>
      <c r="B1159" s="27" t="s">
        <v>21</v>
      </c>
      <c r="C1159" s="27">
        <v>1185732</v>
      </c>
      <c r="D1159" s="28">
        <v>44217</v>
      </c>
      <c r="E1159" s="27" t="s">
        <v>22</v>
      </c>
      <c r="F1159" s="27" t="s">
        <v>66</v>
      </c>
      <c r="G1159" s="27" t="s">
        <v>67</v>
      </c>
      <c r="H1159" s="27" t="s">
        <v>25</v>
      </c>
      <c r="I1159" s="29">
        <v>0.4</v>
      </c>
      <c r="J1159" s="30">
        <v>2500</v>
      </c>
      <c r="K1159" s="31">
        <f t="shared" si="8"/>
        <v>1000</v>
      </c>
      <c r="L1159" s="31">
        <f t="shared" si="9"/>
        <v>350</v>
      </c>
      <c r="M1159" s="32">
        <v>0.35</v>
      </c>
      <c r="O1159" s="37"/>
      <c r="P1159" s="38"/>
      <c r="Q1159" s="33"/>
      <c r="R1159" s="34"/>
    </row>
    <row r="1160" spans="1:18" ht="15.75" customHeight="1">
      <c r="A1160" s="22"/>
      <c r="B1160" s="27" t="s">
        <v>21</v>
      </c>
      <c r="C1160" s="27">
        <v>1185732</v>
      </c>
      <c r="D1160" s="28">
        <v>44217</v>
      </c>
      <c r="E1160" s="27" t="s">
        <v>22</v>
      </c>
      <c r="F1160" s="27" t="s">
        <v>66</v>
      </c>
      <c r="G1160" s="27" t="s">
        <v>67</v>
      </c>
      <c r="H1160" s="27" t="s">
        <v>26</v>
      </c>
      <c r="I1160" s="29">
        <v>0.30000000000000004</v>
      </c>
      <c r="J1160" s="30">
        <v>2500</v>
      </c>
      <c r="K1160" s="31">
        <f t="shared" si="8"/>
        <v>750.00000000000011</v>
      </c>
      <c r="L1160" s="31">
        <f t="shared" si="9"/>
        <v>300</v>
      </c>
      <c r="M1160" s="32">
        <v>0.39999999999999997</v>
      </c>
      <c r="O1160" s="37"/>
      <c r="P1160" s="38"/>
      <c r="Q1160" s="33"/>
      <c r="R1160" s="34"/>
    </row>
    <row r="1161" spans="1:18" ht="15.75" customHeight="1">
      <c r="A1161" s="22"/>
      <c r="B1161" s="27" t="s">
        <v>21</v>
      </c>
      <c r="C1161" s="27">
        <v>1185732</v>
      </c>
      <c r="D1161" s="28">
        <v>44217</v>
      </c>
      <c r="E1161" s="27" t="s">
        <v>22</v>
      </c>
      <c r="F1161" s="27" t="s">
        <v>66</v>
      </c>
      <c r="G1161" s="27" t="s">
        <v>67</v>
      </c>
      <c r="H1161" s="27" t="s">
        <v>27</v>
      </c>
      <c r="I1161" s="29">
        <v>0.35</v>
      </c>
      <c r="J1161" s="30">
        <v>1000</v>
      </c>
      <c r="K1161" s="31">
        <f t="shared" si="8"/>
        <v>350</v>
      </c>
      <c r="L1161" s="31">
        <f t="shared" si="9"/>
        <v>105</v>
      </c>
      <c r="M1161" s="32">
        <v>0.3</v>
      </c>
      <c r="O1161" s="37"/>
      <c r="P1161" s="38"/>
      <c r="Q1161" s="33"/>
      <c r="R1161" s="34"/>
    </row>
    <row r="1162" spans="1:18" ht="15.75" customHeight="1">
      <c r="A1162" s="22"/>
      <c r="B1162" s="27" t="s">
        <v>21</v>
      </c>
      <c r="C1162" s="27">
        <v>1185732</v>
      </c>
      <c r="D1162" s="28">
        <v>44217</v>
      </c>
      <c r="E1162" s="27" t="s">
        <v>22</v>
      </c>
      <c r="F1162" s="27" t="s">
        <v>66</v>
      </c>
      <c r="G1162" s="27" t="s">
        <v>67</v>
      </c>
      <c r="H1162" s="27" t="s">
        <v>28</v>
      </c>
      <c r="I1162" s="29">
        <v>0.5</v>
      </c>
      <c r="J1162" s="30">
        <v>1500</v>
      </c>
      <c r="K1162" s="31">
        <f t="shared" si="8"/>
        <v>750</v>
      </c>
      <c r="L1162" s="31">
        <f t="shared" si="9"/>
        <v>187.5</v>
      </c>
      <c r="M1162" s="32">
        <v>0.25</v>
      </c>
      <c r="O1162" s="37"/>
      <c r="P1162" s="38"/>
      <c r="Q1162" s="33"/>
      <c r="R1162" s="34"/>
    </row>
    <row r="1163" spans="1:18" ht="15.75" customHeight="1">
      <c r="A1163" s="22"/>
      <c r="B1163" s="27" t="s">
        <v>21</v>
      </c>
      <c r="C1163" s="27">
        <v>1185732</v>
      </c>
      <c r="D1163" s="28">
        <v>44217</v>
      </c>
      <c r="E1163" s="27" t="s">
        <v>22</v>
      </c>
      <c r="F1163" s="27" t="s">
        <v>66</v>
      </c>
      <c r="G1163" s="27" t="s">
        <v>67</v>
      </c>
      <c r="H1163" s="27" t="s">
        <v>29</v>
      </c>
      <c r="I1163" s="29">
        <v>0.4</v>
      </c>
      <c r="J1163" s="30">
        <v>2500</v>
      </c>
      <c r="K1163" s="31">
        <f t="shared" si="8"/>
        <v>1000</v>
      </c>
      <c r="L1163" s="31">
        <f t="shared" si="9"/>
        <v>400</v>
      </c>
      <c r="M1163" s="32">
        <v>0.4</v>
      </c>
      <c r="O1163" s="37"/>
      <c r="P1163" s="38"/>
      <c r="Q1163" s="33"/>
      <c r="R1163" s="34"/>
    </row>
    <row r="1164" spans="1:18" ht="15.75" customHeight="1">
      <c r="A1164" s="22"/>
      <c r="B1164" s="27" t="s">
        <v>21</v>
      </c>
      <c r="C1164" s="27">
        <v>1185732</v>
      </c>
      <c r="D1164" s="28">
        <v>44246</v>
      </c>
      <c r="E1164" s="27" t="s">
        <v>22</v>
      </c>
      <c r="F1164" s="27" t="s">
        <v>66</v>
      </c>
      <c r="G1164" s="27" t="s">
        <v>67</v>
      </c>
      <c r="H1164" s="27" t="s">
        <v>24</v>
      </c>
      <c r="I1164" s="29">
        <v>0.4</v>
      </c>
      <c r="J1164" s="30">
        <v>5000</v>
      </c>
      <c r="K1164" s="31">
        <f t="shared" si="8"/>
        <v>2000</v>
      </c>
      <c r="L1164" s="31">
        <f t="shared" si="9"/>
        <v>700</v>
      </c>
      <c r="M1164" s="32">
        <v>0.35</v>
      </c>
      <c r="O1164" s="37"/>
      <c r="P1164" s="38"/>
      <c r="Q1164" s="33"/>
      <c r="R1164" s="34"/>
    </row>
    <row r="1165" spans="1:18" ht="15.75" customHeight="1">
      <c r="A1165" s="22"/>
      <c r="B1165" s="27" t="s">
        <v>21</v>
      </c>
      <c r="C1165" s="27">
        <v>1185732</v>
      </c>
      <c r="D1165" s="28">
        <v>44246</v>
      </c>
      <c r="E1165" s="27" t="s">
        <v>22</v>
      </c>
      <c r="F1165" s="27" t="s">
        <v>66</v>
      </c>
      <c r="G1165" s="27" t="s">
        <v>67</v>
      </c>
      <c r="H1165" s="27" t="s">
        <v>25</v>
      </c>
      <c r="I1165" s="29">
        <v>0.4</v>
      </c>
      <c r="J1165" s="30">
        <v>1500</v>
      </c>
      <c r="K1165" s="31">
        <f t="shared" si="8"/>
        <v>600</v>
      </c>
      <c r="L1165" s="31">
        <f t="shared" si="9"/>
        <v>210</v>
      </c>
      <c r="M1165" s="32">
        <v>0.35</v>
      </c>
      <c r="O1165" s="37"/>
      <c r="P1165" s="38"/>
      <c r="Q1165" s="33"/>
      <c r="R1165" s="34"/>
    </row>
    <row r="1166" spans="1:18" ht="15.75" customHeight="1">
      <c r="A1166" s="22"/>
      <c r="B1166" s="27" t="s">
        <v>21</v>
      </c>
      <c r="C1166" s="27">
        <v>1185732</v>
      </c>
      <c r="D1166" s="28">
        <v>44246</v>
      </c>
      <c r="E1166" s="27" t="s">
        <v>22</v>
      </c>
      <c r="F1166" s="27" t="s">
        <v>66</v>
      </c>
      <c r="G1166" s="27" t="s">
        <v>67</v>
      </c>
      <c r="H1166" s="27" t="s">
        <v>26</v>
      </c>
      <c r="I1166" s="29">
        <v>0.30000000000000004</v>
      </c>
      <c r="J1166" s="30">
        <v>2000</v>
      </c>
      <c r="K1166" s="31">
        <f t="shared" si="8"/>
        <v>600.00000000000011</v>
      </c>
      <c r="L1166" s="31">
        <f t="shared" si="9"/>
        <v>240.00000000000003</v>
      </c>
      <c r="M1166" s="32">
        <v>0.39999999999999997</v>
      </c>
      <c r="O1166" s="37"/>
      <c r="P1166" s="38"/>
      <c r="Q1166" s="33"/>
      <c r="R1166" s="34"/>
    </row>
    <row r="1167" spans="1:18" ht="15.75" customHeight="1">
      <c r="A1167" s="22"/>
      <c r="B1167" s="27" t="s">
        <v>21</v>
      </c>
      <c r="C1167" s="27">
        <v>1185732</v>
      </c>
      <c r="D1167" s="28">
        <v>44246</v>
      </c>
      <c r="E1167" s="27" t="s">
        <v>22</v>
      </c>
      <c r="F1167" s="27" t="s">
        <v>66</v>
      </c>
      <c r="G1167" s="27" t="s">
        <v>67</v>
      </c>
      <c r="H1167" s="27" t="s">
        <v>27</v>
      </c>
      <c r="I1167" s="29">
        <v>0.35</v>
      </c>
      <c r="J1167" s="30">
        <v>750</v>
      </c>
      <c r="K1167" s="31">
        <f t="shared" si="8"/>
        <v>262.5</v>
      </c>
      <c r="L1167" s="31">
        <f t="shared" si="9"/>
        <v>78.75</v>
      </c>
      <c r="M1167" s="32">
        <v>0.3</v>
      </c>
      <c r="O1167" s="37"/>
      <c r="P1167" s="38"/>
      <c r="Q1167" s="33"/>
      <c r="R1167" s="34"/>
    </row>
    <row r="1168" spans="1:18" ht="15.75" customHeight="1">
      <c r="A1168" s="22"/>
      <c r="B1168" s="27" t="s">
        <v>21</v>
      </c>
      <c r="C1168" s="27">
        <v>1185732</v>
      </c>
      <c r="D1168" s="28">
        <v>44246</v>
      </c>
      <c r="E1168" s="27" t="s">
        <v>22</v>
      </c>
      <c r="F1168" s="27" t="s">
        <v>66</v>
      </c>
      <c r="G1168" s="27" t="s">
        <v>67</v>
      </c>
      <c r="H1168" s="27" t="s">
        <v>28</v>
      </c>
      <c r="I1168" s="29">
        <v>0.5</v>
      </c>
      <c r="J1168" s="30">
        <v>1500</v>
      </c>
      <c r="K1168" s="31">
        <f t="shared" si="8"/>
        <v>750</v>
      </c>
      <c r="L1168" s="31">
        <f t="shared" si="9"/>
        <v>187.5</v>
      </c>
      <c r="M1168" s="32">
        <v>0.25</v>
      </c>
      <c r="O1168" s="37"/>
      <c r="P1168" s="38"/>
      <c r="Q1168" s="33"/>
      <c r="R1168" s="34"/>
    </row>
    <row r="1169" spans="1:18" ht="15.75" customHeight="1">
      <c r="A1169" s="22"/>
      <c r="B1169" s="27" t="s">
        <v>21</v>
      </c>
      <c r="C1169" s="27">
        <v>1185732</v>
      </c>
      <c r="D1169" s="28">
        <v>44246</v>
      </c>
      <c r="E1169" s="27" t="s">
        <v>22</v>
      </c>
      <c r="F1169" s="27" t="s">
        <v>66</v>
      </c>
      <c r="G1169" s="27" t="s">
        <v>67</v>
      </c>
      <c r="H1169" s="27" t="s">
        <v>29</v>
      </c>
      <c r="I1169" s="29">
        <v>0.4</v>
      </c>
      <c r="J1169" s="30">
        <v>2500</v>
      </c>
      <c r="K1169" s="31">
        <f t="shared" si="8"/>
        <v>1000</v>
      </c>
      <c r="L1169" s="31">
        <f t="shared" si="9"/>
        <v>400</v>
      </c>
      <c r="M1169" s="32">
        <v>0.4</v>
      </c>
      <c r="O1169" s="37"/>
      <c r="P1169" s="38"/>
      <c r="Q1169" s="33"/>
      <c r="R1169" s="34"/>
    </row>
    <row r="1170" spans="1:18" ht="15.75" customHeight="1">
      <c r="A1170" s="22"/>
      <c r="B1170" s="27" t="s">
        <v>21</v>
      </c>
      <c r="C1170" s="27">
        <v>1185732</v>
      </c>
      <c r="D1170" s="28">
        <v>44272</v>
      </c>
      <c r="E1170" s="27" t="s">
        <v>22</v>
      </c>
      <c r="F1170" s="27" t="s">
        <v>66</v>
      </c>
      <c r="G1170" s="27" t="s">
        <v>67</v>
      </c>
      <c r="H1170" s="27" t="s">
        <v>24</v>
      </c>
      <c r="I1170" s="29">
        <v>0.4</v>
      </c>
      <c r="J1170" s="30">
        <v>4700</v>
      </c>
      <c r="K1170" s="31">
        <f t="shared" si="8"/>
        <v>1880</v>
      </c>
      <c r="L1170" s="31">
        <f t="shared" si="9"/>
        <v>658</v>
      </c>
      <c r="M1170" s="32">
        <v>0.35</v>
      </c>
      <c r="O1170" s="37"/>
      <c r="P1170" s="38"/>
      <c r="Q1170" s="33"/>
      <c r="R1170" s="34"/>
    </row>
    <row r="1171" spans="1:18" ht="15.75" customHeight="1">
      <c r="A1171" s="22"/>
      <c r="B1171" s="27" t="s">
        <v>21</v>
      </c>
      <c r="C1171" s="27">
        <v>1185732</v>
      </c>
      <c r="D1171" s="28">
        <v>44272</v>
      </c>
      <c r="E1171" s="27" t="s">
        <v>22</v>
      </c>
      <c r="F1171" s="27" t="s">
        <v>66</v>
      </c>
      <c r="G1171" s="27" t="s">
        <v>67</v>
      </c>
      <c r="H1171" s="27" t="s">
        <v>25</v>
      </c>
      <c r="I1171" s="29">
        <v>0.4</v>
      </c>
      <c r="J1171" s="30">
        <v>1750</v>
      </c>
      <c r="K1171" s="31">
        <f t="shared" si="8"/>
        <v>700</v>
      </c>
      <c r="L1171" s="31">
        <f t="shared" si="9"/>
        <v>244.99999999999997</v>
      </c>
      <c r="M1171" s="32">
        <v>0.35</v>
      </c>
      <c r="O1171" s="37"/>
      <c r="P1171" s="38"/>
      <c r="Q1171" s="33"/>
      <c r="R1171" s="34"/>
    </row>
    <row r="1172" spans="1:18" ht="15.75" customHeight="1">
      <c r="A1172" s="22"/>
      <c r="B1172" s="27" t="s">
        <v>21</v>
      </c>
      <c r="C1172" s="27">
        <v>1185732</v>
      </c>
      <c r="D1172" s="28">
        <v>44272</v>
      </c>
      <c r="E1172" s="27" t="s">
        <v>22</v>
      </c>
      <c r="F1172" s="27" t="s">
        <v>66</v>
      </c>
      <c r="G1172" s="27" t="s">
        <v>67</v>
      </c>
      <c r="H1172" s="27" t="s">
        <v>26</v>
      </c>
      <c r="I1172" s="29">
        <v>0.30000000000000004</v>
      </c>
      <c r="J1172" s="30">
        <v>2000</v>
      </c>
      <c r="K1172" s="31">
        <f t="shared" si="8"/>
        <v>600.00000000000011</v>
      </c>
      <c r="L1172" s="31">
        <f t="shared" si="9"/>
        <v>240.00000000000003</v>
      </c>
      <c r="M1172" s="32">
        <v>0.39999999999999997</v>
      </c>
      <c r="O1172" s="37"/>
      <c r="P1172" s="38"/>
      <c r="Q1172" s="33"/>
      <c r="R1172" s="34"/>
    </row>
    <row r="1173" spans="1:18" ht="15.75" customHeight="1">
      <c r="A1173" s="22"/>
      <c r="B1173" s="27" t="s">
        <v>21</v>
      </c>
      <c r="C1173" s="27">
        <v>1185732</v>
      </c>
      <c r="D1173" s="28">
        <v>44272</v>
      </c>
      <c r="E1173" s="27" t="s">
        <v>22</v>
      </c>
      <c r="F1173" s="27" t="s">
        <v>66</v>
      </c>
      <c r="G1173" s="27" t="s">
        <v>67</v>
      </c>
      <c r="H1173" s="27" t="s">
        <v>27</v>
      </c>
      <c r="I1173" s="29">
        <v>0.35</v>
      </c>
      <c r="J1173" s="30">
        <v>500</v>
      </c>
      <c r="K1173" s="31">
        <f t="shared" si="8"/>
        <v>175</v>
      </c>
      <c r="L1173" s="31">
        <f t="shared" si="9"/>
        <v>52.5</v>
      </c>
      <c r="M1173" s="32">
        <v>0.3</v>
      </c>
      <c r="O1173" s="37"/>
      <c r="P1173" s="38"/>
      <c r="Q1173" s="33"/>
      <c r="R1173" s="34"/>
    </row>
    <row r="1174" spans="1:18" ht="15.75" customHeight="1">
      <c r="A1174" s="22"/>
      <c r="B1174" s="27" t="s">
        <v>21</v>
      </c>
      <c r="C1174" s="27">
        <v>1185732</v>
      </c>
      <c r="D1174" s="28">
        <v>44272</v>
      </c>
      <c r="E1174" s="27" t="s">
        <v>22</v>
      </c>
      <c r="F1174" s="27" t="s">
        <v>66</v>
      </c>
      <c r="G1174" s="27" t="s">
        <v>67</v>
      </c>
      <c r="H1174" s="27" t="s">
        <v>28</v>
      </c>
      <c r="I1174" s="29">
        <v>0.5</v>
      </c>
      <c r="J1174" s="30">
        <v>1000</v>
      </c>
      <c r="K1174" s="31">
        <f t="shared" si="8"/>
        <v>500</v>
      </c>
      <c r="L1174" s="31">
        <f t="shared" si="9"/>
        <v>125</v>
      </c>
      <c r="M1174" s="32">
        <v>0.25</v>
      </c>
      <c r="O1174" s="37"/>
      <c r="P1174" s="38"/>
      <c r="Q1174" s="33"/>
      <c r="R1174" s="34"/>
    </row>
    <row r="1175" spans="1:18" ht="15.75" customHeight="1">
      <c r="A1175" s="22"/>
      <c r="B1175" s="27" t="s">
        <v>21</v>
      </c>
      <c r="C1175" s="27">
        <v>1185732</v>
      </c>
      <c r="D1175" s="28">
        <v>44272</v>
      </c>
      <c r="E1175" s="27" t="s">
        <v>22</v>
      </c>
      <c r="F1175" s="27" t="s">
        <v>66</v>
      </c>
      <c r="G1175" s="27" t="s">
        <v>67</v>
      </c>
      <c r="H1175" s="27" t="s">
        <v>29</v>
      </c>
      <c r="I1175" s="29">
        <v>0.4</v>
      </c>
      <c r="J1175" s="30">
        <v>2000</v>
      </c>
      <c r="K1175" s="31">
        <f t="shared" si="8"/>
        <v>800</v>
      </c>
      <c r="L1175" s="31">
        <f t="shared" si="9"/>
        <v>320</v>
      </c>
      <c r="M1175" s="32">
        <v>0.4</v>
      </c>
      <c r="O1175" s="37"/>
      <c r="P1175" s="38"/>
      <c r="Q1175" s="33"/>
      <c r="R1175" s="34"/>
    </row>
    <row r="1176" spans="1:18" ht="15.75" customHeight="1">
      <c r="A1176" s="22"/>
      <c r="B1176" s="27" t="s">
        <v>21</v>
      </c>
      <c r="C1176" s="27">
        <v>1185732</v>
      </c>
      <c r="D1176" s="28">
        <v>44304</v>
      </c>
      <c r="E1176" s="27" t="s">
        <v>22</v>
      </c>
      <c r="F1176" s="27" t="s">
        <v>66</v>
      </c>
      <c r="G1176" s="27" t="s">
        <v>67</v>
      </c>
      <c r="H1176" s="27" t="s">
        <v>24</v>
      </c>
      <c r="I1176" s="29">
        <v>0.4</v>
      </c>
      <c r="J1176" s="30">
        <v>4500</v>
      </c>
      <c r="K1176" s="31">
        <f t="shared" si="8"/>
        <v>1800</v>
      </c>
      <c r="L1176" s="31">
        <f t="shared" si="9"/>
        <v>630</v>
      </c>
      <c r="M1176" s="32">
        <v>0.35</v>
      </c>
      <c r="O1176" s="37"/>
      <c r="P1176" s="38"/>
      <c r="Q1176" s="33"/>
      <c r="R1176" s="34"/>
    </row>
    <row r="1177" spans="1:18" ht="15.75" customHeight="1">
      <c r="A1177" s="22"/>
      <c r="B1177" s="27" t="s">
        <v>21</v>
      </c>
      <c r="C1177" s="27">
        <v>1185732</v>
      </c>
      <c r="D1177" s="28">
        <v>44304</v>
      </c>
      <c r="E1177" s="27" t="s">
        <v>22</v>
      </c>
      <c r="F1177" s="27" t="s">
        <v>66</v>
      </c>
      <c r="G1177" s="27" t="s">
        <v>67</v>
      </c>
      <c r="H1177" s="27" t="s">
        <v>25</v>
      </c>
      <c r="I1177" s="29">
        <v>0.4</v>
      </c>
      <c r="J1177" s="30">
        <v>1500</v>
      </c>
      <c r="K1177" s="31">
        <f t="shared" si="8"/>
        <v>600</v>
      </c>
      <c r="L1177" s="31">
        <f t="shared" si="9"/>
        <v>210</v>
      </c>
      <c r="M1177" s="32">
        <v>0.35</v>
      </c>
      <c r="O1177" s="37"/>
      <c r="P1177" s="38"/>
      <c r="Q1177" s="33"/>
      <c r="R1177" s="34"/>
    </row>
    <row r="1178" spans="1:18" ht="15.75" customHeight="1">
      <c r="A1178" s="22"/>
      <c r="B1178" s="27" t="s">
        <v>21</v>
      </c>
      <c r="C1178" s="27">
        <v>1185732</v>
      </c>
      <c r="D1178" s="28">
        <v>44304</v>
      </c>
      <c r="E1178" s="27" t="s">
        <v>22</v>
      </c>
      <c r="F1178" s="27" t="s">
        <v>66</v>
      </c>
      <c r="G1178" s="27" t="s">
        <v>67</v>
      </c>
      <c r="H1178" s="27" t="s">
        <v>26</v>
      </c>
      <c r="I1178" s="29">
        <v>0.30000000000000004</v>
      </c>
      <c r="J1178" s="30">
        <v>1500</v>
      </c>
      <c r="K1178" s="31">
        <f t="shared" si="8"/>
        <v>450.00000000000006</v>
      </c>
      <c r="L1178" s="31">
        <f t="shared" si="9"/>
        <v>180</v>
      </c>
      <c r="M1178" s="32">
        <v>0.39999999999999997</v>
      </c>
      <c r="O1178" s="37"/>
      <c r="P1178" s="38"/>
      <c r="Q1178" s="33"/>
      <c r="R1178" s="34"/>
    </row>
    <row r="1179" spans="1:18" ht="15.75" customHeight="1">
      <c r="A1179" s="22"/>
      <c r="B1179" s="27" t="s">
        <v>21</v>
      </c>
      <c r="C1179" s="27">
        <v>1185732</v>
      </c>
      <c r="D1179" s="28">
        <v>44304</v>
      </c>
      <c r="E1179" s="27" t="s">
        <v>22</v>
      </c>
      <c r="F1179" s="27" t="s">
        <v>66</v>
      </c>
      <c r="G1179" s="27" t="s">
        <v>67</v>
      </c>
      <c r="H1179" s="27" t="s">
        <v>27</v>
      </c>
      <c r="I1179" s="29">
        <v>0.35</v>
      </c>
      <c r="J1179" s="30">
        <v>750</v>
      </c>
      <c r="K1179" s="31">
        <f t="shared" si="8"/>
        <v>262.5</v>
      </c>
      <c r="L1179" s="31">
        <f t="shared" si="9"/>
        <v>78.75</v>
      </c>
      <c r="M1179" s="32">
        <v>0.3</v>
      </c>
      <c r="O1179" s="37"/>
      <c r="P1179" s="38"/>
      <c r="Q1179" s="33"/>
      <c r="R1179" s="34"/>
    </row>
    <row r="1180" spans="1:18" ht="15.75" customHeight="1">
      <c r="A1180" s="22"/>
      <c r="B1180" s="27" t="s">
        <v>21</v>
      </c>
      <c r="C1180" s="27">
        <v>1185732</v>
      </c>
      <c r="D1180" s="28">
        <v>44304</v>
      </c>
      <c r="E1180" s="27" t="s">
        <v>22</v>
      </c>
      <c r="F1180" s="27" t="s">
        <v>66</v>
      </c>
      <c r="G1180" s="27" t="s">
        <v>67</v>
      </c>
      <c r="H1180" s="27" t="s">
        <v>28</v>
      </c>
      <c r="I1180" s="29">
        <v>0.5</v>
      </c>
      <c r="J1180" s="30">
        <v>750</v>
      </c>
      <c r="K1180" s="31">
        <f t="shared" si="8"/>
        <v>375</v>
      </c>
      <c r="L1180" s="31">
        <f t="shared" si="9"/>
        <v>93.75</v>
      </c>
      <c r="M1180" s="32">
        <v>0.25</v>
      </c>
      <c r="O1180" s="37"/>
      <c r="P1180" s="38"/>
      <c r="Q1180" s="33"/>
      <c r="R1180" s="34"/>
    </row>
    <row r="1181" spans="1:18" ht="15.75" customHeight="1">
      <c r="A1181" s="22"/>
      <c r="B1181" s="27" t="s">
        <v>21</v>
      </c>
      <c r="C1181" s="27">
        <v>1185732</v>
      </c>
      <c r="D1181" s="28">
        <v>44304</v>
      </c>
      <c r="E1181" s="27" t="s">
        <v>22</v>
      </c>
      <c r="F1181" s="27" t="s">
        <v>66</v>
      </c>
      <c r="G1181" s="27" t="s">
        <v>67</v>
      </c>
      <c r="H1181" s="27" t="s">
        <v>29</v>
      </c>
      <c r="I1181" s="29">
        <v>0.4</v>
      </c>
      <c r="J1181" s="30">
        <v>2250</v>
      </c>
      <c r="K1181" s="31">
        <f t="shared" si="8"/>
        <v>900</v>
      </c>
      <c r="L1181" s="31">
        <f t="shared" si="9"/>
        <v>360</v>
      </c>
      <c r="M1181" s="32">
        <v>0.4</v>
      </c>
      <c r="O1181" s="37"/>
      <c r="P1181" s="38"/>
      <c r="Q1181" s="33"/>
      <c r="R1181" s="34"/>
    </row>
    <row r="1182" spans="1:18" ht="15.75" customHeight="1">
      <c r="A1182" s="22"/>
      <c r="B1182" s="27" t="s">
        <v>21</v>
      </c>
      <c r="C1182" s="27">
        <v>1185732</v>
      </c>
      <c r="D1182" s="28">
        <v>44333</v>
      </c>
      <c r="E1182" s="27" t="s">
        <v>22</v>
      </c>
      <c r="F1182" s="27" t="s">
        <v>66</v>
      </c>
      <c r="G1182" s="27" t="s">
        <v>67</v>
      </c>
      <c r="H1182" s="27" t="s">
        <v>24</v>
      </c>
      <c r="I1182" s="29">
        <v>0.54999999999999993</v>
      </c>
      <c r="J1182" s="30">
        <v>4950</v>
      </c>
      <c r="K1182" s="31">
        <f t="shared" si="8"/>
        <v>2722.4999999999995</v>
      </c>
      <c r="L1182" s="31">
        <f t="shared" si="9"/>
        <v>952.87499999999977</v>
      </c>
      <c r="M1182" s="32">
        <v>0.35</v>
      </c>
      <c r="O1182" s="37"/>
      <c r="P1182" s="38"/>
      <c r="Q1182" s="33"/>
      <c r="R1182" s="34"/>
    </row>
    <row r="1183" spans="1:18" ht="15.75" customHeight="1">
      <c r="A1183" s="22"/>
      <c r="B1183" s="27" t="s">
        <v>21</v>
      </c>
      <c r="C1183" s="27">
        <v>1185732</v>
      </c>
      <c r="D1183" s="28">
        <v>44333</v>
      </c>
      <c r="E1183" s="27" t="s">
        <v>22</v>
      </c>
      <c r="F1183" s="27" t="s">
        <v>66</v>
      </c>
      <c r="G1183" s="27" t="s">
        <v>67</v>
      </c>
      <c r="H1183" s="27" t="s">
        <v>25</v>
      </c>
      <c r="I1183" s="29">
        <v>0.5</v>
      </c>
      <c r="J1183" s="30">
        <v>2000</v>
      </c>
      <c r="K1183" s="31">
        <f t="shared" si="8"/>
        <v>1000</v>
      </c>
      <c r="L1183" s="31">
        <f t="shared" si="9"/>
        <v>350</v>
      </c>
      <c r="M1183" s="32">
        <v>0.35</v>
      </c>
      <c r="O1183" s="37"/>
      <c r="P1183" s="38"/>
      <c r="Q1183" s="33"/>
      <c r="R1183" s="34"/>
    </row>
    <row r="1184" spans="1:18" ht="15.75" customHeight="1">
      <c r="A1184" s="22"/>
      <c r="B1184" s="27" t="s">
        <v>21</v>
      </c>
      <c r="C1184" s="27">
        <v>1185732</v>
      </c>
      <c r="D1184" s="28">
        <v>44333</v>
      </c>
      <c r="E1184" s="27" t="s">
        <v>22</v>
      </c>
      <c r="F1184" s="27" t="s">
        <v>66</v>
      </c>
      <c r="G1184" s="27" t="s">
        <v>67</v>
      </c>
      <c r="H1184" s="27" t="s">
        <v>26</v>
      </c>
      <c r="I1184" s="29">
        <v>0.45</v>
      </c>
      <c r="J1184" s="30">
        <v>1750</v>
      </c>
      <c r="K1184" s="31">
        <f t="shared" si="8"/>
        <v>787.5</v>
      </c>
      <c r="L1184" s="31">
        <f t="shared" si="9"/>
        <v>315</v>
      </c>
      <c r="M1184" s="32">
        <v>0.39999999999999997</v>
      </c>
      <c r="O1184" s="37"/>
      <c r="P1184" s="38"/>
      <c r="Q1184" s="33"/>
      <c r="R1184" s="34"/>
    </row>
    <row r="1185" spans="1:18" ht="15.75" customHeight="1">
      <c r="A1185" s="22"/>
      <c r="B1185" s="27" t="s">
        <v>21</v>
      </c>
      <c r="C1185" s="27">
        <v>1185732</v>
      </c>
      <c r="D1185" s="28">
        <v>44333</v>
      </c>
      <c r="E1185" s="27" t="s">
        <v>22</v>
      </c>
      <c r="F1185" s="27" t="s">
        <v>66</v>
      </c>
      <c r="G1185" s="27" t="s">
        <v>67</v>
      </c>
      <c r="H1185" s="27" t="s">
        <v>27</v>
      </c>
      <c r="I1185" s="29">
        <v>0.45</v>
      </c>
      <c r="J1185" s="30">
        <v>1250</v>
      </c>
      <c r="K1185" s="31">
        <f t="shared" si="8"/>
        <v>562.5</v>
      </c>
      <c r="L1185" s="31">
        <f t="shared" si="9"/>
        <v>168.75</v>
      </c>
      <c r="M1185" s="32">
        <v>0.3</v>
      </c>
      <c r="O1185" s="37"/>
      <c r="P1185" s="38"/>
      <c r="Q1185" s="33"/>
      <c r="R1185" s="34"/>
    </row>
    <row r="1186" spans="1:18" ht="15.75" customHeight="1">
      <c r="A1186" s="22"/>
      <c r="B1186" s="27" t="s">
        <v>21</v>
      </c>
      <c r="C1186" s="27">
        <v>1185732</v>
      </c>
      <c r="D1186" s="28">
        <v>44333</v>
      </c>
      <c r="E1186" s="27" t="s">
        <v>22</v>
      </c>
      <c r="F1186" s="27" t="s">
        <v>66</v>
      </c>
      <c r="G1186" s="27" t="s">
        <v>67</v>
      </c>
      <c r="H1186" s="27" t="s">
        <v>28</v>
      </c>
      <c r="I1186" s="29">
        <v>0.54999999999999993</v>
      </c>
      <c r="J1186" s="30">
        <v>1500</v>
      </c>
      <c r="K1186" s="31">
        <f t="shared" si="8"/>
        <v>824.99999999999989</v>
      </c>
      <c r="L1186" s="31">
        <f t="shared" si="9"/>
        <v>206.24999999999997</v>
      </c>
      <c r="M1186" s="32">
        <v>0.25</v>
      </c>
      <c r="O1186" s="37"/>
      <c r="P1186" s="38"/>
      <c r="Q1186" s="33"/>
      <c r="R1186" s="34"/>
    </row>
    <row r="1187" spans="1:18" ht="15.75" customHeight="1">
      <c r="A1187" s="22"/>
      <c r="B1187" s="27" t="s">
        <v>21</v>
      </c>
      <c r="C1187" s="27">
        <v>1185732</v>
      </c>
      <c r="D1187" s="28">
        <v>44333</v>
      </c>
      <c r="E1187" s="27" t="s">
        <v>22</v>
      </c>
      <c r="F1187" s="27" t="s">
        <v>66</v>
      </c>
      <c r="G1187" s="27" t="s">
        <v>67</v>
      </c>
      <c r="H1187" s="27" t="s">
        <v>29</v>
      </c>
      <c r="I1187" s="29">
        <v>0.6</v>
      </c>
      <c r="J1187" s="30">
        <v>2750</v>
      </c>
      <c r="K1187" s="31">
        <f t="shared" si="8"/>
        <v>1650</v>
      </c>
      <c r="L1187" s="31">
        <f t="shared" si="9"/>
        <v>660</v>
      </c>
      <c r="M1187" s="32">
        <v>0.4</v>
      </c>
      <c r="O1187" s="37"/>
      <c r="P1187" s="38"/>
      <c r="Q1187" s="33"/>
      <c r="R1187" s="34"/>
    </row>
    <row r="1188" spans="1:18" ht="15.75" customHeight="1">
      <c r="A1188" s="22"/>
      <c r="B1188" s="27" t="s">
        <v>21</v>
      </c>
      <c r="C1188" s="27">
        <v>1185732</v>
      </c>
      <c r="D1188" s="28">
        <v>44366</v>
      </c>
      <c r="E1188" s="27" t="s">
        <v>22</v>
      </c>
      <c r="F1188" s="27" t="s">
        <v>66</v>
      </c>
      <c r="G1188" s="27" t="s">
        <v>67</v>
      </c>
      <c r="H1188" s="27" t="s">
        <v>24</v>
      </c>
      <c r="I1188" s="29">
        <v>0.54999999999999993</v>
      </c>
      <c r="J1188" s="30">
        <v>5250</v>
      </c>
      <c r="K1188" s="31">
        <f t="shared" si="8"/>
        <v>2887.4999999999995</v>
      </c>
      <c r="L1188" s="31">
        <f t="shared" si="9"/>
        <v>1010.6249999999998</v>
      </c>
      <c r="M1188" s="32">
        <v>0.35</v>
      </c>
      <c r="O1188" s="37"/>
      <c r="P1188" s="38"/>
      <c r="Q1188" s="33"/>
      <c r="R1188" s="34"/>
    </row>
    <row r="1189" spans="1:18" ht="15.75" customHeight="1">
      <c r="A1189" s="22"/>
      <c r="B1189" s="27" t="s">
        <v>21</v>
      </c>
      <c r="C1189" s="27">
        <v>1185732</v>
      </c>
      <c r="D1189" s="28">
        <v>44366</v>
      </c>
      <c r="E1189" s="27" t="s">
        <v>22</v>
      </c>
      <c r="F1189" s="27" t="s">
        <v>66</v>
      </c>
      <c r="G1189" s="27" t="s">
        <v>67</v>
      </c>
      <c r="H1189" s="27" t="s">
        <v>25</v>
      </c>
      <c r="I1189" s="29">
        <v>0.5</v>
      </c>
      <c r="J1189" s="30">
        <v>2750</v>
      </c>
      <c r="K1189" s="31">
        <f t="shared" si="8"/>
        <v>1375</v>
      </c>
      <c r="L1189" s="31">
        <f t="shared" si="9"/>
        <v>481.24999999999994</v>
      </c>
      <c r="M1189" s="32">
        <v>0.35</v>
      </c>
      <c r="O1189" s="37"/>
      <c r="P1189" s="38"/>
      <c r="Q1189" s="33"/>
      <c r="R1189" s="34"/>
    </row>
    <row r="1190" spans="1:18" ht="15.75" customHeight="1">
      <c r="A1190" s="22"/>
      <c r="B1190" s="27" t="s">
        <v>21</v>
      </c>
      <c r="C1190" s="27">
        <v>1185732</v>
      </c>
      <c r="D1190" s="28">
        <v>44366</v>
      </c>
      <c r="E1190" s="27" t="s">
        <v>22</v>
      </c>
      <c r="F1190" s="27" t="s">
        <v>66</v>
      </c>
      <c r="G1190" s="27" t="s">
        <v>67</v>
      </c>
      <c r="H1190" s="27" t="s">
        <v>26</v>
      </c>
      <c r="I1190" s="29">
        <v>0.45</v>
      </c>
      <c r="J1190" s="30">
        <v>2000</v>
      </c>
      <c r="K1190" s="31">
        <f t="shared" si="8"/>
        <v>900</v>
      </c>
      <c r="L1190" s="31">
        <f t="shared" si="9"/>
        <v>359.99999999999994</v>
      </c>
      <c r="M1190" s="32">
        <v>0.39999999999999997</v>
      </c>
      <c r="O1190" s="37"/>
      <c r="P1190" s="38"/>
      <c r="Q1190" s="33"/>
      <c r="R1190" s="34"/>
    </row>
    <row r="1191" spans="1:18" ht="15.75" customHeight="1">
      <c r="A1191" s="22"/>
      <c r="B1191" s="27" t="s">
        <v>21</v>
      </c>
      <c r="C1191" s="27">
        <v>1185732</v>
      </c>
      <c r="D1191" s="28">
        <v>44366</v>
      </c>
      <c r="E1191" s="27" t="s">
        <v>22</v>
      </c>
      <c r="F1191" s="27" t="s">
        <v>66</v>
      </c>
      <c r="G1191" s="27" t="s">
        <v>67</v>
      </c>
      <c r="H1191" s="27" t="s">
        <v>27</v>
      </c>
      <c r="I1191" s="29">
        <v>0.45</v>
      </c>
      <c r="J1191" s="30">
        <v>1750</v>
      </c>
      <c r="K1191" s="31">
        <f t="shared" si="8"/>
        <v>787.5</v>
      </c>
      <c r="L1191" s="31">
        <f t="shared" si="9"/>
        <v>236.25</v>
      </c>
      <c r="M1191" s="32">
        <v>0.3</v>
      </c>
      <c r="O1191" s="37"/>
      <c r="P1191" s="38"/>
      <c r="Q1191" s="33"/>
      <c r="R1191" s="34"/>
    </row>
    <row r="1192" spans="1:18" ht="15.75" customHeight="1">
      <c r="A1192" s="22"/>
      <c r="B1192" s="27" t="s">
        <v>21</v>
      </c>
      <c r="C1192" s="27">
        <v>1185732</v>
      </c>
      <c r="D1192" s="28">
        <v>44366</v>
      </c>
      <c r="E1192" s="27" t="s">
        <v>22</v>
      </c>
      <c r="F1192" s="27" t="s">
        <v>66</v>
      </c>
      <c r="G1192" s="27" t="s">
        <v>67</v>
      </c>
      <c r="H1192" s="27" t="s">
        <v>28</v>
      </c>
      <c r="I1192" s="29">
        <v>0.54999999999999993</v>
      </c>
      <c r="J1192" s="30">
        <v>1750</v>
      </c>
      <c r="K1192" s="31">
        <f t="shared" si="8"/>
        <v>962.49999999999989</v>
      </c>
      <c r="L1192" s="31">
        <f t="shared" si="9"/>
        <v>240.62499999999997</v>
      </c>
      <c r="M1192" s="32">
        <v>0.25</v>
      </c>
      <c r="O1192" s="37"/>
      <c r="P1192" s="38"/>
      <c r="Q1192" s="33"/>
      <c r="R1192" s="34"/>
    </row>
    <row r="1193" spans="1:18" ht="15.75" customHeight="1">
      <c r="A1193" s="22"/>
      <c r="B1193" s="27" t="s">
        <v>21</v>
      </c>
      <c r="C1193" s="27">
        <v>1185732</v>
      </c>
      <c r="D1193" s="28">
        <v>44366</v>
      </c>
      <c r="E1193" s="27" t="s">
        <v>22</v>
      </c>
      <c r="F1193" s="27" t="s">
        <v>66</v>
      </c>
      <c r="G1193" s="27" t="s">
        <v>67</v>
      </c>
      <c r="H1193" s="27" t="s">
        <v>29</v>
      </c>
      <c r="I1193" s="29">
        <v>0.6</v>
      </c>
      <c r="J1193" s="30">
        <v>3250</v>
      </c>
      <c r="K1193" s="31">
        <f t="shared" si="8"/>
        <v>1950</v>
      </c>
      <c r="L1193" s="31">
        <f t="shared" si="9"/>
        <v>780</v>
      </c>
      <c r="M1193" s="32">
        <v>0.4</v>
      </c>
      <c r="O1193" s="37"/>
      <c r="P1193" s="38"/>
      <c r="Q1193" s="33"/>
      <c r="R1193" s="34"/>
    </row>
    <row r="1194" spans="1:18" ht="15.75" customHeight="1">
      <c r="A1194" s="22"/>
      <c r="B1194" s="27" t="s">
        <v>21</v>
      </c>
      <c r="C1194" s="27">
        <v>1185732</v>
      </c>
      <c r="D1194" s="28">
        <v>44394</v>
      </c>
      <c r="E1194" s="27" t="s">
        <v>22</v>
      </c>
      <c r="F1194" s="27" t="s">
        <v>66</v>
      </c>
      <c r="G1194" s="27" t="s">
        <v>67</v>
      </c>
      <c r="H1194" s="27" t="s">
        <v>24</v>
      </c>
      <c r="I1194" s="29">
        <v>0.54999999999999993</v>
      </c>
      <c r="J1194" s="30">
        <v>5500</v>
      </c>
      <c r="K1194" s="31">
        <f t="shared" si="8"/>
        <v>3024.9999999999995</v>
      </c>
      <c r="L1194" s="31">
        <f t="shared" si="9"/>
        <v>1058.7499999999998</v>
      </c>
      <c r="M1194" s="32">
        <v>0.35</v>
      </c>
      <c r="O1194" s="37"/>
      <c r="P1194" s="38"/>
      <c r="Q1194" s="33"/>
      <c r="R1194" s="34"/>
    </row>
    <row r="1195" spans="1:18" ht="15.75" customHeight="1">
      <c r="A1195" s="22"/>
      <c r="B1195" s="27" t="s">
        <v>21</v>
      </c>
      <c r="C1195" s="27">
        <v>1185732</v>
      </c>
      <c r="D1195" s="28">
        <v>44394</v>
      </c>
      <c r="E1195" s="27" t="s">
        <v>22</v>
      </c>
      <c r="F1195" s="27" t="s">
        <v>66</v>
      </c>
      <c r="G1195" s="27" t="s">
        <v>67</v>
      </c>
      <c r="H1195" s="27" t="s">
        <v>25</v>
      </c>
      <c r="I1195" s="29">
        <v>0.5</v>
      </c>
      <c r="J1195" s="30">
        <v>3000</v>
      </c>
      <c r="K1195" s="31">
        <f t="shared" si="8"/>
        <v>1500</v>
      </c>
      <c r="L1195" s="31">
        <f t="shared" si="9"/>
        <v>525</v>
      </c>
      <c r="M1195" s="32">
        <v>0.35</v>
      </c>
      <c r="O1195" s="37"/>
      <c r="P1195" s="38"/>
      <c r="Q1195" s="33"/>
      <c r="R1195" s="34"/>
    </row>
    <row r="1196" spans="1:18" ht="15.75" customHeight="1">
      <c r="A1196" s="22"/>
      <c r="B1196" s="27" t="s">
        <v>21</v>
      </c>
      <c r="C1196" s="27">
        <v>1185732</v>
      </c>
      <c r="D1196" s="28">
        <v>44394</v>
      </c>
      <c r="E1196" s="27" t="s">
        <v>22</v>
      </c>
      <c r="F1196" s="27" t="s">
        <v>66</v>
      </c>
      <c r="G1196" s="27" t="s">
        <v>67</v>
      </c>
      <c r="H1196" s="27" t="s">
        <v>26</v>
      </c>
      <c r="I1196" s="29">
        <v>0.45</v>
      </c>
      <c r="J1196" s="30">
        <v>2250</v>
      </c>
      <c r="K1196" s="31">
        <f t="shared" si="8"/>
        <v>1012.5</v>
      </c>
      <c r="L1196" s="31">
        <f t="shared" si="9"/>
        <v>404.99999999999994</v>
      </c>
      <c r="M1196" s="32">
        <v>0.39999999999999997</v>
      </c>
      <c r="O1196" s="37"/>
      <c r="P1196" s="38"/>
      <c r="Q1196" s="33"/>
      <c r="R1196" s="34"/>
    </row>
    <row r="1197" spans="1:18" ht="15.75" customHeight="1">
      <c r="A1197" s="22"/>
      <c r="B1197" s="27" t="s">
        <v>21</v>
      </c>
      <c r="C1197" s="27">
        <v>1185732</v>
      </c>
      <c r="D1197" s="28">
        <v>44394</v>
      </c>
      <c r="E1197" s="27" t="s">
        <v>22</v>
      </c>
      <c r="F1197" s="27" t="s">
        <v>66</v>
      </c>
      <c r="G1197" s="27" t="s">
        <v>67</v>
      </c>
      <c r="H1197" s="27" t="s">
        <v>27</v>
      </c>
      <c r="I1197" s="29">
        <v>0.45</v>
      </c>
      <c r="J1197" s="30">
        <v>1750</v>
      </c>
      <c r="K1197" s="31">
        <f t="shared" si="8"/>
        <v>787.5</v>
      </c>
      <c r="L1197" s="31">
        <f t="shared" si="9"/>
        <v>236.25</v>
      </c>
      <c r="M1197" s="32">
        <v>0.3</v>
      </c>
      <c r="O1197" s="37"/>
      <c r="P1197" s="38"/>
      <c r="Q1197" s="33"/>
      <c r="R1197" s="34"/>
    </row>
    <row r="1198" spans="1:18" ht="15.75" customHeight="1">
      <c r="A1198" s="22"/>
      <c r="B1198" s="27" t="s">
        <v>21</v>
      </c>
      <c r="C1198" s="27">
        <v>1185732</v>
      </c>
      <c r="D1198" s="28">
        <v>44394</v>
      </c>
      <c r="E1198" s="27" t="s">
        <v>22</v>
      </c>
      <c r="F1198" s="27" t="s">
        <v>66</v>
      </c>
      <c r="G1198" s="27" t="s">
        <v>67</v>
      </c>
      <c r="H1198" s="27" t="s">
        <v>28</v>
      </c>
      <c r="I1198" s="29">
        <v>0.54999999999999993</v>
      </c>
      <c r="J1198" s="30">
        <v>2000</v>
      </c>
      <c r="K1198" s="31">
        <f t="shared" si="8"/>
        <v>1099.9999999999998</v>
      </c>
      <c r="L1198" s="31">
        <f t="shared" si="9"/>
        <v>274.99999999999994</v>
      </c>
      <c r="M1198" s="32">
        <v>0.25</v>
      </c>
      <c r="O1198" s="37"/>
      <c r="P1198" s="38"/>
      <c r="Q1198" s="33"/>
      <c r="R1198" s="34"/>
    </row>
    <row r="1199" spans="1:18" ht="15.75" customHeight="1">
      <c r="A1199" s="22"/>
      <c r="B1199" s="27" t="s">
        <v>21</v>
      </c>
      <c r="C1199" s="27">
        <v>1185732</v>
      </c>
      <c r="D1199" s="28">
        <v>44394</v>
      </c>
      <c r="E1199" s="27" t="s">
        <v>22</v>
      </c>
      <c r="F1199" s="27" t="s">
        <v>66</v>
      </c>
      <c r="G1199" s="27" t="s">
        <v>67</v>
      </c>
      <c r="H1199" s="27" t="s">
        <v>29</v>
      </c>
      <c r="I1199" s="29">
        <v>0.6</v>
      </c>
      <c r="J1199" s="30">
        <v>3750</v>
      </c>
      <c r="K1199" s="31">
        <f t="shared" si="8"/>
        <v>2250</v>
      </c>
      <c r="L1199" s="31">
        <f t="shared" si="9"/>
        <v>900</v>
      </c>
      <c r="M1199" s="32">
        <v>0.4</v>
      </c>
      <c r="O1199" s="37"/>
      <c r="P1199" s="38"/>
      <c r="Q1199" s="33"/>
      <c r="R1199" s="34"/>
    </row>
    <row r="1200" spans="1:18" ht="15.75" customHeight="1">
      <c r="A1200" s="22"/>
      <c r="B1200" s="27" t="s">
        <v>21</v>
      </c>
      <c r="C1200" s="27">
        <v>1185732</v>
      </c>
      <c r="D1200" s="28">
        <v>44426</v>
      </c>
      <c r="E1200" s="27" t="s">
        <v>22</v>
      </c>
      <c r="F1200" s="27" t="s">
        <v>66</v>
      </c>
      <c r="G1200" s="27" t="s">
        <v>67</v>
      </c>
      <c r="H1200" s="27" t="s">
        <v>24</v>
      </c>
      <c r="I1200" s="29">
        <v>0.54999999999999993</v>
      </c>
      <c r="J1200" s="30">
        <v>5250</v>
      </c>
      <c r="K1200" s="31">
        <f t="shared" si="8"/>
        <v>2887.4999999999995</v>
      </c>
      <c r="L1200" s="31">
        <f t="shared" si="9"/>
        <v>1010.6249999999998</v>
      </c>
      <c r="M1200" s="32">
        <v>0.35</v>
      </c>
      <c r="O1200" s="37"/>
      <c r="P1200" s="38"/>
      <c r="Q1200" s="33"/>
      <c r="R1200" s="34"/>
    </row>
    <row r="1201" spans="1:18" ht="15.75" customHeight="1">
      <c r="A1201" s="22"/>
      <c r="B1201" s="27" t="s">
        <v>21</v>
      </c>
      <c r="C1201" s="27">
        <v>1185732</v>
      </c>
      <c r="D1201" s="28">
        <v>44426</v>
      </c>
      <c r="E1201" s="27" t="s">
        <v>22</v>
      </c>
      <c r="F1201" s="27" t="s">
        <v>66</v>
      </c>
      <c r="G1201" s="27" t="s">
        <v>67</v>
      </c>
      <c r="H1201" s="27" t="s">
        <v>25</v>
      </c>
      <c r="I1201" s="29">
        <v>0.5</v>
      </c>
      <c r="J1201" s="30">
        <v>3000</v>
      </c>
      <c r="K1201" s="31">
        <f t="shared" si="8"/>
        <v>1500</v>
      </c>
      <c r="L1201" s="31">
        <f t="shared" si="9"/>
        <v>525</v>
      </c>
      <c r="M1201" s="32">
        <v>0.35</v>
      </c>
      <c r="O1201" s="37"/>
      <c r="P1201" s="38"/>
      <c r="Q1201" s="33"/>
      <c r="R1201" s="34"/>
    </row>
    <row r="1202" spans="1:18" ht="15.75" customHeight="1">
      <c r="A1202" s="22"/>
      <c r="B1202" s="27" t="s">
        <v>21</v>
      </c>
      <c r="C1202" s="27">
        <v>1185732</v>
      </c>
      <c r="D1202" s="28">
        <v>44426</v>
      </c>
      <c r="E1202" s="27" t="s">
        <v>22</v>
      </c>
      <c r="F1202" s="27" t="s">
        <v>66</v>
      </c>
      <c r="G1202" s="27" t="s">
        <v>67</v>
      </c>
      <c r="H1202" s="27" t="s">
        <v>26</v>
      </c>
      <c r="I1202" s="29">
        <v>0.45</v>
      </c>
      <c r="J1202" s="30">
        <v>2250</v>
      </c>
      <c r="K1202" s="31">
        <f t="shared" si="8"/>
        <v>1012.5</v>
      </c>
      <c r="L1202" s="31">
        <f t="shared" si="9"/>
        <v>404.99999999999994</v>
      </c>
      <c r="M1202" s="32">
        <v>0.39999999999999997</v>
      </c>
      <c r="O1202" s="37"/>
      <c r="P1202" s="38"/>
      <c r="Q1202" s="33"/>
      <c r="R1202" s="34"/>
    </row>
    <row r="1203" spans="1:18" ht="15.75" customHeight="1">
      <c r="A1203" s="22"/>
      <c r="B1203" s="27" t="s">
        <v>21</v>
      </c>
      <c r="C1203" s="27">
        <v>1185732</v>
      </c>
      <c r="D1203" s="28">
        <v>44426</v>
      </c>
      <c r="E1203" s="27" t="s">
        <v>22</v>
      </c>
      <c r="F1203" s="27" t="s">
        <v>66</v>
      </c>
      <c r="G1203" s="27" t="s">
        <v>67</v>
      </c>
      <c r="H1203" s="27" t="s">
        <v>27</v>
      </c>
      <c r="I1203" s="29">
        <v>0.45</v>
      </c>
      <c r="J1203" s="30">
        <v>1750</v>
      </c>
      <c r="K1203" s="31">
        <f t="shared" si="8"/>
        <v>787.5</v>
      </c>
      <c r="L1203" s="31">
        <f t="shared" si="9"/>
        <v>236.25</v>
      </c>
      <c r="M1203" s="32">
        <v>0.3</v>
      </c>
      <c r="O1203" s="37"/>
      <c r="P1203" s="38"/>
      <c r="Q1203" s="33"/>
      <c r="R1203" s="34"/>
    </row>
    <row r="1204" spans="1:18" ht="15.75" customHeight="1">
      <c r="A1204" s="22"/>
      <c r="B1204" s="27" t="s">
        <v>21</v>
      </c>
      <c r="C1204" s="27">
        <v>1185732</v>
      </c>
      <c r="D1204" s="28">
        <v>44426</v>
      </c>
      <c r="E1204" s="27" t="s">
        <v>22</v>
      </c>
      <c r="F1204" s="27" t="s">
        <v>66</v>
      </c>
      <c r="G1204" s="27" t="s">
        <v>67</v>
      </c>
      <c r="H1204" s="27" t="s">
        <v>28</v>
      </c>
      <c r="I1204" s="29">
        <v>0.54999999999999993</v>
      </c>
      <c r="J1204" s="30">
        <v>1500</v>
      </c>
      <c r="K1204" s="31">
        <f t="shared" si="8"/>
        <v>824.99999999999989</v>
      </c>
      <c r="L1204" s="31">
        <f t="shared" si="9"/>
        <v>206.24999999999997</v>
      </c>
      <c r="M1204" s="32">
        <v>0.25</v>
      </c>
      <c r="O1204" s="37"/>
      <c r="P1204" s="38"/>
      <c r="Q1204" s="33"/>
      <c r="R1204" s="34"/>
    </row>
    <row r="1205" spans="1:18" ht="15.75" customHeight="1">
      <c r="A1205" s="22"/>
      <c r="B1205" s="27" t="s">
        <v>21</v>
      </c>
      <c r="C1205" s="27">
        <v>1185732</v>
      </c>
      <c r="D1205" s="28">
        <v>44426</v>
      </c>
      <c r="E1205" s="27" t="s">
        <v>22</v>
      </c>
      <c r="F1205" s="27" t="s">
        <v>66</v>
      </c>
      <c r="G1205" s="27" t="s">
        <v>67</v>
      </c>
      <c r="H1205" s="27" t="s">
        <v>29</v>
      </c>
      <c r="I1205" s="29">
        <v>0.6</v>
      </c>
      <c r="J1205" s="30">
        <v>3250</v>
      </c>
      <c r="K1205" s="31">
        <f t="shared" si="8"/>
        <v>1950</v>
      </c>
      <c r="L1205" s="31">
        <f t="shared" si="9"/>
        <v>780</v>
      </c>
      <c r="M1205" s="32">
        <v>0.4</v>
      </c>
      <c r="O1205" s="37"/>
      <c r="P1205" s="38"/>
      <c r="Q1205" s="33"/>
      <c r="R1205" s="34"/>
    </row>
    <row r="1206" spans="1:18" ht="15.75" customHeight="1">
      <c r="A1206" s="22"/>
      <c r="B1206" s="27" t="s">
        <v>21</v>
      </c>
      <c r="C1206" s="27">
        <v>1185732</v>
      </c>
      <c r="D1206" s="28">
        <v>44456</v>
      </c>
      <c r="E1206" s="27" t="s">
        <v>22</v>
      </c>
      <c r="F1206" s="27" t="s">
        <v>66</v>
      </c>
      <c r="G1206" s="27" t="s">
        <v>67</v>
      </c>
      <c r="H1206" s="27" t="s">
        <v>24</v>
      </c>
      <c r="I1206" s="29">
        <v>0.54999999999999993</v>
      </c>
      <c r="J1206" s="30">
        <v>4500</v>
      </c>
      <c r="K1206" s="31">
        <f t="shared" si="8"/>
        <v>2474.9999999999995</v>
      </c>
      <c r="L1206" s="31">
        <f t="shared" si="9"/>
        <v>866.24999999999977</v>
      </c>
      <c r="M1206" s="32">
        <v>0.35</v>
      </c>
      <c r="O1206" s="37"/>
      <c r="P1206" s="38"/>
      <c r="Q1206" s="33"/>
      <c r="R1206" s="34"/>
    </row>
    <row r="1207" spans="1:18" ht="15.75" customHeight="1">
      <c r="A1207" s="22"/>
      <c r="B1207" s="27" t="s">
        <v>21</v>
      </c>
      <c r="C1207" s="27">
        <v>1185732</v>
      </c>
      <c r="D1207" s="28">
        <v>44456</v>
      </c>
      <c r="E1207" s="27" t="s">
        <v>22</v>
      </c>
      <c r="F1207" s="27" t="s">
        <v>66</v>
      </c>
      <c r="G1207" s="27" t="s">
        <v>67</v>
      </c>
      <c r="H1207" s="27" t="s">
        <v>25</v>
      </c>
      <c r="I1207" s="29">
        <v>0.5</v>
      </c>
      <c r="J1207" s="30">
        <v>2500</v>
      </c>
      <c r="K1207" s="31">
        <f t="shared" si="8"/>
        <v>1250</v>
      </c>
      <c r="L1207" s="31">
        <f t="shared" si="9"/>
        <v>437.5</v>
      </c>
      <c r="M1207" s="32">
        <v>0.35</v>
      </c>
      <c r="O1207" s="37"/>
      <c r="P1207" s="38"/>
      <c r="Q1207" s="33"/>
      <c r="R1207" s="34"/>
    </row>
    <row r="1208" spans="1:18" ht="15.75" customHeight="1">
      <c r="A1208" s="22"/>
      <c r="B1208" s="27" t="s">
        <v>21</v>
      </c>
      <c r="C1208" s="27">
        <v>1185732</v>
      </c>
      <c r="D1208" s="28">
        <v>44456</v>
      </c>
      <c r="E1208" s="27" t="s">
        <v>22</v>
      </c>
      <c r="F1208" s="27" t="s">
        <v>66</v>
      </c>
      <c r="G1208" s="27" t="s">
        <v>67</v>
      </c>
      <c r="H1208" s="27" t="s">
        <v>26</v>
      </c>
      <c r="I1208" s="29">
        <v>0.45</v>
      </c>
      <c r="J1208" s="30">
        <v>1500</v>
      </c>
      <c r="K1208" s="31">
        <f t="shared" si="8"/>
        <v>675</v>
      </c>
      <c r="L1208" s="31">
        <f t="shared" si="9"/>
        <v>270</v>
      </c>
      <c r="M1208" s="32">
        <v>0.39999999999999997</v>
      </c>
      <c r="O1208" s="37"/>
      <c r="P1208" s="38"/>
      <c r="Q1208" s="33"/>
      <c r="R1208" s="34"/>
    </row>
    <row r="1209" spans="1:18" ht="15.75" customHeight="1">
      <c r="A1209" s="22"/>
      <c r="B1209" s="27" t="s">
        <v>21</v>
      </c>
      <c r="C1209" s="27">
        <v>1185732</v>
      </c>
      <c r="D1209" s="28">
        <v>44456</v>
      </c>
      <c r="E1209" s="27" t="s">
        <v>22</v>
      </c>
      <c r="F1209" s="27" t="s">
        <v>66</v>
      </c>
      <c r="G1209" s="27" t="s">
        <v>67</v>
      </c>
      <c r="H1209" s="27" t="s">
        <v>27</v>
      </c>
      <c r="I1209" s="29">
        <v>0.45</v>
      </c>
      <c r="J1209" s="30">
        <v>1250</v>
      </c>
      <c r="K1209" s="31">
        <f t="shared" si="8"/>
        <v>562.5</v>
      </c>
      <c r="L1209" s="31">
        <f t="shared" si="9"/>
        <v>168.75</v>
      </c>
      <c r="M1209" s="32">
        <v>0.3</v>
      </c>
      <c r="O1209" s="37"/>
      <c r="P1209" s="38"/>
      <c r="Q1209" s="33"/>
      <c r="R1209" s="34"/>
    </row>
    <row r="1210" spans="1:18" ht="15.75" customHeight="1">
      <c r="A1210" s="22"/>
      <c r="B1210" s="27" t="s">
        <v>21</v>
      </c>
      <c r="C1210" s="27">
        <v>1185732</v>
      </c>
      <c r="D1210" s="28">
        <v>44456</v>
      </c>
      <c r="E1210" s="27" t="s">
        <v>22</v>
      </c>
      <c r="F1210" s="27" t="s">
        <v>66</v>
      </c>
      <c r="G1210" s="27" t="s">
        <v>67</v>
      </c>
      <c r="H1210" s="27" t="s">
        <v>28</v>
      </c>
      <c r="I1210" s="29">
        <v>0.54999999999999993</v>
      </c>
      <c r="J1210" s="30">
        <v>1250</v>
      </c>
      <c r="K1210" s="31">
        <f t="shared" si="8"/>
        <v>687.49999999999989</v>
      </c>
      <c r="L1210" s="31">
        <f t="shared" si="9"/>
        <v>171.87499999999997</v>
      </c>
      <c r="M1210" s="32">
        <v>0.25</v>
      </c>
      <c r="O1210" s="37"/>
      <c r="P1210" s="38"/>
      <c r="Q1210" s="33"/>
      <c r="R1210" s="34"/>
    </row>
    <row r="1211" spans="1:18" ht="15.75" customHeight="1">
      <c r="A1211" s="22"/>
      <c r="B1211" s="27" t="s">
        <v>21</v>
      </c>
      <c r="C1211" s="27">
        <v>1185732</v>
      </c>
      <c r="D1211" s="28">
        <v>44456</v>
      </c>
      <c r="E1211" s="27" t="s">
        <v>22</v>
      </c>
      <c r="F1211" s="27" t="s">
        <v>66</v>
      </c>
      <c r="G1211" s="27" t="s">
        <v>67</v>
      </c>
      <c r="H1211" s="27" t="s">
        <v>29</v>
      </c>
      <c r="I1211" s="29">
        <v>0.6</v>
      </c>
      <c r="J1211" s="30">
        <v>2250</v>
      </c>
      <c r="K1211" s="31">
        <f t="shared" si="8"/>
        <v>1350</v>
      </c>
      <c r="L1211" s="31">
        <f t="shared" si="9"/>
        <v>540</v>
      </c>
      <c r="M1211" s="32">
        <v>0.4</v>
      </c>
      <c r="O1211" s="37"/>
      <c r="P1211" s="38"/>
      <c r="Q1211" s="33"/>
      <c r="R1211" s="34"/>
    </row>
    <row r="1212" spans="1:18" ht="15.75" customHeight="1">
      <c r="A1212" s="22"/>
      <c r="B1212" s="27" t="s">
        <v>21</v>
      </c>
      <c r="C1212" s="27">
        <v>1185732</v>
      </c>
      <c r="D1212" s="28">
        <v>44488</v>
      </c>
      <c r="E1212" s="27" t="s">
        <v>22</v>
      </c>
      <c r="F1212" s="27" t="s">
        <v>66</v>
      </c>
      <c r="G1212" s="27" t="s">
        <v>67</v>
      </c>
      <c r="H1212" s="27" t="s">
        <v>24</v>
      </c>
      <c r="I1212" s="29">
        <v>0.6</v>
      </c>
      <c r="J1212" s="30">
        <v>4000</v>
      </c>
      <c r="K1212" s="31">
        <f t="shared" si="8"/>
        <v>2400</v>
      </c>
      <c r="L1212" s="31">
        <f t="shared" si="9"/>
        <v>840</v>
      </c>
      <c r="M1212" s="32">
        <v>0.35</v>
      </c>
      <c r="O1212" s="37"/>
      <c r="P1212" s="38"/>
      <c r="Q1212" s="33"/>
      <c r="R1212" s="34"/>
    </row>
    <row r="1213" spans="1:18" ht="15.75" customHeight="1">
      <c r="A1213" s="22"/>
      <c r="B1213" s="27" t="s">
        <v>21</v>
      </c>
      <c r="C1213" s="27">
        <v>1185732</v>
      </c>
      <c r="D1213" s="28">
        <v>44488</v>
      </c>
      <c r="E1213" s="27" t="s">
        <v>22</v>
      </c>
      <c r="F1213" s="27" t="s">
        <v>66</v>
      </c>
      <c r="G1213" s="27" t="s">
        <v>67</v>
      </c>
      <c r="H1213" s="27" t="s">
        <v>25</v>
      </c>
      <c r="I1213" s="29">
        <v>0.55000000000000004</v>
      </c>
      <c r="J1213" s="30">
        <v>2250</v>
      </c>
      <c r="K1213" s="31">
        <f t="shared" si="8"/>
        <v>1237.5</v>
      </c>
      <c r="L1213" s="31">
        <f t="shared" si="9"/>
        <v>433.125</v>
      </c>
      <c r="M1213" s="32">
        <v>0.35</v>
      </c>
      <c r="O1213" s="37"/>
      <c r="P1213" s="38"/>
      <c r="Q1213" s="33"/>
      <c r="R1213" s="34"/>
    </row>
    <row r="1214" spans="1:18" ht="15.75" customHeight="1">
      <c r="A1214" s="22"/>
      <c r="B1214" s="27" t="s">
        <v>21</v>
      </c>
      <c r="C1214" s="27">
        <v>1185732</v>
      </c>
      <c r="D1214" s="28">
        <v>44488</v>
      </c>
      <c r="E1214" s="27" t="s">
        <v>22</v>
      </c>
      <c r="F1214" s="27" t="s">
        <v>66</v>
      </c>
      <c r="G1214" s="27" t="s">
        <v>67</v>
      </c>
      <c r="H1214" s="27" t="s">
        <v>26</v>
      </c>
      <c r="I1214" s="29">
        <v>0.55000000000000004</v>
      </c>
      <c r="J1214" s="30">
        <v>1250</v>
      </c>
      <c r="K1214" s="31">
        <f t="shared" si="8"/>
        <v>687.5</v>
      </c>
      <c r="L1214" s="31">
        <f t="shared" si="9"/>
        <v>275</v>
      </c>
      <c r="M1214" s="32">
        <v>0.39999999999999997</v>
      </c>
      <c r="O1214" s="37"/>
      <c r="P1214" s="38"/>
      <c r="Q1214" s="33"/>
      <c r="R1214" s="34"/>
    </row>
    <row r="1215" spans="1:18" ht="15.75" customHeight="1">
      <c r="A1215" s="22"/>
      <c r="B1215" s="27" t="s">
        <v>21</v>
      </c>
      <c r="C1215" s="27">
        <v>1185732</v>
      </c>
      <c r="D1215" s="28">
        <v>44488</v>
      </c>
      <c r="E1215" s="27" t="s">
        <v>22</v>
      </c>
      <c r="F1215" s="27" t="s">
        <v>66</v>
      </c>
      <c r="G1215" s="27" t="s">
        <v>67</v>
      </c>
      <c r="H1215" s="27" t="s">
        <v>27</v>
      </c>
      <c r="I1215" s="29">
        <v>0.55000000000000004</v>
      </c>
      <c r="J1215" s="30">
        <v>1000</v>
      </c>
      <c r="K1215" s="31">
        <f t="shared" si="8"/>
        <v>550</v>
      </c>
      <c r="L1215" s="31">
        <f t="shared" si="9"/>
        <v>165</v>
      </c>
      <c r="M1215" s="32">
        <v>0.3</v>
      </c>
      <c r="O1215" s="37"/>
      <c r="P1215" s="38"/>
      <c r="Q1215" s="33"/>
      <c r="R1215" s="34"/>
    </row>
    <row r="1216" spans="1:18" ht="15.75" customHeight="1">
      <c r="A1216" s="22"/>
      <c r="B1216" s="27" t="s">
        <v>21</v>
      </c>
      <c r="C1216" s="27">
        <v>1185732</v>
      </c>
      <c r="D1216" s="28">
        <v>44488</v>
      </c>
      <c r="E1216" s="27" t="s">
        <v>22</v>
      </c>
      <c r="F1216" s="27" t="s">
        <v>66</v>
      </c>
      <c r="G1216" s="27" t="s">
        <v>67</v>
      </c>
      <c r="H1216" s="27" t="s">
        <v>28</v>
      </c>
      <c r="I1216" s="29">
        <v>0.65</v>
      </c>
      <c r="J1216" s="30">
        <v>1000</v>
      </c>
      <c r="K1216" s="31">
        <f t="shared" si="8"/>
        <v>650</v>
      </c>
      <c r="L1216" s="31">
        <f t="shared" si="9"/>
        <v>162.5</v>
      </c>
      <c r="M1216" s="32">
        <v>0.25</v>
      </c>
      <c r="O1216" s="37"/>
      <c r="P1216" s="38"/>
      <c r="Q1216" s="33"/>
      <c r="R1216" s="34"/>
    </row>
    <row r="1217" spans="1:18" ht="15.75" customHeight="1">
      <c r="A1217" s="22"/>
      <c r="B1217" s="27" t="s">
        <v>21</v>
      </c>
      <c r="C1217" s="27">
        <v>1185732</v>
      </c>
      <c r="D1217" s="28">
        <v>44488</v>
      </c>
      <c r="E1217" s="27" t="s">
        <v>22</v>
      </c>
      <c r="F1217" s="27" t="s">
        <v>66</v>
      </c>
      <c r="G1217" s="27" t="s">
        <v>67</v>
      </c>
      <c r="H1217" s="27" t="s">
        <v>29</v>
      </c>
      <c r="I1217" s="29">
        <v>0.7</v>
      </c>
      <c r="J1217" s="30">
        <v>2250</v>
      </c>
      <c r="K1217" s="31">
        <f t="shared" si="8"/>
        <v>1575</v>
      </c>
      <c r="L1217" s="31">
        <f t="shared" si="9"/>
        <v>630</v>
      </c>
      <c r="M1217" s="32">
        <v>0.4</v>
      </c>
      <c r="O1217" s="37"/>
      <c r="P1217" s="38"/>
      <c r="Q1217" s="33"/>
      <c r="R1217" s="34"/>
    </row>
    <row r="1218" spans="1:18" ht="15.75" customHeight="1">
      <c r="A1218" s="22"/>
      <c r="B1218" s="27" t="s">
        <v>21</v>
      </c>
      <c r="C1218" s="27">
        <v>1185732</v>
      </c>
      <c r="D1218" s="28">
        <v>44518</v>
      </c>
      <c r="E1218" s="27" t="s">
        <v>22</v>
      </c>
      <c r="F1218" s="27" t="s">
        <v>66</v>
      </c>
      <c r="G1218" s="27" t="s">
        <v>67</v>
      </c>
      <c r="H1218" s="27" t="s">
        <v>24</v>
      </c>
      <c r="I1218" s="29">
        <v>0.65</v>
      </c>
      <c r="J1218" s="30">
        <v>3750</v>
      </c>
      <c r="K1218" s="31">
        <f t="shared" si="8"/>
        <v>2437.5</v>
      </c>
      <c r="L1218" s="31">
        <f t="shared" si="9"/>
        <v>853.125</v>
      </c>
      <c r="M1218" s="32">
        <v>0.35</v>
      </c>
      <c r="O1218" s="37"/>
      <c r="P1218" s="38"/>
      <c r="Q1218" s="33"/>
      <c r="R1218" s="34"/>
    </row>
    <row r="1219" spans="1:18" ht="15.75" customHeight="1">
      <c r="A1219" s="22"/>
      <c r="B1219" s="27" t="s">
        <v>21</v>
      </c>
      <c r="C1219" s="27">
        <v>1185732</v>
      </c>
      <c r="D1219" s="28">
        <v>44518</v>
      </c>
      <c r="E1219" s="27" t="s">
        <v>22</v>
      </c>
      <c r="F1219" s="27" t="s">
        <v>66</v>
      </c>
      <c r="G1219" s="27" t="s">
        <v>67</v>
      </c>
      <c r="H1219" s="27" t="s">
        <v>25</v>
      </c>
      <c r="I1219" s="29">
        <v>0.55000000000000004</v>
      </c>
      <c r="J1219" s="30">
        <v>2000</v>
      </c>
      <c r="K1219" s="31">
        <f t="shared" si="8"/>
        <v>1100</v>
      </c>
      <c r="L1219" s="31">
        <f t="shared" si="9"/>
        <v>385</v>
      </c>
      <c r="M1219" s="32">
        <v>0.35</v>
      </c>
      <c r="O1219" s="37"/>
      <c r="P1219" s="38"/>
      <c r="Q1219" s="33"/>
      <c r="R1219" s="34"/>
    </row>
    <row r="1220" spans="1:18" ht="15.75" customHeight="1">
      <c r="A1220" s="22"/>
      <c r="B1220" s="27" t="s">
        <v>21</v>
      </c>
      <c r="C1220" s="27">
        <v>1185732</v>
      </c>
      <c r="D1220" s="28">
        <v>44518</v>
      </c>
      <c r="E1220" s="27" t="s">
        <v>22</v>
      </c>
      <c r="F1220" s="27" t="s">
        <v>66</v>
      </c>
      <c r="G1220" s="27" t="s">
        <v>67</v>
      </c>
      <c r="H1220" s="27" t="s">
        <v>26</v>
      </c>
      <c r="I1220" s="29">
        <v>0.55000000000000004</v>
      </c>
      <c r="J1220" s="30">
        <v>1950</v>
      </c>
      <c r="K1220" s="31">
        <f t="shared" si="8"/>
        <v>1072.5</v>
      </c>
      <c r="L1220" s="31">
        <f t="shared" si="9"/>
        <v>428.99999999999994</v>
      </c>
      <c r="M1220" s="32">
        <v>0.39999999999999997</v>
      </c>
      <c r="O1220" s="37"/>
      <c r="P1220" s="38"/>
      <c r="Q1220" s="33"/>
      <c r="R1220" s="34"/>
    </row>
    <row r="1221" spans="1:18" ht="15.75" customHeight="1">
      <c r="A1221" s="22"/>
      <c r="B1221" s="27" t="s">
        <v>21</v>
      </c>
      <c r="C1221" s="27">
        <v>1185732</v>
      </c>
      <c r="D1221" s="28">
        <v>44518</v>
      </c>
      <c r="E1221" s="27" t="s">
        <v>22</v>
      </c>
      <c r="F1221" s="27" t="s">
        <v>66</v>
      </c>
      <c r="G1221" s="27" t="s">
        <v>67</v>
      </c>
      <c r="H1221" s="27" t="s">
        <v>27</v>
      </c>
      <c r="I1221" s="29">
        <v>0.55000000000000004</v>
      </c>
      <c r="J1221" s="30">
        <v>1750</v>
      </c>
      <c r="K1221" s="31">
        <f t="shared" si="8"/>
        <v>962.50000000000011</v>
      </c>
      <c r="L1221" s="31">
        <f t="shared" si="9"/>
        <v>288.75</v>
      </c>
      <c r="M1221" s="32">
        <v>0.3</v>
      </c>
      <c r="O1221" s="37"/>
      <c r="P1221" s="38"/>
      <c r="Q1221" s="33"/>
      <c r="R1221" s="34"/>
    </row>
    <row r="1222" spans="1:18" ht="15.75" customHeight="1">
      <c r="A1222" s="22"/>
      <c r="B1222" s="27" t="s">
        <v>21</v>
      </c>
      <c r="C1222" s="27">
        <v>1185732</v>
      </c>
      <c r="D1222" s="28">
        <v>44518</v>
      </c>
      <c r="E1222" s="27" t="s">
        <v>22</v>
      </c>
      <c r="F1222" s="27" t="s">
        <v>66</v>
      </c>
      <c r="G1222" s="27" t="s">
        <v>67</v>
      </c>
      <c r="H1222" s="27" t="s">
        <v>28</v>
      </c>
      <c r="I1222" s="29">
        <v>0.65</v>
      </c>
      <c r="J1222" s="30">
        <v>1500</v>
      </c>
      <c r="K1222" s="31">
        <f t="shared" si="8"/>
        <v>975</v>
      </c>
      <c r="L1222" s="31">
        <f t="shared" si="9"/>
        <v>243.75</v>
      </c>
      <c r="M1222" s="32">
        <v>0.25</v>
      </c>
      <c r="O1222" s="37"/>
      <c r="P1222" s="38"/>
      <c r="Q1222" s="33"/>
      <c r="R1222" s="34"/>
    </row>
    <row r="1223" spans="1:18" ht="15.75" customHeight="1">
      <c r="A1223" s="22"/>
      <c r="B1223" s="27" t="s">
        <v>21</v>
      </c>
      <c r="C1223" s="27">
        <v>1185732</v>
      </c>
      <c r="D1223" s="28">
        <v>44518</v>
      </c>
      <c r="E1223" s="27" t="s">
        <v>22</v>
      </c>
      <c r="F1223" s="27" t="s">
        <v>66</v>
      </c>
      <c r="G1223" s="27" t="s">
        <v>67</v>
      </c>
      <c r="H1223" s="27" t="s">
        <v>29</v>
      </c>
      <c r="I1223" s="29">
        <v>0.7</v>
      </c>
      <c r="J1223" s="30">
        <v>2500</v>
      </c>
      <c r="K1223" s="31">
        <f t="shared" si="8"/>
        <v>1750</v>
      </c>
      <c r="L1223" s="31">
        <f t="shared" si="9"/>
        <v>700</v>
      </c>
      <c r="M1223" s="32">
        <v>0.4</v>
      </c>
      <c r="O1223" s="37"/>
      <c r="P1223" s="38"/>
      <c r="Q1223" s="33"/>
      <c r="R1223" s="34"/>
    </row>
    <row r="1224" spans="1:18" ht="15.75" customHeight="1">
      <c r="A1224" s="22"/>
      <c r="B1224" s="27" t="s">
        <v>21</v>
      </c>
      <c r="C1224" s="27">
        <v>1185732</v>
      </c>
      <c r="D1224" s="28">
        <v>44547</v>
      </c>
      <c r="E1224" s="27" t="s">
        <v>22</v>
      </c>
      <c r="F1224" s="27" t="s">
        <v>66</v>
      </c>
      <c r="G1224" s="27" t="s">
        <v>67</v>
      </c>
      <c r="H1224" s="27" t="s">
        <v>24</v>
      </c>
      <c r="I1224" s="29">
        <v>0.65</v>
      </c>
      <c r="J1224" s="30">
        <v>4750</v>
      </c>
      <c r="K1224" s="31">
        <f t="shared" si="8"/>
        <v>3087.5</v>
      </c>
      <c r="L1224" s="31">
        <f t="shared" si="9"/>
        <v>1080.625</v>
      </c>
      <c r="M1224" s="32">
        <v>0.35</v>
      </c>
      <c r="O1224" s="37"/>
      <c r="P1224" s="38"/>
      <c r="Q1224" s="33"/>
      <c r="R1224" s="34"/>
    </row>
    <row r="1225" spans="1:18" ht="15.75" customHeight="1">
      <c r="A1225" s="22"/>
      <c r="B1225" s="27" t="s">
        <v>21</v>
      </c>
      <c r="C1225" s="27">
        <v>1185732</v>
      </c>
      <c r="D1225" s="28">
        <v>44547</v>
      </c>
      <c r="E1225" s="27" t="s">
        <v>22</v>
      </c>
      <c r="F1225" s="27" t="s">
        <v>66</v>
      </c>
      <c r="G1225" s="27" t="s">
        <v>67</v>
      </c>
      <c r="H1225" s="27" t="s">
        <v>25</v>
      </c>
      <c r="I1225" s="29">
        <v>0.55000000000000004</v>
      </c>
      <c r="J1225" s="30">
        <v>2750</v>
      </c>
      <c r="K1225" s="31">
        <f t="shared" si="8"/>
        <v>1512.5000000000002</v>
      </c>
      <c r="L1225" s="31">
        <f t="shared" si="9"/>
        <v>529.375</v>
      </c>
      <c r="M1225" s="32">
        <v>0.35</v>
      </c>
      <c r="O1225" s="37"/>
      <c r="P1225" s="38"/>
      <c r="Q1225" s="33"/>
      <c r="R1225" s="34"/>
    </row>
    <row r="1226" spans="1:18" ht="15.75" customHeight="1">
      <c r="A1226" s="22"/>
      <c r="B1226" s="27" t="s">
        <v>21</v>
      </c>
      <c r="C1226" s="27">
        <v>1185732</v>
      </c>
      <c r="D1226" s="28">
        <v>44547</v>
      </c>
      <c r="E1226" s="27" t="s">
        <v>22</v>
      </c>
      <c r="F1226" s="27" t="s">
        <v>66</v>
      </c>
      <c r="G1226" s="27" t="s">
        <v>67</v>
      </c>
      <c r="H1226" s="27" t="s">
        <v>26</v>
      </c>
      <c r="I1226" s="29">
        <v>0.55000000000000004</v>
      </c>
      <c r="J1226" s="30">
        <v>2500</v>
      </c>
      <c r="K1226" s="31">
        <f t="shared" si="8"/>
        <v>1375</v>
      </c>
      <c r="L1226" s="31">
        <f t="shared" si="9"/>
        <v>550</v>
      </c>
      <c r="M1226" s="32">
        <v>0.39999999999999997</v>
      </c>
      <c r="O1226" s="37"/>
      <c r="P1226" s="38"/>
      <c r="Q1226" s="33"/>
      <c r="R1226" s="34"/>
    </row>
    <row r="1227" spans="1:18" ht="15.75" customHeight="1">
      <c r="A1227" s="22"/>
      <c r="B1227" s="27" t="s">
        <v>21</v>
      </c>
      <c r="C1227" s="27">
        <v>1185732</v>
      </c>
      <c r="D1227" s="28">
        <v>44547</v>
      </c>
      <c r="E1227" s="27" t="s">
        <v>22</v>
      </c>
      <c r="F1227" s="27" t="s">
        <v>66</v>
      </c>
      <c r="G1227" s="27" t="s">
        <v>67</v>
      </c>
      <c r="H1227" s="27" t="s">
        <v>27</v>
      </c>
      <c r="I1227" s="29">
        <v>0.55000000000000004</v>
      </c>
      <c r="J1227" s="30">
        <v>2000</v>
      </c>
      <c r="K1227" s="31">
        <f t="shared" si="8"/>
        <v>1100</v>
      </c>
      <c r="L1227" s="31">
        <f t="shared" si="9"/>
        <v>330</v>
      </c>
      <c r="M1227" s="32">
        <v>0.3</v>
      </c>
      <c r="O1227" s="37"/>
      <c r="P1227" s="38"/>
      <c r="Q1227" s="33"/>
      <c r="R1227" s="34"/>
    </row>
    <row r="1228" spans="1:18" ht="15.75" customHeight="1">
      <c r="A1228" s="22"/>
      <c r="B1228" s="27" t="s">
        <v>21</v>
      </c>
      <c r="C1228" s="27">
        <v>1185732</v>
      </c>
      <c r="D1228" s="28">
        <v>44547</v>
      </c>
      <c r="E1228" s="27" t="s">
        <v>22</v>
      </c>
      <c r="F1228" s="27" t="s">
        <v>66</v>
      </c>
      <c r="G1228" s="27" t="s">
        <v>67</v>
      </c>
      <c r="H1228" s="27" t="s">
        <v>28</v>
      </c>
      <c r="I1228" s="29">
        <v>0.65</v>
      </c>
      <c r="J1228" s="30">
        <v>2000</v>
      </c>
      <c r="K1228" s="31">
        <f t="shared" si="8"/>
        <v>1300</v>
      </c>
      <c r="L1228" s="31">
        <f t="shared" si="9"/>
        <v>325</v>
      </c>
      <c r="M1228" s="32">
        <v>0.25</v>
      </c>
      <c r="O1228" s="37"/>
      <c r="P1228" s="38"/>
      <c r="Q1228" s="33"/>
      <c r="R1228" s="34"/>
    </row>
    <row r="1229" spans="1:18" ht="15.75" customHeight="1">
      <c r="A1229" s="22"/>
      <c r="B1229" s="27" t="s">
        <v>21</v>
      </c>
      <c r="C1229" s="27">
        <v>1185732</v>
      </c>
      <c r="D1229" s="28">
        <v>44547</v>
      </c>
      <c r="E1229" s="27" t="s">
        <v>22</v>
      </c>
      <c r="F1229" s="27" t="s">
        <v>66</v>
      </c>
      <c r="G1229" s="27" t="s">
        <v>67</v>
      </c>
      <c r="H1229" s="27" t="s">
        <v>29</v>
      </c>
      <c r="I1229" s="29">
        <v>0.7</v>
      </c>
      <c r="J1229" s="30">
        <v>3000</v>
      </c>
      <c r="K1229" s="31">
        <f t="shared" si="8"/>
        <v>2100</v>
      </c>
      <c r="L1229" s="31">
        <f t="shared" si="9"/>
        <v>840</v>
      </c>
      <c r="M1229" s="32">
        <v>0.4</v>
      </c>
      <c r="O1229" s="37"/>
      <c r="P1229" s="38"/>
      <c r="Q1229" s="33"/>
      <c r="R1229" s="34"/>
    </row>
    <row r="1230" spans="1:18" ht="15.75" customHeight="1">
      <c r="A1230" s="22" t="s">
        <v>46</v>
      </c>
      <c r="B1230" s="27" t="s">
        <v>34</v>
      </c>
      <c r="C1230" s="27">
        <v>1128299</v>
      </c>
      <c r="D1230" s="28">
        <v>44206</v>
      </c>
      <c r="E1230" s="27" t="s">
        <v>35</v>
      </c>
      <c r="F1230" s="27" t="s">
        <v>68</v>
      </c>
      <c r="G1230" s="27" t="s">
        <v>69</v>
      </c>
      <c r="H1230" s="27" t="s">
        <v>24</v>
      </c>
      <c r="I1230" s="29">
        <v>0.35000000000000003</v>
      </c>
      <c r="J1230" s="30">
        <v>3750</v>
      </c>
      <c r="K1230" s="31">
        <f t="shared" si="8"/>
        <v>1312.5000000000002</v>
      </c>
      <c r="L1230" s="31">
        <f t="shared" si="9"/>
        <v>328.12500000000006</v>
      </c>
      <c r="M1230" s="32">
        <v>0.25</v>
      </c>
      <c r="O1230" s="37"/>
      <c r="P1230" s="38"/>
      <c r="Q1230" s="33"/>
      <c r="R1230" s="34"/>
    </row>
    <row r="1231" spans="1:18" ht="15.75" customHeight="1">
      <c r="A1231" s="22"/>
      <c r="B1231" s="27" t="s">
        <v>34</v>
      </c>
      <c r="C1231" s="27">
        <v>1128299</v>
      </c>
      <c r="D1231" s="28">
        <v>44206</v>
      </c>
      <c r="E1231" s="27" t="s">
        <v>35</v>
      </c>
      <c r="F1231" s="27" t="s">
        <v>68</v>
      </c>
      <c r="G1231" s="27" t="s">
        <v>69</v>
      </c>
      <c r="H1231" s="27" t="s">
        <v>25</v>
      </c>
      <c r="I1231" s="29">
        <v>0.45</v>
      </c>
      <c r="J1231" s="30">
        <v>3750</v>
      </c>
      <c r="K1231" s="31">
        <f t="shared" si="8"/>
        <v>1687.5</v>
      </c>
      <c r="L1231" s="31">
        <f t="shared" si="9"/>
        <v>337.5</v>
      </c>
      <c r="M1231" s="32">
        <v>0.2</v>
      </c>
      <c r="O1231" s="37"/>
      <c r="P1231" s="38"/>
      <c r="Q1231" s="33"/>
      <c r="R1231" s="34"/>
    </row>
    <row r="1232" spans="1:18" ht="15.75" customHeight="1">
      <c r="A1232" s="22"/>
      <c r="B1232" s="27" t="s">
        <v>34</v>
      </c>
      <c r="C1232" s="27">
        <v>1128299</v>
      </c>
      <c r="D1232" s="28">
        <v>44206</v>
      </c>
      <c r="E1232" s="27" t="s">
        <v>35</v>
      </c>
      <c r="F1232" s="27" t="s">
        <v>68</v>
      </c>
      <c r="G1232" s="27" t="s">
        <v>69</v>
      </c>
      <c r="H1232" s="27" t="s">
        <v>26</v>
      </c>
      <c r="I1232" s="29">
        <v>0.45</v>
      </c>
      <c r="J1232" s="30">
        <v>3750</v>
      </c>
      <c r="K1232" s="31">
        <f t="shared" si="8"/>
        <v>1687.5</v>
      </c>
      <c r="L1232" s="31">
        <f t="shared" si="9"/>
        <v>421.875</v>
      </c>
      <c r="M1232" s="32">
        <v>0.25</v>
      </c>
      <c r="O1232" s="37"/>
      <c r="P1232" s="38"/>
      <c r="Q1232" s="33"/>
      <c r="R1232" s="34"/>
    </row>
    <row r="1233" spans="1:18" ht="15.75" customHeight="1">
      <c r="A1233" s="22"/>
      <c r="B1233" s="27" t="s">
        <v>34</v>
      </c>
      <c r="C1233" s="27">
        <v>1128299</v>
      </c>
      <c r="D1233" s="28">
        <v>44206</v>
      </c>
      <c r="E1233" s="27" t="s">
        <v>35</v>
      </c>
      <c r="F1233" s="27" t="s">
        <v>68</v>
      </c>
      <c r="G1233" s="27" t="s">
        <v>69</v>
      </c>
      <c r="H1233" s="27" t="s">
        <v>27</v>
      </c>
      <c r="I1233" s="29">
        <v>0.45</v>
      </c>
      <c r="J1233" s="30">
        <v>2250</v>
      </c>
      <c r="K1233" s="31">
        <f t="shared" si="8"/>
        <v>1012.5</v>
      </c>
      <c r="L1233" s="31">
        <f t="shared" si="9"/>
        <v>253.125</v>
      </c>
      <c r="M1233" s="32">
        <v>0.25</v>
      </c>
      <c r="O1233" s="37"/>
      <c r="P1233" s="38"/>
      <c r="Q1233" s="33"/>
      <c r="R1233" s="34"/>
    </row>
    <row r="1234" spans="1:18" ht="15.75" customHeight="1">
      <c r="A1234" s="22"/>
      <c r="B1234" s="27" t="s">
        <v>34</v>
      </c>
      <c r="C1234" s="27">
        <v>1128299</v>
      </c>
      <c r="D1234" s="28">
        <v>44206</v>
      </c>
      <c r="E1234" s="27" t="s">
        <v>35</v>
      </c>
      <c r="F1234" s="27" t="s">
        <v>68</v>
      </c>
      <c r="G1234" s="27" t="s">
        <v>69</v>
      </c>
      <c r="H1234" s="27" t="s">
        <v>28</v>
      </c>
      <c r="I1234" s="29">
        <v>0.5</v>
      </c>
      <c r="J1234" s="30">
        <v>1750</v>
      </c>
      <c r="K1234" s="31">
        <f t="shared" si="8"/>
        <v>875</v>
      </c>
      <c r="L1234" s="31">
        <f t="shared" si="9"/>
        <v>131.25</v>
      </c>
      <c r="M1234" s="32">
        <v>0.15</v>
      </c>
      <c r="O1234" s="37"/>
      <c r="P1234" s="38"/>
      <c r="Q1234" s="33"/>
      <c r="R1234" s="34"/>
    </row>
    <row r="1235" spans="1:18" ht="15.75" customHeight="1">
      <c r="A1235" s="22"/>
      <c r="B1235" s="27" t="s">
        <v>34</v>
      </c>
      <c r="C1235" s="27">
        <v>1128299</v>
      </c>
      <c r="D1235" s="28">
        <v>44206</v>
      </c>
      <c r="E1235" s="27" t="s">
        <v>35</v>
      </c>
      <c r="F1235" s="27" t="s">
        <v>68</v>
      </c>
      <c r="G1235" s="27" t="s">
        <v>69</v>
      </c>
      <c r="H1235" s="27" t="s">
        <v>29</v>
      </c>
      <c r="I1235" s="29">
        <v>0.45</v>
      </c>
      <c r="J1235" s="30">
        <v>4250</v>
      </c>
      <c r="K1235" s="31">
        <f t="shared" si="8"/>
        <v>1912.5</v>
      </c>
      <c r="L1235" s="31">
        <f t="shared" si="9"/>
        <v>765</v>
      </c>
      <c r="M1235" s="32">
        <v>0.4</v>
      </c>
      <c r="O1235" s="37"/>
      <c r="P1235" s="38"/>
      <c r="Q1235" s="33"/>
      <c r="R1235" s="34"/>
    </row>
    <row r="1236" spans="1:18" ht="15.75" customHeight="1">
      <c r="A1236" s="22"/>
      <c r="B1236" s="27" t="s">
        <v>34</v>
      </c>
      <c r="C1236" s="27">
        <v>1128299</v>
      </c>
      <c r="D1236" s="28">
        <v>44237</v>
      </c>
      <c r="E1236" s="27" t="s">
        <v>35</v>
      </c>
      <c r="F1236" s="27" t="s">
        <v>68</v>
      </c>
      <c r="G1236" s="27" t="s">
        <v>69</v>
      </c>
      <c r="H1236" s="27" t="s">
        <v>24</v>
      </c>
      <c r="I1236" s="29">
        <v>0.35000000000000003</v>
      </c>
      <c r="J1236" s="30">
        <v>4750</v>
      </c>
      <c r="K1236" s="31">
        <f t="shared" si="8"/>
        <v>1662.5000000000002</v>
      </c>
      <c r="L1236" s="31">
        <f t="shared" si="9"/>
        <v>415.62500000000006</v>
      </c>
      <c r="M1236" s="32">
        <v>0.25</v>
      </c>
      <c r="O1236" s="37"/>
      <c r="P1236" s="38"/>
      <c r="Q1236" s="33"/>
      <c r="R1236" s="34"/>
    </row>
    <row r="1237" spans="1:18" ht="15.75" customHeight="1">
      <c r="A1237" s="22"/>
      <c r="B1237" s="27" t="s">
        <v>34</v>
      </c>
      <c r="C1237" s="27">
        <v>1128299</v>
      </c>
      <c r="D1237" s="28">
        <v>44237</v>
      </c>
      <c r="E1237" s="27" t="s">
        <v>35</v>
      </c>
      <c r="F1237" s="27" t="s">
        <v>68</v>
      </c>
      <c r="G1237" s="27" t="s">
        <v>69</v>
      </c>
      <c r="H1237" s="27" t="s">
        <v>25</v>
      </c>
      <c r="I1237" s="29">
        <v>0.45</v>
      </c>
      <c r="J1237" s="30">
        <v>3750</v>
      </c>
      <c r="K1237" s="31">
        <f t="shared" si="8"/>
        <v>1687.5</v>
      </c>
      <c r="L1237" s="31">
        <f t="shared" si="9"/>
        <v>337.5</v>
      </c>
      <c r="M1237" s="32">
        <v>0.2</v>
      </c>
      <c r="O1237" s="37"/>
      <c r="P1237" s="38"/>
      <c r="Q1237" s="33"/>
      <c r="R1237" s="34"/>
    </row>
    <row r="1238" spans="1:18" ht="15.75" customHeight="1">
      <c r="A1238" s="22"/>
      <c r="B1238" s="27" t="s">
        <v>34</v>
      </c>
      <c r="C1238" s="27">
        <v>1128299</v>
      </c>
      <c r="D1238" s="28">
        <v>44237</v>
      </c>
      <c r="E1238" s="27" t="s">
        <v>35</v>
      </c>
      <c r="F1238" s="27" t="s">
        <v>68</v>
      </c>
      <c r="G1238" s="27" t="s">
        <v>69</v>
      </c>
      <c r="H1238" s="27" t="s">
        <v>26</v>
      </c>
      <c r="I1238" s="29">
        <v>0.45</v>
      </c>
      <c r="J1238" s="30">
        <v>3750</v>
      </c>
      <c r="K1238" s="31">
        <f t="shared" si="8"/>
        <v>1687.5</v>
      </c>
      <c r="L1238" s="31">
        <f t="shared" si="9"/>
        <v>421.875</v>
      </c>
      <c r="M1238" s="32">
        <v>0.25</v>
      </c>
      <c r="O1238" s="37"/>
      <c r="P1238" s="38"/>
      <c r="Q1238" s="33"/>
      <c r="R1238" s="34"/>
    </row>
    <row r="1239" spans="1:18" ht="15.75" customHeight="1">
      <c r="A1239" s="22"/>
      <c r="B1239" s="27" t="s">
        <v>34</v>
      </c>
      <c r="C1239" s="27">
        <v>1128299</v>
      </c>
      <c r="D1239" s="28">
        <v>44237</v>
      </c>
      <c r="E1239" s="27" t="s">
        <v>35</v>
      </c>
      <c r="F1239" s="27" t="s">
        <v>68</v>
      </c>
      <c r="G1239" s="27" t="s">
        <v>69</v>
      </c>
      <c r="H1239" s="27" t="s">
        <v>27</v>
      </c>
      <c r="I1239" s="29">
        <v>0.45</v>
      </c>
      <c r="J1239" s="30">
        <v>2250</v>
      </c>
      <c r="K1239" s="31">
        <f t="shared" si="8"/>
        <v>1012.5</v>
      </c>
      <c r="L1239" s="31">
        <f t="shared" si="9"/>
        <v>253.125</v>
      </c>
      <c r="M1239" s="32">
        <v>0.25</v>
      </c>
      <c r="O1239" s="37"/>
      <c r="P1239" s="38"/>
      <c r="Q1239" s="33"/>
      <c r="R1239" s="34"/>
    </row>
    <row r="1240" spans="1:18" ht="15.75" customHeight="1">
      <c r="A1240" s="22"/>
      <c r="B1240" s="27" t="s">
        <v>34</v>
      </c>
      <c r="C1240" s="27">
        <v>1128299</v>
      </c>
      <c r="D1240" s="28">
        <v>44237</v>
      </c>
      <c r="E1240" s="27" t="s">
        <v>35</v>
      </c>
      <c r="F1240" s="27" t="s">
        <v>68</v>
      </c>
      <c r="G1240" s="27" t="s">
        <v>69</v>
      </c>
      <c r="H1240" s="27" t="s">
        <v>28</v>
      </c>
      <c r="I1240" s="29">
        <v>0.5</v>
      </c>
      <c r="J1240" s="30">
        <v>1500</v>
      </c>
      <c r="K1240" s="31">
        <f t="shared" si="8"/>
        <v>750</v>
      </c>
      <c r="L1240" s="31">
        <f t="shared" si="9"/>
        <v>112.5</v>
      </c>
      <c r="M1240" s="32">
        <v>0.15</v>
      </c>
      <c r="O1240" s="37"/>
      <c r="P1240" s="38"/>
      <c r="Q1240" s="33"/>
      <c r="R1240" s="34"/>
    </row>
    <row r="1241" spans="1:18" ht="15.75" customHeight="1">
      <c r="A1241" s="22"/>
      <c r="B1241" s="27" t="s">
        <v>34</v>
      </c>
      <c r="C1241" s="27">
        <v>1128299</v>
      </c>
      <c r="D1241" s="28">
        <v>44237</v>
      </c>
      <c r="E1241" s="27" t="s">
        <v>35</v>
      </c>
      <c r="F1241" s="27" t="s">
        <v>68</v>
      </c>
      <c r="G1241" s="27" t="s">
        <v>69</v>
      </c>
      <c r="H1241" s="27" t="s">
        <v>29</v>
      </c>
      <c r="I1241" s="29">
        <v>0.45</v>
      </c>
      <c r="J1241" s="30">
        <v>3500</v>
      </c>
      <c r="K1241" s="31">
        <f t="shared" si="8"/>
        <v>1575</v>
      </c>
      <c r="L1241" s="31">
        <f t="shared" si="9"/>
        <v>630</v>
      </c>
      <c r="M1241" s="32">
        <v>0.4</v>
      </c>
      <c r="O1241" s="37"/>
      <c r="P1241" s="38"/>
      <c r="Q1241" s="33"/>
      <c r="R1241" s="34"/>
    </row>
    <row r="1242" spans="1:18" ht="15.75" customHeight="1">
      <c r="A1242" s="22"/>
      <c r="B1242" s="27" t="s">
        <v>34</v>
      </c>
      <c r="C1242" s="27">
        <v>1128299</v>
      </c>
      <c r="D1242" s="28">
        <v>44264</v>
      </c>
      <c r="E1242" s="27" t="s">
        <v>35</v>
      </c>
      <c r="F1242" s="27" t="s">
        <v>68</v>
      </c>
      <c r="G1242" s="27" t="s">
        <v>69</v>
      </c>
      <c r="H1242" s="27" t="s">
        <v>24</v>
      </c>
      <c r="I1242" s="29">
        <v>0.45</v>
      </c>
      <c r="J1242" s="30">
        <v>5000</v>
      </c>
      <c r="K1242" s="31">
        <f t="shared" si="8"/>
        <v>2250</v>
      </c>
      <c r="L1242" s="31">
        <f t="shared" si="9"/>
        <v>562.5</v>
      </c>
      <c r="M1242" s="32">
        <v>0.25</v>
      </c>
      <c r="O1242" s="37"/>
      <c r="P1242" s="38"/>
      <c r="Q1242" s="33"/>
      <c r="R1242" s="34"/>
    </row>
    <row r="1243" spans="1:18" ht="15.75" customHeight="1">
      <c r="A1243" s="22"/>
      <c r="B1243" s="27" t="s">
        <v>34</v>
      </c>
      <c r="C1243" s="27">
        <v>1128299</v>
      </c>
      <c r="D1243" s="28">
        <v>44264</v>
      </c>
      <c r="E1243" s="27" t="s">
        <v>35</v>
      </c>
      <c r="F1243" s="27" t="s">
        <v>68</v>
      </c>
      <c r="G1243" s="27" t="s">
        <v>69</v>
      </c>
      <c r="H1243" s="27" t="s">
        <v>25</v>
      </c>
      <c r="I1243" s="29">
        <v>0.54999999999999993</v>
      </c>
      <c r="J1243" s="30">
        <v>3500</v>
      </c>
      <c r="K1243" s="31">
        <f t="shared" si="8"/>
        <v>1924.9999999999998</v>
      </c>
      <c r="L1243" s="31">
        <f t="shared" si="9"/>
        <v>385</v>
      </c>
      <c r="M1243" s="32">
        <v>0.2</v>
      </c>
      <c r="O1243" s="37"/>
      <c r="P1243" s="38"/>
      <c r="Q1243" s="33"/>
      <c r="R1243" s="34"/>
    </row>
    <row r="1244" spans="1:18" ht="15.75" customHeight="1">
      <c r="A1244" s="22"/>
      <c r="B1244" s="27" t="s">
        <v>34</v>
      </c>
      <c r="C1244" s="27">
        <v>1128299</v>
      </c>
      <c r="D1244" s="28">
        <v>44264</v>
      </c>
      <c r="E1244" s="27" t="s">
        <v>35</v>
      </c>
      <c r="F1244" s="27" t="s">
        <v>68</v>
      </c>
      <c r="G1244" s="27" t="s">
        <v>69</v>
      </c>
      <c r="H1244" s="27" t="s">
        <v>26</v>
      </c>
      <c r="I1244" s="29">
        <v>0.59999999999999987</v>
      </c>
      <c r="J1244" s="30">
        <v>3750</v>
      </c>
      <c r="K1244" s="31">
        <f t="shared" si="8"/>
        <v>2249.9999999999995</v>
      </c>
      <c r="L1244" s="31">
        <f t="shared" si="9"/>
        <v>562.49999999999989</v>
      </c>
      <c r="M1244" s="32">
        <v>0.25</v>
      </c>
      <c r="O1244" s="37"/>
      <c r="P1244" s="38"/>
      <c r="Q1244" s="33"/>
      <c r="R1244" s="34"/>
    </row>
    <row r="1245" spans="1:18" ht="15.75" customHeight="1">
      <c r="A1245" s="22"/>
      <c r="B1245" s="27" t="s">
        <v>34</v>
      </c>
      <c r="C1245" s="27">
        <v>1128299</v>
      </c>
      <c r="D1245" s="28">
        <v>44264</v>
      </c>
      <c r="E1245" s="27" t="s">
        <v>35</v>
      </c>
      <c r="F1245" s="27" t="s">
        <v>68</v>
      </c>
      <c r="G1245" s="27" t="s">
        <v>69</v>
      </c>
      <c r="H1245" s="27" t="s">
        <v>27</v>
      </c>
      <c r="I1245" s="29">
        <v>0.54999999999999993</v>
      </c>
      <c r="J1245" s="30">
        <v>2750</v>
      </c>
      <c r="K1245" s="31">
        <f t="shared" si="8"/>
        <v>1512.4999999999998</v>
      </c>
      <c r="L1245" s="31">
        <f t="shared" si="9"/>
        <v>378.12499999999994</v>
      </c>
      <c r="M1245" s="32">
        <v>0.25</v>
      </c>
      <c r="O1245" s="37"/>
      <c r="P1245" s="38"/>
      <c r="Q1245" s="33"/>
      <c r="R1245" s="34"/>
    </row>
    <row r="1246" spans="1:18" ht="15.75" customHeight="1">
      <c r="A1246" s="22"/>
      <c r="B1246" s="27" t="s">
        <v>34</v>
      </c>
      <c r="C1246" s="27">
        <v>1128299</v>
      </c>
      <c r="D1246" s="28">
        <v>44264</v>
      </c>
      <c r="E1246" s="27" t="s">
        <v>35</v>
      </c>
      <c r="F1246" s="27" t="s">
        <v>68</v>
      </c>
      <c r="G1246" s="27" t="s">
        <v>69</v>
      </c>
      <c r="H1246" s="27" t="s">
        <v>28</v>
      </c>
      <c r="I1246" s="29">
        <v>0.6</v>
      </c>
      <c r="J1246" s="30">
        <v>1250</v>
      </c>
      <c r="K1246" s="31">
        <f t="shared" si="8"/>
        <v>750</v>
      </c>
      <c r="L1246" s="31">
        <f t="shared" si="9"/>
        <v>112.5</v>
      </c>
      <c r="M1246" s="32">
        <v>0.15</v>
      </c>
      <c r="O1246" s="37"/>
      <c r="P1246" s="38"/>
      <c r="Q1246" s="33"/>
      <c r="R1246" s="34"/>
    </row>
    <row r="1247" spans="1:18" ht="15.75" customHeight="1">
      <c r="A1247" s="22"/>
      <c r="B1247" s="27" t="s">
        <v>34</v>
      </c>
      <c r="C1247" s="27">
        <v>1128299</v>
      </c>
      <c r="D1247" s="28">
        <v>44264</v>
      </c>
      <c r="E1247" s="27" t="s">
        <v>35</v>
      </c>
      <c r="F1247" s="27" t="s">
        <v>68</v>
      </c>
      <c r="G1247" s="27" t="s">
        <v>69</v>
      </c>
      <c r="H1247" s="27" t="s">
        <v>29</v>
      </c>
      <c r="I1247" s="29">
        <v>0.54999999999999993</v>
      </c>
      <c r="J1247" s="30">
        <v>3250</v>
      </c>
      <c r="K1247" s="31">
        <f t="shared" si="8"/>
        <v>1787.4999999999998</v>
      </c>
      <c r="L1247" s="31">
        <f t="shared" si="9"/>
        <v>715</v>
      </c>
      <c r="M1247" s="32">
        <v>0.4</v>
      </c>
      <c r="O1247" s="37"/>
      <c r="P1247" s="38"/>
      <c r="Q1247" s="33"/>
      <c r="R1247" s="34"/>
    </row>
    <row r="1248" spans="1:18" ht="15.75" customHeight="1">
      <c r="A1248" s="22"/>
      <c r="B1248" s="27" t="s">
        <v>34</v>
      </c>
      <c r="C1248" s="27">
        <v>1128299</v>
      </c>
      <c r="D1248" s="28">
        <v>44296</v>
      </c>
      <c r="E1248" s="27" t="s">
        <v>35</v>
      </c>
      <c r="F1248" s="27" t="s">
        <v>68</v>
      </c>
      <c r="G1248" s="27" t="s">
        <v>69</v>
      </c>
      <c r="H1248" s="27" t="s">
        <v>24</v>
      </c>
      <c r="I1248" s="29">
        <v>0.6</v>
      </c>
      <c r="J1248" s="30">
        <v>5000</v>
      </c>
      <c r="K1248" s="31">
        <f t="shared" si="8"/>
        <v>3000</v>
      </c>
      <c r="L1248" s="31">
        <f t="shared" si="9"/>
        <v>750</v>
      </c>
      <c r="M1248" s="32">
        <v>0.25</v>
      </c>
      <c r="O1248" s="37"/>
      <c r="P1248" s="38"/>
      <c r="Q1248" s="33"/>
      <c r="R1248" s="34"/>
    </row>
    <row r="1249" spans="1:18" ht="15.75" customHeight="1">
      <c r="A1249" s="22"/>
      <c r="B1249" s="27" t="s">
        <v>34</v>
      </c>
      <c r="C1249" s="27">
        <v>1128299</v>
      </c>
      <c r="D1249" s="28">
        <v>44296</v>
      </c>
      <c r="E1249" s="27" t="s">
        <v>35</v>
      </c>
      <c r="F1249" s="27" t="s">
        <v>68</v>
      </c>
      <c r="G1249" s="27" t="s">
        <v>69</v>
      </c>
      <c r="H1249" s="27" t="s">
        <v>25</v>
      </c>
      <c r="I1249" s="29">
        <v>0.65</v>
      </c>
      <c r="J1249" s="30">
        <v>3000</v>
      </c>
      <c r="K1249" s="31">
        <f t="shared" si="8"/>
        <v>1950</v>
      </c>
      <c r="L1249" s="31">
        <f t="shared" si="9"/>
        <v>390</v>
      </c>
      <c r="M1249" s="32">
        <v>0.2</v>
      </c>
      <c r="O1249" s="37"/>
      <c r="P1249" s="38"/>
      <c r="Q1249" s="33"/>
      <c r="R1249" s="34"/>
    </row>
    <row r="1250" spans="1:18" ht="15.75" customHeight="1">
      <c r="A1250" s="22"/>
      <c r="B1250" s="27" t="s">
        <v>34</v>
      </c>
      <c r="C1250" s="27">
        <v>1128299</v>
      </c>
      <c r="D1250" s="28">
        <v>44296</v>
      </c>
      <c r="E1250" s="27" t="s">
        <v>35</v>
      </c>
      <c r="F1250" s="27" t="s">
        <v>68</v>
      </c>
      <c r="G1250" s="27" t="s">
        <v>69</v>
      </c>
      <c r="H1250" s="27" t="s">
        <v>26</v>
      </c>
      <c r="I1250" s="29">
        <v>0.65</v>
      </c>
      <c r="J1250" s="30">
        <v>3500</v>
      </c>
      <c r="K1250" s="31">
        <f t="shared" si="8"/>
        <v>2275</v>
      </c>
      <c r="L1250" s="31">
        <f t="shared" si="9"/>
        <v>568.75</v>
      </c>
      <c r="M1250" s="32">
        <v>0.25</v>
      </c>
      <c r="O1250" s="37"/>
      <c r="P1250" s="38"/>
      <c r="Q1250" s="33"/>
      <c r="R1250" s="34"/>
    </row>
    <row r="1251" spans="1:18" ht="15.75" customHeight="1">
      <c r="A1251" s="22"/>
      <c r="B1251" s="27" t="s">
        <v>34</v>
      </c>
      <c r="C1251" s="27">
        <v>1128299</v>
      </c>
      <c r="D1251" s="28">
        <v>44296</v>
      </c>
      <c r="E1251" s="27" t="s">
        <v>35</v>
      </c>
      <c r="F1251" s="27" t="s">
        <v>68</v>
      </c>
      <c r="G1251" s="27" t="s">
        <v>69</v>
      </c>
      <c r="H1251" s="27" t="s">
        <v>27</v>
      </c>
      <c r="I1251" s="29">
        <v>0.5</v>
      </c>
      <c r="J1251" s="30">
        <v>2500</v>
      </c>
      <c r="K1251" s="31">
        <f t="shared" si="8"/>
        <v>1250</v>
      </c>
      <c r="L1251" s="31">
        <f t="shared" si="9"/>
        <v>312.5</v>
      </c>
      <c r="M1251" s="32">
        <v>0.25</v>
      </c>
      <c r="O1251" s="37"/>
      <c r="P1251" s="38"/>
      <c r="Q1251" s="33"/>
      <c r="R1251" s="34"/>
    </row>
    <row r="1252" spans="1:18" ht="15.75" customHeight="1">
      <c r="A1252" s="22"/>
      <c r="B1252" s="27" t="s">
        <v>34</v>
      </c>
      <c r="C1252" s="27">
        <v>1128299</v>
      </c>
      <c r="D1252" s="28">
        <v>44296</v>
      </c>
      <c r="E1252" s="27" t="s">
        <v>35</v>
      </c>
      <c r="F1252" s="27" t="s">
        <v>68</v>
      </c>
      <c r="G1252" s="27" t="s">
        <v>69</v>
      </c>
      <c r="H1252" s="27" t="s">
        <v>28</v>
      </c>
      <c r="I1252" s="29">
        <v>0.55000000000000004</v>
      </c>
      <c r="J1252" s="30">
        <v>1500</v>
      </c>
      <c r="K1252" s="31">
        <f t="shared" si="8"/>
        <v>825.00000000000011</v>
      </c>
      <c r="L1252" s="31">
        <f t="shared" si="9"/>
        <v>123.75000000000001</v>
      </c>
      <c r="M1252" s="32">
        <v>0.15</v>
      </c>
      <c r="O1252" s="37"/>
      <c r="P1252" s="38"/>
      <c r="Q1252" s="33"/>
      <c r="R1252" s="34"/>
    </row>
    <row r="1253" spans="1:18" ht="15.75" customHeight="1">
      <c r="A1253" s="22"/>
      <c r="B1253" s="27" t="s">
        <v>34</v>
      </c>
      <c r="C1253" s="27">
        <v>1128299</v>
      </c>
      <c r="D1253" s="28">
        <v>44296</v>
      </c>
      <c r="E1253" s="27" t="s">
        <v>35</v>
      </c>
      <c r="F1253" s="27" t="s">
        <v>68</v>
      </c>
      <c r="G1253" s="27" t="s">
        <v>69</v>
      </c>
      <c r="H1253" s="27" t="s">
        <v>29</v>
      </c>
      <c r="I1253" s="29">
        <v>0.70000000000000007</v>
      </c>
      <c r="J1253" s="30">
        <v>3250</v>
      </c>
      <c r="K1253" s="31">
        <f t="shared" si="8"/>
        <v>2275</v>
      </c>
      <c r="L1253" s="31">
        <f t="shared" si="9"/>
        <v>910</v>
      </c>
      <c r="M1253" s="32">
        <v>0.4</v>
      </c>
      <c r="O1253" s="37"/>
      <c r="P1253" s="38"/>
      <c r="Q1253" s="33"/>
      <c r="R1253" s="34"/>
    </row>
    <row r="1254" spans="1:18" ht="15.75" customHeight="1">
      <c r="A1254" s="22"/>
      <c r="B1254" s="27" t="s">
        <v>34</v>
      </c>
      <c r="C1254" s="27">
        <v>1128299</v>
      </c>
      <c r="D1254" s="28">
        <v>44327</v>
      </c>
      <c r="E1254" s="27" t="s">
        <v>35</v>
      </c>
      <c r="F1254" s="27" t="s">
        <v>68</v>
      </c>
      <c r="G1254" s="27" t="s">
        <v>69</v>
      </c>
      <c r="H1254" s="27" t="s">
        <v>24</v>
      </c>
      <c r="I1254" s="29">
        <v>0.54999999999999993</v>
      </c>
      <c r="J1254" s="30">
        <v>5250</v>
      </c>
      <c r="K1254" s="31">
        <f t="shared" si="8"/>
        <v>2887.4999999999995</v>
      </c>
      <c r="L1254" s="31">
        <f t="shared" si="9"/>
        <v>721.87499999999989</v>
      </c>
      <c r="M1254" s="32">
        <v>0.25</v>
      </c>
      <c r="O1254" s="37"/>
      <c r="P1254" s="38"/>
      <c r="Q1254" s="33"/>
      <c r="R1254" s="34"/>
    </row>
    <row r="1255" spans="1:18" ht="15.75" customHeight="1">
      <c r="A1255" s="22"/>
      <c r="B1255" s="27" t="s">
        <v>34</v>
      </c>
      <c r="C1255" s="27">
        <v>1128299</v>
      </c>
      <c r="D1255" s="28">
        <v>44327</v>
      </c>
      <c r="E1255" s="27" t="s">
        <v>35</v>
      </c>
      <c r="F1255" s="27" t="s">
        <v>68</v>
      </c>
      <c r="G1255" s="27" t="s">
        <v>69</v>
      </c>
      <c r="H1255" s="27" t="s">
        <v>25</v>
      </c>
      <c r="I1255" s="29">
        <v>0.6</v>
      </c>
      <c r="J1255" s="30">
        <v>3750</v>
      </c>
      <c r="K1255" s="31">
        <f t="shared" si="8"/>
        <v>2250</v>
      </c>
      <c r="L1255" s="31">
        <f t="shared" si="9"/>
        <v>450</v>
      </c>
      <c r="M1255" s="32">
        <v>0.2</v>
      </c>
      <c r="O1255" s="37"/>
      <c r="P1255" s="38"/>
      <c r="Q1255" s="33"/>
      <c r="R1255" s="34"/>
    </row>
    <row r="1256" spans="1:18" ht="15.75" customHeight="1">
      <c r="A1256" s="22"/>
      <c r="B1256" s="27" t="s">
        <v>34</v>
      </c>
      <c r="C1256" s="27">
        <v>1128299</v>
      </c>
      <c r="D1256" s="28">
        <v>44327</v>
      </c>
      <c r="E1256" s="27" t="s">
        <v>35</v>
      </c>
      <c r="F1256" s="27" t="s">
        <v>68</v>
      </c>
      <c r="G1256" s="27" t="s">
        <v>69</v>
      </c>
      <c r="H1256" s="27" t="s">
        <v>26</v>
      </c>
      <c r="I1256" s="29">
        <v>0.6</v>
      </c>
      <c r="J1256" s="30">
        <v>3750</v>
      </c>
      <c r="K1256" s="31">
        <f t="shared" si="8"/>
        <v>2250</v>
      </c>
      <c r="L1256" s="31">
        <f t="shared" si="9"/>
        <v>562.5</v>
      </c>
      <c r="M1256" s="32">
        <v>0.25</v>
      </c>
      <c r="O1256" s="37"/>
      <c r="P1256" s="38"/>
      <c r="Q1256" s="33"/>
      <c r="R1256" s="34"/>
    </row>
    <row r="1257" spans="1:18" ht="15.75" customHeight="1">
      <c r="A1257" s="22"/>
      <c r="B1257" s="27" t="s">
        <v>34</v>
      </c>
      <c r="C1257" s="27">
        <v>1128299</v>
      </c>
      <c r="D1257" s="28">
        <v>44327</v>
      </c>
      <c r="E1257" s="27" t="s">
        <v>35</v>
      </c>
      <c r="F1257" s="27" t="s">
        <v>68</v>
      </c>
      <c r="G1257" s="27" t="s">
        <v>69</v>
      </c>
      <c r="H1257" s="27" t="s">
        <v>27</v>
      </c>
      <c r="I1257" s="29">
        <v>0.54999999999999993</v>
      </c>
      <c r="J1257" s="30">
        <v>2750</v>
      </c>
      <c r="K1257" s="31">
        <f t="shared" si="8"/>
        <v>1512.4999999999998</v>
      </c>
      <c r="L1257" s="31">
        <f t="shared" si="9"/>
        <v>378.12499999999994</v>
      </c>
      <c r="M1257" s="32">
        <v>0.25</v>
      </c>
      <c r="O1257" s="37"/>
      <c r="P1257" s="38"/>
      <c r="Q1257" s="33"/>
      <c r="R1257" s="34"/>
    </row>
    <row r="1258" spans="1:18" ht="15.75" customHeight="1">
      <c r="A1258" s="22"/>
      <c r="B1258" s="27" t="s">
        <v>34</v>
      </c>
      <c r="C1258" s="27">
        <v>1128299</v>
      </c>
      <c r="D1258" s="28">
        <v>44327</v>
      </c>
      <c r="E1258" s="27" t="s">
        <v>35</v>
      </c>
      <c r="F1258" s="27" t="s">
        <v>68</v>
      </c>
      <c r="G1258" s="27" t="s">
        <v>69</v>
      </c>
      <c r="H1258" s="27" t="s">
        <v>28</v>
      </c>
      <c r="I1258" s="29">
        <v>0.6</v>
      </c>
      <c r="J1258" s="30">
        <v>1750</v>
      </c>
      <c r="K1258" s="31">
        <f t="shared" si="8"/>
        <v>1050</v>
      </c>
      <c r="L1258" s="31">
        <f t="shared" si="9"/>
        <v>157.5</v>
      </c>
      <c r="M1258" s="32">
        <v>0.15</v>
      </c>
      <c r="O1258" s="37"/>
      <c r="P1258" s="38"/>
      <c r="Q1258" s="33"/>
      <c r="R1258" s="34"/>
    </row>
    <row r="1259" spans="1:18" ht="15.75" customHeight="1">
      <c r="A1259" s="22"/>
      <c r="B1259" s="27" t="s">
        <v>34</v>
      </c>
      <c r="C1259" s="27">
        <v>1128299</v>
      </c>
      <c r="D1259" s="28">
        <v>44327</v>
      </c>
      <c r="E1259" s="27" t="s">
        <v>35</v>
      </c>
      <c r="F1259" s="27" t="s">
        <v>68</v>
      </c>
      <c r="G1259" s="27" t="s">
        <v>69</v>
      </c>
      <c r="H1259" s="27" t="s">
        <v>29</v>
      </c>
      <c r="I1259" s="29">
        <v>0.75</v>
      </c>
      <c r="J1259" s="30">
        <v>4750</v>
      </c>
      <c r="K1259" s="31">
        <f t="shared" si="8"/>
        <v>3562.5</v>
      </c>
      <c r="L1259" s="31">
        <f t="shared" si="9"/>
        <v>1425</v>
      </c>
      <c r="M1259" s="32">
        <v>0.4</v>
      </c>
      <c r="O1259" s="37"/>
      <c r="P1259" s="38"/>
      <c r="Q1259" s="33"/>
      <c r="R1259" s="34"/>
    </row>
    <row r="1260" spans="1:18" ht="15.75" customHeight="1">
      <c r="A1260" s="22"/>
      <c r="B1260" s="27" t="s">
        <v>34</v>
      </c>
      <c r="C1260" s="27">
        <v>1128299</v>
      </c>
      <c r="D1260" s="28">
        <v>44357</v>
      </c>
      <c r="E1260" s="27" t="s">
        <v>35</v>
      </c>
      <c r="F1260" s="27" t="s">
        <v>68</v>
      </c>
      <c r="G1260" s="27" t="s">
        <v>69</v>
      </c>
      <c r="H1260" s="27" t="s">
        <v>24</v>
      </c>
      <c r="I1260" s="29">
        <v>0.7</v>
      </c>
      <c r="J1260" s="30">
        <v>7250</v>
      </c>
      <c r="K1260" s="31">
        <f t="shared" si="8"/>
        <v>5075</v>
      </c>
      <c r="L1260" s="31">
        <f t="shared" si="9"/>
        <v>1268.75</v>
      </c>
      <c r="M1260" s="32">
        <v>0.25</v>
      </c>
      <c r="O1260" s="37"/>
      <c r="P1260" s="38"/>
      <c r="Q1260" s="33"/>
      <c r="R1260" s="34"/>
    </row>
    <row r="1261" spans="1:18" ht="15.75" customHeight="1">
      <c r="A1261" s="22"/>
      <c r="B1261" s="27" t="s">
        <v>34</v>
      </c>
      <c r="C1261" s="27">
        <v>1128299</v>
      </c>
      <c r="D1261" s="28">
        <v>44357</v>
      </c>
      <c r="E1261" s="27" t="s">
        <v>35</v>
      </c>
      <c r="F1261" s="27" t="s">
        <v>68</v>
      </c>
      <c r="G1261" s="27" t="s">
        <v>69</v>
      </c>
      <c r="H1261" s="27" t="s">
        <v>25</v>
      </c>
      <c r="I1261" s="29">
        <v>0.75</v>
      </c>
      <c r="J1261" s="30">
        <v>6000</v>
      </c>
      <c r="K1261" s="31">
        <f t="shared" si="8"/>
        <v>4500</v>
      </c>
      <c r="L1261" s="31">
        <f t="shared" si="9"/>
        <v>900</v>
      </c>
      <c r="M1261" s="32">
        <v>0.2</v>
      </c>
      <c r="O1261" s="37"/>
      <c r="P1261" s="38"/>
      <c r="Q1261" s="33"/>
      <c r="R1261" s="34"/>
    </row>
    <row r="1262" spans="1:18" ht="15.75" customHeight="1">
      <c r="A1262" s="22"/>
      <c r="B1262" s="27" t="s">
        <v>34</v>
      </c>
      <c r="C1262" s="27">
        <v>1128299</v>
      </c>
      <c r="D1262" s="28">
        <v>44357</v>
      </c>
      <c r="E1262" s="27" t="s">
        <v>35</v>
      </c>
      <c r="F1262" s="27" t="s">
        <v>68</v>
      </c>
      <c r="G1262" s="27" t="s">
        <v>69</v>
      </c>
      <c r="H1262" s="27" t="s">
        <v>26</v>
      </c>
      <c r="I1262" s="29">
        <v>0.75</v>
      </c>
      <c r="J1262" s="30">
        <v>6000</v>
      </c>
      <c r="K1262" s="31">
        <f t="shared" si="8"/>
        <v>4500</v>
      </c>
      <c r="L1262" s="31">
        <f t="shared" si="9"/>
        <v>1125</v>
      </c>
      <c r="M1262" s="32">
        <v>0.25</v>
      </c>
      <c r="O1262" s="37"/>
      <c r="P1262" s="38"/>
      <c r="Q1262" s="33"/>
      <c r="R1262" s="34"/>
    </row>
    <row r="1263" spans="1:18" ht="15.75" customHeight="1">
      <c r="A1263" s="22"/>
      <c r="B1263" s="27" t="s">
        <v>34</v>
      </c>
      <c r="C1263" s="27">
        <v>1128299</v>
      </c>
      <c r="D1263" s="28">
        <v>44357</v>
      </c>
      <c r="E1263" s="27" t="s">
        <v>35</v>
      </c>
      <c r="F1263" s="27" t="s">
        <v>68</v>
      </c>
      <c r="G1263" s="27" t="s">
        <v>69</v>
      </c>
      <c r="H1263" s="27" t="s">
        <v>27</v>
      </c>
      <c r="I1263" s="29">
        <v>0.75</v>
      </c>
      <c r="J1263" s="30">
        <v>4750</v>
      </c>
      <c r="K1263" s="31">
        <f t="shared" si="8"/>
        <v>3562.5</v>
      </c>
      <c r="L1263" s="31">
        <f t="shared" si="9"/>
        <v>890.625</v>
      </c>
      <c r="M1263" s="32">
        <v>0.25</v>
      </c>
      <c r="O1263" s="37"/>
      <c r="P1263" s="38"/>
      <c r="Q1263" s="33"/>
      <c r="R1263" s="34"/>
    </row>
    <row r="1264" spans="1:18" ht="15.75" customHeight="1">
      <c r="A1264" s="22"/>
      <c r="B1264" s="27" t="s">
        <v>34</v>
      </c>
      <c r="C1264" s="27">
        <v>1128299</v>
      </c>
      <c r="D1264" s="28">
        <v>44357</v>
      </c>
      <c r="E1264" s="27" t="s">
        <v>35</v>
      </c>
      <c r="F1264" s="27" t="s">
        <v>68</v>
      </c>
      <c r="G1264" s="27" t="s">
        <v>69</v>
      </c>
      <c r="H1264" s="27" t="s">
        <v>28</v>
      </c>
      <c r="I1264" s="29">
        <v>0.85000000000000009</v>
      </c>
      <c r="J1264" s="30">
        <v>3500</v>
      </c>
      <c r="K1264" s="31">
        <f t="shared" si="8"/>
        <v>2975.0000000000005</v>
      </c>
      <c r="L1264" s="31">
        <f t="shared" si="9"/>
        <v>446.25000000000006</v>
      </c>
      <c r="M1264" s="32">
        <v>0.15</v>
      </c>
      <c r="O1264" s="37"/>
      <c r="P1264" s="38"/>
      <c r="Q1264" s="33"/>
      <c r="R1264" s="34"/>
    </row>
    <row r="1265" spans="1:18" ht="15.75" customHeight="1">
      <c r="A1265" s="22"/>
      <c r="B1265" s="27" t="s">
        <v>34</v>
      </c>
      <c r="C1265" s="27">
        <v>1128299</v>
      </c>
      <c r="D1265" s="28">
        <v>44357</v>
      </c>
      <c r="E1265" s="27" t="s">
        <v>35</v>
      </c>
      <c r="F1265" s="27" t="s">
        <v>68</v>
      </c>
      <c r="G1265" s="27" t="s">
        <v>69</v>
      </c>
      <c r="H1265" s="27" t="s">
        <v>29</v>
      </c>
      <c r="I1265" s="29">
        <v>1</v>
      </c>
      <c r="J1265" s="30">
        <v>6500</v>
      </c>
      <c r="K1265" s="31">
        <f t="shared" si="8"/>
        <v>6500</v>
      </c>
      <c r="L1265" s="31">
        <f t="shared" si="9"/>
        <v>2600</v>
      </c>
      <c r="M1265" s="32">
        <v>0.4</v>
      </c>
      <c r="O1265" s="37"/>
      <c r="P1265" s="38"/>
      <c r="Q1265" s="33"/>
      <c r="R1265" s="34"/>
    </row>
    <row r="1266" spans="1:18" ht="15.75" customHeight="1">
      <c r="A1266" s="22"/>
      <c r="B1266" s="27" t="s">
        <v>34</v>
      </c>
      <c r="C1266" s="27">
        <v>1128299</v>
      </c>
      <c r="D1266" s="28">
        <v>44386</v>
      </c>
      <c r="E1266" s="27" t="s">
        <v>35</v>
      </c>
      <c r="F1266" s="27" t="s">
        <v>68</v>
      </c>
      <c r="G1266" s="27" t="s">
        <v>69</v>
      </c>
      <c r="H1266" s="27" t="s">
        <v>24</v>
      </c>
      <c r="I1266" s="29">
        <v>0.8</v>
      </c>
      <c r="J1266" s="30">
        <v>8000</v>
      </c>
      <c r="K1266" s="31">
        <f t="shared" si="8"/>
        <v>6400</v>
      </c>
      <c r="L1266" s="31">
        <f t="shared" si="9"/>
        <v>1600</v>
      </c>
      <c r="M1266" s="32">
        <v>0.25</v>
      </c>
      <c r="O1266" s="37"/>
      <c r="P1266" s="38"/>
      <c r="Q1266" s="33"/>
      <c r="R1266" s="34"/>
    </row>
    <row r="1267" spans="1:18" ht="15.75" customHeight="1">
      <c r="A1267" s="22"/>
      <c r="B1267" s="27" t="s">
        <v>34</v>
      </c>
      <c r="C1267" s="27">
        <v>1128299</v>
      </c>
      <c r="D1267" s="28">
        <v>44386</v>
      </c>
      <c r="E1267" s="27" t="s">
        <v>35</v>
      </c>
      <c r="F1267" s="27" t="s">
        <v>68</v>
      </c>
      <c r="G1267" s="27" t="s">
        <v>69</v>
      </c>
      <c r="H1267" s="27" t="s">
        <v>25</v>
      </c>
      <c r="I1267" s="29">
        <v>0.85000000000000009</v>
      </c>
      <c r="J1267" s="30">
        <v>6500</v>
      </c>
      <c r="K1267" s="31">
        <f t="shared" si="8"/>
        <v>5525.0000000000009</v>
      </c>
      <c r="L1267" s="31">
        <f t="shared" si="9"/>
        <v>1105.0000000000002</v>
      </c>
      <c r="M1267" s="32">
        <v>0.2</v>
      </c>
      <c r="O1267" s="37"/>
      <c r="P1267" s="38"/>
      <c r="Q1267" s="33"/>
      <c r="R1267" s="34"/>
    </row>
    <row r="1268" spans="1:18" ht="15.75" customHeight="1">
      <c r="A1268" s="22"/>
      <c r="B1268" s="27" t="s">
        <v>34</v>
      </c>
      <c r="C1268" s="27">
        <v>1128299</v>
      </c>
      <c r="D1268" s="28">
        <v>44386</v>
      </c>
      <c r="E1268" s="27" t="s">
        <v>35</v>
      </c>
      <c r="F1268" s="27" t="s">
        <v>68</v>
      </c>
      <c r="G1268" s="27" t="s">
        <v>69</v>
      </c>
      <c r="H1268" s="27" t="s">
        <v>26</v>
      </c>
      <c r="I1268" s="29">
        <v>0.85000000000000009</v>
      </c>
      <c r="J1268" s="30">
        <v>6000</v>
      </c>
      <c r="K1268" s="31">
        <f t="shared" si="8"/>
        <v>5100.0000000000009</v>
      </c>
      <c r="L1268" s="31">
        <f t="shared" si="9"/>
        <v>1275.0000000000002</v>
      </c>
      <c r="M1268" s="32">
        <v>0.25</v>
      </c>
      <c r="O1268" s="37"/>
      <c r="P1268" s="38"/>
      <c r="Q1268" s="33"/>
      <c r="R1268" s="34"/>
    </row>
    <row r="1269" spans="1:18" ht="15.75" customHeight="1">
      <c r="A1269" s="22"/>
      <c r="B1269" s="27" t="s">
        <v>34</v>
      </c>
      <c r="C1269" s="27">
        <v>1128299</v>
      </c>
      <c r="D1269" s="28">
        <v>44386</v>
      </c>
      <c r="E1269" s="27" t="s">
        <v>35</v>
      </c>
      <c r="F1269" s="27" t="s">
        <v>68</v>
      </c>
      <c r="G1269" s="27" t="s">
        <v>69</v>
      </c>
      <c r="H1269" s="27" t="s">
        <v>27</v>
      </c>
      <c r="I1269" s="29">
        <v>0.8</v>
      </c>
      <c r="J1269" s="30">
        <v>5000</v>
      </c>
      <c r="K1269" s="31">
        <f t="shared" si="8"/>
        <v>4000</v>
      </c>
      <c r="L1269" s="31">
        <f t="shared" si="9"/>
        <v>1000</v>
      </c>
      <c r="M1269" s="32">
        <v>0.25</v>
      </c>
      <c r="O1269" s="37"/>
      <c r="P1269" s="38"/>
      <c r="Q1269" s="33"/>
      <c r="R1269" s="34"/>
    </row>
    <row r="1270" spans="1:18" ht="15.75" customHeight="1">
      <c r="A1270" s="22"/>
      <c r="B1270" s="27" t="s">
        <v>34</v>
      </c>
      <c r="C1270" s="27">
        <v>1128299</v>
      </c>
      <c r="D1270" s="28">
        <v>44386</v>
      </c>
      <c r="E1270" s="27" t="s">
        <v>35</v>
      </c>
      <c r="F1270" s="27" t="s">
        <v>68</v>
      </c>
      <c r="G1270" s="27" t="s">
        <v>69</v>
      </c>
      <c r="H1270" s="27" t="s">
        <v>28</v>
      </c>
      <c r="I1270" s="29">
        <v>0.85000000000000009</v>
      </c>
      <c r="J1270" s="30">
        <v>5500</v>
      </c>
      <c r="K1270" s="31">
        <f t="shared" si="8"/>
        <v>4675.0000000000009</v>
      </c>
      <c r="L1270" s="31">
        <f t="shared" si="9"/>
        <v>701.25000000000011</v>
      </c>
      <c r="M1270" s="32">
        <v>0.15</v>
      </c>
      <c r="O1270" s="37"/>
      <c r="P1270" s="38"/>
      <c r="Q1270" s="33"/>
      <c r="R1270" s="34"/>
    </row>
    <row r="1271" spans="1:18" ht="15.75" customHeight="1">
      <c r="A1271" s="22"/>
      <c r="B1271" s="27" t="s">
        <v>34</v>
      </c>
      <c r="C1271" s="27">
        <v>1128299</v>
      </c>
      <c r="D1271" s="28">
        <v>44386</v>
      </c>
      <c r="E1271" s="27" t="s">
        <v>35</v>
      </c>
      <c r="F1271" s="27" t="s">
        <v>68</v>
      </c>
      <c r="G1271" s="27" t="s">
        <v>69</v>
      </c>
      <c r="H1271" s="27" t="s">
        <v>29</v>
      </c>
      <c r="I1271" s="29">
        <v>1</v>
      </c>
      <c r="J1271" s="30">
        <v>5500</v>
      </c>
      <c r="K1271" s="31">
        <f t="shared" si="8"/>
        <v>5500</v>
      </c>
      <c r="L1271" s="31">
        <f t="shared" si="9"/>
        <v>2200</v>
      </c>
      <c r="M1271" s="32">
        <v>0.4</v>
      </c>
      <c r="O1271" s="37"/>
      <c r="P1271" s="38"/>
      <c r="Q1271" s="33"/>
      <c r="R1271" s="34"/>
    </row>
    <row r="1272" spans="1:18" ht="15.75" customHeight="1">
      <c r="A1272" s="22"/>
      <c r="B1272" s="27" t="s">
        <v>34</v>
      </c>
      <c r="C1272" s="27">
        <v>1128299</v>
      </c>
      <c r="D1272" s="28">
        <v>44418</v>
      </c>
      <c r="E1272" s="27" t="s">
        <v>35</v>
      </c>
      <c r="F1272" s="27" t="s">
        <v>68</v>
      </c>
      <c r="G1272" s="27" t="s">
        <v>69</v>
      </c>
      <c r="H1272" s="27" t="s">
        <v>24</v>
      </c>
      <c r="I1272" s="29">
        <v>0.85000000000000009</v>
      </c>
      <c r="J1272" s="30">
        <v>7500</v>
      </c>
      <c r="K1272" s="31">
        <f t="shared" si="8"/>
        <v>6375.0000000000009</v>
      </c>
      <c r="L1272" s="31">
        <f t="shared" si="9"/>
        <v>1593.7500000000002</v>
      </c>
      <c r="M1272" s="32">
        <v>0.25</v>
      </c>
      <c r="O1272" s="37"/>
      <c r="P1272" s="38"/>
      <c r="Q1272" s="33"/>
      <c r="R1272" s="34"/>
    </row>
    <row r="1273" spans="1:18" ht="15.75" customHeight="1">
      <c r="A1273" s="22"/>
      <c r="B1273" s="27" t="s">
        <v>34</v>
      </c>
      <c r="C1273" s="27">
        <v>1128299</v>
      </c>
      <c r="D1273" s="28">
        <v>44418</v>
      </c>
      <c r="E1273" s="27" t="s">
        <v>35</v>
      </c>
      <c r="F1273" s="27" t="s">
        <v>68</v>
      </c>
      <c r="G1273" s="27" t="s">
        <v>69</v>
      </c>
      <c r="H1273" s="27" t="s">
        <v>25</v>
      </c>
      <c r="I1273" s="29">
        <v>0.75000000000000011</v>
      </c>
      <c r="J1273" s="30">
        <v>7250</v>
      </c>
      <c r="K1273" s="31">
        <f t="shared" si="8"/>
        <v>5437.5000000000009</v>
      </c>
      <c r="L1273" s="31">
        <f t="shared" si="9"/>
        <v>1087.5000000000002</v>
      </c>
      <c r="M1273" s="32">
        <v>0.2</v>
      </c>
      <c r="O1273" s="37"/>
      <c r="P1273" s="38"/>
      <c r="Q1273" s="33"/>
      <c r="R1273" s="34"/>
    </row>
    <row r="1274" spans="1:18" ht="15.75" customHeight="1">
      <c r="A1274" s="22"/>
      <c r="B1274" s="27" t="s">
        <v>34</v>
      </c>
      <c r="C1274" s="27">
        <v>1128299</v>
      </c>
      <c r="D1274" s="28">
        <v>44418</v>
      </c>
      <c r="E1274" s="27" t="s">
        <v>35</v>
      </c>
      <c r="F1274" s="27" t="s">
        <v>68</v>
      </c>
      <c r="G1274" s="27" t="s">
        <v>69</v>
      </c>
      <c r="H1274" s="27" t="s">
        <v>26</v>
      </c>
      <c r="I1274" s="29">
        <v>0.70000000000000007</v>
      </c>
      <c r="J1274" s="30">
        <v>6000</v>
      </c>
      <c r="K1274" s="31">
        <f t="shared" si="8"/>
        <v>4200</v>
      </c>
      <c r="L1274" s="31">
        <f t="shared" si="9"/>
        <v>1050</v>
      </c>
      <c r="M1274" s="32">
        <v>0.25</v>
      </c>
      <c r="O1274" s="37"/>
      <c r="P1274" s="38"/>
      <c r="Q1274" s="33"/>
      <c r="R1274" s="34"/>
    </row>
    <row r="1275" spans="1:18" ht="15.75" customHeight="1">
      <c r="A1275" s="22"/>
      <c r="B1275" s="27" t="s">
        <v>34</v>
      </c>
      <c r="C1275" s="27">
        <v>1128299</v>
      </c>
      <c r="D1275" s="28">
        <v>44418</v>
      </c>
      <c r="E1275" s="27" t="s">
        <v>35</v>
      </c>
      <c r="F1275" s="27" t="s">
        <v>68</v>
      </c>
      <c r="G1275" s="27" t="s">
        <v>69</v>
      </c>
      <c r="H1275" s="27" t="s">
        <v>27</v>
      </c>
      <c r="I1275" s="29">
        <v>0.70000000000000007</v>
      </c>
      <c r="J1275" s="30">
        <v>5250</v>
      </c>
      <c r="K1275" s="31">
        <f t="shared" si="8"/>
        <v>3675.0000000000005</v>
      </c>
      <c r="L1275" s="31">
        <f t="shared" si="9"/>
        <v>918.75000000000011</v>
      </c>
      <c r="M1275" s="32">
        <v>0.25</v>
      </c>
      <c r="O1275" s="37"/>
      <c r="P1275" s="38"/>
      <c r="Q1275" s="33"/>
      <c r="R1275" s="34"/>
    </row>
    <row r="1276" spans="1:18" ht="15.75" customHeight="1">
      <c r="A1276" s="22"/>
      <c r="B1276" s="27" t="s">
        <v>34</v>
      </c>
      <c r="C1276" s="27">
        <v>1128299</v>
      </c>
      <c r="D1276" s="28">
        <v>44418</v>
      </c>
      <c r="E1276" s="27" t="s">
        <v>35</v>
      </c>
      <c r="F1276" s="27" t="s">
        <v>68</v>
      </c>
      <c r="G1276" s="27" t="s">
        <v>69</v>
      </c>
      <c r="H1276" s="27" t="s">
        <v>28</v>
      </c>
      <c r="I1276" s="29">
        <v>0.7</v>
      </c>
      <c r="J1276" s="30">
        <v>5250</v>
      </c>
      <c r="K1276" s="31">
        <f t="shared" si="8"/>
        <v>3674.9999999999995</v>
      </c>
      <c r="L1276" s="31">
        <f t="shared" si="9"/>
        <v>551.24999999999989</v>
      </c>
      <c r="M1276" s="32">
        <v>0.15</v>
      </c>
      <c r="O1276" s="37"/>
      <c r="P1276" s="38"/>
      <c r="Q1276" s="33"/>
      <c r="R1276" s="34"/>
    </row>
    <row r="1277" spans="1:18" ht="15.75" customHeight="1">
      <c r="A1277" s="22"/>
      <c r="B1277" s="27" t="s">
        <v>34</v>
      </c>
      <c r="C1277" s="27">
        <v>1128299</v>
      </c>
      <c r="D1277" s="28">
        <v>44418</v>
      </c>
      <c r="E1277" s="27" t="s">
        <v>35</v>
      </c>
      <c r="F1277" s="27" t="s">
        <v>68</v>
      </c>
      <c r="G1277" s="27" t="s">
        <v>69</v>
      </c>
      <c r="H1277" s="27" t="s">
        <v>29</v>
      </c>
      <c r="I1277" s="29">
        <v>0.75</v>
      </c>
      <c r="J1277" s="30">
        <v>3500</v>
      </c>
      <c r="K1277" s="31">
        <f t="shared" si="8"/>
        <v>2625</v>
      </c>
      <c r="L1277" s="31">
        <f t="shared" si="9"/>
        <v>1050</v>
      </c>
      <c r="M1277" s="32">
        <v>0.4</v>
      </c>
      <c r="O1277" s="37"/>
      <c r="P1277" s="38"/>
      <c r="Q1277" s="33"/>
      <c r="R1277" s="34"/>
    </row>
    <row r="1278" spans="1:18" ht="15.75" customHeight="1">
      <c r="A1278" s="22"/>
      <c r="B1278" s="27" t="s">
        <v>34</v>
      </c>
      <c r="C1278" s="27">
        <v>1128299</v>
      </c>
      <c r="D1278" s="28">
        <v>44450</v>
      </c>
      <c r="E1278" s="27" t="s">
        <v>35</v>
      </c>
      <c r="F1278" s="27" t="s">
        <v>68</v>
      </c>
      <c r="G1278" s="27" t="s">
        <v>69</v>
      </c>
      <c r="H1278" s="27" t="s">
        <v>24</v>
      </c>
      <c r="I1278" s="29">
        <v>0.65000000000000013</v>
      </c>
      <c r="J1278" s="30">
        <v>5500</v>
      </c>
      <c r="K1278" s="31">
        <f t="shared" si="8"/>
        <v>3575.0000000000009</v>
      </c>
      <c r="L1278" s="31">
        <f t="shared" si="9"/>
        <v>893.75000000000023</v>
      </c>
      <c r="M1278" s="32">
        <v>0.25</v>
      </c>
      <c r="O1278" s="37"/>
      <c r="P1278" s="38"/>
      <c r="Q1278" s="33"/>
      <c r="R1278" s="34"/>
    </row>
    <row r="1279" spans="1:18" ht="15.75" customHeight="1">
      <c r="A1279" s="22"/>
      <c r="B1279" s="27" t="s">
        <v>34</v>
      </c>
      <c r="C1279" s="27">
        <v>1128299</v>
      </c>
      <c r="D1279" s="28">
        <v>44450</v>
      </c>
      <c r="E1279" s="27" t="s">
        <v>35</v>
      </c>
      <c r="F1279" s="27" t="s">
        <v>68</v>
      </c>
      <c r="G1279" s="27" t="s">
        <v>69</v>
      </c>
      <c r="H1279" s="27" t="s">
        <v>25</v>
      </c>
      <c r="I1279" s="29">
        <v>0.70000000000000018</v>
      </c>
      <c r="J1279" s="30">
        <v>5500</v>
      </c>
      <c r="K1279" s="31">
        <f t="shared" si="8"/>
        <v>3850.0000000000009</v>
      </c>
      <c r="L1279" s="31">
        <f t="shared" si="9"/>
        <v>770.00000000000023</v>
      </c>
      <c r="M1279" s="32">
        <v>0.2</v>
      </c>
      <c r="O1279" s="37"/>
      <c r="P1279" s="38"/>
      <c r="Q1279" s="33"/>
      <c r="R1279" s="34"/>
    </row>
    <row r="1280" spans="1:18" ht="15.75" customHeight="1">
      <c r="A1280" s="22"/>
      <c r="B1280" s="27" t="s">
        <v>34</v>
      </c>
      <c r="C1280" s="27">
        <v>1128299</v>
      </c>
      <c r="D1280" s="28">
        <v>44450</v>
      </c>
      <c r="E1280" s="27" t="s">
        <v>35</v>
      </c>
      <c r="F1280" s="27" t="s">
        <v>68</v>
      </c>
      <c r="G1280" s="27" t="s">
        <v>69</v>
      </c>
      <c r="H1280" s="27" t="s">
        <v>26</v>
      </c>
      <c r="I1280" s="29">
        <v>0.65000000000000013</v>
      </c>
      <c r="J1280" s="30">
        <v>3750</v>
      </c>
      <c r="K1280" s="31">
        <f t="shared" si="8"/>
        <v>2437.5000000000005</v>
      </c>
      <c r="L1280" s="31">
        <f t="shared" si="9"/>
        <v>609.37500000000011</v>
      </c>
      <c r="M1280" s="32">
        <v>0.25</v>
      </c>
      <c r="O1280" s="37"/>
      <c r="P1280" s="38"/>
      <c r="Q1280" s="33"/>
      <c r="R1280" s="34"/>
    </row>
    <row r="1281" spans="1:18" ht="15.75" customHeight="1">
      <c r="A1281" s="22"/>
      <c r="B1281" s="27" t="s">
        <v>34</v>
      </c>
      <c r="C1281" s="27">
        <v>1128299</v>
      </c>
      <c r="D1281" s="28">
        <v>44450</v>
      </c>
      <c r="E1281" s="27" t="s">
        <v>35</v>
      </c>
      <c r="F1281" s="27" t="s">
        <v>68</v>
      </c>
      <c r="G1281" s="27" t="s">
        <v>69</v>
      </c>
      <c r="H1281" s="27" t="s">
        <v>27</v>
      </c>
      <c r="I1281" s="29">
        <v>0.65000000000000013</v>
      </c>
      <c r="J1281" s="30">
        <v>3250</v>
      </c>
      <c r="K1281" s="31">
        <f t="shared" ref="K1281:K1535" si="10">I1281*J1281</f>
        <v>2112.5000000000005</v>
      </c>
      <c r="L1281" s="31">
        <f t="shared" ref="L1281:L1535" si="11">K1281*M1281</f>
        <v>528.12500000000011</v>
      </c>
      <c r="M1281" s="32">
        <v>0.25</v>
      </c>
      <c r="O1281" s="37"/>
      <c r="P1281" s="38"/>
      <c r="Q1281" s="33"/>
      <c r="R1281" s="34"/>
    </row>
    <row r="1282" spans="1:18" ht="15.75" customHeight="1">
      <c r="A1282" s="22"/>
      <c r="B1282" s="27" t="s">
        <v>34</v>
      </c>
      <c r="C1282" s="27">
        <v>1128299</v>
      </c>
      <c r="D1282" s="28">
        <v>44450</v>
      </c>
      <c r="E1282" s="27" t="s">
        <v>35</v>
      </c>
      <c r="F1282" s="27" t="s">
        <v>68</v>
      </c>
      <c r="G1282" s="27" t="s">
        <v>69</v>
      </c>
      <c r="H1282" s="27" t="s">
        <v>28</v>
      </c>
      <c r="I1282" s="29">
        <v>0.75000000000000011</v>
      </c>
      <c r="J1282" s="30">
        <v>3500</v>
      </c>
      <c r="K1282" s="31">
        <f t="shared" si="10"/>
        <v>2625.0000000000005</v>
      </c>
      <c r="L1282" s="31">
        <f t="shared" si="11"/>
        <v>393.75000000000006</v>
      </c>
      <c r="M1282" s="32">
        <v>0.15</v>
      </c>
      <c r="O1282" s="37"/>
      <c r="P1282" s="38"/>
      <c r="Q1282" s="33"/>
      <c r="R1282" s="34"/>
    </row>
    <row r="1283" spans="1:18" ht="15.75" customHeight="1">
      <c r="A1283" s="22"/>
      <c r="B1283" s="27" t="s">
        <v>34</v>
      </c>
      <c r="C1283" s="27">
        <v>1128299</v>
      </c>
      <c r="D1283" s="28">
        <v>44450</v>
      </c>
      <c r="E1283" s="27" t="s">
        <v>35</v>
      </c>
      <c r="F1283" s="27" t="s">
        <v>68</v>
      </c>
      <c r="G1283" s="27" t="s">
        <v>69</v>
      </c>
      <c r="H1283" s="27" t="s">
        <v>29</v>
      </c>
      <c r="I1283" s="29">
        <v>0.6</v>
      </c>
      <c r="J1283" s="30">
        <v>3750</v>
      </c>
      <c r="K1283" s="31">
        <f t="shared" si="10"/>
        <v>2250</v>
      </c>
      <c r="L1283" s="31">
        <f t="shared" si="11"/>
        <v>900</v>
      </c>
      <c r="M1283" s="32">
        <v>0.4</v>
      </c>
      <c r="O1283" s="37"/>
      <c r="P1283" s="38"/>
      <c r="Q1283" s="33"/>
      <c r="R1283" s="34"/>
    </row>
    <row r="1284" spans="1:18" ht="15.75" customHeight="1">
      <c r="A1284" s="22"/>
      <c r="B1284" s="27" t="s">
        <v>34</v>
      </c>
      <c r="C1284" s="27">
        <v>1128299</v>
      </c>
      <c r="D1284" s="28">
        <v>44479</v>
      </c>
      <c r="E1284" s="27" t="s">
        <v>35</v>
      </c>
      <c r="F1284" s="27" t="s">
        <v>68</v>
      </c>
      <c r="G1284" s="27" t="s">
        <v>69</v>
      </c>
      <c r="H1284" s="27" t="s">
        <v>24</v>
      </c>
      <c r="I1284" s="29">
        <v>0.55000000000000004</v>
      </c>
      <c r="J1284" s="30">
        <v>4750</v>
      </c>
      <c r="K1284" s="31">
        <f t="shared" si="10"/>
        <v>2612.5</v>
      </c>
      <c r="L1284" s="31">
        <f t="shared" si="11"/>
        <v>653.125</v>
      </c>
      <c r="M1284" s="32">
        <v>0.25</v>
      </c>
      <c r="O1284" s="37"/>
      <c r="P1284" s="38"/>
      <c r="Q1284" s="33"/>
      <c r="R1284" s="34"/>
    </row>
    <row r="1285" spans="1:18" ht="15.75" customHeight="1">
      <c r="A1285" s="22"/>
      <c r="B1285" s="27" t="s">
        <v>34</v>
      </c>
      <c r="C1285" s="27">
        <v>1128299</v>
      </c>
      <c r="D1285" s="28">
        <v>44479</v>
      </c>
      <c r="E1285" s="27" t="s">
        <v>35</v>
      </c>
      <c r="F1285" s="27" t="s">
        <v>68</v>
      </c>
      <c r="G1285" s="27" t="s">
        <v>69</v>
      </c>
      <c r="H1285" s="27" t="s">
        <v>25</v>
      </c>
      <c r="I1285" s="29">
        <v>0.65000000000000013</v>
      </c>
      <c r="J1285" s="30">
        <v>4750</v>
      </c>
      <c r="K1285" s="31">
        <f t="shared" si="10"/>
        <v>3087.5000000000005</v>
      </c>
      <c r="L1285" s="31">
        <f t="shared" si="11"/>
        <v>617.50000000000011</v>
      </c>
      <c r="M1285" s="32">
        <v>0.2</v>
      </c>
      <c r="O1285" s="37"/>
      <c r="P1285" s="38"/>
      <c r="Q1285" s="33"/>
      <c r="R1285" s="34"/>
    </row>
    <row r="1286" spans="1:18" ht="15.75" customHeight="1">
      <c r="A1286" s="22"/>
      <c r="B1286" s="27" t="s">
        <v>34</v>
      </c>
      <c r="C1286" s="27">
        <v>1128299</v>
      </c>
      <c r="D1286" s="28">
        <v>44479</v>
      </c>
      <c r="E1286" s="27" t="s">
        <v>35</v>
      </c>
      <c r="F1286" s="27" t="s">
        <v>68</v>
      </c>
      <c r="G1286" s="27" t="s">
        <v>69</v>
      </c>
      <c r="H1286" s="27" t="s">
        <v>26</v>
      </c>
      <c r="I1286" s="29">
        <v>0.60000000000000009</v>
      </c>
      <c r="J1286" s="30">
        <v>3000</v>
      </c>
      <c r="K1286" s="31">
        <f t="shared" si="10"/>
        <v>1800.0000000000002</v>
      </c>
      <c r="L1286" s="31">
        <f t="shared" si="11"/>
        <v>450.00000000000006</v>
      </c>
      <c r="M1286" s="32">
        <v>0.25</v>
      </c>
      <c r="O1286" s="37"/>
      <c r="P1286" s="38"/>
      <c r="Q1286" s="33"/>
      <c r="R1286" s="34"/>
    </row>
    <row r="1287" spans="1:18" ht="15.75" customHeight="1">
      <c r="A1287" s="22"/>
      <c r="B1287" s="27" t="s">
        <v>34</v>
      </c>
      <c r="C1287" s="27">
        <v>1128299</v>
      </c>
      <c r="D1287" s="28">
        <v>44479</v>
      </c>
      <c r="E1287" s="27" t="s">
        <v>35</v>
      </c>
      <c r="F1287" s="27" t="s">
        <v>68</v>
      </c>
      <c r="G1287" s="27" t="s">
        <v>69</v>
      </c>
      <c r="H1287" s="27" t="s">
        <v>27</v>
      </c>
      <c r="I1287" s="29">
        <v>0.55000000000000004</v>
      </c>
      <c r="J1287" s="30">
        <v>2750</v>
      </c>
      <c r="K1287" s="31">
        <f t="shared" si="10"/>
        <v>1512.5000000000002</v>
      </c>
      <c r="L1287" s="31">
        <f t="shared" si="11"/>
        <v>378.12500000000006</v>
      </c>
      <c r="M1287" s="32">
        <v>0.25</v>
      </c>
      <c r="O1287" s="37"/>
      <c r="P1287" s="38"/>
      <c r="Q1287" s="33"/>
      <c r="R1287" s="34"/>
    </row>
    <row r="1288" spans="1:18" ht="15.75" customHeight="1">
      <c r="A1288" s="22"/>
      <c r="B1288" s="27" t="s">
        <v>34</v>
      </c>
      <c r="C1288" s="27">
        <v>1128299</v>
      </c>
      <c r="D1288" s="28">
        <v>44479</v>
      </c>
      <c r="E1288" s="27" t="s">
        <v>35</v>
      </c>
      <c r="F1288" s="27" t="s">
        <v>68</v>
      </c>
      <c r="G1288" s="27" t="s">
        <v>69</v>
      </c>
      <c r="H1288" s="27" t="s">
        <v>28</v>
      </c>
      <c r="I1288" s="29">
        <v>0.65</v>
      </c>
      <c r="J1288" s="30">
        <v>2500</v>
      </c>
      <c r="K1288" s="31">
        <f t="shared" si="10"/>
        <v>1625</v>
      </c>
      <c r="L1288" s="31">
        <f t="shared" si="11"/>
        <v>243.75</v>
      </c>
      <c r="M1288" s="32">
        <v>0.15</v>
      </c>
      <c r="O1288" s="37"/>
      <c r="P1288" s="38"/>
      <c r="Q1288" s="33"/>
      <c r="R1288" s="34"/>
    </row>
    <row r="1289" spans="1:18" ht="15.75" customHeight="1">
      <c r="A1289" s="22"/>
      <c r="B1289" s="27" t="s">
        <v>34</v>
      </c>
      <c r="C1289" s="27">
        <v>1128299</v>
      </c>
      <c r="D1289" s="28">
        <v>44479</v>
      </c>
      <c r="E1289" s="27" t="s">
        <v>35</v>
      </c>
      <c r="F1289" s="27" t="s">
        <v>68</v>
      </c>
      <c r="G1289" s="27" t="s">
        <v>69</v>
      </c>
      <c r="H1289" s="27" t="s">
        <v>29</v>
      </c>
      <c r="I1289" s="29">
        <v>0.70000000000000007</v>
      </c>
      <c r="J1289" s="30">
        <v>3000</v>
      </c>
      <c r="K1289" s="31">
        <f t="shared" si="10"/>
        <v>2100</v>
      </c>
      <c r="L1289" s="31">
        <f t="shared" si="11"/>
        <v>840</v>
      </c>
      <c r="M1289" s="32">
        <v>0.4</v>
      </c>
      <c r="O1289" s="37"/>
      <c r="P1289" s="38"/>
      <c r="Q1289" s="33"/>
      <c r="R1289" s="34"/>
    </row>
    <row r="1290" spans="1:18" ht="15.75" customHeight="1">
      <c r="A1290" s="22"/>
      <c r="B1290" s="27" t="s">
        <v>34</v>
      </c>
      <c r="C1290" s="27">
        <v>1128299</v>
      </c>
      <c r="D1290" s="28">
        <v>44510</v>
      </c>
      <c r="E1290" s="27" t="s">
        <v>35</v>
      </c>
      <c r="F1290" s="27" t="s">
        <v>68</v>
      </c>
      <c r="G1290" s="27" t="s">
        <v>69</v>
      </c>
      <c r="H1290" s="27" t="s">
        <v>24</v>
      </c>
      <c r="I1290" s="29">
        <v>0.55000000000000004</v>
      </c>
      <c r="J1290" s="30">
        <v>5250</v>
      </c>
      <c r="K1290" s="31">
        <f t="shared" si="10"/>
        <v>2887.5000000000005</v>
      </c>
      <c r="L1290" s="31">
        <f t="shared" si="11"/>
        <v>721.87500000000011</v>
      </c>
      <c r="M1290" s="32">
        <v>0.25</v>
      </c>
      <c r="O1290" s="37"/>
      <c r="P1290" s="38"/>
      <c r="Q1290" s="33"/>
      <c r="R1290" s="34"/>
    </row>
    <row r="1291" spans="1:18" ht="15.75" customHeight="1">
      <c r="A1291" s="22"/>
      <c r="B1291" s="27" t="s">
        <v>34</v>
      </c>
      <c r="C1291" s="27">
        <v>1128299</v>
      </c>
      <c r="D1291" s="28">
        <v>44510</v>
      </c>
      <c r="E1291" s="27" t="s">
        <v>35</v>
      </c>
      <c r="F1291" s="27" t="s">
        <v>68</v>
      </c>
      <c r="G1291" s="27" t="s">
        <v>69</v>
      </c>
      <c r="H1291" s="27" t="s">
        <v>25</v>
      </c>
      <c r="I1291" s="29">
        <v>0.60000000000000009</v>
      </c>
      <c r="J1291" s="30">
        <v>6000</v>
      </c>
      <c r="K1291" s="31">
        <f t="shared" si="10"/>
        <v>3600.0000000000005</v>
      </c>
      <c r="L1291" s="31">
        <f t="shared" si="11"/>
        <v>720.00000000000011</v>
      </c>
      <c r="M1291" s="32">
        <v>0.2</v>
      </c>
      <c r="O1291" s="37"/>
      <c r="P1291" s="38"/>
      <c r="Q1291" s="33"/>
      <c r="R1291" s="34"/>
    </row>
    <row r="1292" spans="1:18" ht="15.75" customHeight="1">
      <c r="A1292" s="22"/>
      <c r="B1292" s="27" t="s">
        <v>34</v>
      </c>
      <c r="C1292" s="27">
        <v>1128299</v>
      </c>
      <c r="D1292" s="28">
        <v>44510</v>
      </c>
      <c r="E1292" s="27" t="s">
        <v>35</v>
      </c>
      <c r="F1292" s="27" t="s">
        <v>68</v>
      </c>
      <c r="G1292" s="27" t="s">
        <v>69</v>
      </c>
      <c r="H1292" s="27" t="s">
        <v>26</v>
      </c>
      <c r="I1292" s="29">
        <v>0.55000000000000004</v>
      </c>
      <c r="J1292" s="30">
        <v>4250</v>
      </c>
      <c r="K1292" s="31">
        <f t="shared" si="10"/>
        <v>2337.5</v>
      </c>
      <c r="L1292" s="31">
        <f t="shared" si="11"/>
        <v>584.375</v>
      </c>
      <c r="M1292" s="32">
        <v>0.25</v>
      </c>
      <c r="O1292" s="37"/>
      <c r="P1292" s="38"/>
      <c r="Q1292" s="33"/>
      <c r="R1292" s="34"/>
    </row>
    <row r="1293" spans="1:18" ht="15.75" customHeight="1">
      <c r="A1293" s="22"/>
      <c r="B1293" s="27" t="s">
        <v>34</v>
      </c>
      <c r="C1293" s="27">
        <v>1128299</v>
      </c>
      <c r="D1293" s="28">
        <v>44510</v>
      </c>
      <c r="E1293" s="27" t="s">
        <v>35</v>
      </c>
      <c r="F1293" s="27" t="s">
        <v>68</v>
      </c>
      <c r="G1293" s="27" t="s">
        <v>69</v>
      </c>
      <c r="H1293" s="27" t="s">
        <v>27</v>
      </c>
      <c r="I1293" s="29">
        <v>0.65000000000000013</v>
      </c>
      <c r="J1293" s="30">
        <v>4000</v>
      </c>
      <c r="K1293" s="31">
        <f t="shared" si="10"/>
        <v>2600.0000000000005</v>
      </c>
      <c r="L1293" s="31">
        <f t="shared" si="11"/>
        <v>650.00000000000011</v>
      </c>
      <c r="M1293" s="32">
        <v>0.25</v>
      </c>
      <c r="O1293" s="37"/>
      <c r="P1293" s="38"/>
      <c r="Q1293" s="33"/>
      <c r="R1293" s="34"/>
    </row>
    <row r="1294" spans="1:18" ht="15.75" customHeight="1">
      <c r="A1294" s="22"/>
      <c r="B1294" s="27" t="s">
        <v>34</v>
      </c>
      <c r="C1294" s="27">
        <v>1128299</v>
      </c>
      <c r="D1294" s="28">
        <v>44510</v>
      </c>
      <c r="E1294" s="27" t="s">
        <v>35</v>
      </c>
      <c r="F1294" s="27" t="s">
        <v>68</v>
      </c>
      <c r="G1294" s="27" t="s">
        <v>69</v>
      </c>
      <c r="H1294" s="27" t="s">
        <v>28</v>
      </c>
      <c r="I1294" s="29">
        <v>0.85000000000000009</v>
      </c>
      <c r="J1294" s="30">
        <v>3750</v>
      </c>
      <c r="K1294" s="31">
        <f t="shared" si="10"/>
        <v>3187.5000000000005</v>
      </c>
      <c r="L1294" s="31">
        <f t="shared" si="11"/>
        <v>478.12500000000006</v>
      </c>
      <c r="M1294" s="32">
        <v>0.15</v>
      </c>
      <c r="O1294" s="37"/>
      <c r="P1294" s="38"/>
      <c r="Q1294" s="33"/>
      <c r="R1294" s="34"/>
    </row>
    <row r="1295" spans="1:18" ht="15.75" customHeight="1">
      <c r="A1295" s="22"/>
      <c r="B1295" s="27" t="s">
        <v>34</v>
      </c>
      <c r="C1295" s="27">
        <v>1128299</v>
      </c>
      <c r="D1295" s="28">
        <v>44510</v>
      </c>
      <c r="E1295" s="27" t="s">
        <v>35</v>
      </c>
      <c r="F1295" s="27" t="s">
        <v>68</v>
      </c>
      <c r="G1295" s="27" t="s">
        <v>69</v>
      </c>
      <c r="H1295" s="27" t="s">
        <v>29</v>
      </c>
      <c r="I1295" s="29">
        <v>0.90000000000000013</v>
      </c>
      <c r="J1295" s="30">
        <v>5000</v>
      </c>
      <c r="K1295" s="31">
        <f t="shared" si="10"/>
        <v>4500.0000000000009</v>
      </c>
      <c r="L1295" s="31">
        <f t="shared" si="11"/>
        <v>1800.0000000000005</v>
      </c>
      <c r="M1295" s="32">
        <v>0.4</v>
      </c>
      <c r="O1295" s="37"/>
      <c r="P1295" s="38"/>
      <c r="Q1295" s="33"/>
      <c r="R1295" s="34"/>
    </row>
    <row r="1296" spans="1:18" ht="15.75" customHeight="1">
      <c r="A1296" s="22"/>
      <c r="B1296" s="27" t="s">
        <v>34</v>
      </c>
      <c r="C1296" s="27">
        <v>1128299</v>
      </c>
      <c r="D1296" s="28">
        <v>44539</v>
      </c>
      <c r="E1296" s="27" t="s">
        <v>35</v>
      </c>
      <c r="F1296" s="27" t="s">
        <v>68</v>
      </c>
      <c r="G1296" s="27" t="s">
        <v>69</v>
      </c>
      <c r="H1296" s="27" t="s">
        <v>24</v>
      </c>
      <c r="I1296" s="29">
        <v>0.75000000000000011</v>
      </c>
      <c r="J1296" s="30">
        <v>7000</v>
      </c>
      <c r="K1296" s="31">
        <f t="shared" si="10"/>
        <v>5250.0000000000009</v>
      </c>
      <c r="L1296" s="31">
        <f t="shared" si="11"/>
        <v>1312.5000000000002</v>
      </c>
      <c r="M1296" s="32">
        <v>0.25</v>
      </c>
      <c r="O1296" s="37"/>
      <c r="P1296" s="38"/>
      <c r="Q1296" s="33"/>
      <c r="R1296" s="34"/>
    </row>
    <row r="1297" spans="1:18" ht="15.75" customHeight="1">
      <c r="A1297" s="22"/>
      <c r="B1297" s="27" t="s">
        <v>34</v>
      </c>
      <c r="C1297" s="27">
        <v>1128299</v>
      </c>
      <c r="D1297" s="28">
        <v>44539</v>
      </c>
      <c r="E1297" s="27" t="s">
        <v>35</v>
      </c>
      <c r="F1297" s="27" t="s">
        <v>68</v>
      </c>
      <c r="G1297" s="27" t="s">
        <v>69</v>
      </c>
      <c r="H1297" s="27" t="s">
        <v>25</v>
      </c>
      <c r="I1297" s="29">
        <v>0.8500000000000002</v>
      </c>
      <c r="J1297" s="30">
        <v>7000</v>
      </c>
      <c r="K1297" s="31">
        <f t="shared" si="10"/>
        <v>5950.0000000000018</v>
      </c>
      <c r="L1297" s="31">
        <f t="shared" si="11"/>
        <v>1190.0000000000005</v>
      </c>
      <c r="M1297" s="32">
        <v>0.2</v>
      </c>
      <c r="O1297" s="37"/>
      <c r="P1297" s="38"/>
      <c r="Q1297" s="33"/>
      <c r="R1297" s="34"/>
    </row>
    <row r="1298" spans="1:18" ht="15.75" customHeight="1">
      <c r="A1298" s="22"/>
      <c r="B1298" s="27" t="s">
        <v>34</v>
      </c>
      <c r="C1298" s="27">
        <v>1128299</v>
      </c>
      <c r="D1298" s="28">
        <v>44539</v>
      </c>
      <c r="E1298" s="27" t="s">
        <v>35</v>
      </c>
      <c r="F1298" s="27" t="s">
        <v>68</v>
      </c>
      <c r="G1298" s="27" t="s">
        <v>69</v>
      </c>
      <c r="H1298" s="27" t="s">
        <v>26</v>
      </c>
      <c r="I1298" s="29">
        <v>0.80000000000000016</v>
      </c>
      <c r="J1298" s="30">
        <v>5000</v>
      </c>
      <c r="K1298" s="31">
        <f t="shared" si="10"/>
        <v>4000.0000000000009</v>
      </c>
      <c r="L1298" s="31">
        <f t="shared" si="11"/>
        <v>1000.0000000000002</v>
      </c>
      <c r="M1298" s="32">
        <v>0.25</v>
      </c>
      <c r="O1298" s="37"/>
      <c r="P1298" s="38"/>
      <c r="Q1298" s="33"/>
      <c r="R1298" s="34"/>
    </row>
    <row r="1299" spans="1:18" ht="15.75" customHeight="1">
      <c r="A1299" s="22"/>
      <c r="B1299" s="27" t="s">
        <v>34</v>
      </c>
      <c r="C1299" s="27">
        <v>1128299</v>
      </c>
      <c r="D1299" s="28">
        <v>44539</v>
      </c>
      <c r="E1299" s="27" t="s">
        <v>35</v>
      </c>
      <c r="F1299" s="27" t="s">
        <v>68</v>
      </c>
      <c r="G1299" s="27" t="s">
        <v>69</v>
      </c>
      <c r="H1299" s="27" t="s">
        <v>27</v>
      </c>
      <c r="I1299" s="29">
        <v>0.80000000000000016</v>
      </c>
      <c r="J1299" s="30">
        <v>5000</v>
      </c>
      <c r="K1299" s="31">
        <f t="shared" si="10"/>
        <v>4000.0000000000009</v>
      </c>
      <c r="L1299" s="31">
        <f t="shared" si="11"/>
        <v>1000.0000000000002</v>
      </c>
      <c r="M1299" s="32">
        <v>0.25</v>
      </c>
      <c r="O1299" s="37"/>
      <c r="P1299" s="38"/>
      <c r="Q1299" s="33"/>
      <c r="R1299" s="34"/>
    </row>
    <row r="1300" spans="1:18" ht="15.75" customHeight="1">
      <c r="A1300" s="22"/>
      <c r="B1300" s="27" t="s">
        <v>34</v>
      </c>
      <c r="C1300" s="27">
        <v>1128299</v>
      </c>
      <c r="D1300" s="28">
        <v>44539</v>
      </c>
      <c r="E1300" s="27" t="s">
        <v>35</v>
      </c>
      <c r="F1300" s="27" t="s">
        <v>68</v>
      </c>
      <c r="G1300" s="27" t="s">
        <v>69</v>
      </c>
      <c r="H1300" s="27" t="s">
        <v>28</v>
      </c>
      <c r="I1300" s="29">
        <v>0.90000000000000013</v>
      </c>
      <c r="J1300" s="30">
        <v>4250</v>
      </c>
      <c r="K1300" s="31">
        <f t="shared" si="10"/>
        <v>3825.0000000000005</v>
      </c>
      <c r="L1300" s="31">
        <f t="shared" si="11"/>
        <v>573.75</v>
      </c>
      <c r="M1300" s="32">
        <v>0.15</v>
      </c>
      <c r="O1300" s="37"/>
      <c r="P1300" s="38"/>
      <c r="Q1300" s="33"/>
      <c r="R1300" s="34"/>
    </row>
    <row r="1301" spans="1:18" ht="15.75" customHeight="1">
      <c r="A1301" s="22"/>
      <c r="B1301" s="27" t="s">
        <v>34</v>
      </c>
      <c r="C1301" s="27">
        <v>1128299</v>
      </c>
      <c r="D1301" s="28">
        <v>44539</v>
      </c>
      <c r="E1301" s="27" t="s">
        <v>35</v>
      </c>
      <c r="F1301" s="27" t="s">
        <v>68</v>
      </c>
      <c r="G1301" s="27" t="s">
        <v>69</v>
      </c>
      <c r="H1301" s="27" t="s">
        <v>29</v>
      </c>
      <c r="I1301" s="29">
        <v>0.95000000000000018</v>
      </c>
      <c r="J1301" s="30">
        <v>5250</v>
      </c>
      <c r="K1301" s="31">
        <f t="shared" si="10"/>
        <v>4987.5000000000009</v>
      </c>
      <c r="L1301" s="31">
        <f t="shared" si="11"/>
        <v>1995.0000000000005</v>
      </c>
      <c r="M1301" s="32">
        <v>0.4</v>
      </c>
      <c r="O1301" s="37"/>
      <c r="P1301" s="38"/>
      <c r="Q1301" s="33"/>
      <c r="R1301" s="34"/>
    </row>
    <row r="1302" spans="1:18" ht="15.75" customHeight="1">
      <c r="A1302" s="22" t="s">
        <v>46</v>
      </c>
      <c r="B1302" s="27" t="s">
        <v>34</v>
      </c>
      <c r="C1302" s="27">
        <v>1128299</v>
      </c>
      <c r="D1302" s="28">
        <v>44213</v>
      </c>
      <c r="E1302" s="27" t="s">
        <v>35</v>
      </c>
      <c r="F1302" s="27" t="s">
        <v>70</v>
      </c>
      <c r="G1302" s="27" t="s">
        <v>71</v>
      </c>
      <c r="H1302" s="27" t="s">
        <v>24</v>
      </c>
      <c r="I1302" s="29">
        <v>0.4</v>
      </c>
      <c r="J1302" s="30">
        <v>4250</v>
      </c>
      <c r="K1302" s="31">
        <f t="shared" si="10"/>
        <v>1700</v>
      </c>
      <c r="L1302" s="31">
        <f t="shared" si="11"/>
        <v>510</v>
      </c>
      <c r="M1302" s="32">
        <v>0.3</v>
      </c>
      <c r="O1302" s="37"/>
      <c r="P1302" s="38">
        <f>Data!$I1302+0.05</f>
        <v>0.45</v>
      </c>
      <c r="Q1302" s="33">
        <f>Data!$J1302+500</f>
        <v>4750</v>
      </c>
      <c r="R1302" s="34">
        <f>Data!$M1302+5%</f>
        <v>0.35</v>
      </c>
    </row>
    <row r="1303" spans="1:18" ht="15.75" customHeight="1">
      <c r="A1303" s="22"/>
      <c r="B1303" s="27" t="s">
        <v>34</v>
      </c>
      <c r="C1303" s="27">
        <v>1128299</v>
      </c>
      <c r="D1303" s="28">
        <v>44213</v>
      </c>
      <c r="E1303" s="27" t="s">
        <v>35</v>
      </c>
      <c r="F1303" s="27" t="s">
        <v>70</v>
      </c>
      <c r="G1303" s="27" t="s">
        <v>71</v>
      </c>
      <c r="H1303" s="27" t="s">
        <v>25</v>
      </c>
      <c r="I1303" s="29">
        <v>0.5</v>
      </c>
      <c r="J1303" s="30">
        <v>4250</v>
      </c>
      <c r="K1303" s="31">
        <f t="shared" si="10"/>
        <v>2125</v>
      </c>
      <c r="L1303" s="31">
        <f t="shared" si="11"/>
        <v>531.25</v>
      </c>
      <c r="M1303" s="32">
        <v>0.25</v>
      </c>
      <c r="O1303" s="37"/>
      <c r="P1303" s="38">
        <f>Data!$I1303+0.05</f>
        <v>0.55000000000000004</v>
      </c>
      <c r="Q1303" s="33">
        <f>Data!$J1303+500</f>
        <v>4750</v>
      </c>
      <c r="R1303" s="34">
        <f>Data!$M1303+5%</f>
        <v>0.3</v>
      </c>
    </row>
    <row r="1304" spans="1:18" ht="15.75" customHeight="1">
      <c r="A1304" s="22"/>
      <c r="B1304" s="27" t="s">
        <v>34</v>
      </c>
      <c r="C1304" s="27">
        <v>1128299</v>
      </c>
      <c r="D1304" s="28">
        <v>44213</v>
      </c>
      <c r="E1304" s="27" t="s">
        <v>35</v>
      </c>
      <c r="F1304" s="27" t="s">
        <v>70</v>
      </c>
      <c r="G1304" s="27" t="s">
        <v>71</v>
      </c>
      <c r="H1304" s="27" t="s">
        <v>26</v>
      </c>
      <c r="I1304" s="29">
        <v>0.5</v>
      </c>
      <c r="J1304" s="30">
        <v>4250</v>
      </c>
      <c r="K1304" s="31">
        <f t="shared" si="10"/>
        <v>2125</v>
      </c>
      <c r="L1304" s="31">
        <f t="shared" si="11"/>
        <v>637.5</v>
      </c>
      <c r="M1304" s="32">
        <v>0.3</v>
      </c>
      <c r="O1304" s="37"/>
      <c r="P1304" s="38">
        <f>Data!$I1304+0.05</f>
        <v>0.55000000000000004</v>
      </c>
      <c r="Q1304" s="33">
        <f>Data!$J1304+500</f>
        <v>4750</v>
      </c>
      <c r="R1304" s="34">
        <f>Data!$M1304+5%</f>
        <v>0.35</v>
      </c>
    </row>
    <row r="1305" spans="1:18" ht="15.75" customHeight="1">
      <c r="A1305" s="22"/>
      <c r="B1305" s="27" t="s">
        <v>34</v>
      </c>
      <c r="C1305" s="27">
        <v>1128299</v>
      </c>
      <c r="D1305" s="28">
        <v>44213</v>
      </c>
      <c r="E1305" s="27" t="s">
        <v>35</v>
      </c>
      <c r="F1305" s="27" t="s">
        <v>70</v>
      </c>
      <c r="G1305" s="27" t="s">
        <v>71</v>
      </c>
      <c r="H1305" s="27" t="s">
        <v>27</v>
      </c>
      <c r="I1305" s="29">
        <v>0.5</v>
      </c>
      <c r="J1305" s="30">
        <v>2750</v>
      </c>
      <c r="K1305" s="31">
        <f t="shared" si="10"/>
        <v>1375</v>
      </c>
      <c r="L1305" s="31">
        <f t="shared" si="11"/>
        <v>412.5</v>
      </c>
      <c r="M1305" s="32">
        <v>0.3</v>
      </c>
      <c r="O1305" s="37"/>
      <c r="P1305" s="38">
        <f>Data!$I1305+0.05</f>
        <v>0.55000000000000004</v>
      </c>
      <c r="Q1305" s="33">
        <f>Data!$J1305+500</f>
        <v>3250</v>
      </c>
      <c r="R1305" s="34">
        <f>Data!$M1305+5%</f>
        <v>0.35</v>
      </c>
    </row>
    <row r="1306" spans="1:18" ht="15.75" customHeight="1">
      <c r="A1306" s="22"/>
      <c r="B1306" s="27" t="s">
        <v>34</v>
      </c>
      <c r="C1306" s="27">
        <v>1128299</v>
      </c>
      <c r="D1306" s="28">
        <v>44213</v>
      </c>
      <c r="E1306" s="27" t="s">
        <v>35</v>
      </c>
      <c r="F1306" s="27" t="s">
        <v>70</v>
      </c>
      <c r="G1306" s="27" t="s">
        <v>71</v>
      </c>
      <c r="H1306" s="27" t="s">
        <v>28</v>
      </c>
      <c r="I1306" s="29">
        <v>0.55000000000000004</v>
      </c>
      <c r="J1306" s="30">
        <v>2250</v>
      </c>
      <c r="K1306" s="31">
        <f t="shared" si="10"/>
        <v>1237.5</v>
      </c>
      <c r="L1306" s="31">
        <f t="shared" si="11"/>
        <v>247.5</v>
      </c>
      <c r="M1306" s="32">
        <v>0.2</v>
      </c>
      <c r="O1306" s="37"/>
      <c r="P1306" s="38">
        <f>Data!$I1306+0.05</f>
        <v>0.60000000000000009</v>
      </c>
      <c r="Q1306" s="33">
        <f>Data!$J1306+500</f>
        <v>2750</v>
      </c>
      <c r="R1306" s="34">
        <f>Data!$M1306+5%</f>
        <v>0.25</v>
      </c>
    </row>
    <row r="1307" spans="1:18" ht="15.75" customHeight="1">
      <c r="A1307" s="22"/>
      <c r="B1307" s="27" t="s">
        <v>34</v>
      </c>
      <c r="C1307" s="27">
        <v>1128299</v>
      </c>
      <c r="D1307" s="28">
        <v>44213</v>
      </c>
      <c r="E1307" s="27" t="s">
        <v>35</v>
      </c>
      <c r="F1307" s="27" t="s">
        <v>70</v>
      </c>
      <c r="G1307" s="27" t="s">
        <v>71</v>
      </c>
      <c r="H1307" s="27" t="s">
        <v>29</v>
      </c>
      <c r="I1307" s="29">
        <v>0.5</v>
      </c>
      <c r="J1307" s="30">
        <v>4750</v>
      </c>
      <c r="K1307" s="31">
        <f t="shared" si="10"/>
        <v>2375</v>
      </c>
      <c r="L1307" s="31">
        <f t="shared" si="11"/>
        <v>1068.75</v>
      </c>
      <c r="M1307" s="32">
        <v>0.45</v>
      </c>
      <c r="O1307" s="37"/>
      <c r="P1307" s="38">
        <f>Data!$I1307+0.05</f>
        <v>0.55000000000000004</v>
      </c>
      <c r="Q1307" s="33">
        <f>Data!$J1307+500</f>
        <v>5250</v>
      </c>
      <c r="R1307" s="34">
        <f>Data!$M1307+5%</f>
        <v>0.5</v>
      </c>
    </row>
    <row r="1308" spans="1:18" ht="15.75" customHeight="1">
      <c r="A1308" s="22"/>
      <c r="B1308" s="27" t="s">
        <v>34</v>
      </c>
      <c r="C1308" s="27">
        <v>1128299</v>
      </c>
      <c r="D1308" s="28">
        <v>44244</v>
      </c>
      <c r="E1308" s="27" t="s">
        <v>35</v>
      </c>
      <c r="F1308" s="27" t="s">
        <v>70</v>
      </c>
      <c r="G1308" s="27" t="s">
        <v>71</v>
      </c>
      <c r="H1308" s="27" t="s">
        <v>24</v>
      </c>
      <c r="I1308" s="29">
        <v>0.4</v>
      </c>
      <c r="J1308" s="30">
        <v>5250</v>
      </c>
      <c r="K1308" s="31">
        <f t="shared" si="10"/>
        <v>2100</v>
      </c>
      <c r="L1308" s="31">
        <f t="shared" si="11"/>
        <v>630</v>
      </c>
      <c r="M1308" s="32">
        <v>0.3</v>
      </c>
      <c r="O1308" s="37"/>
      <c r="P1308" s="38">
        <f>Data!$I1308+0.05</f>
        <v>0.45</v>
      </c>
      <c r="Q1308" s="33">
        <f>Data!$J1308+500</f>
        <v>5750</v>
      </c>
      <c r="R1308" s="34">
        <f>Data!$M1308+5%</f>
        <v>0.35</v>
      </c>
    </row>
    <row r="1309" spans="1:18" ht="15.75" customHeight="1">
      <c r="A1309" s="22"/>
      <c r="B1309" s="27" t="s">
        <v>34</v>
      </c>
      <c r="C1309" s="27">
        <v>1128299</v>
      </c>
      <c r="D1309" s="28">
        <v>44244</v>
      </c>
      <c r="E1309" s="27" t="s">
        <v>35</v>
      </c>
      <c r="F1309" s="27" t="s">
        <v>70</v>
      </c>
      <c r="G1309" s="27" t="s">
        <v>71</v>
      </c>
      <c r="H1309" s="27" t="s">
        <v>25</v>
      </c>
      <c r="I1309" s="29">
        <v>0.5</v>
      </c>
      <c r="J1309" s="30">
        <v>4250</v>
      </c>
      <c r="K1309" s="31">
        <f t="shared" si="10"/>
        <v>2125</v>
      </c>
      <c r="L1309" s="31">
        <f t="shared" si="11"/>
        <v>531.25</v>
      </c>
      <c r="M1309" s="32">
        <v>0.25</v>
      </c>
      <c r="O1309" s="37"/>
      <c r="P1309" s="38">
        <f>Data!$I1309+0.05</f>
        <v>0.55000000000000004</v>
      </c>
      <c r="Q1309" s="33">
        <f>Data!$J1309+500</f>
        <v>4750</v>
      </c>
      <c r="R1309" s="34">
        <f>Data!$M1309+5%</f>
        <v>0.3</v>
      </c>
    </row>
    <row r="1310" spans="1:18" ht="15.75" customHeight="1">
      <c r="A1310" s="22"/>
      <c r="B1310" s="27" t="s">
        <v>34</v>
      </c>
      <c r="C1310" s="27">
        <v>1128299</v>
      </c>
      <c r="D1310" s="28">
        <v>44244</v>
      </c>
      <c r="E1310" s="27" t="s">
        <v>35</v>
      </c>
      <c r="F1310" s="27" t="s">
        <v>70</v>
      </c>
      <c r="G1310" s="27" t="s">
        <v>71</v>
      </c>
      <c r="H1310" s="27" t="s">
        <v>26</v>
      </c>
      <c r="I1310" s="29">
        <v>0.5</v>
      </c>
      <c r="J1310" s="30">
        <v>4250</v>
      </c>
      <c r="K1310" s="31">
        <f t="shared" si="10"/>
        <v>2125</v>
      </c>
      <c r="L1310" s="31">
        <f t="shared" si="11"/>
        <v>637.5</v>
      </c>
      <c r="M1310" s="32">
        <v>0.3</v>
      </c>
      <c r="O1310" s="37"/>
      <c r="P1310" s="38">
        <f>Data!$I1310+0.05</f>
        <v>0.55000000000000004</v>
      </c>
      <c r="Q1310" s="33">
        <f>Data!$J1310+500</f>
        <v>4750</v>
      </c>
      <c r="R1310" s="34">
        <f>Data!$M1310+5%</f>
        <v>0.35</v>
      </c>
    </row>
    <row r="1311" spans="1:18" ht="15.75" customHeight="1">
      <c r="A1311" s="22"/>
      <c r="B1311" s="27" t="s">
        <v>34</v>
      </c>
      <c r="C1311" s="27">
        <v>1128299</v>
      </c>
      <c r="D1311" s="28">
        <v>44244</v>
      </c>
      <c r="E1311" s="27" t="s">
        <v>35</v>
      </c>
      <c r="F1311" s="27" t="s">
        <v>70</v>
      </c>
      <c r="G1311" s="27" t="s">
        <v>71</v>
      </c>
      <c r="H1311" s="27" t="s">
        <v>27</v>
      </c>
      <c r="I1311" s="29">
        <v>0.5</v>
      </c>
      <c r="J1311" s="30">
        <v>2750</v>
      </c>
      <c r="K1311" s="31">
        <f t="shared" si="10"/>
        <v>1375</v>
      </c>
      <c r="L1311" s="31">
        <f t="shared" si="11"/>
        <v>412.5</v>
      </c>
      <c r="M1311" s="32">
        <v>0.3</v>
      </c>
      <c r="O1311" s="37"/>
      <c r="P1311" s="38">
        <f>Data!$I1311+0.05</f>
        <v>0.55000000000000004</v>
      </c>
      <c r="Q1311" s="33">
        <f>Data!$J1311+500</f>
        <v>3250</v>
      </c>
      <c r="R1311" s="34">
        <f>Data!$M1311+5%</f>
        <v>0.35</v>
      </c>
    </row>
    <row r="1312" spans="1:18" ht="15.75" customHeight="1">
      <c r="A1312" s="22"/>
      <c r="B1312" s="27" t="s">
        <v>34</v>
      </c>
      <c r="C1312" s="27">
        <v>1128299</v>
      </c>
      <c r="D1312" s="28">
        <v>44244</v>
      </c>
      <c r="E1312" s="27" t="s">
        <v>35</v>
      </c>
      <c r="F1312" s="27" t="s">
        <v>70</v>
      </c>
      <c r="G1312" s="27" t="s">
        <v>71</v>
      </c>
      <c r="H1312" s="27" t="s">
        <v>28</v>
      </c>
      <c r="I1312" s="29">
        <v>0.55000000000000004</v>
      </c>
      <c r="J1312" s="30">
        <v>2000</v>
      </c>
      <c r="K1312" s="31">
        <f t="shared" si="10"/>
        <v>1100</v>
      </c>
      <c r="L1312" s="31">
        <f t="shared" si="11"/>
        <v>220</v>
      </c>
      <c r="M1312" s="32">
        <v>0.2</v>
      </c>
      <c r="O1312" s="37"/>
      <c r="P1312" s="38">
        <f>Data!$I1312+0.05</f>
        <v>0.60000000000000009</v>
      </c>
      <c r="Q1312" s="33">
        <f>Data!$J1312+500</f>
        <v>2500</v>
      </c>
      <c r="R1312" s="34">
        <f>Data!$M1312+5%</f>
        <v>0.25</v>
      </c>
    </row>
    <row r="1313" spans="1:18" ht="15.75" customHeight="1">
      <c r="A1313" s="22"/>
      <c r="B1313" s="27" t="s">
        <v>34</v>
      </c>
      <c r="C1313" s="27">
        <v>1128299</v>
      </c>
      <c r="D1313" s="28">
        <v>44244</v>
      </c>
      <c r="E1313" s="27" t="s">
        <v>35</v>
      </c>
      <c r="F1313" s="27" t="s">
        <v>70</v>
      </c>
      <c r="G1313" s="27" t="s">
        <v>71</v>
      </c>
      <c r="H1313" s="27" t="s">
        <v>29</v>
      </c>
      <c r="I1313" s="29">
        <v>0.5</v>
      </c>
      <c r="J1313" s="30">
        <v>4000</v>
      </c>
      <c r="K1313" s="31">
        <f t="shared" si="10"/>
        <v>2000</v>
      </c>
      <c r="L1313" s="31">
        <f t="shared" si="11"/>
        <v>900</v>
      </c>
      <c r="M1313" s="32">
        <v>0.45</v>
      </c>
      <c r="O1313" s="37"/>
      <c r="P1313" s="38">
        <f>Data!$I1313+0.05</f>
        <v>0.55000000000000004</v>
      </c>
      <c r="Q1313" s="33">
        <f>Data!$J1313+500</f>
        <v>4500</v>
      </c>
      <c r="R1313" s="34">
        <f>Data!$M1313+5%</f>
        <v>0.5</v>
      </c>
    </row>
    <row r="1314" spans="1:18" ht="15.75" customHeight="1">
      <c r="A1314" s="22"/>
      <c r="B1314" s="27" t="s">
        <v>34</v>
      </c>
      <c r="C1314" s="27">
        <v>1128299</v>
      </c>
      <c r="D1314" s="28">
        <v>44271</v>
      </c>
      <c r="E1314" s="27" t="s">
        <v>35</v>
      </c>
      <c r="F1314" s="27" t="s">
        <v>70</v>
      </c>
      <c r="G1314" s="27" t="s">
        <v>71</v>
      </c>
      <c r="H1314" s="27" t="s">
        <v>24</v>
      </c>
      <c r="I1314" s="29">
        <v>0.5</v>
      </c>
      <c r="J1314" s="30">
        <v>5500</v>
      </c>
      <c r="K1314" s="31">
        <f t="shared" si="10"/>
        <v>2750</v>
      </c>
      <c r="L1314" s="31">
        <f t="shared" si="11"/>
        <v>825</v>
      </c>
      <c r="M1314" s="32">
        <v>0.3</v>
      </c>
      <c r="O1314" s="37"/>
      <c r="P1314" s="38">
        <f>Data!$I1314+0.05</f>
        <v>0.55000000000000004</v>
      </c>
      <c r="Q1314" s="33">
        <f>Data!$J1314+500</f>
        <v>6000</v>
      </c>
      <c r="R1314" s="34">
        <f>Data!$M1314+5%</f>
        <v>0.35</v>
      </c>
    </row>
    <row r="1315" spans="1:18" ht="15.75" customHeight="1">
      <c r="A1315" s="22"/>
      <c r="B1315" s="27" t="s">
        <v>34</v>
      </c>
      <c r="C1315" s="27">
        <v>1128299</v>
      </c>
      <c r="D1315" s="28">
        <v>44271</v>
      </c>
      <c r="E1315" s="27" t="s">
        <v>35</v>
      </c>
      <c r="F1315" s="27" t="s">
        <v>70</v>
      </c>
      <c r="G1315" s="27" t="s">
        <v>71</v>
      </c>
      <c r="H1315" s="27" t="s">
        <v>25</v>
      </c>
      <c r="I1315" s="29">
        <v>0.6</v>
      </c>
      <c r="J1315" s="30">
        <v>4000</v>
      </c>
      <c r="K1315" s="31">
        <f t="shared" si="10"/>
        <v>2400</v>
      </c>
      <c r="L1315" s="31">
        <f t="shared" si="11"/>
        <v>600</v>
      </c>
      <c r="M1315" s="32">
        <v>0.25</v>
      </c>
      <c r="O1315" s="37"/>
      <c r="P1315" s="38">
        <f>Data!$I1315+0.05</f>
        <v>0.65</v>
      </c>
      <c r="Q1315" s="33">
        <f>Data!$J1315+500</f>
        <v>4500</v>
      </c>
      <c r="R1315" s="34">
        <f>Data!$M1315+5%</f>
        <v>0.3</v>
      </c>
    </row>
    <row r="1316" spans="1:18" ht="15.75" customHeight="1">
      <c r="A1316" s="22"/>
      <c r="B1316" s="27" t="s">
        <v>34</v>
      </c>
      <c r="C1316" s="27">
        <v>1128299</v>
      </c>
      <c r="D1316" s="28">
        <v>44271</v>
      </c>
      <c r="E1316" s="27" t="s">
        <v>35</v>
      </c>
      <c r="F1316" s="27" t="s">
        <v>70</v>
      </c>
      <c r="G1316" s="27" t="s">
        <v>71</v>
      </c>
      <c r="H1316" s="27" t="s">
        <v>26</v>
      </c>
      <c r="I1316" s="29">
        <v>0.64999999999999991</v>
      </c>
      <c r="J1316" s="30">
        <v>4250</v>
      </c>
      <c r="K1316" s="31">
        <f t="shared" si="10"/>
        <v>2762.4999999999995</v>
      </c>
      <c r="L1316" s="31">
        <f t="shared" si="11"/>
        <v>828.74999999999989</v>
      </c>
      <c r="M1316" s="32">
        <v>0.3</v>
      </c>
      <c r="O1316" s="37"/>
      <c r="P1316" s="38">
        <f>Data!$I1316+0.05</f>
        <v>0.7</v>
      </c>
      <c r="Q1316" s="33">
        <f>Data!$J1316+500</f>
        <v>4750</v>
      </c>
      <c r="R1316" s="34">
        <f>Data!$M1316+5%</f>
        <v>0.35</v>
      </c>
    </row>
    <row r="1317" spans="1:18" ht="15.75" customHeight="1">
      <c r="A1317" s="22"/>
      <c r="B1317" s="27" t="s">
        <v>34</v>
      </c>
      <c r="C1317" s="27">
        <v>1128299</v>
      </c>
      <c r="D1317" s="28">
        <v>44271</v>
      </c>
      <c r="E1317" s="27" t="s">
        <v>35</v>
      </c>
      <c r="F1317" s="27" t="s">
        <v>70</v>
      </c>
      <c r="G1317" s="27" t="s">
        <v>71</v>
      </c>
      <c r="H1317" s="27" t="s">
        <v>27</v>
      </c>
      <c r="I1317" s="29">
        <v>0.6</v>
      </c>
      <c r="J1317" s="30">
        <v>3250</v>
      </c>
      <c r="K1317" s="31">
        <f t="shared" si="10"/>
        <v>1950</v>
      </c>
      <c r="L1317" s="31">
        <f t="shared" si="11"/>
        <v>585</v>
      </c>
      <c r="M1317" s="32">
        <v>0.3</v>
      </c>
      <c r="O1317" s="37"/>
      <c r="P1317" s="38">
        <f>Data!$I1317+0.05</f>
        <v>0.65</v>
      </c>
      <c r="Q1317" s="33">
        <f>Data!$J1317+500</f>
        <v>3750</v>
      </c>
      <c r="R1317" s="34">
        <f>Data!$M1317+5%</f>
        <v>0.35</v>
      </c>
    </row>
    <row r="1318" spans="1:18" ht="15.75" customHeight="1">
      <c r="A1318" s="22"/>
      <c r="B1318" s="27" t="s">
        <v>34</v>
      </c>
      <c r="C1318" s="27">
        <v>1128299</v>
      </c>
      <c r="D1318" s="28">
        <v>44271</v>
      </c>
      <c r="E1318" s="27" t="s">
        <v>35</v>
      </c>
      <c r="F1318" s="27" t="s">
        <v>70</v>
      </c>
      <c r="G1318" s="27" t="s">
        <v>71</v>
      </c>
      <c r="H1318" s="27" t="s">
        <v>28</v>
      </c>
      <c r="I1318" s="29">
        <v>0.65</v>
      </c>
      <c r="J1318" s="30">
        <v>1750</v>
      </c>
      <c r="K1318" s="31">
        <f t="shared" si="10"/>
        <v>1137.5</v>
      </c>
      <c r="L1318" s="31">
        <f t="shared" si="11"/>
        <v>227.5</v>
      </c>
      <c r="M1318" s="32">
        <v>0.2</v>
      </c>
      <c r="O1318" s="37"/>
      <c r="P1318" s="38">
        <f>Data!$I1318+0.05</f>
        <v>0.70000000000000007</v>
      </c>
      <c r="Q1318" s="33">
        <f>Data!$J1318+500</f>
        <v>2250</v>
      </c>
      <c r="R1318" s="34">
        <f>Data!$M1318+5%</f>
        <v>0.25</v>
      </c>
    </row>
    <row r="1319" spans="1:18" ht="15.75" customHeight="1">
      <c r="A1319" s="22"/>
      <c r="B1319" s="27" t="s">
        <v>34</v>
      </c>
      <c r="C1319" s="27">
        <v>1128299</v>
      </c>
      <c r="D1319" s="28">
        <v>44271</v>
      </c>
      <c r="E1319" s="27" t="s">
        <v>35</v>
      </c>
      <c r="F1319" s="27" t="s">
        <v>70</v>
      </c>
      <c r="G1319" s="27" t="s">
        <v>71</v>
      </c>
      <c r="H1319" s="27" t="s">
        <v>29</v>
      </c>
      <c r="I1319" s="29">
        <v>0.6</v>
      </c>
      <c r="J1319" s="30">
        <v>3750</v>
      </c>
      <c r="K1319" s="31">
        <f t="shared" si="10"/>
        <v>2250</v>
      </c>
      <c r="L1319" s="31">
        <f t="shared" si="11"/>
        <v>1012.5</v>
      </c>
      <c r="M1319" s="32">
        <v>0.45</v>
      </c>
      <c r="O1319" s="37"/>
      <c r="P1319" s="38">
        <f>Data!$I1319+0.05</f>
        <v>0.65</v>
      </c>
      <c r="Q1319" s="33">
        <f>Data!$J1319+500</f>
        <v>4250</v>
      </c>
      <c r="R1319" s="34">
        <f>Data!$M1319+5%</f>
        <v>0.5</v>
      </c>
    </row>
    <row r="1320" spans="1:18" ht="15.75" customHeight="1">
      <c r="A1320" s="22"/>
      <c r="B1320" s="27" t="s">
        <v>34</v>
      </c>
      <c r="C1320" s="27">
        <v>1128299</v>
      </c>
      <c r="D1320" s="28">
        <v>44303</v>
      </c>
      <c r="E1320" s="27" t="s">
        <v>35</v>
      </c>
      <c r="F1320" s="27" t="s">
        <v>70</v>
      </c>
      <c r="G1320" s="27" t="s">
        <v>71</v>
      </c>
      <c r="H1320" s="27" t="s">
        <v>24</v>
      </c>
      <c r="I1320" s="29">
        <v>0.65</v>
      </c>
      <c r="J1320" s="30">
        <v>5500</v>
      </c>
      <c r="K1320" s="31">
        <f t="shared" si="10"/>
        <v>3575</v>
      </c>
      <c r="L1320" s="31">
        <f t="shared" si="11"/>
        <v>1072.5</v>
      </c>
      <c r="M1320" s="32">
        <v>0.3</v>
      </c>
      <c r="O1320" s="37"/>
      <c r="P1320" s="38">
        <f>Data!$I1320+0.05</f>
        <v>0.70000000000000007</v>
      </c>
      <c r="Q1320" s="33">
        <f>Data!$J1320+500</f>
        <v>6000</v>
      </c>
      <c r="R1320" s="34">
        <f>Data!$M1320+5%</f>
        <v>0.35</v>
      </c>
    </row>
    <row r="1321" spans="1:18" ht="15.75" customHeight="1">
      <c r="A1321" s="22"/>
      <c r="B1321" s="27" t="s">
        <v>34</v>
      </c>
      <c r="C1321" s="27">
        <v>1128299</v>
      </c>
      <c r="D1321" s="28">
        <v>44303</v>
      </c>
      <c r="E1321" s="27" t="s">
        <v>35</v>
      </c>
      <c r="F1321" s="27" t="s">
        <v>70</v>
      </c>
      <c r="G1321" s="27" t="s">
        <v>71</v>
      </c>
      <c r="H1321" s="27" t="s">
        <v>25</v>
      </c>
      <c r="I1321" s="29">
        <v>0.70000000000000007</v>
      </c>
      <c r="J1321" s="30">
        <v>3500</v>
      </c>
      <c r="K1321" s="31">
        <f t="shared" si="10"/>
        <v>2450.0000000000005</v>
      </c>
      <c r="L1321" s="31">
        <f t="shared" si="11"/>
        <v>612.50000000000011</v>
      </c>
      <c r="M1321" s="32">
        <v>0.25</v>
      </c>
      <c r="O1321" s="37"/>
      <c r="P1321" s="38">
        <f>Data!$I1321+0.05</f>
        <v>0.75000000000000011</v>
      </c>
      <c r="Q1321" s="33">
        <f>Data!$J1321+500</f>
        <v>4000</v>
      </c>
      <c r="R1321" s="34">
        <f>Data!$M1321+5%</f>
        <v>0.3</v>
      </c>
    </row>
    <row r="1322" spans="1:18" ht="15.75" customHeight="1">
      <c r="A1322" s="22"/>
      <c r="B1322" s="27" t="s">
        <v>34</v>
      </c>
      <c r="C1322" s="27">
        <v>1128299</v>
      </c>
      <c r="D1322" s="28">
        <v>44303</v>
      </c>
      <c r="E1322" s="27" t="s">
        <v>35</v>
      </c>
      <c r="F1322" s="27" t="s">
        <v>70</v>
      </c>
      <c r="G1322" s="27" t="s">
        <v>71</v>
      </c>
      <c r="H1322" s="27" t="s">
        <v>26</v>
      </c>
      <c r="I1322" s="29">
        <v>0.70000000000000007</v>
      </c>
      <c r="J1322" s="30">
        <v>4000</v>
      </c>
      <c r="K1322" s="31">
        <f t="shared" si="10"/>
        <v>2800.0000000000005</v>
      </c>
      <c r="L1322" s="31">
        <f t="shared" si="11"/>
        <v>840.00000000000011</v>
      </c>
      <c r="M1322" s="32">
        <v>0.3</v>
      </c>
      <c r="O1322" s="37"/>
      <c r="P1322" s="38">
        <f>Data!$I1322+0.05</f>
        <v>0.75000000000000011</v>
      </c>
      <c r="Q1322" s="33">
        <f>Data!$J1322+500</f>
        <v>4500</v>
      </c>
      <c r="R1322" s="34">
        <f>Data!$M1322+5%</f>
        <v>0.35</v>
      </c>
    </row>
    <row r="1323" spans="1:18" ht="15.75" customHeight="1">
      <c r="A1323" s="22"/>
      <c r="B1323" s="27" t="s">
        <v>34</v>
      </c>
      <c r="C1323" s="27">
        <v>1128299</v>
      </c>
      <c r="D1323" s="28">
        <v>44303</v>
      </c>
      <c r="E1323" s="27" t="s">
        <v>35</v>
      </c>
      <c r="F1323" s="27" t="s">
        <v>70</v>
      </c>
      <c r="G1323" s="27" t="s">
        <v>71</v>
      </c>
      <c r="H1323" s="27" t="s">
        <v>27</v>
      </c>
      <c r="I1323" s="29">
        <v>0.55000000000000004</v>
      </c>
      <c r="J1323" s="30">
        <v>3000</v>
      </c>
      <c r="K1323" s="31">
        <f t="shared" si="10"/>
        <v>1650.0000000000002</v>
      </c>
      <c r="L1323" s="31">
        <f t="shared" si="11"/>
        <v>495.00000000000006</v>
      </c>
      <c r="M1323" s="32">
        <v>0.3</v>
      </c>
      <c r="O1323" s="37"/>
      <c r="P1323" s="38">
        <f>Data!$I1323+0.05</f>
        <v>0.60000000000000009</v>
      </c>
      <c r="Q1323" s="33">
        <f>Data!$J1323+500</f>
        <v>3500</v>
      </c>
      <c r="R1323" s="34">
        <f>Data!$M1323+5%</f>
        <v>0.35</v>
      </c>
    </row>
    <row r="1324" spans="1:18" ht="15.75" customHeight="1">
      <c r="A1324" s="22"/>
      <c r="B1324" s="27" t="s">
        <v>34</v>
      </c>
      <c r="C1324" s="27">
        <v>1128299</v>
      </c>
      <c r="D1324" s="28">
        <v>44303</v>
      </c>
      <c r="E1324" s="27" t="s">
        <v>35</v>
      </c>
      <c r="F1324" s="27" t="s">
        <v>70</v>
      </c>
      <c r="G1324" s="27" t="s">
        <v>71</v>
      </c>
      <c r="H1324" s="27" t="s">
        <v>28</v>
      </c>
      <c r="I1324" s="29">
        <v>0.60000000000000009</v>
      </c>
      <c r="J1324" s="30">
        <v>2000</v>
      </c>
      <c r="K1324" s="31">
        <f t="shared" si="10"/>
        <v>1200.0000000000002</v>
      </c>
      <c r="L1324" s="31">
        <f t="shared" si="11"/>
        <v>240.00000000000006</v>
      </c>
      <c r="M1324" s="32">
        <v>0.2</v>
      </c>
      <c r="O1324" s="37"/>
      <c r="P1324" s="38">
        <f>Data!$I1324+0.05</f>
        <v>0.65000000000000013</v>
      </c>
      <c r="Q1324" s="33">
        <f>Data!$J1324+500</f>
        <v>2500</v>
      </c>
      <c r="R1324" s="34">
        <f>Data!$M1324+5%</f>
        <v>0.25</v>
      </c>
    </row>
    <row r="1325" spans="1:18" ht="15.75" customHeight="1">
      <c r="A1325" s="22"/>
      <c r="B1325" s="27" t="s">
        <v>34</v>
      </c>
      <c r="C1325" s="27">
        <v>1128299</v>
      </c>
      <c r="D1325" s="28">
        <v>44303</v>
      </c>
      <c r="E1325" s="27" t="s">
        <v>35</v>
      </c>
      <c r="F1325" s="27" t="s">
        <v>70</v>
      </c>
      <c r="G1325" s="27" t="s">
        <v>71</v>
      </c>
      <c r="H1325" s="27" t="s">
        <v>29</v>
      </c>
      <c r="I1325" s="29">
        <v>0.75000000000000011</v>
      </c>
      <c r="J1325" s="30">
        <v>3750</v>
      </c>
      <c r="K1325" s="31">
        <f t="shared" si="10"/>
        <v>2812.5000000000005</v>
      </c>
      <c r="L1325" s="31">
        <f t="shared" si="11"/>
        <v>1265.6250000000002</v>
      </c>
      <c r="M1325" s="32">
        <v>0.45</v>
      </c>
      <c r="O1325" s="37"/>
      <c r="P1325" s="38">
        <f>Data!$I1325+0.05</f>
        <v>0.80000000000000016</v>
      </c>
      <c r="Q1325" s="33">
        <f>Data!$J1325+500</f>
        <v>4250</v>
      </c>
      <c r="R1325" s="34">
        <f>Data!$M1325+5%</f>
        <v>0.5</v>
      </c>
    </row>
    <row r="1326" spans="1:18" ht="15.75" customHeight="1">
      <c r="A1326" s="22"/>
      <c r="B1326" s="27" t="s">
        <v>34</v>
      </c>
      <c r="C1326" s="27">
        <v>1128299</v>
      </c>
      <c r="D1326" s="28">
        <v>44334</v>
      </c>
      <c r="E1326" s="27" t="s">
        <v>35</v>
      </c>
      <c r="F1326" s="27" t="s">
        <v>70</v>
      </c>
      <c r="G1326" s="27" t="s">
        <v>71</v>
      </c>
      <c r="H1326" s="27" t="s">
        <v>24</v>
      </c>
      <c r="I1326" s="29">
        <v>0.6</v>
      </c>
      <c r="J1326" s="30">
        <v>5750</v>
      </c>
      <c r="K1326" s="31">
        <f t="shared" si="10"/>
        <v>3450</v>
      </c>
      <c r="L1326" s="31">
        <f t="shared" si="11"/>
        <v>1035</v>
      </c>
      <c r="M1326" s="32">
        <v>0.3</v>
      </c>
      <c r="O1326" s="37"/>
      <c r="P1326" s="38">
        <f>Data!$I1326+0.05</f>
        <v>0.65</v>
      </c>
      <c r="Q1326" s="33">
        <f>Data!$J1326+500</f>
        <v>6250</v>
      </c>
      <c r="R1326" s="34">
        <f>Data!$M1326+5%</f>
        <v>0.35</v>
      </c>
    </row>
    <row r="1327" spans="1:18" ht="15.75" customHeight="1">
      <c r="A1327" s="22"/>
      <c r="B1327" s="27" t="s">
        <v>34</v>
      </c>
      <c r="C1327" s="27">
        <v>1128299</v>
      </c>
      <c r="D1327" s="28">
        <v>44334</v>
      </c>
      <c r="E1327" s="27" t="s">
        <v>35</v>
      </c>
      <c r="F1327" s="27" t="s">
        <v>70</v>
      </c>
      <c r="G1327" s="27" t="s">
        <v>71</v>
      </c>
      <c r="H1327" s="27" t="s">
        <v>25</v>
      </c>
      <c r="I1327" s="29">
        <v>0.65</v>
      </c>
      <c r="J1327" s="30">
        <v>4250</v>
      </c>
      <c r="K1327" s="31">
        <f t="shared" si="10"/>
        <v>2762.5</v>
      </c>
      <c r="L1327" s="31">
        <f t="shared" si="11"/>
        <v>690.625</v>
      </c>
      <c r="M1327" s="32">
        <v>0.25</v>
      </c>
      <c r="O1327" s="37"/>
      <c r="P1327" s="38">
        <f>Data!$I1327+0.05</f>
        <v>0.70000000000000007</v>
      </c>
      <c r="Q1327" s="33">
        <f>Data!$J1327+500</f>
        <v>4750</v>
      </c>
      <c r="R1327" s="34">
        <f>Data!$M1327+5%</f>
        <v>0.3</v>
      </c>
    </row>
    <row r="1328" spans="1:18" ht="15.75" customHeight="1">
      <c r="A1328" s="22"/>
      <c r="B1328" s="27" t="s">
        <v>34</v>
      </c>
      <c r="C1328" s="27">
        <v>1128299</v>
      </c>
      <c r="D1328" s="28">
        <v>44334</v>
      </c>
      <c r="E1328" s="27" t="s">
        <v>35</v>
      </c>
      <c r="F1328" s="27" t="s">
        <v>70</v>
      </c>
      <c r="G1328" s="27" t="s">
        <v>71</v>
      </c>
      <c r="H1328" s="27" t="s">
        <v>26</v>
      </c>
      <c r="I1328" s="29">
        <v>0.65</v>
      </c>
      <c r="J1328" s="30">
        <v>4250</v>
      </c>
      <c r="K1328" s="31">
        <f t="shared" si="10"/>
        <v>2762.5</v>
      </c>
      <c r="L1328" s="31">
        <f t="shared" si="11"/>
        <v>828.75</v>
      </c>
      <c r="M1328" s="32">
        <v>0.3</v>
      </c>
      <c r="O1328" s="37"/>
      <c r="P1328" s="38">
        <f>Data!$I1328+0.05</f>
        <v>0.70000000000000007</v>
      </c>
      <c r="Q1328" s="33">
        <f>Data!$J1328+500</f>
        <v>4750</v>
      </c>
      <c r="R1328" s="34">
        <f>Data!$M1328+5%</f>
        <v>0.35</v>
      </c>
    </row>
    <row r="1329" spans="1:18" ht="15.75" customHeight="1">
      <c r="A1329" s="22"/>
      <c r="B1329" s="27" t="s">
        <v>34</v>
      </c>
      <c r="C1329" s="27">
        <v>1128299</v>
      </c>
      <c r="D1329" s="28">
        <v>44334</v>
      </c>
      <c r="E1329" s="27" t="s">
        <v>35</v>
      </c>
      <c r="F1329" s="27" t="s">
        <v>70</v>
      </c>
      <c r="G1329" s="27" t="s">
        <v>71</v>
      </c>
      <c r="H1329" s="27" t="s">
        <v>27</v>
      </c>
      <c r="I1329" s="29">
        <v>0.6</v>
      </c>
      <c r="J1329" s="30">
        <v>3250</v>
      </c>
      <c r="K1329" s="31">
        <f t="shared" si="10"/>
        <v>1950</v>
      </c>
      <c r="L1329" s="31">
        <f t="shared" si="11"/>
        <v>585</v>
      </c>
      <c r="M1329" s="32">
        <v>0.3</v>
      </c>
      <c r="O1329" s="37"/>
      <c r="P1329" s="38">
        <f>Data!$I1329+0.05</f>
        <v>0.65</v>
      </c>
      <c r="Q1329" s="33">
        <f>Data!$J1329+500</f>
        <v>3750</v>
      </c>
      <c r="R1329" s="34">
        <f>Data!$M1329+5%</f>
        <v>0.35</v>
      </c>
    </row>
    <row r="1330" spans="1:18" ht="15.75" customHeight="1">
      <c r="A1330" s="22"/>
      <c r="B1330" s="27" t="s">
        <v>34</v>
      </c>
      <c r="C1330" s="27">
        <v>1128299</v>
      </c>
      <c r="D1330" s="28">
        <v>44334</v>
      </c>
      <c r="E1330" s="27" t="s">
        <v>35</v>
      </c>
      <c r="F1330" s="27" t="s">
        <v>70</v>
      </c>
      <c r="G1330" s="27" t="s">
        <v>71</v>
      </c>
      <c r="H1330" s="27" t="s">
        <v>28</v>
      </c>
      <c r="I1330" s="29">
        <v>0.54999999999999993</v>
      </c>
      <c r="J1330" s="30">
        <v>2250</v>
      </c>
      <c r="K1330" s="31">
        <f t="shared" si="10"/>
        <v>1237.4999999999998</v>
      </c>
      <c r="L1330" s="31">
        <f t="shared" si="11"/>
        <v>247.49999999999997</v>
      </c>
      <c r="M1330" s="32">
        <v>0.2</v>
      </c>
      <c r="O1330" s="37"/>
      <c r="P1330" s="38">
        <f>Data!$I1330-0.05</f>
        <v>0.49999999999999994</v>
      </c>
      <c r="Q1330" s="33">
        <f>Data!$J1330+500</f>
        <v>2750</v>
      </c>
      <c r="R1330" s="34">
        <f>Data!$M1330+5%</f>
        <v>0.25</v>
      </c>
    </row>
    <row r="1331" spans="1:18" ht="15.75" customHeight="1">
      <c r="A1331" s="22"/>
      <c r="B1331" s="27" t="s">
        <v>34</v>
      </c>
      <c r="C1331" s="27">
        <v>1128299</v>
      </c>
      <c r="D1331" s="28">
        <v>44334</v>
      </c>
      <c r="E1331" s="27" t="s">
        <v>35</v>
      </c>
      <c r="F1331" s="27" t="s">
        <v>70</v>
      </c>
      <c r="G1331" s="27" t="s">
        <v>71</v>
      </c>
      <c r="H1331" s="27" t="s">
        <v>29</v>
      </c>
      <c r="I1331" s="29">
        <v>0.7</v>
      </c>
      <c r="J1331" s="30">
        <v>5750</v>
      </c>
      <c r="K1331" s="31">
        <f t="shared" si="10"/>
        <v>4024.9999999999995</v>
      </c>
      <c r="L1331" s="31">
        <f t="shared" si="11"/>
        <v>1811.2499999999998</v>
      </c>
      <c r="M1331" s="32">
        <v>0.45</v>
      </c>
      <c r="O1331" s="37"/>
      <c r="P1331" s="38">
        <f>Data!$I1331-0.05</f>
        <v>0.64999999999999991</v>
      </c>
      <c r="Q1331" s="33">
        <f>Data!$J1331+1000</f>
        <v>6750</v>
      </c>
      <c r="R1331" s="34">
        <f>Data!$M1331+5%</f>
        <v>0.5</v>
      </c>
    </row>
    <row r="1332" spans="1:18" ht="15.75" customHeight="1">
      <c r="A1332" s="22"/>
      <c r="B1332" s="27" t="s">
        <v>34</v>
      </c>
      <c r="C1332" s="27">
        <v>1128299</v>
      </c>
      <c r="D1332" s="28">
        <v>44364</v>
      </c>
      <c r="E1332" s="27" t="s">
        <v>35</v>
      </c>
      <c r="F1332" s="27" t="s">
        <v>70</v>
      </c>
      <c r="G1332" s="27" t="s">
        <v>71</v>
      </c>
      <c r="H1332" s="27" t="s">
        <v>24</v>
      </c>
      <c r="I1332" s="29">
        <v>0.64999999999999991</v>
      </c>
      <c r="J1332" s="30">
        <v>8250</v>
      </c>
      <c r="K1332" s="31">
        <f t="shared" si="10"/>
        <v>5362.4999999999991</v>
      </c>
      <c r="L1332" s="31">
        <f t="shared" si="11"/>
        <v>1608.7499999999998</v>
      </c>
      <c r="M1332" s="32">
        <v>0.3</v>
      </c>
      <c r="O1332" s="37"/>
      <c r="P1332" s="38">
        <f>Data!$I1332-0.05</f>
        <v>0.59999999999999987</v>
      </c>
      <c r="Q1332" s="33">
        <f>Data!$J1332+1000</f>
        <v>9250</v>
      </c>
      <c r="R1332" s="34">
        <f>Data!$M1332+5%</f>
        <v>0.35</v>
      </c>
    </row>
    <row r="1333" spans="1:18" ht="15.75" customHeight="1">
      <c r="A1333" s="22"/>
      <c r="B1333" s="27" t="s">
        <v>34</v>
      </c>
      <c r="C1333" s="27">
        <v>1128299</v>
      </c>
      <c r="D1333" s="28">
        <v>44364</v>
      </c>
      <c r="E1333" s="27" t="s">
        <v>35</v>
      </c>
      <c r="F1333" s="27" t="s">
        <v>70</v>
      </c>
      <c r="G1333" s="27" t="s">
        <v>71</v>
      </c>
      <c r="H1333" s="27" t="s">
        <v>25</v>
      </c>
      <c r="I1333" s="29">
        <v>0.7</v>
      </c>
      <c r="J1333" s="30">
        <v>7000</v>
      </c>
      <c r="K1333" s="31">
        <f t="shared" si="10"/>
        <v>4900</v>
      </c>
      <c r="L1333" s="31">
        <f t="shared" si="11"/>
        <v>1225</v>
      </c>
      <c r="M1333" s="32">
        <v>0.25</v>
      </c>
      <c r="O1333" s="37"/>
      <c r="P1333" s="38">
        <f>Data!$I1333-0.05</f>
        <v>0.64999999999999991</v>
      </c>
      <c r="Q1333" s="33">
        <f>Data!$J1333+1000</f>
        <v>8000</v>
      </c>
      <c r="R1333" s="34">
        <f>Data!$M1333+5%</f>
        <v>0.3</v>
      </c>
    </row>
    <row r="1334" spans="1:18" ht="15.75" customHeight="1">
      <c r="A1334" s="22"/>
      <c r="B1334" s="27" t="s">
        <v>34</v>
      </c>
      <c r="C1334" s="27">
        <v>1128299</v>
      </c>
      <c r="D1334" s="28">
        <v>44364</v>
      </c>
      <c r="E1334" s="27" t="s">
        <v>35</v>
      </c>
      <c r="F1334" s="27" t="s">
        <v>70</v>
      </c>
      <c r="G1334" s="27" t="s">
        <v>71</v>
      </c>
      <c r="H1334" s="27" t="s">
        <v>26</v>
      </c>
      <c r="I1334" s="29">
        <v>0.85</v>
      </c>
      <c r="J1334" s="30">
        <v>7000</v>
      </c>
      <c r="K1334" s="31">
        <f t="shared" si="10"/>
        <v>5950</v>
      </c>
      <c r="L1334" s="31">
        <f t="shared" si="11"/>
        <v>1785</v>
      </c>
      <c r="M1334" s="32">
        <v>0.3</v>
      </c>
      <c r="O1334" s="37"/>
      <c r="P1334" s="38">
        <f>Data!$I1334+0.1</f>
        <v>0.95</v>
      </c>
      <c r="Q1334" s="33">
        <f>Data!$J1334+1000</f>
        <v>8000</v>
      </c>
      <c r="R1334" s="34">
        <f>Data!$M1334+5%</f>
        <v>0.35</v>
      </c>
    </row>
    <row r="1335" spans="1:18" ht="15.75" customHeight="1">
      <c r="A1335" s="22"/>
      <c r="B1335" s="27" t="s">
        <v>34</v>
      </c>
      <c r="C1335" s="27">
        <v>1128299</v>
      </c>
      <c r="D1335" s="28">
        <v>44364</v>
      </c>
      <c r="E1335" s="27" t="s">
        <v>35</v>
      </c>
      <c r="F1335" s="27" t="s">
        <v>70</v>
      </c>
      <c r="G1335" s="27" t="s">
        <v>71</v>
      </c>
      <c r="H1335" s="27" t="s">
        <v>27</v>
      </c>
      <c r="I1335" s="29">
        <v>0.85</v>
      </c>
      <c r="J1335" s="30">
        <v>5750</v>
      </c>
      <c r="K1335" s="31">
        <f t="shared" si="10"/>
        <v>4887.5</v>
      </c>
      <c r="L1335" s="31">
        <f t="shared" si="11"/>
        <v>1466.25</v>
      </c>
      <c r="M1335" s="32">
        <v>0.3</v>
      </c>
      <c r="O1335" s="37"/>
      <c r="P1335" s="38">
        <f>Data!$I1335+0.1</f>
        <v>0.95</v>
      </c>
      <c r="Q1335" s="33">
        <f>Data!$J1335+1000</f>
        <v>6750</v>
      </c>
      <c r="R1335" s="34">
        <f>Data!$M1335+5%</f>
        <v>0.35</v>
      </c>
    </row>
    <row r="1336" spans="1:18" ht="15.75" customHeight="1">
      <c r="A1336" s="22"/>
      <c r="B1336" s="27" t="s">
        <v>34</v>
      </c>
      <c r="C1336" s="27">
        <v>1128299</v>
      </c>
      <c r="D1336" s="28">
        <v>44364</v>
      </c>
      <c r="E1336" s="27" t="s">
        <v>35</v>
      </c>
      <c r="F1336" s="27" t="s">
        <v>70</v>
      </c>
      <c r="G1336" s="27" t="s">
        <v>71</v>
      </c>
      <c r="H1336" s="27" t="s">
        <v>28</v>
      </c>
      <c r="I1336" s="29">
        <v>0.95000000000000007</v>
      </c>
      <c r="J1336" s="30">
        <v>4500</v>
      </c>
      <c r="K1336" s="31">
        <f t="shared" si="10"/>
        <v>4275</v>
      </c>
      <c r="L1336" s="31">
        <f t="shared" si="11"/>
        <v>855</v>
      </c>
      <c r="M1336" s="32">
        <v>0.2</v>
      </c>
      <c r="O1336" s="37"/>
      <c r="P1336" s="38">
        <f>Data!$I1336+0.1</f>
        <v>1.05</v>
      </c>
      <c r="Q1336" s="33">
        <f>Data!$J1336+1000</f>
        <v>5500</v>
      </c>
      <c r="R1336" s="34">
        <f>Data!$M1336+5%</f>
        <v>0.25</v>
      </c>
    </row>
    <row r="1337" spans="1:18" ht="15.75" customHeight="1">
      <c r="A1337" s="22"/>
      <c r="B1337" s="27" t="s">
        <v>34</v>
      </c>
      <c r="C1337" s="27">
        <v>1128299</v>
      </c>
      <c r="D1337" s="28">
        <v>44364</v>
      </c>
      <c r="E1337" s="27" t="s">
        <v>35</v>
      </c>
      <c r="F1337" s="27" t="s">
        <v>70</v>
      </c>
      <c r="G1337" s="27" t="s">
        <v>71</v>
      </c>
      <c r="H1337" s="27" t="s">
        <v>29</v>
      </c>
      <c r="I1337" s="29">
        <v>1.1000000000000001</v>
      </c>
      <c r="J1337" s="30">
        <v>7500</v>
      </c>
      <c r="K1337" s="31">
        <f t="shared" si="10"/>
        <v>8250</v>
      </c>
      <c r="L1337" s="31">
        <f t="shared" si="11"/>
        <v>3712.5</v>
      </c>
      <c r="M1337" s="32">
        <v>0.45</v>
      </c>
      <c r="O1337" s="37"/>
      <c r="P1337" s="38">
        <f>Data!$I1337+0.1</f>
        <v>1.2000000000000002</v>
      </c>
      <c r="Q1337" s="33">
        <f>Data!$J1337+1000</f>
        <v>8500</v>
      </c>
      <c r="R1337" s="34">
        <f>Data!$M1337+5%</f>
        <v>0.5</v>
      </c>
    </row>
    <row r="1338" spans="1:18" ht="15.75" customHeight="1">
      <c r="A1338" s="22"/>
      <c r="B1338" s="27" t="s">
        <v>34</v>
      </c>
      <c r="C1338" s="27">
        <v>1128299</v>
      </c>
      <c r="D1338" s="28">
        <v>44393</v>
      </c>
      <c r="E1338" s="27" t="s">
        <v>35</v>
      </c>
      <c r="F1338" s="27" t="s">
        <v>70</v>
      </c>
      <c r="G1338" s="27" t="s">
        <v>71</v>
      </c>
      <c r="H1338" s="27" t="s">
        <v>24</v>
      </c>
      <c r="I1338" s="29">
        <v>0.9</v>
      </c>
      <c r="J1338" s="30">
        <v>9000</v>
      </c>
      <c r="K1338" s="31">
        <f t="shared" si="10"/>
        <v>8100</v>
      </c>
      <c r="L1338" s="31">
        <f t="shared" si="11"/>
        <v>2430</v>
      </c>
      <c r="M1338" s="32">
        <v>0.3</v>
      </c>
      <c r="O1338" s="37"/>
      <c r="P1338" s="38">
        <f>Data!$I1338+0.1</f>
        <v>1</v>
      </c>
      <c r="Q1338" s="33">
        <f>Data!$J1338+1000</f>
        <v>10000</v>
      </c>
      <c r="R1338" s="34">
        <f>Data!$M1338+5%</f>
        <v>0.35</v>
      </c>
    </row>
    <row r="1339" spans="1:18" ht="15.75" customHeight="1">
      <c r="A1339" s="22"/>
      <c r="B1339" s="27" t="s">
        <v>34</v>
      </c>
      <c r="C1339" s="27">
        <v>1128299</v>
      </c>
      <c r="D1339" s="28">
        <v>44393</v>
      </c>
      <c r="E1339" s="27" t="s">
        <v>35</v>
      </c>
      <c r="F1339" s="27" t="s">
        <v>70</v>
      </c>
      <c r="G1339" s="27" t="s">
        <v>71</v>
      </c>
      <c r="H1339" s="27" t="s">
        <v>25</v>
      </c>
      <c r="I1339" s="29">
        <v>0.95000000000000007</v>
      </c>
      <c r="J1339" s="30">
        <v>7500</v>
      </c>
      <c r="K1339" s="31">
        <f t="shared" si="10"/>
        <v>7125.0000000000009</v>
      </c>
      <c r="L1339" s="31">
        <f t="shared" si="11"/>
        <v>1781.2500000000002</v>
      </c>
      <c r="M1339" s="32">
        <v>0.25</v>
      </c>
      <c r="O1339" s="37"/>
      <c r="P1339" s="38">
        <f>Data!$I1339+0.1</f>
        <v>1.05</v>
      </c>
      <c r="Q1339" s="33">
        <f>Data!$J1339+1000</f>
        <v>8500</v>
      </c>
      <c r="R1339" s="34">
        <f>Data!$M1339+5%</f>
        <v>0.3</v>
      </c>
    </row>
    <row r="1340" spans="1:18" ht="15.75" customHeight="1">
      <c r="A1340" s="22"/>
      <c r="B1340" s="27" t="s">
        <v>34</v>
      </c>
      <c r="C1340" s="27">
        <v>1128299</v>
      </c>
      <c r="D1340" s="28">
        <v>44393</v>
      </c>
      <c r="E1340" s="27" t="s">
        <v>35</v>
      </c>
      <c r="F1340" s="27" t="s">
        <v>70</v>
      </c>
      <c r="G1340" s="27" t="s">
        <v>71</v>
      </c>
      <c r="H1340" s="27" t="s">
        <v>26</v>
      </c>
      <c r="I1340" s="29">
        <v>0.95000000000000007</v>
      </c>
      <c r="J1340" s="30">
        <v>7000</v>
      </c>
      <c r="K1340" s="31">
        <f t="shared" si="10"/>
        <v>6650.0000000000009</v>
      </c>
      <c r="L1340" s="31">
        <f t="shared" si="11"/>
        <v>1995.0000000000002</v>
      </c>
      <c r="M1340" s="32">
        <v>0.3</v>
      </c>
      <c r="O1340" s="37"/>
      <c r="P1340" s="38">
        <f>Data!$I1340+0.1</f>
        <v>1.05</v>
      </c>
      <c r="Q1340" s="33">
        <f>Data!$J1340+1000</f>
        <v>8000</v>
      </c>
      <c r="R1340" s="34">
        <f>Data!$M1340+5%</f>
        <v>0.35</v>
      </c>
    </row>
    <row r="1341" spans="1:18" ht="15.75" customHeight="1">
      <c r="A1341" s="22"/>
      <c r="B1341" s="27" t="s">
        <v>34</v>
      </c>
      <c r="C1341" s="27">
        <v>1128299</v>
      </c>
      <c r="D1341" s="28">
        <v>44393</v>
      </c>
      <c r="E1341" s="27" t="s">
        <v>35</v>
      </c>
      <c r="F1341" s="27" t="s">
        <v>70</v>
      </c>
      <c r="G1341" s="27" t="s">
        <v>71</v>
      </c>
      <c r="H1341" s="27" t="s">
        <v>27</v>
      </c>
      <c r="I1341" s="29">
        <v>0.9</v>
      </c>
      <c r="J1341" s="30">
        <v>6000</v>
      </c>
      <c r="K1341" s="31">
        <f t="shared" si="10"/>
        <v>5400</v>
      </c>
      <c r="L1341" s="31">
        <f t="shared" si="11"/>
        <v>1620</v>
      </c>
      <c r="M1341" s="32">
        <v>0.3</v>
      </c>
      <c r="O1341" s="37"/>
      <c r="P1341" s="38">
        <f>Data!$I1341+0.1</f>
        <v>1</v>
      </c>
      <c r="Q1341" s="33">
        <f>Data!$J1341+1000</f>
        <v>7000</v>
      </c>
      <c r="R1341" s="34">
        <f>Data!$M1341+5%</f>
        <v>0.35</v>
      </c>
    </row>
    <row r="1342" spans="1:18" ht="15.75" customHeight="1">
      <c r="A1342" s="22"/>
      <c r="B1342" s="27" t="s">
        <v>34</v>
      </c>
      <c r="C1342" s="27">
        <v>1128299</v>
      </c>
      <c r="D1342" s="28">
        <v>44393</v>
      </c>
      <c r="E1342" s="27" t="s">
        <v>35</v>
      </c>
      <c r="F1342" s="27" t="s">
        <v>70</v>
      </c>
      <c r="G1342" s="27" t="s">
        <v>71</v>
      </c>
      <c r="H1342" s="27" t="s">
        <v>28</v>
      </c>
      <c r="I1342" s="29">
        <v>0.95000000000000007</v>
      </c>
      <c r="J1342" s="30">
        <v>6500</v>
      </c>
      <c r="K1342" s="31">
        <f t="shared" si="10"/>
        <v>6175</v>
      </c>
      <c r="L1342" s="31">
        <f t="shared" si="11"/>
        <v>1235</v>
      </c>
      <c r="M1342" s="32">
        <v>0.2</v>
      </c>
      <c r="O1342" s="37"/>
      <c r="P1342" s="38">
        <f>Data!$I1342+0.1</f>
        <v>1.05</v>
      </c>
      <c r="Q1342" s="33">
        <f>Data!$J1342+1000</f>
        <v>7500</v>
      </c>
      <c r="R1342" s="34">
        <f>Data!$M1342+5%</f>
        <v>0.25</v>
      </c>
    </row>
    <row r="1343" spans="1:18" ht="15.75" customHeight="1">
      <c r="A1343" s="22"/>
      <c r="B1343" s="27" t="s">
        <v>34</v>
      </c>
      <c r="C1343" s="27">
        <v>1128299</v>
      </c>
      <c r="D1343" s="28">
        <v>44393</v>
      </c>
      <c r="E1343" s="27" t="s">
        <v>35</v>
      </c>
      <c r="F1343" s="27" t="s">
        <v>70</v>
      </c>
      <c r="G1343" s="27" t="s">
        <v>71</v>
      </c>
      <c r="H1343" s="27" t="s">
        <v>29</v>
      </c>
      <c r="I1343" s="29">
        <v>1.1000000000000001</v>
      </c>
      <c r="J1343" s="30">
        <v>6500</v>
      </c>
      <c r="K1343" s="31">
        <f t="shared" si="10"/>
        <v>7150.0000000000009</v>
      </c>
      <c r="L1343" s="31">
        <f t="shared" si="11"/>
        <v>3217.5000000000005</v>
      </c>
      <c r="M1343" s="32">
        <v>0.45</v>
      </c>
      <c r="O1343" s="37"/>
      <c r="P1343" s="38">
        <f>Data!$I1343+0.1</f>
        <v>1.2000000000000002</v>
      </c>
      <c r="Q1343" s="33">
        <f>Data!$J1343+1000</f>
        <v>7500</v>
      </c>
      <c r="R1343" s="34">
        <f>Data!$M1343+5%</f>
        <v>0.5</v>
      </c>
    </row>
    <row r="1344" spans="1:18" ht="15.75" customHeight="1">
      <c r="A1344" s="22"/>
      <c r="B1344" s="27" t="s">
        <v>34</v>
      </c>
      <c r="C1344" s="27">
        <v>1128299</v>
      </c>
      <c r="D1344" s="28">
        <v>44425</v>
      </c>
      <c r="E1344" s="27" t="s">
        <v>35</v>
      </c>
      <c r="F1344" s="27" t="s">
        <v>70</v>
      </c>
      <c r="G1344" s="27" t="s">
        <v>71</v>
      </c>
      <c r="H1344" s="27" t="s">
        <v>24</v>
      </c>
      <c r="I1344" s="29">
        <v>0.95000000000000007</v>
      </c>
      <c r="J1344" s="30">
        <v>8500</v>
      </c>
      <c r="K1344" s="31">
        <f t="shared" si="10"/>
        <v>8075.0000000000009</v>
      </c>
      <c r="L1344" s="31">
        <f t="shared" si="11"/>
        <v>2422.5</v>
      </c>
      <c r="M1344" s="32">
        <v>0.3</v>
      </c>
      <c r="O1344" s="37"/>
      <c r="P1344" s="38">
        <f>Data!$I1344+0.1</f>
        <v>1.05</v>
      </c>
      <c r="Q1344" s="33">
        <f>Data!$J1344+1000</f>
        <v>9500</v>
      </c>
      <c r="R1344" s="34">
        <f>Data!$M1344+5%</f>
        <v>0.35</v>
      </c>
    </row>
    <row r="1345" spans="1:18" ht="15.75" customHeight="1">
      <c r="A1345" s="22"/>
      <c r="B1345" s="27" t="s">
        <v>34</v>
      </c>
      <c r="C1345" s="27">
        <v>1128299</v>
      </c>
      <c r="D1345" s="28">
        <v>44425</v>
      </c>
      <c r="E1345" s="27" t="s">
        <v>35</v>
      </c>
      <c r="F1345" s="27" t="s">
        <v>70</v>
      </c>
      <c r="G1345" s="27" t="s">
        <v>71</v>
      </c>
      <c r="H1345" s="27" t="s">
        <v>25</v>
      </c>
      <c r="I1345" s="29">
        <v>0.85000000000000009</v>
      </c>
      <c r="J1345" s="30">
        <v>8250</v>
      </c>
      <c r="K1345" s="31">
        <f t="shared" si="10"/>
        <v>7012.5000000000009</v>
      </c>
      <c r="L1345" s="31">
        <f t="shared" si="11"/>
        <v>1753.1250000000002</v>
      </c>
      <c r="M1345" s="32">
        <v>0.25</v>
      </c>
      <c r="O1345" s="37"/>
      <c r="P1345" s="38">
        <f>Data!$I1345+0.1</f>
        <v>0.95000000000000007</v>
      </c>
      <c r="Q1345" s="33">
        <f>Data!$J1345+1000</f>
        <v>9250</v>
      </c>
      <c r="R1345" s="34">
        <f>Data!$M1345+5%</f>
        <v>0.3</v>
      </c>
    </row>
    <row r="1346" spans="1:18" ht="15.75" customHeight="1">
      <c r="A1346" s="22"/>
      <c r="B1346" s="27" t="s">
        <v>34</v>
      </c>
      <c r="C1346" s="27">
        <v>1128299</v>
      </c>
      <c r="D1346" s="28">
        <v>44425</v>
      </c>
      <c r="E1346" s="27" t="s">
        <v>35</v>
      </c>
      <c r="F1346" s="27" t="s">
        <v>70</v>
      </c>
      <c r="G1346" s="27" t="s">
        <v>71</v>
      </c>
      <c r="H1346" s="27" t="s">
        <v>26</v>
      </c>
      <c r="I1346" s="29">
        <v>0.8</v>
      </c>
      <c r="J1346" s="30">
        <v>7000</v>
      </c>
      <c r="K1346" s="31">
        <f t="shared" si="10"/>
        <v>5600</v>
      </c>
      <c r="L1346" s="31">
        <f t="shared" si="11"/>
        <v>1680</v>
      </c>
      <c r="M1346" s="32">
        <v>0.3</v>
      </c>
      <c r="O1346" s="37"/>
      <c r="P1346" s="38">
        <f>Data!$I1346+0.1</f>
        <v>0.9</v>
      </c>
      <c r="Q1346" s="33">
        <f>Data!$J1346+1000</f>
        <v>8000</v>
      </c>
      <c r="R1346" s="34">
        <f>Data!$M1346+5%</f>
        <v>0.35</v>
      </c>
    </row>
    <row r="1347" spans="1:18" ht="15.75" customHeight="1">
      <c r="A1347" s="22"/>
      <c r="B1347" s="27" t="s">
        <v>34</v>
      </c>
      <c r="C1347" s="27">
        <v>1128299</v>
      </c>
      <c r="D1347" s="28">
        <v>44425</v>
      </c>
      <c r="E1347" s="27" t="s">
        <v>35</v>
      </c>
      <c r="F1347" s="27" t="s">
        <v>70</v>
      </c>
      <c r="G1347" s="27" t="s">
        <v>71</v>
      </c>
      <c r="H1347" s="27" t="s">
        <v>27</v>
      </c>
      <c r="I1347" s="29">
        <v>0.8</v>
      </c>
      <c r="J1347" s="30">
        <v>4750</v>
      </c>
      <c r="K1347" s="31">
        <f t="shared" si="10"/>
        <v>3800</v>
      </c>
      <c r="L1347" s="31">
        <f t="shared" si="11"/>
        <v>1140</v>
      </c>
      <c r="M1347" s="32">
        <v>0.3</v>
      </c>
      <c r="O1347" s="37"/>
      <c r="P1347" s="38">
        <f>Data!$I1347+0.1</f>
        <v>0.9</v>
      </c>
      <c r="Q1347" s="33">
        <f>Data!$J1347-500</f>
        <v>4250</v>
      </c>
      <c r="R1347" s="34">
        <f>Data!$M1347+5%</f>
        <v>0.35</v>
      </c>
    </row>
    <row r="1348" spans="1:18" ht="15.75" customHeight="1">
      <c r="A1348" s="22"/>
      <c r="B1348" s="27" t="s">
        <v>34</v>
      </c>
      <c r="C1348" s="27">
        <v>1128299</v>
      </c>
      <c r="D1348" s="28">
        <v>44425</v>
      </c>
      <c r="E1348" s="27" t="s">
        <v>35</v>
      </c>
      <c r="F1348" s="27" t="s">
        <v>70</v>
      </c>
      <c r="G1348" s="27" t="s">
        <v>71</v>
      </c>
      <c r="H1348" s="27" t="s">
        <v>28</v>
      </c>
      <c r="I1348" s="29">
        <v>0.79999999999999993</v>
      </c>
      <c r="J1348" s="30">
        <v>4750</v>
      </c>
      <c r="K1348" s="31">
        <f t="shared" si="10"/>
        <v>3799.9999999999995</v>
      </c>
      <c r="L1348" s="31">
        <f t="shared" si="11"/>
        <v>760</v>
      </c>
      <c r="M1348" s="32">
        <v>0.2</v>
      </c>
      <c r="O1348" s="37"/>
      <c r="P1348" s="38">
        <f>Data!$I1348+0.1</f>
        <v>0.89999999999999991</v>
      </c>
      <c r="Q1348" s="33">
        <f>Data!$J1348-500</f>
        <v>4250</v>
      </c>
      <c r="R1348" s="34">
        <f>Data!$M1348+5%</f>
        <v>0.25</v>
      </c>
    </row>
    <row r="1349" spans="1:18" ht="15.75" customHeight="1">
      <c r="A1349" s="22"/>
      <c r="B1349" s="27" t="s">
        <v>34</v>
      </c>
      <c r="C1349" s="27">
        <v>1128299</v>
      </c>
      <c r="D1349" s="28">
        <v>44425</v>
      </c>
      <c r="E1349" s="27" t="s">
        <v>35</v>
      </c>
      <c r="F1349" s="27" t="s">
        <v>70</v>
      </c>
      <c r="G1349" s="27" t="s">
        <v>71</v>
      </c>
      <c r="H1349" s="27" t="s">
        <v>29</v>
      </c>
      <c r="I1349" s="29">
        <v>0.85</v>
      </c>
      <c r="J1349" s="30">
        <v>3000</v>
      </c>
      <c r="K1349" s="31">
        <f t="shared" si="10"/>
        <v>2550</v>
      </c>
      <c r="L1349" s="31">
        <f t="shared" si="11"/>
        <v>1147.5</v>
      </c>
      <c r="M1349" s="32">
        <v>0.45</v>
      </c>
      <c r="O1349" s="37"/>
      <c r="P1349" s="38">
        <f>Data!$I1349+0.1</f>
        <v>0.95</v>
      </c>
      <c r="Q1349" s="33">
        <f>Data!$J1349-500</f>
        <v>2500</v>
      </c>
      <c r="R1349" s="34">
        <f>Data!$M1349+5%</f>
        <v>0.5</v>
      </c>
    </row>
    <row r="1350" spans="1:18" ht="15.75" customHeight="1">
      <c r="A1350" s="22"/>
      <c r="B1350" s="27" t="s">
        <v>34</v>
      </c>
      <c r="C1350" s="27">
        <v>1128299</v>
      </c>
      <c r="D1350" s="28">
        <v>44457</v>
      </c>
      <c r="E1350" s="27" t="s">
        <v>35</v>
      </c>
      <c r="F1350" s="27" t="s">
        <v>70</v>
      </c>
      <c r="G1350" s="27" t="s">
        <v>71</v>
      </c>
      <c r="H1350" s="27" t="s">
        <v>24</v>
      </c>
      <c r="I1350" s="29">
        <v>0.60000000000000009</v>
      </c>
      <c r="J1350" s="30">
        <v>5000</v>
      </c>
      <c r="K1350" s="31">
        <f t="shared" si="10"/>
        <v>3000.0000000000005</v>
      </c>
      <c r="L1350" s="31">
        <f t="shared" si="11"/>
        <v>900.00000000000011</v>
      </c>
      <c r="M1350" s="32">
        <v>0.3</v>
      </c>
      <c r="O1350" s="37"/>
      <c r="P1350" s="38">
        <f>Data!$I1350-0.05</f>
        <v>0.55000000000000004</v>
      </c>
      <c r="Q1350" s="33">
        <f>Data!$J1350-500</f>
        <v>4500</v>
      </c>
      <c r="R1350" s="34">
        <f>Data!$M1350+5%</f>
        <v>0.35</v>
      </c>
    </row>
    <row r="1351" spans="1:18" ht="15.75" customHeight="1">
      <c r="A1351" s="22"/>
      <c r="B1351" s="27" t="s">
        <v>34</v>
      </c>
      <c r="C1351" s="27">
        <v>1128299</v>
      </c>
      <c r="D1351" s="28">
        <v>44457</v>
      </c>
      <c r="E1351" s="27" t="s">
        <v>35</v>
      </c>
      <c r="F1351" s="27" t="s">
        <v>70</v>
      </c>
      <c r="G1351" s="27" t="s">
        <v>71</v>
      </c>
      <c r="H1351" s="27" t="s">
        <v>25</v>
      </c>
      <c r="I1351" s="29">
        <v>0.65000000000000013</v>
      </c>
      <c r="J1351" s="30">
        <v>5000</v>
      </c>
      <c r="K1351" s="31">
        <f t="shared" si="10"/>
        <v>3250.0000000000005</v>
      </c>
      <c r="L1351" s="31">
        <f t="shared" si="11"/>
        <v>812.50000000000011</v>
      </c>
      <c r="M1351" s="32">
        <v>0.25</v>
      </c>
      <c r="O1351" s="37"/>
      <c r="P1351" s="38">
        <f>Data!$I1351-0.05</f>
        <v>0.60000000000000009</v>
      </c>
      <c r="Q1351" s="33">
        <f>Data!$J1351-500</f>
        <v>4500</v>
      </c>
      <c r="R1351" s="34">
        <f>Data!$M1351+5%</f>
        <v>0.3</v>
      </c>
    </row>
    <row r="1352" spans="1:18" ht="15.75" customHeight="1">
      <c r="A1352" s="22"/>
      <c r="B1352" s="27" t="s">
        <v>34</v>
      </c>
      <c r="C1352" s="27">
        <v>1128299</v>
      </c>
      <c r="D1352" s="28">
        <v>44457</v>
      </c>
      <c r="E1352" s="27" t="s">
        <v>35</v>
      </c>
      <c r="F1352" s="27" t="s">
        <v>70</v>
      </c>
      <c r="G1352" s="27" t="s">
        <v>71</v>
      </c>
      <c r="H1352" s="27" t="s">
        <v>26</v>
      </c>
      <c r="I1352" s="29">
        <v>0.60000000000000009</v>
      </c>
      <c r="J1352" s="30">
        <v>3000</v>
      </c>
      <c r="K1352" s="31">
        <f t="shared" si="10"/>
        <v>1800.0000000000002</v>
      </c>
      <c r="L1352" s="31">
        <f t="shared" si="11"/>
        <v>540</v>
      </c>
      <c r="M1352" s="32">
        <v>0.3</v>
      </c>
      <c r="O1352" s="37"/>
      <c r="P1352" s="38">
        <f>Data!$I1352-0.05</f>
        <v>0.55000000000000004</v>
      </c>
      <c r="Q1352" s="33">
        <f>Data!$J1352-750</f>
        <v>2250</v>
      </c>
      <c r="R1352" s="34">
        <f>Data!$M1352+5%</f>
        <v>0.35</v>
      </c>
    </row>
    <row r="1353" spans="1:18" ht="15.75" customHeight="1">
      <c r="A1353" s="22"/>
      <c r="B1353" s="27" t="s">
        <v>34</v>
      </c>
      <c r="C1353" s="27">
        <v>1128299</v>
      </c>
      <c r="D1353" s="28">
        <v>44457</v>
      </c>
      <c r="E1353" s="27" t="s">
        <v>35</v>
      </c>
      <c r="F1353" s="27" t="s">
        <v>70</v>
      </c>
      <c r="G1353" s="27" t="s">
        <v>71</v>
      </c>
      <c r="H1353" s="27" t="s">
        <v>27</v>
      </c>
      <c r="I1353" s="29">
        <v>0.60000000000000009</v>
      </c>
      <c r="J1353" s="30">
        <v>2500</v>
      </c>
      <c r="K1353" s="31">
        <f t="shared" si="10"/>
        <v>1500.0000000000002</v>
      </c>
      <c r="L1353" s="31">
        <f t="shared" si="11"/>
        <v>450.00000000000006</v>
      </c>
      <c r="M1353" s="32">
        <v>0.3</v>
      </c>
      <c r="O1353" s="37"/>
      <c r="P1353" s="38">
        <f>Data!$I1353-0.05</f>
        <v>0.55000000000000004</v>
      </c>
      <c r="Q1353" s="33">
        <f>Data!$J1353-750</f>
        <v>1750</v>
      </c>
      <c r="R1353" s="34">
        <f>Data!$M1353+5%</f>
        <v>0.35</v>
      </c>
    </row>
    <row r="1354" spans="1:18" ht="15.75" customHeight="1">
      <c r="A1354" s="22"/>
      <c r="B1354" s="27" t="s">
        <v>34</v>
      </c>
      <c r="C1354" s="27">
        <v>1128299</v>
      </c>
      <c r="D1354" s="28">
        <v>44457</v>
      </c>
      <c r="E1354" s="27" t="s">
        <v>35</v>
      </c>
      <c r="F1354" s="27" t="s">
        <v>70</v>
      </c>
      <c r="G1354" s="27" t="s">
        <v>71</v>
      </c>
      <c r="H1354" s="27" t="s">
        <v>28</v>
      </c>
      <c r="I1354" s="29">
        <v>0.70000000000000007</v>
      </c>
      <c r="J1354" s="30">
        <v>2750</v>
      </c>
      <c r="K1354" s="31">
        <f t="shared" si="10"/>
        <v>1925.0000000000002</v>
      </c>
      <c r="L1354" s="31">
        <f t="shared" si="11"/>
        <v>385.00000000000006</v>
      </c>
      <c r="M1354" s="32">
        <v>0.2</v>
      </c>
      <c r="O1354" s="37"/>
      <c r="P1354" s="38">
        <f>Data!$I1354-0.05</f>
        <v>0.65</v>
      </c>
      <c r="Q1354" s="33">
        <f>Data!$J1354-750</f>
        <v>2000</v>
      </c>
      <c r="R1354" s="34">
        <f>Data!$M1354+5%</f>
        <v>0.25</v>
      </c>
    </row>
    <row r="1355" spans="1:18" ht="15.75" customHeight="1">
      <c r="A1355" s="22"/>
      <c r="B1355" s="27" t="s">
        <v>34</v>
      </c>
      <c r="C1355" s="27">
        <v>1128299</v>
      </c>
      <c r="D1355" s="28">
        <v>44457</v>
      </c>
      <c r="E1355" s="27" t="s">
        <v>35</v>
      </c>
      <c r="F1355" s="27" t="s">
        <v>70</v>
      </c>
      <c r="G1355" s="27" t="s">
        <v>71</v>
      </c>
      <c r="H1355" s="27" t="s">
        <v>29</v>
      </c>
      <c r="I1355" s="29">
        <v>0.54999999999999993</v>
      </c>
      <c r="J1355" s="30">
        <v>3000</v>
      </c>
      <c r="K1355" s="31">
        <f t="shared" si="10"/>
        <v>1649.9999999999998</v>
      </c>
      <c r="L1355" s="31">
        <f t="shared" si="11"/>
        <v>742.49999999999989</v>
      </c>
      <c r="M1355" s="32">
        <v>0.45</v>
      </c>
      <c r="O1355" s="37"/>
      <c r="P1355" s="38">
        <f>Data!$I1355-0.05</f>
        <v>0.49999999999999994</v>
      </c>
      <c r="Q1355" s="33">
        <f>Data!$J1355-750</f>
        <v>2250</v>
      </c>
      <c r="R1355" s="34">
        <f>Data!$M1355+5%</f>
        <v>0.5</v>
      </c>
    </row>
    <row r="1356" spans="1:18" ht="15.75" customHeight="1">
      <c r="A1356" s="22"/>
      <c r="B1356" s="27" t="s">
        <v>34</v>
      </c>
      <c r="C1356" s="27">
        <v>1128299</v>
      </c>
      <c r="D1356" s="28">
        <v>44486</v>
      </c>
      <c r="E1356" s="27" t="s">
        <v>35</v>
      </c>
      <c r="F1356" s="27" t="s">
        <v>70</v>
      </c>
      <c r="G1356" s="27" t="s">
        <v>71</v>
      </c>
      <c r="H1356" s="27" t="s">
        <v>24</v>
      </c>
      <c r="I1356" s="29">
        <v>0.5</v>
      </c>
      <c r="J1356" s="30">
        <v>4000</v>
      </c>
      <c r="K1356" s="31">
        <f t="shared" si="10"/>
        <v>2000</v>
      </c>
      <c r="L1356" s="31">
        <f t="shared" si="11"/>
        <v>600</v>
      </c>
      <c r="M1356" s="32">
        <v>0.3</v>
      </c>
      <c r="O1356" s="37"/>
      <c r="P1356" s="38">
        <f>Data!$I1356-0.05</f>
        <v>0.45</v>
      </c>
      <c r="Q1356" s="33">
        <f>Data!$J1356-750</f>
        <v>3250</v>
      </c>
      <c r="R1356" s="34">
        <f>Data!$M1356+5%</f>
        <v>0.35</v>
      </c>
    </row>
    <row r="1357" spans="1:18" ht="15.75" customHeight="1">
      <c r="A1357" s="22"/>
      <c r="B1357" s="27" t="s">
        <v>34</v>
      </c>
      <c r="C1357" s="27">
        <v>1128299</v>
      </c>
      <c r="D1357" s="28">
        <v>44486</v>
      </c>
      <c r="E1357" s="27" t="s">
        <v>35</v>
      </c>
      <c r="F1357" s="27" t="s">
        <v>70</v>
      </c>
      <c r="G1357" s="27" t="s">
        <v>71</v>
      </c>
      <c r="H1357" s="27" t="s">
        <v>25</v>
      </c>
      <c r="I1357" s="29">
        <v>0.65000000000000013</v>
      </c>
      <c r="J1357" s="30">
        <v>5750</v>
      </c>
      <c r="K1357" s="31">
        <f t="shared" si="10"/>
        <v>3737.5000000000009</v>
      </c>
      <c r="L1357" s="31">
        <f t="shared" si="11"/>
        <v>934.37500000000023</v>
      </c>
      <c r="M1357" s="32">
        <v>0.25</v>
      </c>
      <c r="O1357" s="37"/>
      <c r="P1357" s="38">
        <f>Data!$I1357-0</f>
        <v>0.65000000000000013</v>
      </c>
      <c r="Q1357" s="33">
        <f>Data!$J1357+1000</f>
        <v>6750</v>
      </c>
      <c r="R1357" s="34">
        <f>Data!$M1357+5%</f>
        <v>0.3</v>
      </c>
    </row>
    <row r="1358" spans="1:18" ht="15.75" customHeight="1">
      <c r="A1358" s="22"/>
      <c r="B1358" s="27" t="s">
        <v>34</v>
      </c>
      <c r="C1358" s="27">
        <v>1128299</v>
      </c>
      <c r="D1358" s="28">
        <v>44486</v>
      </c>
      <c r="E1358" s="27" t="s">
        <v>35</v>
      </c>
      <c r="F1358" s="27" t="s">
        <v>70</v>
      </c>
      <c r="G1358" s="27" t="s">
        <v>71</v>
      </c>
      <c r="H1358" s="27" t="s">
        <v>26</v>
      </c>
      <c r="I1358" s="29">
        <v>0.60000000000000009</v>
      </c>
      <c r="J1358" s="30">
        <v>4000</v>
      </c>
      <c r="K1358" s="31">
        <f t="shared" si="10"/>
        <v>2400.0000000000005</v>
      </c>
      <c r="L1358" s="31">
        <f t="shared" si="11"/>
        <v>720.00000000000011</v>
      </c>
      <c r="M1358" s="32">
        <v>0.3</v>
      </c>
      <c r="O1358" s="37"/>
      <c r="P1358" s="38">
        <f>Data!$I1358-0</f>
        <v>0.60000000000000009</v>
      </c>
      <c r="Q1358" s="33">
        <f>Data!$J1358+1000</f>
        <v>5000</v>
      </c>
      <c r="R1358" s="34">
        <f>Data!$M1358+5%</f>
        <v>0.35</v>
      </c>
    </row>
    <row r="1359" spans="1:18" ht="15.75" customHeight="1">
      <c r="A1359" s="22"/>
      <c r="B1359" s="27" t="s">
        <v>34</v>
      </c>
      <c r="C1359" s="27">
        <v>1128299</v>
      </c>
      <c r="D1359" s="28">
        <v>44486</v>
      </c>
      <c r="E1359" s="27" t="s">
        <v>35</v>
      </c>
      <c r="F1359" s="27" t="s">
        <v>70</v>
      </c>
      <c r="G1359" s="27" t="s">
        <v>71</v>
      </c>
      <c r="H1359" s="27" t="s">
        <v>27</v>
      </c>
      <c r="I1359" s="29">
        <v>0.55000000000000004</v>
      </c>
      <c r="J1359" s="30">
        <v>3750</v>
      </c>
      <c r="K1359" s="31">
        <f t="shared" si="10"/>
        <v>2062.5</v>
      </c>
      <c r="L1359" s="31">
        <f t="shared" si="11"/>
        <v>618.75</v>
      </c>
      <c r="M1359" s="32">
        <v>0.3</v>
      </c>
      <c r="O1359" s="37"/>
      <c r="P1359" s="38">
        <f>Data!$I1359-0</f>
        <v>0.55000000000000004</v>
      </c>
      <c r="Q1359" s="33">
        <f>Data!$J1359+1000</f>
        <v>4750</v>
      </c>
      <c r="R1359" s="34">
        <f>Data!$M1359+5%</f>
        <v>0.35</v>
      </c>
    </row>
    <row r="1360" spans="1:18" ht="15.75" customHeight="1">
      <c r="A1360" s="22"/>
      <c r="B1360" s="27" t="s">
        <v>34</v>
      </c>
      <c r="C1360" s="27">
        <v>1128299</v>
      </c>
      <c r="D1360" s="28">
        <v>44486</v>
      </c>
      <c r="E1360" s="27" t="s">
        <v>35</v>
      </c>
      <c r="F1360" s="27" t="s">
        <v>70</v>
      </c>
      <c r="G1360" s="27" t="s">
        <v>71</v>
      </c>
      <c r="H1360" s="27" t="s">
        <v>28</v>
      </c>
      <c r="I1360" s="29">
        <v>0.65</v>
      </c>
      <c r="J1360" s="30">
        <v>3500</v>
      </c>
      <c r="K1360" s="31">
        <f t="shared" si="10"/>
        <v>2275</v>
      </c>
      <c r="L1360" s="31">
        <f t="shared" si="11"/>
        <v>455</v>
      </c>
      <c r="M1360" s="32">
        <v>0.2</v>
      </c>
      <c r="O1360" s="37"/>
      <c r="P1360" s="38">
        <f>Data!$I1360-0</f>
        <v>0.65</v>
      </c>
      <c r="Q1360" s="33">
        <f>Data!$J1360+1000</f>
        <v>4500</v>
      </c>
      <c r="R1360" s="34">
        <f>Data!$M1360+5%</f>
        <v>0.25</v>
      </c>
    </row>
    <row r="1361" spans="1:18" ht="15.75" customHeight="1">
      <c r="A1361" s="22"/>
      <c r="B1361" s="27" t="s">
        <v>34</v>
      </c>
      <c r="C1361" s="27">
        <v>1128299</v>
      </c>
      <c r="D1361" s="28">
        <v>44486</v>
      </c>
      <c r="E1361" s="27" t="s">
        <v>35</v>
      </c>
      <c r="F1361" s="27" t="s">
        <v>70</v>
      </c>
      <c r="G1361" s="27" t="s">
        <v>71</v>
      </c>
      <c r="H1361" s="27" t="s">
        <v>29</v>
      </c>
      <c r="I1361" s="29">
        <v>0.70000000000000007</v>
      </c>
      <c r="J1361" s="30">
        <v>4000</v>
      </c>
      <c r="K1361" s="31">
        <f t="shared" si="10"/>
        <v>2800.0000000000005</v>
      </c>
      <c r="L1361" s="31">
        <f t="shared" si="11"/>
        <v>1260.0000000000002</v>
      </c>
      <c r="M1361" s="32">
        <v>0.45</v>
      </c>
      <c r="O1361" s="37"/>
      <c r="P1361" s="38">
        <f>Data!$I1361-0</f>
        <v>0.70000000000000007</v>
      </c>
      <c r="Q1361" s="33">
        <f>Data!$J1361+1000</f>
        <v>5000</v>
      </c>
      <c r="R1361" s="34">
        <f>Data!$M1361+5%</f>
        <v>0.5</v>
      </c>
    </row>
    <row r="1362" spans="1:18" ht="15.75" customHeight="1">
      <c r="A1362" s="22"/>
      <c r="B1362" s="27" t="s">
        <v>34</v>
      </c>
      <c r="C1362" s="27">
        <v>1128299</v>
      </c>
      <c r="D1362" s="28">
        <v>44517</v>
      </c>
      <c r="E1362" s="27" t="s">
        <v>35</v>
      </c>
      <c r="F1362" s="27" t="s">
        <v>70</v>
      </c>
      <c r="G1362" s="27" t="s">
        <v>71</v>
      </c>
      <c r="H1362" s="27" t="s">
        <v>24</v>
      </c>
      <c r="I1362" s="29">
        <v>0.55000000000000004</v>
      </c>
      <c r="J1362" s="30">
        <v>6250</v>
      </c>
      <c r="K1362" s="31">
        <f t="shared" si="10"/>
        <v>3437.5000000000005</v>
      </c>
      <c r="L1362" s="31">
        <f t="shared" si="11"/>
        <v>1031.25</v>
      </c>
      <c r="M1362" s="32">
        <v>0.3</v>
      </c>
      <c r="O1362" s="37"/>
      <c r="P1362" s="38">
        <f>Data!$I1362-0</f>
        <v>0.55000000000000004</v>
      </c>
      <c r="Q1362" s="33">
        <f>Data!$J1362+1000</f>
        <v>7250</v>
      </c>
      <c r="R1362" s="34">
        <f>Data!$M1362+5%</f>
        <v>0.35</v>
      </c>
    </row>
    <row r="1363" spans="1:18" ht="15.75" customHeight="1">
      <c r="A1363" s="22"/>
      <c r="B1363" s="27" t="s">
        <v>34</v>
      </c>
      <c r="C1363" s="27">
        <v>1128299</v>
      </c>
      <c r="D1363" s="28">
        <v>44517</v>
      </c>
      <c r="E1363" s="27" t="s">
        <v>35</v>
      </c>
      <c r="F1363" s="27" t="s">
        <v>70</v>
      </c>
      <c r="G1363" s="27" t="s">
        <v>71</v>
      </c>
      <c r="H1363" s="27" t="s">
        <v>25</v>
      </c>
      <c r="I1363" s="29">
        <v>0.60000000000000009</v>
      </c>
      <c r="J1363" s="30">
        <v>7000</v>
      </c>
      <c r="K1363" s="31">
        <f t="shared" si="10"/>
        <v>4200.0000000000009</v>
      </c>
      <c r="L1363" s="31">
        <f t="shared" si="11"/>
        <v>1050.0000000000002</v>
      </c>
      <c r="M1363" s="32">
        <v>0.25</v>
      </c>
      <c r="O1363" s="37"/>
      <c r="P1363" s="38">
        <f>Data!$I1363-0</f>
        <v>0.60000000000000009</v>
      </c>
      <c r="Q1363" s="33">
        <f>Data!$J1363+1000</f>
        <v>8000</v>
      </c>
      <c r="R1363" s="34">
        <f>Data!$M1363+5%</f>
        <v>0.3</v>
      </c>
    </row>
    <row r="1364" spans="1:18" ht="15.75" customHeight="1">
      <c r="A1364" s="22"/>
      <c r="B1364" s="27" t="s">
        <v>34</v>
      </c>
      <c r="C1364" s="27">
        <v>1128299</v>
      </c>
      <c r="D1364" s="28">
        <v>44517</v>
      </c>
      <c r="E1364" s="27" t="s">
        <v>35</v>
      </c>
      <c r="F1364" s="27" t="s">
        <v>70</v>
      </c>
      <c r="G1364" s="27" t="s">
        <v>71</v>
      </c>
      <c r="H1364" s="27" t="s">
        <v>26</v>
      </c>
      <c r="I1364" s="29">
        <v>0.55000000000000004</v>
      </c>
      <c r="J1364" s="30">
        <v>5250</v>
      </c>
      <c r="K1364" s="31">
        <f t="shared" si="10"/>
        <v>2887.5000000000005</v>
      </c>
      <c r="L1364" s="31">
        <f t="shared" si="11"/>
        <v>866.25000000000011</v>
      </c>
      <c r="M1364" s="32">
        <v>0.3</v>
      </c>
      <c r="O1364" s="37"/>
      <c r="P1364" s="38">
        <f>Data!$I1364-0</f>
        <v>0.55000000000000004</v>
      </c>
      <c r="Q1364" s="33">
        <f>Data!$J1364+1000</f>
        <v>6250</v>
      </c>
      <c r="R1364" s="34">
        <f>Data!$M1364+5%</f>
        <v>0.35</v>
      </c>
    </row>
    <row r="1365" spans="1:18" ht="15.75" customHeight="1">
      <c r="A1365" s="22"/>
      <c r="B1365" s="27" t="s">
        <v>34</v>
      </c>
      <c r="C1365" s="27">
        <v>1128299</v>
      </c>
      <c r="D1365" s="28">
        <v>44517</v>
      </c>
      <c r="E1365" s="27" t="s">
        <v>35</v>
      </c>
      <c r="F1365" s="27" t="s">
        <v>70</v>
      </c>
      <c r="G1365" s="27" t="s">
        <v>71</v>
      </c>
      <c r="H1365" s="27" t="s">
        <v>27</v>
      </c>
      <c r="I1365" s="29">
        <v>0.65000000000000013</v>
      </c>
      <c r="J1365" s="30">
        <v>5000</v>
      </c>
      <c r="K1365" s="31">
        <f t="shared" si="10"/>
        <v>3250.0000000000005</v>
      </c>
      <c r="L1365" s="31">
        <f t="shared" si="11"/>
        <v>975.00000000000011</v>
      </c>
      <c r="M1365" s="32">
        <v>0.3</v>
      </c>
      <c r="O1365" s="37"/>
      <c r="P1365" s="38">
        <f>Data!$I1365-0</f>
        <v>0.65000000000000013</v>
      </c>
      <c r="Q1365" s="33">
        <f>Data!$J1365+1000</f>
        <v>6000</v>
      </c>
      <c r="R1365" s="34">
        <f>Data!$M1365+5%</f>
        <v>0.35</v>
      </c>
    </row>
    <row r="1366" spans="1:18" ht="15.75" customHeight="1">
      <c r="A1366" s="22"/>
      <c r="B1366" s="27" t="s">
        <v>34</v>
      </c>
      <c r="C1366" s="27">
        <v>1128299</v>
      </c>
      <c r="D1366" s="28">
        <v>44517</v>
      </c>
      <c r="E1366" s="27" t="s">
        <v>35</v>
      </c>
      <c r="F1366" s="27" t="s">
        <v>70</v>
      </c>
      <c r="G1366" s="27" t="s">
        <v>71</v>
      </c>
      <c r="H1366" s="27" t="s">
        <v>28</v>
      </c>
      <c r="I1366" s="29">
        <v>0.85000000000000009</v>
      </c>
      <c r="J1366" s="30">
        <v>4750</v>
      </c>
      <c r="K1366" s="31">
        <f t="shared" si="10"/>
        <v>4037.5000000000005</v>
      </c>
      <c r="L1366" s="31">
        <f t="shared" si="11"/>
        <v>807.50000000000011</v>
      </c>
      <c r="M1366" s="32">
        <v>0.2</v>
      </c>
      <c r="O1366" s="37"/>
      <c r="P1366" s="38">
        <f>Data!$I1366-0</f>
        <v>0.85000000000000009</v>
      </c>
      <c r="Q1366" s="33">
        <f>Data!$J1366+1000</f>
        <v>5750</v>
      </c>
      <c r="R1366" s="34">
        <f>Data!$M1366+5%</f>
        <v>0.25</v>
      </c>
    </row>
    <row r="1367" spans="1:18" ht="15.75" customHeight="1">
      <c r="A1367" s="22"/>
      <c r="B1367" s="27" t="s">
        <v>34</v>
      </c>
      <c r="C1367" s="27">
        <v>1128299</v>
      </c>
      <c r="D1367" s="28">
        <v>44517</v>
      </c>
      <c r="E1367" s="27" t="s">
        <v>35</v>
      </c>
      <c r="F1367" s="27" t="s">
        <v>70</v>
      </c>
      <c r="G1367" s="27" t="s">
        <v>71</v>
      </c>
      <c r="H1367" s="27" t="s">
        <v>29</v>
      </c>
      <c r="I1367" s="29">
        <v>0.90000000000000013</v>
      </c>
      <c r="J1367" s="30">
        <v>6000</v>
      </c>
      <c r="K1367" s="31">
        <f t="shared" si="10"/>
        <v>5400.0000000000009</v>
      </c>
      <c r="L1367" s="31">
        <f t="shared" si="11"/>
        <v>2430.0000000000005</v>
      </c>
      <c r="M1367" s="32">
        <v>0.45</v>
      </c>
      <c r="O1367" s="37"/>
      <c r="P1367" s="38">
        <f>Data!$I1367-0</f>
        <v>0.90000000000000013</v>
      </c>
      <c r="Q1367" s="33">
        <f>Data!$J1367+1000</f>
        <v>7000</v>
      </c>
      <c r="R1367" s="34">
        <f>Data!$M1367+5%</f>
        <v>0.5</v>
      </c>
    </row>
    <row r="1368" spans="1:18" ht="15.75" customHeight="1">
      <c r="A1368" s="22"/>
      <c r="B1368" s="27" t="s">
        <v>34</v>
      </c>
      <c r="C1368" s="27">
        <v>1128299</v>
      </c>
      <c r="D1368" s="28">
        <v>44546</v>
      </c>
      <c r="E1368" s="27" t="s">
        <v>35</v>
      </c>
      <c r="F1368" s="27" t="s">
        <v>70</v>
      </c>
      <c r="G1368" s="27" t="s">
        <v>71</v>
      </c>
      <c r="H1368" s="27" t="s">
        <v>24</v>
      </c>
      <c r="I1368" s="29">
        <v>0.75000000000000011</v>
      </c>
      <c r="J1368" s="30">
        <v>8000</v>
      </c>
      <c r="K1368" s="31">
        <f t="shared" si="10"/>
        <v>6000.0000000000009</v>
      </c>
      <c r="L1368" s="31">
        <f t="shared" si="11"/>
        <v>1800.0000000000002</v>
      </c>
      <c r="M1368" s="32">
        <v>0.3</v>
      </c>
      <c r="O1368" s="37"/>
      <c r="P1368" s="38">
        <f>Data!$I1368-0</f>
        <v>0.75000000000000011</v>
      </c>
      <c r="Q1368" s="33">
        <f>Data!$J1368+1000</f>
        <v>9000</v>
      </c>
      <c r="R1368" s="34">
        <f>Data!$M1368+5%</f>
        <v>0.35</v>
      </c>
    </row>
    <row r="1369" spans="1:18" ht="15.75" customHeight="1">
      <c r="A1369" s="22"/>
      <c r="B1369" s="27" t="s">
        <v>34</v>
      </c>
      <c r="C1369" s="27">
        <v>1128299</v>
      </c>
      <c r="D1369" s="28">
        <v>44546</v>
      </c>
      <c r="E1369" s="27" t="s">
        <v>35</v>
      </c>
      <c r="F1369" s="27" t="s">
        <v>70</v>
      </c>
      <c r="G1369" s="27" t="s">
        <v>71</v>
      </c>
      <c r="H1369" s="27" t="s">
        <v>25</v>
      </c>
      <c r="I1369" s="29">
        <v>0.8500000000000002</v>
      </c>
      <c r="J1369" s="30">
        <v>8000</v>
      </c>
      <c r="K1369" s="31">
        <f t="shared" si="10"/>
        <v>6800.0000000000018</v>
      </c>
      <c r="L1369" s="31">
        <f t="shared" si="11"/>
        <v>1700.0000000000005</v>
      </c>
      <c r="M1369" s="32">
        <v>0.25</v>
      </c>
      <c r="O1369" s="37"/>
      <c r="P1369" s="38">
        <f>Data!$I1369-0</f>
        <v>0.8500000000000002</v>
      </c>
      <c r="Q1369" s="33">
        <f>Data!$J1369+1000</f>
        <v>9000</v>
      </c>
      <c r="R1369" s="34">
        <f>Data!$M1369+5%</f>
        <v>0.3</v>
      </c>
    </row>
    <row r="1370" spans="1:18" ht="15.75" customHeight="1">
      <c r="A1370" s="22"/>
      <c r="B1370" s="27" t="s">
        <v>34</v>
      </c>
      <c r="C1370" s="27">
        <v>1128299</v>
      </c>
      <c r="D1370" s="28">
        <v>44546</v>
      </c>
      <c r="E1370" s="27" t="s">
        <v>35</v>
      </c>
      <c r="F1370" s="27" t="s">
        <v>70</v>
      </c>
      <c r="G1370" s="27" t="s">
        <v>71</v>
      </c>
      <c r="H1370" s="27" t="s">
        <v>26</v>
      </c>
      <c r="I1370" s="29">
        <v>0.80000000000000016</v>
      </c>
      <c r="J1370" s="30">
        <v>6000</v>
      </c>
      <c r="K1370" s="31">
        <f t="shared" si="10"/>
        <v>4800.0000000000009</v>
      </c>
      <c r="L1370" s="31">
        <f t="shared" si="11"/>
        <v>1440.0000000000002</v>
      </c>
      <c r="M1370" s="32">
        <v>0.3</v>
      </c>
      <c r="O1370" s="37"/>
      <c r="P1370" s="38">
        <f>Data!$I1370-0</f>
        <v>0.80000000000000016</v>
      </c>
      <c r="Q1370" s="33">
        <f>Data!$J1370+1000</f>
        <v>7000</v>
      </c>
      <c r="R1370" s="34">
        <f>Data!$M1370+5%</f>
        <v>0.35</v>
      </c>
    </row>
    <row r="1371" spans="1:18" ht="15.75" customHeight="1">
      <c r="A1371" s="22"/>
      <c r="B1371" s="27" t="s">
        <v>34</v>
      </c>
      <c r="C1371" s="27">
        <v>1128299</v>
      </c>
      <c r="D1371" s="28">
        <v>44546</v>
      </c>
      <c r="E1371" s="27" t="s">
        <v>35</v>
      </c>
      <c r="F1371" s="27" t="s">
        <v>70</v>
      </c>
      <c r="G1371" s="27" t="s">
        <v>71</v>
      </c>
      <c r="H1371" s="27" t="s">
        <v>27</v>
      </c>
      <c r="I1371" s="29">
        <v>0.80000000000000016</v>
      </c>
      <c r="J1371" s="30">
        <v>6000</v>
      </c>
      <c r="K1371" s="31">
        <f t="shared" si="10"/>
        <v>4800.0000000000009</v>
      </c>
      <c r="L1371" s="31">
        <f t="shared" si="11"/>
        <v>1440.0000000000002</v>
      </c>
      <c r="M1371" s="32">
        <v>0.3</v>
      </c>
      <c r="O1371" s="37"/>
      <c r="P1371" s="38">
        <f>Data!$I1371-0</f>
        <v>0.80000000000000016</v>
      </c>
      <c r="Q1371" s="33">
        <f>Data!$J1371+1000</f>
        <v>7000</v>
      </c>
      <c r="R1371" s="34">
        <f>Data!$M1371+5%</f>
        <v>0.35</v>
      </c>
    </row>
    <row r="1372" spans="1:18" ht="15.75" customHeight="1">
      <c r="A1372" s="22"/>
      <c r="B1372" s="27" t="s">
        <v>34</v>
      </c>
      <c r="C1372" s="27">
        <v>1128299</v>
      </c>
      <c r="D1372" s="28">
        <v>44546</v>
      </c>
      <c r="E1372" s="27" t="s">
        <v>35</v>
      </c>
      <c r="F1372" s="27" t="s">
        <v>70</v>
      </c>
      <c r="G1372" s="27" t="s">
        <v>71</v>
      </c>
      <c r="H1372" s="27" t="s">
        <v>28</v>
      </c>
      <c r="I1372" s="29">
        <v>0.90000000000000013</v>
      </c>
      <c r="J1372" s="30">
        <v>5250</v>
      </c>
      <c r="K1372" s="31">
        <f t="shared" si="10"/>
        <v>4725.0000000000009</v>
      </c>
      <c r="L1372" s="31">
        <f t="shared" si="11"/>
        <v>945.00000000000023</v>
      </c>
      <c r="M1372" s="32">
        <v>0.2</v>
      </c>
      <c r="O1372" s="37"/>
      <c r="P1372" s="38">
        <f>Data!$I1372-0</f>
        <v>0.90000000000000013</v>
      </c>
      <c r="Q1372" s="33">
        <f>Data!$J1372+1000</f>
        <v>6250</v>
      </c>
      <c r="R1372" s="34">
        <f>Data!$M1372+5%</f>
        <v>0.25</v>
      </c>
    </row>
    <row r="1373" spans="1:18" ht="15.75" customHeight="1">
      <c r="A1373" s="22"/>
      <c r="B1373" s="27" t="s">
        <v>34</v>
      </c>
      <c r="C1373" s="27">
        <v>1128299</v>
      </c>
      <c r="D1373" s="28">
        <v>44546</v>
      </c>
      <c r="E1373" s="27" t="s">
        <v>35</v>
      </c>
      <c r="F1373" s="27" t="s">
        <v>70</v>
      </c>
      <c r="G1373" s="27" t="s">
        <v>71</v>
      </c>
      <c r="H1373" s="27" t="s">
        <v>29</v>
      </c>
      <c r="I1373" s="29">
        <v>0.95000000000000018</v>
      </c>
      <c r="J1373" s="30">
        <v>6250</v>
      </c>
      <c r="K1373" s="31">
        <f t="shared" si="10"/>
        <v>5937.5000000000009</v>
      </c>
      <c r="L1373" s="31">
        <f t="shared" si="11"/>
        <v>2671.8750000000005</v>
      </c>
      <c r="M1373" s="32">
        <v>0.45</v>
      </c>
      <c r="O1373" s="37"/>
      <c r="P1373" s="38">
        <f>Data!$I1373-0</f>
        <v>0.95000000000000018</v>
      </c>
      <c r="Q1373" s="33">
        <f>Data!$J1373+1000</f>
        <v>7250</v>
      </c>
      <c r="R1373" s="34">
        <f>Data!$M1373+5%</f>
        <v>0.5</v>
      </c>
    </row>
    <row r="1374" spans="1:18" ht="15.75" customHeight="1">
      <c r="A1374" s="22" t="s">
        <v>46</v>
      </c>
      <c r="B1374" s="27" t="s">
        <v>21</v>
      </c>
      <c r="C1374" s="27">
        <v>1185732</v>
      </c>
      <c r="D1374" s="28">
        <v>44208</v>
      </c>
      <c r="E1374" s="27" t="s">
        <v>53</v>
      </c>
      <c r="F1374" s="27" t="s">
        <v>54</v>
      </c>
      <c r="G1374" s="27" t="s">
        <v>72</v>
      </c>
      <c r="H1374" s="27" t="s">
        <v>24</v>
      </c>
      <c r="I1374" s="29">
        <v>0.45</v>
      </c>
      <c r="J1374" s="30">
        <v>8500</v>
      </c>
      <c r="K1374" s="31">
        <f t="shared" si="10"/>
        <v>3825</v>
      </c>
      <c r="L1374" s="31">
        <f t="shared" si="11"/>
        <v>1721.25</v>
      </c>
      <c r="M1374" s="32">
        <v>0.45</v>
      </c>
      <c r="P1374" s="33"/>
    </row>
    <row r="1375" spans="1:18" ht="15.75" customHeight="1">
      <c r="A1375" s="22"/>
      <c r="B1375" s="27" t="s">
        <v>21</v>
      </c>
      <c r="C1375" s="27">
        <v>1185732</v>
      </c>
      <c r="D1375" s="28">
        <v>44208</v>
      </c>
      <c r="E1375" s="27" t="s">
        <v>53</v>
      </c>
      <c r="F1375" s="27" t="s">
        <v>54</v>
      </c>
      <c r="G1375" s="27" t="s">
        <v>72</v>
      </c>
      <c r="H1375" s="27" t="s">
        <v>25</v>
      </c>
      <c r="I1375" s="29">
        <v>0.45</v>
      </c>
      <c r="J1375" s="30">
        <v>6500</v>
      </c>
      <c r="K1375" s="31">
        <f t="shared" si="10"/>
        <v>2925</v>
      </c>
      <c r="L1375" s="31">
        <f t="shared" si="11"/>
        <v>1023.7499999999999</v>
      </c>
      <c r="M1375" s="32">
        <v>0.35</v>
      </c>
      <c r="P1375" s="33"/>
    </row>
    <row r="1376" spans="1:18" ht="15.75" customHeight="1">
      <c r="A1376" s="22"/>
      <c r="B1376" s="27" t="s">
        <v>21</v>
      </c>
      <c r="C1376" s="27">
        <v>1185732</v>
      </c>
      <c r="D1376" s="28">
        <v>44208</v>
      </c>
      <c r="E1376" s="27" t="s">
        <v>53</v>
      </c>
      <c r="F1376" s="27" t="s">
        <v>54</v>
      </c>
      <c r="G1376" s="27" t="s">
        <v>72</v>
      </c>
      <c r="H1376" s="27" t="s">
        <v>26</v>
      </c>
      <c r="I1376" s="29">
        <v>0.35000000000000003</v>
      </c>
      <c r="J1376" s="30">
        <v>6500</v>
      </c>
      <c r="K1376" s="31">
        <f t="shared" si="10"/>
        <v>2275</v>
      </c>
      <c r="L1376" s="31">
        <f t="shared" si="11"/>
        <v>568.75</v>
      </c>
      <c r="M1376" s="32">
        <v>0.25</v>
      </c>
      <c r="P1376" s="33"/>
    </row>
    <row r="1377" spans="1:16" ht="15.75" customHeight="1">
      <c r="A1377" s="22"/>
      <c r="B1377" s="27" t="s">
        <v>21</v>
      </c>
      <c r="C1377" s="27">
        <v>1185732</v>
      </c>
      <c r="D1377" s="28">
        <v>44208</v>
      </c>
      <c r="E1377" s="27" t="s">
        <v>53</v>
      </c>
      <c r="F1377" s="27" t="s">
        <v>54</v>
      </c>
      <c r="G1377" s="27" t="s">
        <v>72</v>
      </c>
      <c r="H1377" s="27" t="s">
        <v>27</v>
      </c>
      <c r="I1377" s="29">
        <v>0.39999999999999997</v>
      </c>
      <c r="J1377" s="30">
        <v>5000</v>
      </c>
      <c r="K1377" s="31">
        <f t="shared" si="10"/>
        <v>1999.9999999999998</v>
      </c>
      <c r="L1377" s="31">
        <f t="shared" si="11"/>
        <v>599.99999999999989</v>
      </c>
      <c r="M1377" s="32">
        <v>0.3</v>
      </c>
      <c r="P1377" s="33"/>
    </row>
    <row r="1378" spans="1:16" ht="15.75" customHeight="1">
      <c r="A1378" s="22"/>
      <c r="B1378" s="27" t="s">
        <v>21</v>
      </c>
      <c r="C1378" s="27">
        <v>1185732</v>
      </c>
      <c r="D1378" s="28">
        <v>44208</v>
      </c>
      <c r="E1378" s="27" t="s">
        <v>53</v>
      </c>
      <c r="F1378" s="27" t="s">
        <v>54</v>
      </c>
      <c r="G1378" s="27" t="s">
        <v>72</v>
      </c>
      <c r="H1378" s="27" t="s">
        <v>28</v>
      </c>
      <c r="I1378" s="29">
        <v>0.55000000000000004</v>
      </c>
      <c r="J1378" s="30">
        <v>5500</v>
      </c>
      <c r="K1378" s="31">
        <f t="shared" si="10"/>
        <v>3025.0000000000005</v>
      </c>
      <c r="L1378" s="31">
        <f t="shared" si="11"/>
        <v>1058.75</v>
      </c>
      <c r="M1378" s="32">
        <v>0.35</v>
      </c>
      <c r="P1378" s="33"/>
    </row>
    <row r="1379" spans="1:16" ht="15.75" customHeight="1">
      <c r="A1379" s="22"/>
      <c r="B1379" s="27" t="s">
        <v>21</v>
      </c>
      <c r="C1379" s="27">
        <v>1185732</v>
      </c>
      <c r="D1379" s="28">
        <v>44208</v>
      </c>
      <c r="E1379" s="27" t="s">
        <v>53</v>
      </c>
      <c r="F1379" s="27" t="s">
        <v>54</v>
      </c>
      <c r="G1379" s="27" t="s">
        <v>72</v>
      </c>
      <c r="H1379" s="27" t="s">
        <v>29</v>
      </c>
      <c r="I1379" s="29">
        <v>0.45</v>
      </c>
      <c r="J1379" s="30">
        <v>6500</v>
      </c>
      <c r="K1379" s="31">
        <f t="shared" si="10"/>
        <v>2925</v>
      </c>
      <c r="L1379" s="31">
        <f t="shared" si="11"/>
        <v>1462.5</v>
      </c>
      <c r="M1379" s="32">
        <v>0.5</v>
      </c>
      <c r="P1379" s="33"/>
    </row>
    <row r="1380" spans="1:16" ht="15.75" customHeight="1">
      <c r="A1380" s="22"/>
      <c r="B1380" s="27" t="s">
        <v>21</v>
      </c>
      <c r="C1380" s="27">
        <v>1185732</v>
      </c>
      <c r="D1380" s="28">
        <v>44237</v>
      </c>
      <c r="E1380" s="27" t="s">
        <v>53</v>
      </c>
      <c r="F1380" s="27" t="s">
        <v>54</v>
      </c>
      <c r="G1380" s="27" t="s">
        <v>72</v>
      </c>
      <c r="H1380" s="27" t="s">
        <v>24</v>
      </c>
      <c r="I1380" s="29">
        <v>0.45</v>
      </c>
      <c r="J1380" s="30">
        <v>9000</v>
      </c>
      <c r="K1380" s="31">
        <f t="shared" si="10"/>
        <v>4050</v>
      </c>
      <c r="L1380" s="31">
        <f t="shared" si="11"/>
        <v>1822.5</v>
      </c>
      <c r="M1380" s="32">
        <v>0.45</v>
      </c>
      <c r="P1380" s="33"/>
    </row>
    <row r="1381" spans="1:16" ht="15.75" customHeight="1">
      <c r="A1381" s="22"/>
      <c r="B1381" s="27" t="s">
        <v>21</v>
      </c>
      <c r="C1381" s="27">
        <v>1185732</v>
      </c>
      <c r="D1381" s="28">
        <v>44237</v>
      </c>
      <c r="E1381" s="27" t="s">
        <v>53</v>
      </c>
      <c r="F1381" s="27" t="s">
        <v>54</v>
      </c>
      <c r="G1381" s="27" t="s">
        <v>72</v>
      </c>
      <c r="H1381" s="27" t="s">
        <v>25</v>
      </c>
      <c r="I1381" s="29">
        <v>0.45</v>
      </c>
      <c r="J1381" s="30">
        <v>5500</v>
      </c>
      <c r="K1381" s="31">
        <f t="shared" si="10"/>
        <v>2475</v>
      </c>
      <c r="L1381" s="31">
        <f t="shared" si="11"/>
        <v>866.25</v>
      </c>
      <c r="M1381" s="32">
        <v>0.35</v>
      </c>
      <c r="P1381" s="33"/>
    </row>
    <row r="1382" spans="1:16" ht="15.75" customHeight="1">
      <c r="A1382" s="22"/>
      <c r="B1382" s="27" t="s">
        <v>21</v>
      </c>
      <c r="C1382" s="27">
        <v>1185732</v>
      </c>
      <c r="D1382" s="28">
        <v>44237</v>
      </c>
      <c r="E1382" s="27" t="s">
        <v>53</v>
      </c>
      <c r="F1382" s="27" t="s">
        <v>54</v>
      </c>
      <c r="G1382" s="27" t="s">
        <v>72</v>
      </c>
      <c r="H1382" s="27" t="s">
        <v>26</v>
      </c>
      <c r="I1382" s="29">
        <v>0.35000000000000003</v>
      </c>
      <c r="J1382" s="30">
        <v>6000</v>
      </c>
      <c r="K1382" s="31">
        <f t="shared" si="10"/>
        <v>2100</v>
      </c>
      <c r="L1382" s="31">
        <f t="shared" si="11"/>
        <v>525</v>
      </c>
      <c r="M1382" s="32">
        <v>0.25</v>
      </c>
      <c r="P1382" s="33"/>
    </row>
    <row r="1383" spans="1:16" ht="15.75" customHeight="1">
      <c r="A1383" s="22"/>
      <c r="B1383" s="27" t="s">
        <v>21</v>
      </c>
      <c r="C1383" s="27">
        <v>1185732</v>
      </c>
      <c r="D1383" s="28">
        <v>44237</v>
      </c>
      <c r="E1383" s="27" t="s">
        <v>53</v>
      </c>
      <c r="F1383" s="27" t="s">
        <v>54</v>
      </c>
      <c r="G1383" s="27" t="s">
        <v>72</v>
      </c>
      <c r="H1383" s="27" t="s">
        <v>27</v>
      </c>
      <c r="I1383" s="29">
        <v>0.39999999999999997</v>
      </c>
      <c r="J1383" s="30">
        <v>4750</v>
      </c>
      <c r="K1383" s="31">
        <f t="shared" si="10"/>
        <v>1899.9999999999998</v>
      </c>
      <c r="L1383" s="31">
        <f t="shared" si="11"/>
        <v>569.99999999999989</v>
      </c>
      <c r="M1383" s="32">
        <v>0.3</v>
      </c>
      <c r="P1383" s="33"/>
    </row>
    <row r="1384" spans="1:16" ht="15.75" customHeight="1">
      <c r="A1384" s="22"/>
      <c r="B1384" s="27" t="s">
        <v>21</v>
      </c>
      <c r="C1384" s="27">
        <v>1185732</v>
      </c>
      <c r="D1384" s="28">
        <v>44237</v>
      </c>
      <c r="E1384" s="27" t="s">
        <v>53</v>
      </c>
      <c r="F1384" s="27" t="s">
        <v>54</v>
      </c>
      <c r="G1384" s="27" t="s">
        <v>72</v>
      </c>
      <c r="H1384" s="27" t="s">
        <v>28</v>
      </c>
      <c r="I1384" s="29">
        <v>0.55000000000000004</v>
      </c>
      <c r="J1384" s="30">
        <v>5500</v>
      </c>
      <c r="K1384" s="31">
        <f t="shared" si="10"/>
        <v>3025.0000000000005</v>
      </c>
      <c r="L1384" s="31">
        <f t="shared" si="11"/>
        <v>1058.75</v>
      </c>
      <c r="M1384" s="32">
        <v>0.35</v>
      </c>
      <c r="P1384" s="33"/>
    </row>
    <row r="1385" spans="1:16" ht="15.75" customHeight="1">
      <c r="A1385" s="22"/>
      <c r="B1385" s="27" t="s">
        <v>21</v>
      </c>
      <c r="C1385" s="27">
        <v>1185732</v>
      </c>
      <c r="D1385" s="28">
        <v>44237</v>
      </c>
      <c r="E1385" s="27" t="s">
        <v>53</v>
      </c>
      <c r="F1385" s="27" t="s">
        <v>54</v>
      </c>
      <c r="G1385" s="27" t="s">
        <v>72</v>
      </c>
      <c r="H1385" s="27" t="s">
        <v>29</v>
      </c>
      <c r="I1385" s="29">
        <v>0.45</v>
      </c>
      <c r="J1385" s="30">
        <v>6500</v>
      </c>
      <c r="K1385" s="31">
        <f t="shared" si="10"/>
        <v>2925</v>
      </c>
      <c r="L1385" s="31">
        <f t="shared" si="11"/>
        <v>1462.5</v>
      </c>
      <c r="M1385" s="32">
        <v>0.5</v>
      </c>
      <c r="P1385" s="33"/>
    </row>
    <row r="1386" spans="1:16" ht="15.75" customHeight="1">
      <c r="A1386" s="22"/>
      <c r="B1386" s="27" t="s">
        <v>21</v>
      </c>
      <c r="C1386" s="27">
        <v>1185732</v>
      </c>
      <c r="D1386" s="28">
        <v>44263</v>
      </c>
      <c r="E1386" s="27" t="s">
        <v>53</v>
      </c>
      <c r="F1386" s="27" t="s">
        <v>54</v>
      </c>
      <c r="G1386" s="27" t="s">
        <v>72</v>
      </c>
      <c r="H1386" s="27" t="s">
        <v>24</v>
      </c>
      <c r="I1386" s="29">
        <v>0.45</v>
      </c>
      <c r="J1386" s="30">
        <v>8700</v>
      </c>
      <c r="K1386" s="31">
        <f t="shared" si="10"/>
        <v>3915</v>
      </c>
      <c r="L1386" s="31">
        <f t="shared" si="11"/>
        <v>1761.75</v>
      </c>
      <c r="M1386" s="32">
        <v>0.45</v>
      </c>
      <c r="P1386" s="33"/>
    </row>
    <row r="1387" spans="1:16" ht="15.75" customHeight="1">
      <c r="A1387" s="22"/>
      <c r="B1387" s="27" t="s">
        <v>21</v>
      </c>
      <c r="C1387" s="27">
        <v>1185732</v>
      </c>
      <c r="D1387" s="28">
        <v>44263</v>
      </c>
      <c r="E1387" s="27" t="s">
        <v>53</v>
      </c>
      <c r="F1387" s="27" t="s">
        <v>54</v>
      </c>
      <c r="G1387" s="27" t="s">
        <v>72</v>
      </c>
      <c r="H1387" s="27" t="s">
        <v>25</v>
      </c>
      <c r="I1387" s="29">
        <v>0.45</v>
      </c>
      <c r="J1387" s="30">
        <v>5500</v>
      </c>
      <c r="K1387" s="31">
        <f t="shared" si="10"/>
        <v>2475</v>
      </c>
      <c r="L1387" s="31">
        <f t="shared" si="11"/>
        <v>866.25</v>
      </c>
      <c r="M1387" s="32">
        <v>0.35</v>
      </c>
      <c r="P1387" s="33"/>
    </row>
    <row r="1388" spans="1:16" ht="15.75" customHeight="1">
      <c r="A1388" s="22"/>
      <c r="B1388" s="27" t="s">
        <v>21</v>
      </c>
      <c r="C1388" s="27">
        <v>1185732</v>
      </c>
      <c r="D1388" s="28">
        <v>44263</v>
      </c>
      <c r="E1388" s="27" t="s">
        <v>53</v>
      </c>
      <c r="F1388" s="27" t="s">
        <v>54</v>
      </c>
      <c r="G1388" s="27" t="s">
        <v>72</v>
      </c>
      <c r="H1388" s="27" t="s">
        <v>26</v>
      </c>
      <c r="I1388" s="29">
        <v>0.35000000000000003</v>
      </c>
      <c r="J1388" s="30">
        <v>5750</v>
      </c>
      <c r="K1388" s="31">
        <f t="shared" si="10"/>
        <v>2012.5000000000002</v>
      </c>
      <c r="L1388" s="31">
        <f t="shared" si="11"/>
        <v>503.12500000000006</v>
      </c>
      <c r="M1388" s="32">
        <v>0.25</v>
      </c>
      <c r="P1388" s="33"/>
    </row>
    <row r="1389" spans="1:16" ht="15.75" customHeight="1">
      <c r="A1389" s="22"/>
      <c r="B1389" s="27" t="s">
        <v>21</v>
      </c>
      <c r="C1389" s="27">
        <v>1185732</v>
      </c>
      <c r="D1389" s="28">
        <v>44263</v>
      </c>
      <c r="E1389" s="27" t="s">
        <v>53</v>
      </c>
      <c r="F1389" s="27" t="s">
        <v>54</v>
      </c>
      <c r="G1389" s="27" t="s">
        <v>72</v>
      </c>
      <c r="H1389" s="27" t="s">
        <v>27</v>
      </c>
      <c r="I1389" s="29">
        <v>0.39999999999999997</v>
      </c>
      <c r="J1389" s="30">
        <v>4250</v>
      </c>
      <c r="K1389" s="31">
        <f t="shared" si="10"/>
        <v>1699.9999999999998</v>
      </c>
      <c r="L1389" s="31">
        <f t="shared" si="11"/>
        <v>509.99999999999989</v>
      </c>
      <c r="M1389" s="32">
        <v>0.3</v>
      </c>
      <c r="P1389" s="33"/>
    </row>
    <row r="1390" spans="1:16" ht="15.75" customHeight="1">
      <c r="A1390" s="22"/>
      <c r="B1390" s="27" t="s">
        <v>21</v>
      </c>
      <c r="C1390" s="27">
        <v>1185732</v>
      </c>
      <c r="D1390" s="28">
        <v>44263</v>
      </c>
      <c r="E1390" s="27" t="s">
        <v>53</v>
      </c>
      <c r="F1390" s="27" t="s">
        <v>54</v>
      </c>
      <c r="G1390" s="27" t="s">
        <v>72</v>
      </c>
      <c r="H1390" s="27" t="s">
        <v>28</v>
      </c>
      <c r="I1390" s="29">
        <v>0.55000000000000004</v>
      </c>
      <c r="J1390" s="30">
        <v>4750</v>
      </c>
      <c r="K1390" s="31">
        <f t="shared" si="10"/>
        <v>2612.5</v>
      </c>
      <c r="L1390" s="31">
        <f t="shared" si="11"/>
        <v>914.37499999999989</v>
      </c>
      <c r="M1390" s="32">
        <v>0.35</v>
      </c>
      <c r="P1390" s="33"/>
    </row>
    <row r="1391" spans="1:16" ht="15.75" customHeight="1">
      <c r="A1391" s="22"/>
      <c r="B1391" s="27" t="s">
        <v>21</v>
      </c>
      <c r="C1391" s="27">
        <v>1185732</v>
      </c>
      <c r="D1391" s="28">
        <v>44263</v>
      </c>
      <c r="E1391" s="27" t="s">
        <v>53</v>
      </c>
      <c r="F1391" s="27" t="s">
        <v>54</v>
      </c>
      <c r="G1391" s="27" t="s">
        <v>72</v>
      </c>
      <c r="H1391" s="27" t="s">
        <v>29</v>
      </c>
      <c r="I1391" s="29">
        <v>0.45</v>
      </c>
      <c r="J1391" s="30">
        <v>5750</v>
      </c>
      <c r="K1391" s="31">
        <f t="shared" si="10"/>
        <v>2587.5</v>
      </c>
      <c r="L1391" s="31">
        <f t="shared" si="11"/>
        <v>1293.75</v>
      </c>
      <c r="M1391" s="32">
        <v>0.5</v>
      </c>
      <c r="P1391" s="33"/>
    </row>
    <row r="1392" spans="1:16" ht="15.75" customHeight="1">
      <c r="A1392" s="22"/>
      <c r="B1392" s="27" t="s">
        <v>21</v>
      </c>
      <c r="C1392" s="27">
        <v>1185732</v>
      </c>
      <c r="D1392" s="28">
        <v>44295</v>
      </c>
      <c r="E1392" s="27" t="s">
        <v>53</v>
      </c>
      <c r="F1392" s="27" t="s">
        <v>54</v>
      </c>
      <c r="G1392" s="27" t="s">
        <v>72</v>
      </c>
      <c r="H1392" s="27" t="s">
        <v>24</v>
      </c>
      <c r="I1392" s="29">
        <v>0.45</v>
      </c>
      <c r="J1392" s="30">
        <v>8250</v>
      </c>
      <c r="K1392" s="31">
        <f t="shared" si="10"/>
        <v>3712.5</v>
      </c>
      <c r="L1392" s="31">
        <f t="shared" si="11"/>
        <v>1670.625</v>
      </c>
      <c r="M1392" s="32">
        <v>0.45</v>
      </c>
      <c r="P1392" s="33"/>
    </row>
    <row r="1393" spans="1:16" ht="15.75" customHeight="1">
      <c r="A1393" s="22"/>
      <c r="B1393" s="27" t="s">
        <v>21</v>
      </c>
      <c r="C1393" s="27">
        <v>1185732</v>
      </c>
      <c r="D1393" s="28">
        <v>44295</v>
      </c>
      <c r="E1393" s="27" t="s">
        <v>53</v>
      </c>
      <c r="F1393" s="27" t="s">
        <v>54</v>
      </c>
      <c r="G1393" s="27" t="s">
        <v>72</v>
      </c>
      <c r="H1393" s="27" t="s">
        <v>25</v>
      </c>
      <c r="I1393" s="29">
        <v>0.45</v>
      </c>
      <c r="J1393" s="30">
        <v>5250</v>
      </c>
      <c r="K1393" s="31">
        <f t="shared" si="10"/>
        <v>2362.5</v>
      </c>
      <c r="L1393" s="31">
        <f t="shared" si="11"/>
        <v>826.875</v>
      </c>
      <c r="M1393" s="32">
        <v>0.35</v>
      </c>
      <c r="P1393" s="33"/>
    </row>
    <row r="1394" spans="1:16" ht="15.75" customHeight="1">
      <c r="A1394" s="22"/>
      <c r="B1394" s="27" t="s">
        <v>21</v>
      </c>
      <c r="C1394" s="27">
        <v>1185732</v>
      </c>
      <c r="D1394" s="28">
        <v>44295</v>
      </c>
      <c r="E1394" s="27" t="s">
        <v>53</v>
      </c>
      <c r="F1394" s="27" t="s">
        <v>54</v>
      </c>
      <c r="G1394" s="27" t="s">
        <v>72</v>
      </c>
      <c r="H1394" s="27" t="s">
        <v>26</v>
      </c>
      <c r="I1394" s="29">
        <v>0.35000000000000003</v>
      </c>
      <c r="J1394" s="30">
        <v>5250</v>
      </c>
      <c r="K1394" s="31">
        <f t="shared" si="10"/>
        <v>1837.5000000000002</v>
      </c>
      <c r="L1394" s="31">
        <f t="shared" si="11"/>
        <v>459.37500000000006</v>
      </c>
      <c r="M1394" s="32">
        <v>0.25</v>
      </c>
      <c r="P1394" s="33"/>
    </row>
    <row r="1395" spans="1:16" ht="15.75" customHeight="1">
      <c r="A1395" s="22"/>
      <c r="B1395" s="27" t="s">
        <v>21</v>
      </c>
      <c r="C1395" s="27">
        <v>1185732</v>
      </c>
      <c r="D1395" s="28">
        <v>44295</v>
      </c>
      <c r="E1395" s="27" t="s">
        <v>53</v>
      </c>
      <c r="F1395" s="27" t="s">
        <v>54</v>
      </c>
      <c r="G1395" s="27" t="s">
        <v>72</v>
      </c>
      <c r="H1395" s="27" t="s">
        <v>27</v>
      </c>
      <c r="I1395" s="29">
        <v>0.39999999999999997</v>
      </c>
      <c r="J1395" s="30">
        <v>4500</v>
      </c>
      <c r="K1395" s="31">
        <f t="shared" si="10"/>
        <v>1799.9999999999998</v>
      </c>
      <c r="L1395" s="31">
        <f t="shared" si="11"/>
        <v>539.99999999999989</v>
      </c>
      <c r="M1395" s="32">
        <v>0.3</v>
      </c>
      <c r="P1395" s="33"/>
    </row>
    <row r="1396" spans="1:16" ht="15.75" customHeight="1">
      <c r="A1396" s="22"/>
      <c r="B1396" s="27" t="s">
        <v>21</v>
      </c>
      <c r="C1396" s="27">
        <v>1185732</v>
      </c>
      <c r="D1396" s="28">
        <v>44295</v>
      </c>
      <c r="E1396" s="27" t="s">
        <v>53</v>
      </c>
      <c r="F1396" s="27" t="s">
        <v>54</v>
      </c>
      <c r="G1396" s="27" t="s">
        <v>72</v>
      </c>
      <c r="H1396" s="27" t="s">
        <v>28</v>
      </c>
      <c r="I1396" s="29">
        <v>0.55000000000000004</v>
      </c>
      <c r="J1396" s="30">
        <v>4750</v>
      </c>
      <c r="K1396" s="31">
        <f t="shared" si="10"/>
        <v>2612.5</v>
      </c>
      <c r="L1396" s="31">
        <f t="shared" si="11"/>
        <v>914.37499999999989</v>
      </c>
      <c r="M1396" s="32">
        <v>0.35</v>
      </c>
      <c r="P1396" s="33"/>
    </row>
    <row r="1397" spans="1:16" ht="15.75" customHeight="1">
      <c r="A1397" s="22"/>
      <c r="B1397" s="27" t="s">
        <v>21</v>
      </c>
      <c r="C1397" s="27">
        <v>1185732</v>
      </c>
      <c r="D1397" s="28">
        <v>44295</v>
      </c>
      <c r="E1397" s="27" t="s">
        <v>53</v>
      </c>
      <c r="F1397" s="27" t="s">
        <v>54</v>
      </c>
      <c r="G1397" s="27" t="s">
        <v>72</v>
      </c>
      <c r="H1397" s="27" t="s">
        <v>29</v>
      </c>
      <c r="I1397" s="29">
        <v>0.45</v>
      </c>
      <c r="J1397" s="30">
        <v>6000</v>
      </c>
      <c r="K1397" s="31">
        <f t="shared" si="10"/>
        <v>2700</v>
      </c>
      <c r="L1397" s="31">
        <f t="shared" si="11"/>
        <v>1350</v>
      </c>
      <c r="M1397" s="32">
        <v>0.5</v>
      </c>
      <c r="P1397" s="33"/>
    </row>
    <row r="1398" spans="1:16" ht="15.75" customHeight="1">
      <c r="A1398" s="22"/>
      <c r="B1398" s="27" t="s">
        <v>21</v>
      </c>
      <c r="C1398" s="27">
        <v>1185732</v>
      </c>
      <c r="D1398" s="28">
        <v>44324</v>
      </c>
      <c r="E1398" s="27" t="s">
        <v>53</v>
      </c>
      <c r="F1398" s="27" t="s">
        <v>54</v>
      </c>
      <c r="G1398" s="27" t="s">
        <v>72</v>
      </c>
      <c r="H1398" s="27" t="s">
        <v>24</v>
      </c>
      <c r="I1398" s="29">
        <v>0.55000000000000004</v>
      </c>
      <c r="J1398" s="30">
        <v>8700</v>
      </c>
      <c r="K1398" s="31">
        <f t="shared" si="10"/>
        <v>4785</v>
      </c>
      <c r="L1398" s="31">
        <f t="shared" si="11"/>
        <v>2153.25</v>
      </c>
      <c r="M1398" s="32">
        <v>0.45</v>
      </c>
      <c r="P1398" s="33"/>
    </row>
    <row r="1399" spans="1:16" ht="15.75" customHeight="1">
      <c r="A1399" s="22"/>
      <c r="B1399" s="27" t="s">
        <v>21</v>
      </c>
      <c r="C1399" s="27">
        <v>1185732</v>
      </c>
      <c r="D1399" s="28">
        <v>44324</v>
      </c>
      <c r="E1399" s="27" t="s">
        <v>53</v>
      </c>
      <c r="F1399" s="27" t="s">
        <v>54</v>
      </c>
      <c r="G1399" s="27" t="s">
        <v>72</v>
      </c>
      <c r="H1399" s="27" t="s">
        <v>25</v>
      </c>
      <c r="I1399" s="29">
        <v>0.55000000000000004</v>
      </c>
      <c r="J1399" s="30">
        <v>5750</v>
      </c>
      <c r="K1399" s="31">
        <f t="shared" si="10"/>
        <v>3162.5000000000005</v>
      </c>
      <c r="L1399" s="31">
        <f t="shared" si="11"/>
        <v>1106.875</v>
      </c>
      <c r="M1399" s="32">
        <v>0.35</v>
      </c>
      <c r="P1399" s="33"/>
    </row>
    <row r="1400" spans="1:16" ht="15.75" customHeight="1">
      <c r="A1400" s="22"/>
      <c r="B1400" s="27" t="s">
        <v>21</v>
      </c>
      <c r="C1400" s="27">
        <v>1185732</v>
      </c>
      <c r="D1400" s="28">
        <v>44324</v>
      </c>
      <c r="E1400" s="27" t="s">
        <v>53</v>
      </c>
      <c r="F1400" s="27" t="s">
        <v>54</v>
      </c>
      <c r="G1400" s="27" t="s">
        <v>72</v>
      </c>
      <c r="H1400" s="27" t="s">
        <v>26</v>
      </c>
      <c r="I1400" s="29">
        <v>0.5</v>
      </c>
      <c r="J1400" s="30">
        <v>5500</v>
      </c>
      <c r="K1400" s="31">
        <f t="shared" si="10"/>
        <v>2750</v>
      </c>
      <c r="L1400" s="31">
        <f t="shared" si="11"/>
        <v>687.5</v>
      </c>
      <c r="M1400" s="32">
        <v>0.25</v>
      </c>
      <c r="P1400" s="33"/>
    </row>
    <row r="1401" spans="1:16" ht="15.75" customHeight="1">
      <c r="A1401" s="22"/>
      <c r="B1401" s="27" t="s">
        <v>21</v>
      </c>
      <c r="C1401" s="27">
        <v>1185732</v>
      </c>
      <c r="D1401" s="28">
        <v>44324</v>
      </c>
      <c r="E1401" s="27" t="s">
        <v>53</v>
      </c>
      <c r="F1401" s="27" t="s">
        <v>54</v>
      </c>
      <c r="G1401" s="27" t="s">
        <v>72</v>
      </c>
      <c r="H1401" s="27" t="s">
        <v>27</v>
      </c>
      <c r="I1401" s="29">
        <v>0.5</v>
      </c>
      <c r="J1401" s="30">
        <v>5000</v>
      </c>
      <c r="K1401" s="31">
        <f t="shared" si="10"/>
        <v>2500</v>
      </c>
      <c r="L1401" s="31">
        <f t="shared" si="11"/>
        <v>750</v>
      </c>
      <c r="M1401" s="32">
        <v>0.3</v>
      </c>
      <c r="P1401" s="33"/>
    </row>
    <row r="1402" spans="1:16" ht="15.75" customHeight="1">
      <c r="A1402" s="22"/>
      <c r="B1402" s="27" t="s">
        <v>21</v>
      </c>
      <c r="C1402" s="27">
        <v>1185732</v>
      </c>
      <c r="D1402" s="28">
        <v>44324</v>
      </c>
      <c r="E1402" s="27" t="s">
        <v>53</v>
      </c>
      <c r="F1402" s="27" t="s">
        <v>54</v>
      </c>
      <c r="G1402" s="27" t="s">
        <v>72</v>
      </c>
      <c r="H1402" s="27" t="s">
        <v>28</v>
      </c>
      <c r="I1402" s="29">
        <v>0.6</v>
      </c>
      <c r="J1402" s="30">
        <v>5250</v>
      </c>
      <c r="K1402" s="31">
        <f t="shared" si="10"/>
        <v>3150</v>
      </c>
      <c r="L1402" s="31">
        <f t="shared" si="11"/>
        <v>1102.5</v>
      </c>
      <c r="M1402" s="32">
        <v>0.35</v>
      </c>
      <c r="P1402" s="33"/>
    </row>
    <row r="1403" spans="1:16" ht="15.75" customHeight="1">
      <c r="A1403" s="22"/>
      <c r="B1403" s="27" t="s">
        <v>21</v>
      </c>
      <c r="C1403" s="27">
        <v>1185732</v>
      </c>
      <c r="D1403" s="28">
        <v>44324</v>
      </c>
      <c r="E1403" s="27" t="s">
        <v>53</v>
      </c>
      <c r="F1403" s="27" t="s">
        <v>54</v>
      </c>
      <c r="G1403" s="27" t="s">
        <v>72</v>
      </c>
      <c r="H1403" s="27" t="s">
        <v>29</v>
      </c>
      <c r="I1403" s="29">
        <v>0.65</v>
      </c>
      <c r="J1403" s="30">
        <v>6250</v>
      </c>
      <c r="K1403" s="31">
        <f t="shared" si="10"/>
        <v>4062.5</v>
      </c>
      <c r="L1403" s="31">
        <f t="shared" si="11"/>
        <v>2031.25</v>
      </c>
      <c r="M1403" s="32">
        <v>0.5</v>
      </c>
      <c r="P1403" s="33"/>
    </row>
    <row r="1404" spans="1:16" ht="15.75" customHeight="1">
      <c r="A1404" s="22"/>
      <c r="B1404" s="27" t="s">
        <v>21</v>
      </c>
      <c r="C1404" s="27">
        <v>1185732</v>
      </c>
      <c r="D1404" s="28">
        <v>44357</v>
      </c>
      <c r="E1404" s="27" t="s">
        <v>53</v>
      </c>
      <c r="F1404" s="27" t="s">
        <v>54</v>
      </c>
      <c r="G1404" s="27" t="s">
        <v>72</v>
      </c>
      <c r="H1404" s="27" t="s">
        <v>24</v>
      </c>
      <c r="I1404" s="29">
        <v>0.6</v>
      </c>
      <c r="J1404" s="30">
        <v>8750</v>
      </c>
      <c r="K1404" s="31">
        <f t="shared" si="10"/>
        <v>5250</v>
      </c>
      <c r="L1404" s="31">
        <f t="shared" si="11"/>
        <v>2362.5</v>
      </c>
      <c r="M1404" s="32">
        <v>0.45</v>
      </c>
      <c r="P1404" s="33"/>
    </row>
    <row r="1405" spans="1:16" ht="15.75" customHeight="1">
      <c r="A1405" s="22"/>
      <c r="B1405" s="27" t="s">
        <v>21</v>
      </c>
      <c r="C1405" s="27">
        <v>1185732</v>
      </c>
      <c r="D1405" s="28">
        <v>44357</v>
      </c>
      <c r="E1405" s="27" t="s">
        <v>53</v>
      </c>
      <c r="F1405" s="27" t="s">
        <v>54</v>
      </c>
      <c r="G1405" s="27" t="s">
        <v>72</v>
      </c>
      <c r="H1405" s="27" t="s">
        <v>25</v>
      </c>
      <c r="I1405" s="29">
        <v>0.55000000000000004</v>
      </c>
      <c r="J1405" s="30">
        <v>6250</v>
      </c>
      <c r="K1405" s="31">
        <f t="shared" si="10"/>
        <v>3437.5000000000005</v>
      </c>
      <c r="L1405" s="31">
        <f t="shared" si="11"/>
        <v>1203.125</v>
      </c>
      <c r="M1405" s="32">
        <v>0.35</v>
      </c>
      <c r="P1405" s="33"/>
    </row>
    <row r="1406" spans="1:16" ht="15.75" customHeight="1">
      <c r="A1406" s="22"/>
      <c r="B1406" s="27" t="s">
        <v>21</v>
      </c>
      <c r="C1406" s="27">
        <v>1185732</v>
      </c>
      <c r="D1406" s="28">
        <v>44357</v>
      </c>
      <c r="E1406" s="27" t="s">
        <v>53</v>
      </c>
      <c r="F1406" s="27" t="s">
        <v>54</v>
      </c>
      <c r="G1406" s="27" t="s">
        <v>72</v>
      </c>
      <c r="H1406" s="27" t="s">
        <v>26</v>
      </c>
      <c r="I1406" s="29">
        <v>0.5</v>
      </c>
      <c r="J1406" s="30">
        <v>6000</v>
      </c>
      <c r="K1406" s="31">
        <f t="shared" si="10"/>
        <v>3000</v>
      </c>
      <c r="L1406" s="31">
        <f t="shared" si="11"/>
        <v>750</v>
      </c>
      <c r="M1406" s="32">
        <v>0.25</v>
      </c>
      <c r="P1406" s="33"/>
    </row>
    <row r="1407" spans="1:16" ht="15.75" customHeight="1">
      <c r="A1407" s="22"/>
      <c r="B1407" s="27" t="s">
        <v>21</v>
      </c>
      <c r="C1407" s="27">
        <v>1185732</v>
      </c>
      <c r="D1407" s="28">
        <v>44357</v>
      </c>
      <c r="E1407" s="27" t="s">
        <v>53</v>
      </c>
      <c r="F1407" s="27" t="s">
        <v>54</v>
      </c>
      <c r="G1407" s="27" t="s">
        <v>72</v>
      </c>
      <c r="H1407" s="27" t="s">
        <v>27</v>
      </c>
      <c r="I1407" s="29">
        <v>0.5</v>
      </c>
      <c r="J1407" s="30">
        <v>5750</v>
      </c>
      <c r="K1407" s="31">
        <f t="shared" si="10"/>
        <v>2875</v>
      </c>
      <c r="L1407" s="31">
        <f t="shared" si="11"/>
        <v>862.5</v>
      </c>
      <c r="M1407" s="32">
        <v>0.3</v>
      </c>
      <c r="P1407" s="33"/>
    </row>
    <row r="1408" spans="1:16" ht="15.75" customHeight="1">
      <c r="A1408" s="22"/>
      <c r="B1408" s="27" t="s">
        <v>21</v>
      </c>
      <c r="C1408" s="27">
        <v>1185732</v>
      </c>
      <c r="D1408" s="28">
        <v>44357</v>
      </c>
      <c r="E1408" s="27" t="s">
        <v>53</v>
      </c>
      <c r="F1408" s="27" t="s">
        <v>54</v>
      </c>
      <c r="G1408" s="27" t="s">
        <v>72</v>
      </c>
      <c r="H1408" s="27" t="s">
        <v>28</v>
      </c>
      <c r="I1408" s="29">
        <v>0.65</v>
      </c>
      <c r="J1408" s="30">
        <v>5750</v>
      </c>
      <c r="K1408" s="31">
        <f t="shared" si="10"/>
        <v>3737.5</v>
      </c>
      <c r="L1408" s="31">
        <f t="shared" si="11"/>
        <v>1308.125</v>
      </c>
      <c r="M1408" s="32">
        <v>0.35</v>
      </c>
      <c r="P1408" s="33"/>
    </row>
    <row r="1409" spans="1:16" ht="15.75" customHeight="1">
      <c r="A1409" s="22"/>
      <c r="B1409" s="27" t="s">
        <v>21</v>
      </c>
      <c r="C1409" s="27">
        <v>1185732</v>
      </c>
      <c r="D1409" s="28">
        <v>44357</v>
      </c>
      <c r="E1409" s="27" t="s">
        <v>53</v>
      </c>
      <c r="F1409" s="27" t="s">
        <v>54</v>
      </c>
      <c r="G1409" s="27" t="s">
        <v>72</v>
      </c>
      <c r="H1409" s="27" t="s">
        <v>29</v>
      </c>
      <c r="I1409" s="29">
        <v>0.70000000000000007</v>
      </c>
      <c r="J1409" s="30">
        <v>7250</v>
      </c>
      <c r="K1409" s="31">
        <f t="shared" si="10"/>
        <v>5075.0000000000009</v>
      </c>
      <c r="L1409" s="31">
        <f t="shared" si="11"/>
        <v>2537.5000000000005</v>
      </c>
      <c r="M1409" s="32">
        <v>0.5</v>
      </c>
      <c r="P1409" s="33"/>
    </row>
    <row r="1410" spans="1:16" ht="15.75" customHeight="1">
      <c r="A1410" s="22"/>
      <c r="B1410" s="27" t="s">
        <v>21</v>
      </c>
      <c r="C1410" s="27">
        <v>1185732</v>
      </c>
      <c r="D1410" s="28">
        <v>44385</v>
      </c>
      <c r="E1410" s="27" t="s">
        <v>53</v>
      </c>
      <c r="F1410" s="27" t="s">
        <v>54</v>
      </c>
      <c r="G1410" s="27" t="s">
        <v>72</v>
      </c>
      <c r="H1410" s="27" t="s">
        <v>24</v>
      </c>
      <c r="I1410" s="29">
        <v>0.65</v>
      </c>
      <c r="J1410" s="30">
        <v>9500</v>
      </c>
      <c r="K1410" s="31">
        <f t="shared" si="10"/>
        <v>6175</v>
      </c>
      <c r="L1410" s="31">
        <f t="shared" si="11"/>
        <v>2778.75</v>
      </c>
      <c r="M1410" s="32">
        <v>0.45</v>
      </c>
      <c r="P1410" s="33"/>
    </row>
    <row r="1411" spans="1:16" ht="15.75" customHeight="1">
      <c r="A1411" s="22"/>
      <c r="B1411" s="27" t="s">
        <v>21</v>
      </c>
      <c r="C1411" s="27">
        <v>1185732</v>
      </c>
      <c r="D1411" s="28">
        <v>44385</v>
      </c>
      <c r="E1411" s="27" t="s">
        <v>53</v>
      </c>
      <c r="F1411" s="27" t="s">
        <v>54</v>
      </c>
      <c r="G1411" s="27" t="s">
        <v>72</v>
      </c>
      <c r="H1411" s="27" t="s">
        <v>25</v>
      </c>
      <c r="I1411" s="29">
        <v>0.60000000000000009</v>
      </c>
      <c r="J1411" s="30">
        <v>7000</v>
      </c>
      <c r="K1411" s="31">
        <f t="shared" si="10"/>
        <v>4200.0000000000009</v>
      </c>
      <c r="L1411" s="31">
        <f t="shared" si="11"/>
        <v>1470.0000000000002</v>
      </c>
      <c r="M1411" s="32">
        <v>0.35</v>
      </c>
      <c r="P1411" s="33"/>
    </row>
    <row r="1412" spans="1:16" ht="15.75" customHeight="1">
      <c r="A1412" s="22"/>
      <c r="B1412" s="27" t="s">
        <v>21</v>
      </c>
      <c r="C1412" s="27">
        <v>1185732</v>
      </c>
      <c r="D1412" s="28">
        <v>44385</v>
      </c>
      <c r="E1412" s="27" t="s">
        <v>53</v>
      </c>
      <c r="F1412" s="27" t="s">
        <v>54</v>
      </c>
      <c r="G1412" s="27" t="s">
        <v>72</v>
      </c>
      <c r="H1412" s="27" t="s">
        <v>26</v>
      </c>
      <c r="I1412" s="29">
        <v>0.55000000000000004</v>
      </c>
      <c r="J1412" s="30">
        <v>6250</v>
      </c>
      <c r="K1412" s="31">
        <f t="shared" si="10"/>
        <v>3437.5000000000005</v>
      </c>
      <c r="L1412" s="31">
        <f t="shared" si="11"/>
        <v>859.37500000000011</v>
      </c>
      <c r="M1412" s="32">
        <v>0.25</v>
      </c>
      <c r="P1412" s="33"/>
    </row>
    <row r="1413" spans="1:16" ht="15.75" customHeight="1">
      <c r="A1413" s="22"/>
      <c r="B1413" s="27" t="s">
        <v>21</v>
      </c>
      <c r="C1413" s="27">
        <v>1185732</v>
      </c>
      <c r="D1413" s="28">
        <v>44385</v>
      </c>
      <c r="E1413" s="27" t="s">
        <v>53</v>
      </c>
      <c r="F1413" s="27" t="s">
        <v>54</v>
      </c>
      <c r="G1413" s="27" t="s">
        <v>72</v>
      </c>
      <c r="H1413" s="27" t="s">
        <v>27</v>
      </c>
      <c r="I1413" s="29">
        <v>0.55000000000000004</v>
      </c>
      <c r="J1413" s="30">
        <v>5750</v>
      </c>
      <c r="K1413" s="31">
        <f t="shared" si="10"/>
        <v>3162.5000000000005</v>
      </c>
      <c r="L1413" s="31">
        <f t="shared" si="11"/>
        <v>948.75000000000011</v>
      </c>
      <c r="M1413" s="32">
        <v>0.3</v>
      </c>
      <c r="P1413" s="33"/>
    </row>
    <row r="1414" spans="1:16" ht="15.75" customHeight="1">
      <c r="A1414" s="22"/>
      <c r="B1414" s="27" t="s">
        <v>21</v>
      </c>
      <c r="C1414" s="27">
        <v>1185732</v>
      </c>
      <c r="D1414" s="28">
        <v>44385</v>
      </c>
      <c r="E1414" s="27" t="s">
        <v>53</v>
      </c>
      <c r="F1414" s="27" t="s">
        <v>54</v>
      </c>
      <c r="G1414" s="27" t="s">
        <v>72</v>
      </c>
      <c r="H1414" s="27" t="s">
        <v>28</v>
      </c>
      <c r="I1414" s="29">
        <v>0.65</v>
      </c>
      <c r="J1414" s="30">
        <v>6000</v>
      </c>
      <c r="K1414" s="31">
        <f t="shared" si="10"/>
        <v>3900</v>
      </c>
      <c r="L1414" s="31">
        <f t="shared" si="11"/>
        <v>1365</v>
      </c>
      <c r="M1414" s="32">
        <v>0.35</v>
      </c>
      <c r="P1414" s="33"/>
    </row>
    <row r="1415" spans="1:16" ht="15.75" customHeight="1">
      <c r="A1415" s="22"/>
      <c r="B1415" s="27" t="s">
        <v>21</v>
      </c>
      <c r="C1415" s="27">
        <v>1185732</v>
      </c>
      <c r="D1415" s="28">
        <v>44385</v>
      </c>
      <c r="E1415" s="27" t="s">
        <v>53</v>
      </c>
      <c r="F1415" s="27" t="s">
        <v>54</v>
      </c>
      <c r="G1415" s="27" t="s">
        <v>72</v>
      </c>
      <c r="H1415" s="27" t="s">
        <v>29</v>
      </c>
      <c r="I1415" s="29">
        <v>0.70000000000000007</v>
      </c>
      <c r="J1415" s="30">
        <v>7750</v>
      </c>
      <c r="K1415" s="31">
        <f t="shared" si="10"/>
        <v>5425.0000000000009</v>
      </c>
      <c r="L1415" s="31">
        <f t="shared" si="11"/>
        <v>2712.5000000000005</v>
      </c>
      <c r="M1415" s="32">
        <v>0.5</v>
      </c>
      <c r="P1415" s="33"/>
    </row>
    <row r="1416" spans="1:16" ht="15.75" customHeight="1">
      <c r="A1416" s="22"/>
      <c r="B1416" s="27" t="s">
        <v>21</v>
      </c>
      <c r="C1416" s="27">
        <v>1185732</v>
      </c>
      <c r="D1416" s="28">
        <v>44417</v>
      </c>
      <c r="E1416" s="27" t="s">
        <v>53</v>
      </c>
      <c r="F1416" s="27" t="s">
        <v>54</v>
      </c>
      <c r="G1416" s="27" t="s">
        <v>72</v>
      </c>
      <c r="H1416" s="27" t="s">
        <v>24</v>
      </c>
      <c r="I1416" s="29">
        <v>0.65</v>
      </c>
      <c r="J1416" s="30">
        <v>9250</v>
      </c>
      <c r="K1416" s="31">
        <f t="shared" si="10"/>
        <v>6012.5</v>
      </c>
      <c r="L1416" s="31">
        <f t="shared" si="11"/>
        <v>2705.625</v>
      </c>
      <c r="M1416" s="32">
        <v>0.45</v>
      </c>
      <c r="P1416" s="33"/>
    </row>
    <row r="1417" spans="1:16" ht="15.75" customHeight="1">
      <c r="A1417" s="22"/>
      <c r="B1417" s="27" t="s">
        <v>21</v>
      </c>
      <c r="C1417" s="27">
        <v>1185732</v>
      </c>
      <c r="D1417" s="28">
        <v>44417</v>
      </c>
      <c r="E1417" s="27" t="s">
        <v>53</v>
      </c>
      <c r="F1417" s="27" t="s">
        <v>54</v>
      </c>
      <c r="G1417" s="27" t="s">
        <v>72</v>
      </c>
      <c r="H1417" s="27" t="s">
        <v>25</v>
      </c>
      <c r="I1417" s="29">
        <v>0.60000000000000009</v>
      </c>
      <c r="J1417" s="30">
        <v>7000</v>
      </c>
      <c r="K1417" s="31">
        <f t="shared" si="10"/>
        <v>4200.0000000000009</v>
      </c>
      <c r="L1417" s="31">
        <f t="shared" si="11"/>
        <v>1470.0000000000002</v>
      </c>
      <c r="M1417" s="32">
        <v>0.35</v>
      </c>
      <c r="P1417" s="33"/>
    </row>
    <row r="1418" spans="1:16" ht="15.75" customHeight="1">
      <c r="A1418" s="22"/>
      <c r="B1418" s="27" t="s">
        <v>21</v>
      </c>
      <c r="C1418" s="27">
        <v>1185732</v>
      </c>
      <c r="D1418" s="28">
        <v>44417</v>
      </c>
      <c r="E1418" s="27" t="s">
        <v>53</v>
      </c>
      <c r="F1418" s="27" t="s">
        <v>54</v>
      </c>
      <c r="G1418" s="27" t="s">
        <v>72</v>
      </c>
      <c r="H1418" s="27" t="s">
        <v>26</v>
      </c>
      <c r="I1418" s="29">
        <v>0.55000000000000004</v>
      </c>
      <c r="J1418" s="30">
        <v>6250</v>
      </c>
      <c r="K1418" s="31">
        <f t="shared" si="10"/>
        <v>3437.5000000000005</v>
      </c>
      <c r="L1418" s="31">
        <f t="shared" si="11"/>
        <v>859.37500000000011</v>
      </c>
      <c r="M1418" s="32">
        <v>0.25</v>
      </c>
      <c r="P1418" s="33"/>
    </row>
    <row r="1419" spans="1:16" ht="15.75" customHeight="1">
      <c r="A1419" s="22"/>
      <c r="B1419" s="27" t="s">
        <v>21</v>
      </c>
      <c r="C1419" s="27">
        <v>1185732</v>
      </c>
      <c r="D1419" s="28">
        <v>44417</v>
      </c>
      <c r="E1419" s="27" t="s">
        <v>53</v>
      </c>
      <c r="F1419" s="27" t="s">
        <v>54</v>
      </c>
      <c r="G1419" s="27" t="s">
        <v>72</v>
      </c>
      <c r="H1419" s="27" t="s">
        <v>27</v>
      </c>
      <c r="I1419" s="29">
        <v>0.45</v>
      </c>
      <c r="J1419" s="30">
        <v>5750</v>
      </c>
      <c r="K1419" s="31">
        <f t="shared" si="10"/>
        <v>2587.5</v>
      </c>
      <c r="L1419" s="31">
        <f t="shared" si="11"/>
        <v>776.25</v>
      </c>
      <c r="M1419" s="32">
        <v>0.3</v>
      </c>
      <c r="P1419" s="33"/>
    </row>
    <row r="1420" spans="1:16" ht="15.75" customHeight="1">
      <c r="A1420" s="22"/>
      <c r="B1420" s="27" t="s">
        <v>21</v>
      </c>
      <c r="C1420" s="27">
        <v>1185732</v>
      </c>
      <c r="D1420" s="28">
        <v>44417</v>
      </c>
      <c r="E1420" s="27" t="s">
        <v>53</v>
      </c>
      <c r="F1420" s="27" t="s">
        <v>54</v>
      </c>
      <c r="G1420" s="27" t="s">
        <v>72</v>
      </c>
      <c r="H1420" s="27" t="s">
        <v>28</v>
      </c>
      <c r="I1420" s="29">
        <v>0.55000000000000004</v>
      </c>
      <c r="J1420" s="30">
        <v>5500</v>
      </c>
      <c r="K1420" s="31">
        <f t="shared" si="10"/>
        <v>3025.0000000000005</v>
      </c>
      <c r="L1420" s="31">
        <f t="shared" si="11"/>
        <v>1058.75</v>
      </c>
      <c r="M1420" s="32">
        <v>0.35</v>
      </c>
      <c r="P1420" s="33"/>
    </row>
    <row r="1421" spans="1:16" ht="15.75" customHeight="1">
      <c r="A1421" s="22"/>
      <c r="B1421" s="27" t="s">
        <v>21</v>
      </c>
      <c r="C1421" s="27">
        <v>1185732</v>
      </c>
      <c r="D1421" s="28">
        <v>44417</v>
      </c>
      <c r="E1421" s="27" t="s">
        <v>53</v>
      </c>
      <c r="F1421" s="27" t="s">
        <v>54</v>
      </c>
      <c r="G1421" s="27" t="s">
        <v>72</v>
      </c>
      <c r="H1421" s="27" t="s">
        <v>29</v>
      </c>
      <c r="I1421" s="29">
        <v>0.60000000000000009</v>
      </c>
      <c r="J1421" s="30">
        <v>7250</v>
      </c>
      <c r="K1421" s="31">
        <f t="shared" si="10"/>
        <v>4350.0000000000009</v>
      </c>
      <c r="L1421" s="31">
        <f t="shared" si="11"/>
        <v>2175.0000000000005</v>
      </c>
      <c r="M1421" s="32">
        <v>0.5</v>
      </c>
      <c r="P1421" s="33"/>
    </row>
    <row r="1422" spans="1:16" ht="15.75" customHeight="1">
      <c r="A1422" s="22"/>
      <c r="B1422" s="27" t="s">
        <v>21</v>
      </c>
      <c r="C1422" s="27">
        <v>1185732</v>
      </c>
      <c r="D1422" s="28">
        <v>44447</v>
      </c>
      <c r="E1422" s="27" t="s">
        <v>53</v>
      </c>
      <c r="F1422" s="27" t="s">
        <v>54</v>
      </c>
      <c r="G1422" s="27" t="s">
        <v>72</v>
      </c>
      <c r="H1422" s="27" t="s">
        <v>24</v>
      </c>
      <c r="I1422" s="29">
        <v>0.55000000000000004</v>
      </c>
      <c r="J1422" s="30">
        <v>8500</v>
      </c>
      <c r="K1422" s="31">
        <f t="shared" si="10"/>
        <v>4675</v>
      </c>
      <c r="L1422" s="31">
        <f t="shared" si="11"/>
        <v>2103.75</v>
      </c>
      <c r="M1422" s="32">
        <v>0.45</v>
      </c>
      <c r="P1422" s="33"/>
    </row>
    <row r="1423" spans="1:16" ht="15.75" customHeight="1">
      <c r="A1423" s="22"/>
      <c r="B1423" s="27" t="s">
        <v>21</v>
      </c>
      <c r="C1423" s="27">
        <v>1185732</v>
      </c>
      <c r="D1423" s="28">
        <v>44447</v>
      </c>
      <c r="E1423" s="27" t="s">
        <v>53</v>
      </c>
      <c r="F1423" s="27" t="s">
        <v>54</v>
      </c>
      <c r="G1423" s="27" t="s">
        <v>72</v>
      </c>
      <c r="H1423" s="27" t="s">
        <v>25</v>
      </c>
      <c r="I1423" s="29">
        <v>0.50000000000000011</v>
      </c>
      <c r="J1423" s="30">
        <v>6500</v>
      </c>
      <c r="K1423" s="31">
        <f t="shared" si="10"/>
        <v>3250.0000000000009</v>
      </c>
      <c r="L1423" s="31">
        <f t="shared" si="11"/>
        <v>1137.5000000000002</v>
      </c>
      <c r="M1423" s="32">
        <v>0.35</v>
      </c>
      <c r="P1423" s="33"/>
    </row>
    <row r="1424" spans="1:16" ht="15.75" customHeight="1">
      <c r="A1424" s="22"/>
      <c r="B1424" s="27" t="s">
        <v>21</v>
      </c>
      <c r="C1424" s="27">
        <v>1185732</v>
      </c>
      <c r="D1424" s="28">
        <v>44447</v>
      </c>
      <c r="E1424" s="27" t="s">
        <v>53</v>
      </c>
      <c r="F1424" s="27" t="s">
        <v>54</v>
      </c>
      <c r="G1424" s="27" t="s">
        <v>72</v>
      </c>
      <c r="H1424" s="27" t="s">
        <v>26</v>
      </c>
      <c r="I1424" s="29">
        <v>0.45</v>
      </c>
      <c r="J1424" s="30">
        <v>5500</v>
      </c>
      <c r="K1424" s="31">
        <f t="shared" si="10"/>
        <v>2475</v>
      </c>
      <c r="L1424" s="31">
        <f t="shared" si="11"/>
        <v>618.75</v>
      </c>
      <c r="M1424" s="32">
        <v>0.25</v>
      </c>
      <c r="P1424" s="33"/>
    </row>
    <row r="1425" spans="1:16" ht="15.75" customHeight="1">
      <c r="A1425" s="22"/>
      <c r="B1425" s="27" t="s">
        <v>21</v>
      </c>
      <c r="C1425" s="27">
        <v>1185732</v>
      </c>
      <c r="D1425" s="28">
        <v>44447</v>
      </c>
      <c r="E1425" s="27" t="s">
        <v>53</v>
      </c>
      <c r="F1425" s="27" t="s">
        <v>54</v>
      </c>
      <c r="G1425" s="27" t="s">
        <v>72</v>
      </c>
      <c r="H1425" s="27" t="s">
        <v>27</v>
      </c>
      <c r="I1425" s="29">
        <v>0.45</v>
      </c>
      <c r="J1425" s="30">
        <v>5250</v>
      </c>
      <c r="K1425" s="31">
        <f t="shared" si="10"/>
        <v>2362.5</v>
      </c>
      <c r="L1425" s="31">
        <f t="shared" si="11"/>
        <v>708.75</v>
      </c>
      <c r="M1425" s="32">
        <v>0.3</v>
      </c>
      <c r="P1425" s="33"/>
    </row>
    <row r="1426" spans="1:16" ht="15.75" customHeight="1">
      <c r="A1426" s="22"/>
      <c r="B1426" s="27" t="s">
        <v>21</v>
      </c>
      <c r="C1426" s="27">
        <v>1185732</v>
      </c>
      <c r="D1426" s="28">
        <v>44447</v>
      </c>
      <c r="E1426" s="27" t="s">
        <v>53</v>
      </c>
      <c r="F1426" s="27" t="s">
        <v>54</v>
      </c>
      <c r="G1426" s="27" t="s">
        <v>72</v>
      </c>
      <c r="H1426" s="27" t="s">
        <v>28</v>
      </c>
      <c r="I1426" s="29">
        <v>0.55000000000000004</v>
      </c>
      <c r="J1426" s="30">
        <v>5250</v>
      </c>
      <c r="K1426" s="31">
        <f t="shared" si="10"/>
        <v>2887.5000000000005</v>
      </c>
      <c r="L1426" s="31">
        <f t="shared" si="11"/>
        <v>1010.6250000000001</v>
      </c>
      <c r="M1426" s="32">
        <v>0.35</v>
      </c>
      <c r="P1426" s="33"/>
    </row>
    <row r="1427" spans="1:16" ht="15.75" customHeight="1">
      <c r="A1427" s="22"/>
      <c r="B1427" s="27" t="s">
        <v>21</v>
      </c>
      <c r="C1427" s="27">
        <v>1185732</v>
      </c>
      <c r="D1427" s="28">
        <v>44447</v>
      </c>
      <c r="E1427" s="27" t="s">
        <v>53</v>
      </c>
      <c r="F1427" s="27" t="s">
        <v>54</v>
      </c>
      <c r="G1427" s="27" t="s">
        <v>72</v>
      </c>
      <c r="H1427" s="27" t="s">
        <v>29</v>
      </c>
      <c r="I1427" s="29">
        <v>0.60000000000000009</v>
      </c>
      <c r="J1427" s="30">
        <v>6250</v>
      </c>
      <c r="K1427" s="31">
        <f t="shared" si="10"/>
        <v>3750.0000000000005</v>
      </c>
      <c r="L1427" s="31">
        <f t="shared" si="11"/>
        <v>1875.0000000000002</v>
      </c>
      <c r="M1427" s="32">
        <v>0.5</v>
      </c>
      <c r="P1427" s="33"/>
    </row>
    <row r="1428" spans="1:16" ht="15.75" customHeight="1">
      <c r="A1428" s="22"/>
      <c r="B1428" s="27" t="s">
        <v>21</v>
      </c>
      <c r="C1428" s="27">
        <v>1185732</v>
      </c>
      <c r="D1428" s="28">
        <v>44479</v>
      </c>
      <c r="E1428" s="27" t="s">
        <v>53</v>
      </c>
      <c r="F1428" s="27" t="s">
        <v>54</v>
      </c>
      <c r="G1428" s="27" t="s">
        <v>72</v>
      </c>
      <c r="H1428" s="27" t="s">
        <v>24</v>
      </c>
      <c r="I1428" s="29">
        <v>0.60000000000000009</v>
      </c>
      <c r="J1428" s="30">
        <v>8000</v>
      </c>
      <c r="K1428" s="31">
        <f t="shared" si="10"/>
        <v>4800.0000000000009</v>
      </c>
      <c r="L1428" s="31">
        <f t="shared" si="11"/>
        <v>2160.0000000000005</v>
      </c>
      <c r="M1428" s="32">
        <v>0.45</v>
      </c>
      <c r="P1428" s="33"/>
    </row>
    <row r="1429" spans="1:16" ht="15.75" customHeight="1">
      <c r="A1429" s="22"/>
      <c r="B1429" s="27" t="s">
        <v>21</v>
      </c>
      <c r="C1429" s="27">
        <v>1185732</v>
      </c>
      <c r="D1429" s="28">
        <v>44479</v>
      </c>
      <c r="E1429" s="27" t="s">
        <v>53</v>
      </c>
      <c r="F1429" s="27" t="s">
        <v>54</v>
      </c>
      <c r="G1429" s="27" t="s">
        <v>72</v>
      </c>
      <c r="H1429" s="27" t="s">
        <v>25</v>
      </c>
      <c r="I1429" s="29">
        <v>0.50000000000000011</v>
      </c>
      <c r="J1429" s="30">
        <v>6250</v>
      </c>
      <c r="K1429" s="31">
        <f t="shared" si="10"/>
        <v>3125.0000000000009</v>
      </c>
      <c r="L1429" s="31">
        <f t="shared" si="11"/>
        <v>1093.7500000000002</v>
      </c>
      <c r="M1429" s="32">
        <v>0.35</v>
      </c>
      <c r="P1429" s="33"/>
    </row>
    <row r="1430" spans="1:16" ht="15.75" customHeight="1">
      <c r="A1430" s="22"/>
      <c r="B1430" s="27" t="s">
        <v>21</v>
      </c>
      <c r="C1430" s="27">
        <v>1185732</v>
      </c>
      <c r="D1430" s="28">
        <v>44479</v>
      </c>
      <c r="E1430" s="27" t="s">
        <v>53</v>
      </c>
      <c r="F1430" s="27" t="s">
        <v>54</v>
      </c>
      <c r="G1430" s="27" t="s">
        <v>72</v>
      </c>
      <c r="H1430" s="27" t="s">
        <v>26</v>
      </c>
      <c r="I1430" s="29">
        <v>0.50000000000000011</v>
      </c>
      <c r="J1430" s="30">
        <v>5250</v>
      </c>
      <c r="K1430" s="31">
        <f t="shared" si="10"/>
        <v>2625.0000000000005</v>
      </c>
      <c r="L1430" s="31">
        <f t="shared" si="11"/>
        <v>656.25000000000011</v>
      </c>
      <c r="M1430" s="32">
        <v>0.25</v>
      </c>
      <c r="P1430" s="33"/>
    </row>
    <row r="1431" spans="1:16" ht="15.75" customHeight="1">
      <c r="A1431" s="22"/>
      <c r="B1431" s="27" t="s">
        <v>21</v>
      </c>
      <c r="C1431" s="27">
        <v>1185732</v>
      </c>
      <c r="D1431" s="28">
        <v>44479</v>
      </c>
      <c r="E1431" s="27" t="s">
        <v>53</v>
      </c>
      <c r="F1431" s="27" t="s">
        <v>54</v>
      </c>
      <c r="G1431" s="27" t="s">
        <v>72</v>
      </c>
      <c r="H1431" s="27" t="s">
        <v>27</v>
      </c>
      <c r="I1431" s="29">
        <v>0.50000000000000011</v>
      </c>
      <c r="J1431" s="30">
        <v>5000</v>
      </c>
      <c r="K1431" s="31">
        <f t="shared" si="10"/>
        <v>2500.0000000000005</v>
      </c>
      <c r="L1431" s="31">
        <f t="shared" si="11"/>
        <v>750.00000000000011</v>
      </c>
      <c r="M1431" s="32">
        <v>0.3</v>
      </c>
      <c r="P1431" s="33"/>
    </row>
    <row r="1432" spans="1:16" ht="15.75" customHeight="1">
      <c r="A1432" s="22"/>
      <c r="B1432" s="27" t="s">
        <v>21</v>
      </c>
      <c r="C1432" s="27">
        <v>1185732</v>
      </c>
      <c r="D1432" s="28">
        <v>44479</v>
      </c>
      <c r="E1432" s="27" t="s">
        <v>53</v>
      </c>
      <c r="F1432" s="27" t="s">
        <v>54</v>
      </c>
      <c r="G1432" s="27" t="s">
        <v>72</v>
      </c>
      <c r="H1432" s="27" t="s">
        <v>28</v>
      </c>
      <c r="I1432" s="29">
        <v>0.60000000000000009</v>
      </c>
      <c r="J1432" s="30">
        <v>5000</v>
      </c>
      <c r="K1432" s="31">
        <f t="shared" si="10"/>
        <v>3000.0000000000005</v>
      </c>
      <c r="L1432" s="31">
        <f t="shared" si="11"/>
        <v>1050</v>
      </c>
      <c r="M1432" s="32">
        <v>0.35</v>
      </c>
      <c r="P1432" s="33"/>
    </row>
    <row r="1433" spans="1:16" ht="15.75" customHeight="1">
      <c r="A1433" s="22"/>
      <c r="B1433" s="27" t="s">
        <v>21</v>
      </c>
      <c r="C1433" s="27">
        <v>1185732</v>
      </c>
      <c r="D1433" s="28">
        <v>44479</v>
      </c>
      <c r="E1433" s="27" t="s">
        <v>53</v>
      </c>
      <c r="F1433" s="27" t="s">
        <v>54</v>
      </c>
      <c r="G1433" s="27" t="s">
        <v>72</v>
      </c>
      <c r="H1433" s="27" t="s">
        <v>29</v>
      </c>
      <c r="I1433" s="29">
        <v>0.65</v>
      </c>
      <c r="J1433" s="30">
        <v>6250</v>
      </c>
      <c r="K1433" s="31">
        <f t="shared" si="10"/>
        <v>4062.5</v>
      </c>
      <c r="L1433" s="31">
        <f t="shared" si="11"/>
        <v>2031.25</v>
      </c>
      <c r="M1433" s="32">
        <v>0.5</v>
      </c>
      <c r="P1433" s="33"/>
    </row>
    <row r="1434" spans="1:16" ht="15.75" customHeight="1">
      <c r="A1434" s="22"/>
      <c r="B1434" s="27" t="s">
        <v>21</v>
      </c>
      <c r="C1434" s="27">
        <v>1185732</v>
      </c>
      <c r="D1434" s="28">
        <v>44509</v>
      </c>
      <c r="E1434" s="27" t="s">
        <v>53</v>
      </c>
      <c r="F1434" s="27" t="s">
        <v>54</v>
      </c>
      <c r="G1434" s="27" t="s">
        <v>72</v>
      </c>
      <c r="H1434" s="27" t="s">
        <v>24</v>
      </c>
      <c r="I1434" s="29">
        <v>0.60000000000000009</v>
      </c>
      <c r="J1434" s="30">
        <v>7750</v>
      </c>
      <c r="K1434" s="31">
        <f t="shared" si="10"/>
        <v>4650.0000000000009</v>
      </c>
      <c r="L1434" s="31">
        <f t="shared" si="11"/>
        <v>2092.5000000000005</v>
      </c>
      <c r="M1434" s="32">
        <v>0.45</v>
      </c>
      <c r="P1434" s="33"/>
    </row>
    <row r="1435" spans="1:16" ht="15.75" customHeight="1">
      <c r="A1435" s="22"/>
      <c r="B1435" s="27" t="s">
        <v>21</v>
      </c>
      <c r="C1435" s="27">
        <v>1185732</v>
      </c>
      <c r="D1435" s="28">
        <v>44509</v>
      </c>
      <c r="E1435" s="27" t="s">
        <v>53</v>
      </c>
      <c r="F1435" s="27" t="s">
        <v>54</v>
      </c>
      <c r="G1435" s="27" t="s">
        <v>72</v>
      </c>
      <c r="H1435" s="27" t="s">
        <v>25</v>
      </c>
      <c r="I1435" s="29">
        <v>0.50000000000000011</v>
      </c>
      <c r="J1435" s="30">
        <v>6000</v>
      </c>
      <c r="K1435" s="31">
        <f t="shared" si="10"/>
        <v>3000.0000000000005</v>
      </c>
      <c r="L1435" s="31">
        <f t="shared" si="11"/>
        <v>1050</v>
      </c>
      <c r="M1435" s="32">
        <v>0.35</v>
      </c>
      <c r="P1435" s="33"/>
    </row>
    <row r="1436" spans="1:16" ht="15.75" customHeight="1">
      <c r="A1436" s="22"/>
      <c r="B1436" s="27" t="s">
        <v>21</v>
      </c>
      <c r="C1436" s="27">
        <v>1185732</v>
      </c>
      <c r="D1436" s="28">
        <v>44509</v>
      </c>
      <c r="E1436" s="27" t="s">
        <v>53</v>
      </c>
      <c r="F1436" s="27" t="s">
        <v>54</v>
      </c>
      <c r="G1436" s="27" t="s">
        <v>72</v>
      </c>
      <c r="H1436" s="27" t="s">
        <v>26</v>
      </c>
      <c r="I1436" s="29">
        <v>0.50000000000000011</v>
      </c>
      <c r="J1436" s="30">
        <v>5450</v>
      </c>
      <c r="K1436" s="31">
        <f t="shared" si="10"/>
        <v>2725.0000000000005</v>
      </c>
      <c r="L1436" s="31">
        <f t="shared" si="11"/>
        <v>681.25000000000011</v>
      </c>
      <c r="M1436" s="32">
        <v>0.25</v>
      </c>
      <c r="P1436" s="33"/>
    </row>
    <row r="1437" spans="1:16" ht="15.75" customHeight="1">
      <c r="A1437" s="22"/>
      <c r="B1437" s="27" t="s">
        <v>21</v>
      </c>
      <c r="C1437" s="27">
        <v>1185732</v>
      </c>
      <c r="D1437" s="28">
        <v>44509</v>
      </c>
      <c r="E1437" s="27" t="s">
        <v>53</v>
      </c>
      <c r="F1437" s="27" t="s">
        <v>54</v>
      </c>
      <c r="G1437" s="27" t="s">
        <v>72</v>
      </c>
      <c r="H1437" s="27" t="s">
        <v>27</v>
      </c>
      <c r="I1437" s="29">
        <v>0.50000000000000011</v>
      </c>
      <c r="J1437" s="30">
        <v>5750</v>
      </c>
      <c r="K1437" s="31">
        <f t="shared" si="10"/>
        <v>2875.0000000000005</v>
      </c>
      <c r="L1437" s="31">
        <f t="shared" si="11"/>
        <v>862.50000000000011</v>
      </c>
      <c r="M1437" s="32">
        <v>0.3</v>
      </c>
      <c r="P1437" s="33"/>
    </row>
    <row r="1438" spans="1:16" ht="15.75" customHeight="1">
      <c r="A1438" s="22"/>
      <c r="B1438" s="27" t="s">
        <v>21</v>
      </c>
      <c r="C1438" s="27">
        <v>1185732</v>
      </c>
      <c r="D1438" s="28">
        <v>44509</v>
      </c>
      <c r="E1438" s="27" t="s">
        <v>53</v>
      </c>
      <c r="F1438" s="27" t="s">
        <v>54</v>
      </c>
      <c r="G1438" s="27" t="s">
        <v>72</v>
      </c>
      <c r="H1438" s="27" t="s">
        <v>28</v>
      </c>
      <c r="I1438" s="29">
        <v>0.65</v>
      </c>
      <c r="J1438" s="30">
        <v>5500</v>
      </c>
      <c r="K1438" s="31">
        <f t="shared" si="10"/>
        <v>3575</v>
      </c>
      <c r="L1438" s="31">
        <f t="shared" si="11"/>
        <v>1251.25</v>
      </c>
      <c r="M1438" s="32">
        <v>0.35</v>
      </c>
      <c r="P1438" s="33"/>
    </row>
    <row r="1439" spans="1:16" ht="15.75" customHeight="1">
      <c r="A1439" s="22"/>
      <c r="B1439" s="27" t="s">
        <v>21</v>
      </c>
      <c r="C1439" s="27">
        <v>1185732</v>
      </c>
      <c r="D1439" s="28">
        <v>44509</v>
      </c>
      <c r="E1439" s="27" t="s">
        <v>53</v>
      </c>
      <c r="F1439" s="27" t="s">
        <v>54</v>
      </c>
      <c r="G1439" s="27" t="s">
        <v>72</v>
      </c>
      <c r="H1439" s="27" t="s">
        <v>29</v>
      </c>
      <c r="I1439" s="29">
        <v>0.7</v>
      </c>
      <c r="J1439" s="30">
        <v>6500</v>
      </c>
      <c r="K1439" s="31">
        <f t="shared" si="10"/>
        <v>4550</v>
      </c>
      <c r="L1439" s="31">
        <f t="shared" si="11"/>
        <v>2275</v>
      </c>
      <c r="M1439" s="32">
        <v>0.5</v>
      </c>
      <c r="P1439" s="33"/>
    </row>
    <row r="1440" spans="1:16" ht="15.75" customHeight="1">
      <c r="A1440" s="22"/>
      <c r="B1440" s="27" t="s">
        <v>21</v>
      </c>
      <c r="C1440" s="27">
        <v>1185732</v>
      </c>
      <c r="D1440" s="28">
        <v>44538</v>
      </c>
      <c r="E1440" s="27" t="s">
        <v>53</v>
      </c>
      <c r="F1440" s="27" t="s">
        <v>54</v>
      </c>
      <c r="G1440" s="27" t="s">
        <v>72</v>
      </c>
      <c r="H1440" s="27" t="s">
        <v>24</v>
      </c>
      <c r="I1440" s="29">
        <v>0.65</v>
      </c>
      <c r="J1440" s="30">
        <v>8750</v>
      </c>
      <c r="K1440" s="31">
        <f t="shared" si="10"/>
        <v>5687.5</v>
      </c>
      <c r="L1440" s="31">
        <f t="shared" si="11"/>
        <v>2559.375</v>
      </c>
      <c r="M1440" s="32">
        <v>0.45</v>
      </c>
      <c r="P1440" s="33"/>
    </row>
    <row r="1441" spans="1:18" ht="15.75" customHeight="1">
      <c r="A1441" s="22"/>
      <c r="B1441" s="27" t="s">
        <v>21</v>
      </c>
      <c r="C1441" s="27">
        <v>1185732</v>
      </c>
      <c r="D1441" s="28">
        <v>44538</v>
      </c>
      <c r="E1441" s="27" t="s">
        <v>53</v>
      </c>
      <c r="F1441" s="27" t="s">
        <v>54</v>
      </c>
      <c r="G1441" s="27" t="s">
        <v>72</v>
      </c>
      <c r="H1441" s="27" t="s">
        <v>25</v>
      </c>
      <c r="I1441" s="29">
        <v>0.55000000000000004</v>
      </c>
      <c r="J1441" s="30">
        <v>6750</v>
      </c>
      <c r="K1441" s="31">
        <f t="shared" si="10"/>
        <v>3712.5000000000005</v>
      </c>
      <c r="L1441" s="31">
        <f t="shared" si="11"/>
        <v>1299.375</v>
      </c>
      <c r="M1441" s="32">
        <v>0.35</v>
      </c>
      <c r="P1441" s="33"/>
    </row>
    <row r="1442" spans="1:18" ht="15.75" customHeight="1">
      <c r="A1442" s="22"/>
      <c r="B1442" s="27" t="s">
        <v>21</v>
      </c>
      <c r="C1442" s="27">
        <v>1185732</v>
      </c>
      <c r="D1442" s="28">
        <v>44538</v>
      </c>
      <c r="E1442" s="27" t="s">
        <v>53</v>
      </c>
      <c r="F1442" s="27" t="s">
        <v>54</v>
      </c>
      <c r="G1442" s="27" t="s">
        <v>72</v>
      </c>
      <c r="H1442" s="27" t="s">
        <v>26</v>
      </c>
      <c r="I1442" s="29">
        <v>0.55000000000000004</v>
      </c>
      <c r="J1442" s="30">
        <v>6250</v>
      </c>
      <c r="K1442" s="31">
        <f t="shared" si="10"/>
        <v>3437.5000000000005</v>
      </c>
      <c r="L1442" s="31">
        <f t="shared" si="11"/>
        <v>859.37500000000011</v>
      </c>
      <c r="M1442" s="32">
        <v>0.25</v>
      </c>
      <c r="P1442" s="33"/>
    </row>
    <row r="1443" spans="1:18" ht="15.75" customHeight="1">
      <c r="A1443" s="22"/>
      <c r="B1443" s="27" t="s">
        <v>21</v>
      </c>
      <c r="C1443" s="27">
        <v>1185732</v>
      </c>
      <c r="D1443" s="28">
        <v>44538</v>
      </c>
      <c r="E1443" s="27" t="s">
        <v>53</v>
      </c>
      <c r="F1443" s="27" t="s">
        <v>54</v>
      </c>
      <c r="G1443" s="27" t="s">
        <v>72</v>
      </c>
      <c r="H1443" s="27" t="s">
        <v>27</v>
      </c>
      <c r="I1443" s="29">
        <v>0.55000000000000004</v>
      </c>
      <c r="J1443" s="30">
        <v>5750</v>
      </c>
      <c r="K1443" s="31">
        <f t="shared" si="10"/>
        <v>3162.5000000000005</v>
      </c>
      <c r="L1443" s="31">
        <f t="shared" si="11"/>
        <v>948.75000000000011</v>
      </c>
      <c r="M1443" s="32">
        <v>0.3</v>
      </c>
      <c r="P1443" s="33"/>
    </row>
    <row r="1444" spans="1:18" ht="15.75" customHeight="1">
      <c r="A1444" s="22"/>
      <c r="B1444" s="27" t="s">
        <v>21</v>
      </c>
      <c r="C1444" s="27">
        <v>1185732</v>
      </c>
      <c r="D1444" s="28">
        <v>44538</v>
      </c>
      <c r="E1444" s="27" t="s">
        <v>53</v>
      </c>
      <c r="F1444" s="27" t="s">
        <v>54</v>
      </c>
      <c r="G1444" s="27" t="s">
        <v>72</v>
      </c>
      <c r="H1444" s="27" t="s">
        <v>28</v>
      </c>
      <c r="I1444" s="29">
        <v>0.65</v>
      </c>
      <c r="J1444" s="30">
        <v>5750</v>
      </c>
      <c r="K1444" s="31">
        <f t="shared" si="10"/>
        <v>3737.5</v>
      </c>
      <c r="L1444" s="31">
        <f t="shared" si="11"/>
        <v>1308.125</v>
      </c>
      <c r="M1444" s="32">
        <v>0.35</v>
      </c>
      <c r="P1444" s="33"/>
    </row>
    <row r="1445" spans="1:18" ht="15.75" customHeight="1">
      <c r="A1445" s="22"/>
      <c r="B1445" s="27" t="s">
        <v>21</v>
      </c>
      <c r="C1445" s="27">
        <v>1185732</v>
      </c>
      <c r="D1445" s="28">
        <v>44538</v>
      </c>
      <c r="E1445" s="27" t="s">
        <v>53</v>
      </c>
      <c r="F1445" s="27" t="s">
        <v>54</v>
      </c>
      <c r="G1445" s="27" t="s">
        <v>72</v>
      </c>
      <c r="H1445" s="27" t="s">
        <v>29</v>
      </c>
      <c r="I1445" s="29">
        <v>0.7</v>
      </c>
      <c r="J1445" s="30">
        <v>6750</v>
      </c>
      <c r="K1445" s="31">
        <f t="shared" si="10"/>
        <v>4725</v>
      </c>
      <c r="L1445" s="31">
        <f t="shared" si="11"/>
        <v>2362.5</v>
      </c>
      <c r="M1445" s="32">
        <v>0.5</v>
      </c>
      <c r="P1445" s="33"/>
    </row>
    <row r="1446" spans="1:18" ht="15.75" customHeight="1">
      <c r="A1446" s="22" t="s">
        <v>46</v>
      </c>
      <c r="B1446" s="27" t="s">
        <v>21</v>
      </c>
      <c r="C1446" s="27">
        <v>1185732</v>
      </c>
      <c r="D1446" s="28">
        <v>44210</v>
      </c>
      <c r="E1446" s="27" t="s">
        <v>22</v>
      </c>
      <c r="F1446" s="27" t="s">
        <v>23</v>
      </c>
      <c r="G1446" s="27" t="s">
        <v>73</v>
      </c>
      <c r="H1446" s="27" t="s">
        <v>24</v>
      </c>
      <c r="I1446" s="29">
        <v>0.4</v>
      </c>
      <c r="J1446" s="30">
        <v>8000</v>
      </c>
      <c r="K1446" s="31">
        <f t="shared" si="10"/>
        <v>3200</v>
      </c>
      <c r="L1446" s="31">
        <f t="shared" si="11"/>
        <v>1600</v>
      </c>
      <c r="M1446" s="32">
        <v>0.5</v>
      </c>
      <c r="O1446" s="37"/>
      <c r="P1446" s="38"/>
      <c r="Q1446" s="33"/>
      <c r="R1446" s="34"/>
    </row>
    <row r="1447" spans="1:18" ht="15.75" customHeight="1">
      <c r="A1447" s="22"/>
      <c r="B1447" s="27" t="s">
        <v>21</v>
      </c>
      <c r="C1447" s="27">
        <v>1185732</v>
      </c>
      <c r="D1447" s="28">
        <v>44210</v>
      </c>
      <c r="E1447" s="27" t="s">
        <v>22</v>
      </c>
      <c r="F1447" s="27" t="s">
        <v>23</v>
      </c>
      <c r="G1447" s="27" t="s">
        <v>73</v>
      </c>
      <c r="H1447" s="27" t="s">
        <v>25</v>
      </c>
      <c r="I1447" s="29">
        <v>0.4</v>
      </c>
      <c r="J1447" s="30">
        <v>6000</v>
      </c>
      <c r="K1447" s="31">
        <f t="shared" si="10"/>
        <v>2400</v>
      </c>
      <c r="L1447" s="31">
        <f t="shared" si="11"/>
        <v>720</v>
      </c>
      <c r="M1447" s="32">
        <v>0.3</v>
      </c>
      <c r="O1447" s="37"/>
      <c r="P1447" s="38"/>
      <c r="Q1447" s="33"/>
      <c r="R1447" s="34"/>
    </row>
    <row r="1448" spans="1:18" ht="15.75" customHeight="1">
      <c r="A1448" s="22"/>
      <c r="B1448" s="27" t="s">
        <v>21</v>
      </c>
      <c r="C1448" s="27">
        <v>1185732</v>
      </c>
      <c r="D1448" s="28">
        <v>44210</v>
      </c>
      <c r="E1448" s="27" t="s">
        <v>22</v>
      </c>
      <c r="F1448" s="27" t="s">
        <v>23</v>
      </c>
      <c r="G1448" s="27" t="s">
        <v>73</v>
      </c>
      <c r="H1448" s="27" t="s">
        <v>26</v>
      </c>
      <c r="I1448" s="29">
        <v>0.30000000000000004</v>
      </c>
      <c r="J1448" s="30">
        <v>6000</v>
      </c>
      <c r="K1448" s="31">
        <f t="shared" si="10"/>
        <v>1800.0000000000002</v>
      </c>
      <c r="L1448" s="31">
        <f t="shared" si="11"/>
        <v>630</v>
      </c>
      <c r="M1448" s="32">
        <v>0.35</v>
      </c>
      <c r="O1448" s="37"/>
      <c r="P1448" s="38"/>
      <c r="Q1448" s="33"/>
      <c r="R1448" s="34"/>
    </row>
    <row r="1449" spans="1:18" ht="15.75" customHeight="1">
      <c r="A1449" s="22"/>
      <c r="B1449" s="27" t="s">
        <v>21</v>
      </c>
      <c r="C1449" s="27">
        <v>1185732</v>
      </c>
      <c r="D1449" s="28">
        <v>44210</v>
      </c>
      <c r="E1449" s="27" t="s">
        <v>22</v>
      </c>
      <c r="F1449" s="27" t="s">
        <v>23</v>
      </c>
      <c r="G1449" s="27" t="s">
        <v>73</v>
      </c>
      <c r="H1449" s="27" t="s">
        <v>27</v>
      </c>
      <c r="I1449" s="29">
        <v>0.35</v>
      </c>
      <c r="J1449" s="30">
        <v>4500</v>
      </c>
      <c r="K1449" s="31">
        <f t="shared" si="10"/>
        <v>1575</v>
      </c>
      <c r="L1449" s="31">
        <f t="shared" si="11"/>
        <v>551.25</v>
      </c>
      <c r="M1449" s="32">
        <v>0.35</v>
      </c>
      <c r="O1449" s="37"/>
      <c r="P1449" s="38"/>
      <c r="Q1449" s="33"/>
      <c r="R1449" s="34"/>
    </row>
    <row r="1450" spans="1:18" ht="15.75" customHeight="1">
      <c r="A1450" s="22"/>
      <c r="B1450" s="27" t="s">
        <v>21</v>
      </c>
      <c r="C1450" s="27">
        <v>1185732</v>
      </c>
      <c r="D1450" s="28">
        <v>44210</v>
      </c>
      <c r="E1450" s="27" t="s">
        <v>22</v>
      </c>
      <c r="F1450" s="27" t="s">
        <v>23</v>
      </c>
      <c r="G1450" s="27" t="s">
        <v>73</v>
      </c>
      <c r="H1450" s="27" t="s">
        <v>28</v>
      </c>
      <c r="I1450" s="29">
        <v>0.5</v>
      </c>
      <c r="J1450" s="30">
        <v>5000</v>
      </c>
      <c r="K1450" s="31">
        <f t="shared" si="10"/>
        <v>2500</v>
      </c>
      <c r="L1450" s="31">
        <f t="shared" si="11"/>
        <v>750</v>
      </c>
      <c r="M1450" s="32">
        <v>0.3</v>
      </c>
      <c r="O1450" s="37"/>
      <c r="P1450" s="38"/>
      <c r="Q1450" s="33"/>
      <c r="R1450" s="34"/>
    </row>
    <row r="1451" spans="1:18" ht="15.75" customHeight="1">
      <c r="A1451" s="22"/>
      <c r="B1451" s="27" t="s">
        <v>21</v>
      </c>
      <c r="C1451" s="27">
        <v>1185732</v>
      </c>
      <c r="D1451" s="28">
        <v>44210</v>
      </c>
      <c r="E1451" s="27" t="s">
        <v>22</v>
      </c>
      <c r="F1451" s="27" t="s">
        <v>23</v>
      </c>
      <c r="G1451" s="27" t="s">
        <v>73</v>
      </c>
      <c r="H1451" s="27" t="s">
        <v>29</v>
      </c>
      <c r="I1451" s="29">
        <v>0.4</v>
      </c>
      <c r="J1451" s="30">
        <v>6000</v>
      </c>
      <c r="K1451" s="31">
        <f t="shared" si="10"/>
        <v>2400</v>
      </c>
      <c r="L1451" s="31">
        <f t="shared" si="11"/>
        <v>600</v>
      </c>
      <c r="M1451" s="32">
        <v>0.25</v>
      </c>
      <c r="O1451" s="37"/>
      <c r="P1451" s="38"/>
      <c r="Q1451" s="33"/>
      <c r="R1451" s="34"/>
    </row>
    <row r="1452" spans="1:18" ht="15.75" customHeight="1">
      <c r="A1452" s="22"/>
      <c r="B1452" s="27" t="s">
        <v>21</v>
      </c>
      <c r="C1452" s="27">
        <v>1185732</v>
      </c>
      <c r="D1452" s="28">
        <v>44239</v>
      </c>
      <c r="E1452" s="27" t="s">
        <v>22</v>
      </c>
      <c r="F1452" s="27" t="s">
        <v>23</v>
      </c>
      <c r="G1452" s="27" t="s">
        <v>73</v>
      </c>
      <c r="H1452" s="27" t="s">
        <v>24</v>
      </c>
      <c r="I1452" s="29">
        <v>0.4</v>
      </c>
      <c r="J1452" s="30">
        <v>8500</v>
      </c>
      <c r="K1452" s="31">
        <f t="shared" si="10"/>
        <v>3400</v>
      </c>
      <c r="L1452" s="31">
        <f t="shared" si="11"/>
        <v>1700</v>
      </c>
      <c r="M1452" s="32">
        <v>0.5</v>
      </c>
      <c r="O1452" s="37"/>
      <c r="P1452" s="38"/>
      <c r="Q1452" s="33"/>
      <c r="R1452" s="34"/>
    </row>
    <row r="1453" spans="1:18" ht="15.75" customHeight="1">
      <c r="A1453" s="22"/>
      <c r="B1453" s="27" t="s">
        <v>21</v>
      </c>
      <c r="C1453" s="27">
        <v>1185732</v>
      </c>
      <c r="D1453" s="28">
        <v>44239</v>
      </c>
      <c r="E1453" s="27" t="s">
        <v>22</v>
      </c>
      <c r="F1453" s="27" t="s">
        <v>23</v>
      </c>
      <c r="G1453" s="27" t="s">
        <v>73</v>
      </c>
      <c r="H1453" s="27" t="s">
        <v>25</v>
      </c>
      <c r="I1453" s="29">
        <v>0.4</v>
      </c>
      <c r="J1453" s="30">
        <v>5000</v>
      </c>
      <c r="K1453" s="31">
        <f t="shared" si="10"/>
        <v>2000</v>
      </c>
      <c r="L1453" s="31">
        <f t="shared" si="11"/>
        <v>600</v>
      </c>
      <c r="M1453" s="32">
        <v>0.3</v>
      </c>
      <c r="O1453" s="37"/>
      <c r="P1453" s="38"/>
      <c r="Q1453" s="33"/>
      <c r="R1453" s="34"/>
    </row>
    <row r="1454" spans="1:18" ht="15.75" customHeight="1">
      <c r="A1454" s="22"/>
      <c r="B1454" s="27" t="s">
        <v>21</v>
      </c>
      <c r="C1454" s="27">
        <v>1185732</v>
      </c>
      <c r="D1454" s="28">
        <v>44239</v>
      </c>
      <c r="E1454" s="27" t="s">
        <v>22</v>
      </c>
      <c r="F1454" s="27" t="s">
        <v>23</v>
      </c>
      <c r="G1454" s="27" t="s">
        <v>73</v>
      </c>
      <c r="H1454" s="27" t="s">
        <v>26</v>
      </c>
      <c r="I1454" s="29">
        <v>0.30000000000000004</v>
      </c>
      <c r="J1454" s="30">
        <v>5500</v>
      </c>
      <c r="K1454" s="31">
        <f t="shared" si="10"/>
        <v>1650.0000000000002</v>
      </c>
      <c r="L1454" s="31">
        <f t="shared" si="11"/>
        <v>577.5</v>
      </c>
      <c r="M1454" s="32">
        <v>0.35</v>
      </c>
      <c r="O1454" s="37"/>
      <c r="P1454" s="38"/>
      <c r="Q1454" s="33"/>
      <c r="R1454" s="34"/>
    </row>
    <row r="1455" spans="1:18" ht="15.75" customHeight="1">
      <c r="A1455" s="22"/>
      <c r="B1455" s="27" t="s">
        <v>21</v>
      </c>
      <c r="C1455" s="27">
        <v>1185732</v>
      </c>
      <c r="D1455" s="28">
        <v>44239</v>
      </c>
      <c r="E1455" s="27" t="s">
        <v>22</v>
      </c>
      <c r="F1455" s="27" t="s">
        <v>23</v>
      </c>
      <c r="G1455" s="27" t="s">
        <v>73</v>
      </c>
      <c r="H1455" s="27" t="s">
        <v>27</v>
      </c>
      <c r="I1455" s="29">
        <v>0.35</v>
      </c>
      <c r="J1455" s="30">
        <v>4250</v>
      </c>
      <c r="K1455" s="31">
        <f t="shared" si="10"/>
        <v>1487.5</v>
      </c>
      <c r="L1455" s="31">
        <f t="shared" si="11"/>
        <v>520.625</v>
      </c>
      <c r="M1455" s="32">
        <v>0.35</v>
      </c>
      <c r="O1455" s="37"/>
      <c r="P1455" s="38"/>
      <c r="Q1455" s="33"/>
      <c r="R1455" s="34"/>
    </row>
    <row r="1456" spans="1:18" ht="15.75" customHeight="1">
      <c r="A1456" s="22"/>
      <c r="B1456" s="27" t="s">
        <v>21</v>
      </c>
      <c r="C1456" s="27">
        <v>1185732</v>
      </c>
      <c r="D1456" s="28">
        <v>44239</v>
      </c>
      <c r="E1456" s="27" t="s">
        <v>22</v>
      </c>
      <c r="F1456" s="27" t="s">
        <v>23</v>
      </c>
      <c r="G1456" s="27" t="s">
        <v>73</v>
      </c>
      <c r="H1456" s="27" t="s">
        <v>28</v>
      </c>
      <c r="I1456" s="29">
        <v>0.5</v>
      </c>
      <c r="J1456" s="30">
        <v>5000</v>
      </c>
      <c r="K1456" s="31">
        <f t="shared" si="10"/>
        <v>2500</v>
      </c>
      <c r="L1456" s="31">
        <f t="shared" si="11"/>
        <v>750</v>
      </c>
      <c r="M1456" s="32">
        <v>0.3</v>
      </c>
      <c r="O1456" s="37"/>
      <c r="P1456" s="38"/>
      <c r="Q1456" s="33"/>
      <c r="R1456" s="34"/>
    </row>
    <row r="1457" spans="1:18" ht="15.75" customHeight="1">
      <c r="A1457" s="22"/>
      <c r="B1457" s="27" t="s">
        <v>21</v>
      </c>
      <c r="C1457" s="27">
        <v>1185732</v>
      </c>
      <c r="D1457" s="28">
        <v>44239</v>
      </c>
      <c r="E1457" s="27" t="s">
        <v>22</v>
      </c>
      <c r="F1457" s="27" t="s">
        <v>23</v>
      </c>
      <c r="G1457" s="27" t="s">
        <v>73</v>
      </c>
      <c r="H1457" s="27" t="s">
        <v>29</v>
      </c>
      <c r="I1457" s="29">
        <v>0.4</v>
      </c>
      <c r="J1457" s="30">
        <v>6000</v>
      </c>
      <c r="K1457" s="31">
        <f t="shared" si="10"/>
        <v>2400</v>
      </c>
      <c r="L1457" s="31">
        <f t="shared" si="11"/>
        <v>600</v>
      </c>
      <c r="M1457" s="32">
        <v>0.25</v>
      </c>
      <c r="O1457" s="37"/>
      <c r="P1457" s="38"/>
      <c r="Q1457" s="33"/>
      <c r="R1457" s="34"/>
    </row>
    <row r="1458" spans="1:18" ht="15.75" customHeight="1">
      <c r="A1458" s="22"/>
      <c r="B1458" s="27" t="s">
        <v>21</v>
      </c>
      <c r="C1458" s="27">
        <v>1185732</v>
      </c>
      <c r="D1458" s="28">
        <v>44265</v>
      </c>
      <c r="E1458" s="27" t="s">
        <v>22</v>
      </c>
      <c r="F1458" s="27" t="s">
        <v>23</v>
      </c>
      <c r="G1458" s="27" t="s">
        <v>73</v>
      </c>
      <c r="H1458" s="27" t="s">
        <v>24</v>
      </c>
      <c r="I1458" s="29">
        <v>0.4</v>
      </c>
      <c r="J1458" s="30">
        <v>8200</v>
      </c>
      <c r="K1458" s="31">
        <f t="shared" si="10"/>
        <v>3280</v>
      </c>
      <c r="L1458" s="31">
        <f t="shared" si="11"/>
        <v>1640</v>
      </c>
      <c r="M1458" s="32">
        <v>0.5</v>
      </c>
      <c r="O1458" s="37"/>
      <c r="P1458" s="38"/>
      <c r="Q1458" s="33"/>
      <c r="R1458" s="34"/>
    </row>
    <row r="1459" spans="1:18" ht="15.75" customHeight="1">
      <c r="A1459" s="22"/>
      <c r="B1459" s="27" t="s">
        <v>21</v>
      </c>
      <c r="C1459" s="27">
        <v>1185732</v>
      </c>
      <c r="D1459" s="28">
        <v>44265</v>
      </c>
      <c r="E1459" s="27" t="s">
        <v>22</v>
      </c>
      <c r="F1459" s="27" t="s">
        <v>23</v>
      </c>
      <c r="G1459" s="27" t="s">
        <v>73</v>
      </c>
      <c r="H1459" s="27" t="s">
        <v>25</v>
      </c>
      <c r="I1459" s="29">
        <v>0.4</v>
      </c>
      <c r="J1459" s="30">
        <v>5250</v>
      </c>
      <c r="K1459" s="31">
        <f t="shared" si="10"/>
        <v>2100</v>
      </c>
      <c r="L1459" s="31">
        <f t="shared" si="11"/>
        <v>630</v>
      </c>
      <c r="M1459" s="32">
        <v>0.3</v>
      </c>
      <c r="O1459" s="37"/>
      <c r="P1459" s="38"/>
      <c r="Q1459" s="33"/>
      <c r="R1459" s="34"/>
    </row>
    <row r="1460" spans="1:18" ht="15.75" customHeight="1">
      <c r="A1460" s="22"/>
      <c r="B1460" s="27" t="s">
        <v>21</v>
      </c>
      <c r="C1460" s="27">
        <v>1185732</v>
      </c>
      <c r="D1460" s="28">
        <v>44265</v>
      </c>
      <c r="E1460" s="27" t="s">
        <v>22</v>
      </c>
      <c r="F1460" s="27" t="s">
        <v>23</v>
      </c>
      <c r="G1460" s="27" t="s">
        <v>73</v>
      </c>
      <c r="H1460" s="27" t="s">
        <v>26</v>
      </c>
      <c r="I1460" s="29">
        <v>0.30000000000000004</v>
      </c>
      <c r="J1460" s="30">
        <v>5500</v>
      </c>
      <c r="K1460" s="31">
        <f t="shared" si="10"/>
        <v>1650.0000000000002</v>
      </c>
      <c r="L1460" s="31">
        <f t="shared" si="11"/>
        <v>577.5</v>
      </c>
      <c r="M1460" s="32">
        <v>0.35</v>
      </c>
      <c r="O1460" s="37"/>
      <c r="P1460" s="38"/>
      <c r="Q1460" s="33"/>
      <c r="R1460" s="34"/>
    </row>
    <row r="1461" spans="1:18" ht="15.75" customHeight="1">
      <c r="A1461" s="22"/>
      <c r="B1461" s="27" t="s">
        <v>21</v>
      </c>
      <c r="C1461" s="27">
        <v>1185732</v>
      </c>
      <c r="D1461" s="28">
        <v>44265</v>
      </c>
      <c r="E1461" s="27" t="s">
        <v>22</v>
      </c>
      <c r="F1461" s="27" t="s">
        <v>23</v>
      </c>
      <c r="G1461" s="27" t="s">
        <v>73</v>
      </c>
      <c r="H1461" s="27" t="s">
        <v>27</v>
      </c>
      <c r="I1461" s="29">
        <v>0.35</v>
      </c>
      <c r="J1461" s="30">
        <v>4000</v>
      </c>
      <c r="K1461" s="31">
        <f t="shared" si="10"/>
        <v>1400</v>
      </c>
      <c r="L1461" s="31">
        <f t="shared" si="11"/>
        <v>489.99999999999994</v>
      </c>
      <c r="M1461" s="32">
        <v>0.35</v>
      </c>
      <c r="O1461" s="37"/>
      <c r="P1461" s="38"/>
      <c r="Q1461" s="33"/>
      <c r="R1461" s="34"/>
    </row>
    <row r="1462" spans="1:18" ht="15.75" customHeight="1">
      <c r="A1462" s="22"/>
      <c r="B1462" s="27" t="s">
        <v>21</v>
      </c>
      <c r="C1462" s="27">
        <v>1185732</v>
      </c>
      <c r="D1462" s="28">
        <v>44265</v>
      </c>
      <c r="E1462" s="27" t="s">
        <v>22</v>
      </c>
      <c r="F1462" s="27" t="s">
        <v>23</v>
      </c>
      <c r="G1462" s="27" t="s">
        <v>73</v>
      </c>
      <c r="H1462" s="27" t="s">
        <v>28</v>
      </c>
      <c r="I1462" s="29">
        <v>0.5</v>
      </c>
      <c r="J1462" s="30">
        <v>4500</v>
      </c>
      <c r="K1462" s="31">
        <f t="shared" si="10"/>
        <v>2250</v>
      </c>
      <c r="L1462" s="31">
        <f t="shared" si="11"/>
        <v>675</v>
      </c>
      <c r="M1462" s="32">
        <v>0.3</v>
      </c>
      <c r="O1462" s="37"/>
      <c r="P1462" s="38"/>
      <c r="Q1462" s="33"/>
      <c r="R1462" s="34"/>
    </row>
    <row r="1463" spans="1:18" ht="15.75" customHeight="1">
      <c r="A1463" s="22"/>
      <c r="B1463" s="27" t="s">
        <v>21</v>
      </c>
      <c r="C1463" s="27">
        <v>1185732</v>
      </c>
      <c r="D1463" s="28">
        <v>44265</v>
      </c>
      <c r="E1463" s="27" t="s">
        <v>22</v>
      </c>
      <c r="F1463" s="27" t="s">
        <v>23</v>
      </c>
      <c r="G1463" s="27" t="s">
        <v>73</v>
      </c>
      <c r="H1463" s="27" t="s">
        <v>29</v>
      </c>
      <c r="I1463" s="29">
        <v>0.4</v>
      </c>
      <c r="J1463" s="30">
        <v>5500</v>
      </c>
      <c r="K1463" s="31">
        <f t="shared" si="10"/>
        <v>2200</v>
      </c>
      <c r="L1463" s="31">
        <f t="shared" si="11"/>
        <v>550</v>
      </c>
      <c r="M1463" s="32">
        <v>0.25</v>
      </c>
      <c r="O1463" s="37"/>
      <c r="P1463" s="38"/>
      <c r="Q1463" s="33"/>
      <c r="R1463" s="34"/>
    </row>
    <row r="1464" spans="1:18" ht="15.75" customHeight="1">
      <c r="A1464" s="22"/>
      <c r="B1464" s="27" t="s">
        <v>21</v>
      </c>
      <c r="C1464" s="27">
        <v>1185732</v>
      </c>
      <c r="D1464" s="28">
        <v>44297</v>
      </c>
      <c r="E1464" s="27" t="s">
        <v>22</v>
      </c>
      <c r="F1464" s="27" t="s">
        <v>23</v>
      </c>
      <c r="G1464" s="27" t="s">
        <v>73</v>
      </c>
      <c r="H1464" s="27" t="s">
        <v>24</v>
      </c>
      <c r="I1464" s="29">
        <v>0.4</v>
      </c>
      <c r="J1464" s="30">
        <v>8000</v>
      </c>
      <c r="K1464" s="31">
        <f t="shared" si="10"/>
        <v>3200</v>
      </c>
      <c r="L1464" s="31">
        <f t="shared" si="11"/>
        <v>1600</v>
      </c>
      <c r="M1464" s="32">
        <v>0.5</v>
      </c>
      <c r="O1464" s="37"/>
      <c r="P1464" s="38"/>
      <c r="Q1464" s="33"/>
      <c r="R1464" s="34"/>
    </row>
    <row r="1465" spans="1:18" ht="15.75" customHeight="1">
      <c r="A1465" s="22"/>
      <c r="B1465" s="27" t="s">
        <v>21</v>
      </c>
      <c r="C1465" s="27">
        <v>1185732</v>
      </c>
      <c r="D1465" s="28">
        <v>44297</v>
      </c>
      <c r="E1465" s="27" t="s">
        <v>22</v>
      </c>
      <c r="F1465" s="27" t="s">
        <v>23</v>
      </c>
      <c r="G1465" s="27" t="s">
        <v>73</v>
      </c>
      <c r="H1465" s="27" t="s">
        <v>25</v>
      </c>
      <c r="I1465" s="29">
        <v>0.4</v>
      </c>
      <c r="J1465" s="30">
        <v>5000</v>
      </c>
      <c r="K1465" s="31">
        <f t="shared" si="10"/>
        <v>2000</v>
      </c>
      <c r="L1465" s="31">
        <f t="shared" si="11"/>
        <v>600</v>
      </c>
      <c r="M1465" s="32">
        <v>0.3</v>
      </c>
      <c r="O1465" s="37"/>
      <c r="P1465" s="38"/>
      <c r="Q1465" s="33"/>
      <c r="R1465" s="34"/>
    </row>
    <row r="1466" spans="1:18" ht="15.75" customHeight="1">
      <c r="A1466" s="22"/>
      <c r="B1466" s="27" t="s">
        <v>21</v>
      </c>
      <c r="C1466" s="27">
        <v>1185732</v>
      </c>
      <c r="D1466" s="28">
        <v>44297</v>
      </c>
      <c r="E1466" s="27" t="s">
        <v>22</v>
      </c>
      <c r="F1466" s="27" t="s">
        <v>23</v>
      </c>
      <c r="G1466" s="27" t="s">
        <v>73</v>
      </c>
      <c r="H1466" s="27" t="s">
        <v>26</v>
      </c>
      <c r="I1466" s="29">
        <v>0.30000000000000004</v>
      </c>
      <c r="J1466" s="30">
        <v>5000</v>
      </c>
      <c r="K1466" s="31">
        <f t="shared" si="10"/>
        <v>1500.0000000000002</v>
      </c>
      <c r="L1466" s="31">
        <f t="shared" si="11"/>
        <v>525</v>
      </c>
      <c r="M1466" s="32">
        <v>0.35</v>
      </c>
      <c r="O1466" s="37"/>
      <c r="P1466" s="38"/>
      <c r="Q1466" s="33"/>
      <c r="R1466" s="34"/>
    </row>
    <row r="1467" spans="1:18" ht="15.75" customHeight="1">
      <c r="A1467" s="22"/>
      <c r="B1467" s="27" t="s">
        <v>21</v>
      </c>
      <c r="C1467" s="27">
        <v>1185732</v>
      </c>
      <c r="D1467" s="28">
        <v>44297</v>
      </c>
      <c r="E1467" s="27" t="s">
        <v>22</v>
      </c>
      <c r="F1467" s="27" t="s">
        <v>23</v>
      </c>
      <c r="G1467" s="27" t="s">
        <v>73</v>
      </c>
      <c r="H1467" s="27" t="s">
        <v>27</v>
      </c>
      <c r="I1467" s="29">
        <v>0.35</v>
      </c>
      <c r="J1467" s="30">
        <v>4250</v>
      </c>
      <c r="K1467" s="31">
        <f t="shared" si="10"/>
        <v>1487.5</v>
      </c>
      <c r="L1467" s="31">
        <f t="shared" si="11"/>
        <v>520.625</v>
      </c>
      <c r="M1467" s="32">
        <v>0.35</v>
      </c>
      <c r="O1467" s="37"/>
      <c r="P1467" s="38"/>
      <c r="Q1467" s="33"/>
      <c r="R1467" s="34"/>
    </row>
    <row r="1468" spans="1:18" ht="15.75" customHeight="1">
      <c r="A1468" s="22"/>
      <c r="B1468" s="27" t="s">
        <v>21</v>
      </c>
      <c r="C1468" s="27">
        <v>1185732</v>
      </c>
      <c r="D1468" s="28">
        <v>44297</v>
      </c>
      <c r="E1468" s="27" t="s">
        <v>22</v>
      </c>
      <c r="F1468" s="27" t="s">
        <v>23</v>
      </c>
      <c r="G1468" s="27" t="s">
        <v>73</v>
      </c>
      <c r="H1468" s="27" t="s">
        <v>28</v>
      </c>
      <c r="I1468" s="29">
        <v>0.5</v>
      </c>
      <c r="J1468" s="30">
        <v>4250</v>
      </c>
      <c r="K1468" s="31">
        <f t="shared" si="10"/>
        <v>2125</v>
      </c>
      <c r="L1468" s="31">
        <f t="shared" si="11"/>
        <v>637.5</v>
      </c>
      <c r="M1468" s="32">
        <v>0.3</v>
      </c>
      <c r="O1468" s="37"/>
      <c r="P1468" s="38"/>
      <c r="Q1468" s="33"/>
      <c r="R1468" s="34"/>
    </row>
    <row r="1469" spans="1:18" ht="15.75" customHeight="1">
      <c r="A1469" s="22"/>
      <c r="B1469" s="27" t="s">
        <v>21</v>
      </c>
      <c r="C1469" s="27">
        <v>1185732</v>
      </c>
      <c r="D1469" s="28">
        <v>44297</v>
      </c>
      <c r="E1469" s="27" t="s">
        <v>22</v>
      </c>
      <c r="F1469" s="27" t="s">
        <v>23</v>
      </c>
      <c r="G1469" s="27" t="s">
        <v>73</v>
      </c>
      <c r="H1469" s="27" t="s">
        <v>29</v>
      </c>
      <c r="I1469" s="29">
        <v>0.4</v>
      </c>
      <c r="J1469" s="30">
        <v>5500</v>
      </c>
      <c r="K1469" s="31">
        <f t="shared" si="10"/>
        <v>2200</v>
      </c>
      <c r="L1469" s="31">
        <f t="shared" si="11"/>
        <v>550</v>
      </c>
      <c r="M1469" s="32">
        <v>0.25</v>
      </c>
      <c r="O1469" s="37"/>
      <c r="P1469" s="38"/>
      <c r="Q1469" s="33"/>
      <c r="R1469" s="34"/>
    </row>
    <row r="1470" spans="1:18" ht="15.75" customHeight="1">
      <c r="A1470" s="22"/>
      <c r="B1470" s="27" t="s">
        <v>21</v>
      </c>
      <c r="C1470" s="27">
        <v>1185732</v>
      </c>
      <c r="D1470" s="28">
        <v>44326</v>
      </c>
      <c r="E1470" s="27" t="s">
        <v>22</v>
      </c>
      <c r="F1470" s="27" t="s">
        <v>23</v>
      </c>
      <c r="G1470" s="27" t="s">
        <v>73</v>
      </c>
      <c r="H1470" s="27" t="s">
        <v>24</v>
      </c>
      <c r="I1470" s="29">
        <v>0.5</v>
      </c>
      <c r="J1470" s="30">
        <v>8200</v>
      </c>
      <c r="K1470" s="31">
        <f t="shared" si="10"/>
        <v>4100</v>
      </c>
      <c r="L1470" s="31">
        <f t="shared" si="11"/>
        <v>2050</v>
      </c>
      <c r="M1470" s="32">
        <v>0.5</v>
      </c>
      <c r="O1470" s="37"/>
      <c r="P1470" s="38"/>
      <c r="Q1470" s="33"/>
      <c r="R1470" s="34"/>
    </row>
    <row r="1471" spans="1:18" ht="15.75" customHeight="1">
      <c r="A1471" s="22"/>
      <c r="B1471" s="27" t="s">
        <v>21</v>
      </c>
      <c r="C1471" s="27">
        <v>1185732</v>
      </c>
      <c r="D1471" s="28">
        <v>44326</v>
      </c>
      <c r="E1471" s="27" t="s">
        <v>22</v>
      </c>
      <c r="F1471" s="27" t="s">
        <v>23</v>
      </c>
      <c r="G1471" s="27" t="s">
        <v>73</v>
      </c>
      <c r="H1471" s="27" t="s">
        <v>25</v>
      </c>
      <c r="I1471" s="29">
        <v>0.45000000000000007</v>
      </c>
      <c r="J1471" s="30">
        <v>5250</v>
      </c>
      <c r="K1471" s="31">
        <f t="shared" si="10"/>
        <v>2362.5000000000005</v>
      </c>
      <c r="L1471" s="31">
        <f t="shared" si="11"/>
        <v>708.75000000000011</v>
      </c>
      <c r="M1471" s="32">
        <v>0.3</v>
      </c>
      <c r="O1471" s="37"/>
      <c r="P1471" s="38"/>
      <c r="Q1471" s="33"/>
      <c r="R1471" s="34"/>
    </row>
    <row r="1472" spans="1:18" ht="15.75" customHeight="1">
      <c r="A1472" s="22"/>
      <c r="B1472" s="27" t="s">
        <v>21</v>
      </c>
      <c r="C1472" s="27">
        <v>1185732</v>
      </c>
      <c r="D1472" s="28">
        <v>44326</v>
      </c>
      <c r="E1472" s="27" t="s">
        <v>22</v>
      </c>
      <c r="F1472" s="27" t="s">
        <v>23</v>
      </c>
      <c r="G1472" s="27" t="s">
        <v>73</v>
      </c>
      <c r="H1472" s="27" t="s">
        <v>26</v>
      </c>
      <c r="I1472" s="29">
        <v>0.4</v>
      </c>
      <c r="J1472" s="30">
        <v>5000</v>
      </c>
      <c r="K1472" s="31">
        <f t="shared" si="10"/>
        <v>2000</v>
      </c>
      <c r="L1472" s="31">
        <f t="shared" si="11"/>
        <v>700</v>
      </c>
      <c r="M1472" s="32">
        <v>0.35</v>
      </c>
      <c r="O1472" s="37"/>
      <c r="P1472" s="38"/>
      <c r="Q1472" s="33"/>
      <c r="R1472" s="34"/>
    </row>
    <row r="1473" spans="1:18" ht="15.75" customHeight="1">
      <c r="A1473" s="22"/>
      <c r="B1473" s="27" t="s">
        <v>21</v>
      </c>
      <c r="C1473" s="27">
        <v>1185732</v>
      </c>
      <c r="D1473" s="28">
        <v>44326</v>
      </c>
      <c r="E1473" s="27" t="s">
        <v>22</v>
      </c>
      <c r="F1473" s="27" t="s">
        <v>23</v>
      </c>
      <c r="G1473" s="27" t="s">
        <v>73</v>
      </c>
      <c r="H1473" s="27" t="s">
        <v>27</v>
      </c>
      <c r="I1473" s="29">
        <v>0.4</v>
      </c>
      <c r="J1473" s="30">
        <v>4500</v>
      </c>
      <c r="K1473" s="31">
        <f t="shared" si="10"/>
        <v>1800</v>
      </c>
      <c r="L1473" s="31">
        <f t="shared" si="11"/>
        <v>630</v>
      </c>
      <c r="M1473" s="32">
        <v>0.35</v>
      </c>
      <c r="O1473" s="37"/>
      <c r="P1473" s="38"/>
      <c r="Q1473" s="33"/>
      <c r="R1473" s="34"/>
    </row>
    <row r="1474" spans="1:18" ht="15.75" customHeight="1">
      <c r="A1474" s="22"/>
      <c r="B1474" s="27" t="s">
        <v>21</v>
      </c>
      <c r="C1474" s="27">
        <v>1185732</v>
      </c>
      <c r="D1474" s="28">
        <v>44326</v>
      </c>
      <c r="E1474" s="27" t="s">
        <v>22</v>
      </c>
      <c r="F1474" s="27" t="s">
        <v>23</v>
      </c>
      <c r="G1474" s="27" t="s">
        <v>73</v>
      </c>
      <c r="H1474" s="27" t="s">
        <v>28</v>
      </c>
      <c r="I1474" s="29">
        <v>0.5</v>
      </c>
      <c r="J1474" s="30">
        <v>4750</v>
      </c>
      <c r="K1474" s="31">
        <f t="shared" si="10"/>
        <v>2375</v>
      </c>
      <c r="L1474" s="31">
        <f t="shared" si="11"/>
        <v>712.5</v>
      </c>
      <c r="M1474" s="32">
        <v>0.3</v>
      </c>
      <c r="O1474" s="37"/>
      <c r="P1474" s="38"/>
      <c r="Q1474" s="33"/>
      <c r="R1474" s="34"/>
    </row>
    <row r="1475" spans="1:18" ht="15.75" customHeight="1">
      <c r="A1475" s="22"/>
      <c r="B1475" s="27" t="s">
        <v>21</v>
      </c>
      <c r="C1475" s="27">
        <v>1185732</v>
      </c>
      <c r="D1475" s="28">
        <v>44326</v>
      </c>
      <c r="E1475" s="27" t="s">
        <v>22</v>
      </c>
      <c r="F1475" s="27" t="s">
        <v>23</v>
      </c>
      <c r="G1475" s="27" t="s">
        <v>73</v>
      </c>
      <c r="H1475" s="27" t="s">
        <v>29</v>
      </c>
      <c r="I1475" s="29">
        <v>0.55000000000000004</v>
      </c>
      <c r="J1475" s="30">
        <v>6000</v>
      </c>
      <c r="K1475" s="31">
        <f t="shared" si="10"/>
        <v>3300.0000000000005</v>
      </c>
      <c r="L1475" s="31">
        <f t="shared" si="11"/>
        <v>825.00000000000011</v>
      </c>
      <c r="M1475" s="32">
        <v>0.25</v>
      </c>
      <c r="O1475" s="37"/>
      <c r="P1475" s="38"/>
      <c r="Q1475" s="33"/>
      <c r="R1475" s="34"/>
    </row>
    <row r="1476" spans="1:18" ht="15.75" customHeight="1">
      <c r="A1476" s="22"/>
      <c r="B1476" s="27" t="s">
        <v>21</v>
      </c>
      <c r="C1476" s="27">
        <v>1185732</v>
      </c>
      <c r="D1476" s="28">
        <v>44359</v>
      </c>
      <c r="E1476" s="27" t="s">
        <v>22</v>
      </c>
      <c r="F1476" s="27" t="s">
        <v>23</v>
      </c>
      <c r="G1476" s="27" t="s">
        <v>73</v>
      </c>
      <c r="H1476" s="27" t="s">
        <v>24</v>
      </c>
      <c r="I1476" s="29">
        <v>0.5</v>
      </c>
      <c r="J1476" s="30">
        <v>8500</v>
      </c>
      <c r="K1476" s="31">
        <f t="shared" si="10"/>
        <v>4250</v>
      </c>
      <c r="L1476" s="31">
        <f t="shared" si="11"/>
        <v>2125</v>
      </c>
      <c r="M1476" s="32">
        <v>0.5</v>
      </c>
      <c r="O1476" s="37"/>
      <c r="P1476" s="38"/>
      <c r="Q1476" s="33"/>
      <c r="R1476" s="34"/>
    </row>
    <row r="1477" spans="1:18" ht="15.75" customHeight="1">
      <c r="A1477" s="22"/>
      <c r="B1477" s="27" t="s">
        <v>21</v>
      </c>
      <c r="C1477" s="27">
        <v>1185732</v>
      </c>
      <c r="D1477" s="28">
        <v>44359</v>
      </c>
      <c r="E1477" s="27" t="s">
        <v>22</v>
      </c>
      <c r="F1477" s="27" t="s">
        <v>23</v>
      </c>
      <c r="G1477" s="27" t="s">
        <v>73</v>
      </c>
      <c r="H1477" s="27" t="s">
        <v>25</v>
      </c>
      <c r="I1477" s="29">
        <v>0.45000000000000007</v>
      </c>
      <c r="J1477" s="30">
        <v>6000</v>
      </c>
      <c r="K1477" s="31">
        <f t="shared" si="10"/>
        <v>2700.0000000000005</v>
      </c>
      <c r="L1477" s="31">
        <f t="shared" si="11"/>
        <v>810.00000000000011</v>
      </c>
      <c r="M1477" s="32">
        <v>0.3</v>
      </c>
      <c r="O1477" s="37"/>
      <c r="P1477" s="38"/>
      <c r="Q1477" s="33"/>
      <c r="R1477" s="34"/>
    </row>
    <row r="1478" spans="1:18" ht="15.75" customHeight="1">
      <c r="A1478" s="22"/>
      <c r="B1478" s="27" t="s">
        <v>21</v>
      </c>
      <c r="C1478" s="27">
        <v>1185732</v>
      </c>
      <c r="D1478" s="28">
        <v>44359</v>
      </c>
      <c r="E1478" s="27" t="s">
        <v>22</v>
      </c>
      <c r="F1478" s="27" t="s">
        <v>23</v>
      </c>
      <c r="G1478" s="27" t="s">
        <v>73</v>
      </c>
      <c r="H1478" s="27" t="s">
        <v>26</v>
      </c>
      <c r="I1478" s="29">
        <v>0.4</v>
      </c>
      <c r="J1478" s="30">
        <v>5250</v>
      </c>
      <c r="K1478" s="31">
        <f t="shared" si="10"/>
        <v>2100</v>
      </c>
      <c r="L1478" s="31">
        <f t="shared" si="11"/>
        <v>735</v>
      </c>
      <c r="M1478" s="32">
        <v>0.35</v>
      </c>
      <c r="O1478" s="37"/>
      <c r="P1478" s="38"/>
      <c r="Q1478" s="33"/>
      <c r="R1478" s="34"/>
    </row>
    <row r="1479" spans="1:18" ht="15.75" customHeight="1">
      <c r="A1479" s="22"/>
      <c r="B1479" s="27" t="s">
        <v>21</v>
      </c>
      <c r="C1479" s="27">
        <v>1185732</v>
      </c>
      <c r="D1479" s="28">
        <v>44359</v>
      </c>
      <c r="E1479" s="27" t="s">
        <v>22</v>
      </c>
      <c r="F1479" s="27" t="s">
        <v>23</v>
      </c>
      <c r="G1479" s="27" t="s">
        <v>73</v>
      </c>
      <c r="H1479" s="27" t="s">
        <v>27</v>
      </c>
      <c r="I1479" s="29">
        <v>0.4</v>
      </c>
      <c r="J1479" s="30">
        <v>5000</v>
      </c>
      <c r="K1479" s="31">
        <f t="shared" si="10"/>
        <v>2000</v>
      </c>
      <c r="L1479" s="31">
        <f t="shared" si="11"/>
        <v>700</v>
      </c>
      <c r="M1479" s="32">
        <v>0.35</v>
      </c>
      <c r="O1479" s="37"/>
      <c r="P1479" s="38"/>
      <c r="Q1479" s="33"/>
      <c r="R1479" s="34"/>
    </row>
    <row r="1480" spans="1:18" ht="15.75" customHeight="1">
      <c r="A1480" s="22"/>
      <c r="B1480" s="27" t="s">
        <v>21</v>
      </c>
      <c r="C1480" s="27">
        <v>1185732</v>
      </c>
      <c r="D1480" s="28">
        <v>44359</v>
      </c>
      <c r="E1480" s="27" t="s">
        <v>22</v>
      </c>
      <c r="F1480" s="27" t="s">
        <v>23</v>
      </c>
      <c r="G1480" s="27" t="s">
        <v>73</v>
      </c>
      <c r="H1480" s="27" t="s">
        <v>28</v>
      </c>
      <c r="I1480" s="29">
        <v>0.5</v>
      </c>
      <c r="J1480" s="30">
        <v>5000</v>
      </c>
      <c r="K1480" s="31">
        <f t="shared" si="10"/>
        <v>2500</v>
      </c>
      <c r="L1480" s="31">
        <f t="shared" si="11"/>
        <v>750</v>
      </c>
      <c r="M1480" s="32">
        <v>0.3</v>
      </c>
      <c r="O1480" s="37"/>
      <c r="P1480" s="38"/>
      <c r="Q1480" s="33"/>
      <c r="R1480" s="34"/>
    </row>
    <row r="1481" spans="1:18" ht="15.75" customHeight="1">
      <c r="A1481" s="22"/>
      <c r="B1481" s="27" t="s">
        <v>21</v>
      </c>
      <c r="C1481" s="27">
        <v>1185732</v>
      </c>
      <c r="D1481" s="28">
        <v>44359</v>
      </c>
      <c r="E1481" s="27" t="s">
        <v>22</v>
      </c>
      <c r="F1481" s="27" t="s">
        <v>23</v>
      </c>
      <c r="G1481" s="27" t="s">
        <v>73</v>
      </c>
      <c r="H1481" s="27" t="s">
        <v>29</v>
      </c>
      <c r="I1481" s="29">
        <v>0.55000000000000004</v>
      </c>
      <c r="J1481" s="30">
        <v>6500</v>
      </c>
      <c r="K1481" s="31">
        <f t="shared" si="10"/>
        <v>3575.0000000000005</v>
      </c>
      <c r="L1481" s="31">
        <f t="shared" si="11"/>
        <v>893.75000000000011</v>
      </c>
      <c r="M1481" s="32">
        <v>0.25</v>
      </c>
      <c r="O1481" s="37"/>
      <c r="P1481" s="38"/>
      <c r="Q1481" s="33"/>
      <c r="R1481" s="34"/>
    </row>
    <row r="1482" spans="1:18" ht="15.75" customHeight="1">
      <c r="A1482" s="22"/>
      <c r="B1482" s="27" t="s">
        <v>21</v>
      </c>
      <c r="C1482" s="27">
        <v>1185732</v>
      </c>
      <c r="D1482" s="28">
        <v>44387</v>
      </c>
      <c r="E1482" s="27" t="s">
        <v>22</v>
      </c>
      <c r="F1482" s="27" t="s">
        <v>23</v>
      </c>
      <c r="G1482" s="27" t="s">
        <v>73</v>
      </c>
      <c r="H1482" s="27" t="s">
        <v>24</v>
      </c>
      <c r="I1482" s="29">
        <v>0.5</v>
      </c>
      <c r="J1482" s="30">
        <v>8750</v>
      </c>
      <c r="K1482" s="31">
        <f t="shared" si="10"/>
        <v>4375</v>
      </c>
      <c r="L1482" s="31">
        <f t="shared" si="11"/>
        <v>2187.5</v>
      </c>
      <c r="M1482" s="32">
        <v>0.5</v>
      </c>
      <c r="O1482" s="37"/>
      <c r="P1482" s="38"/>
      <c r="Q1482" s="33"/>
      <c r="R1482" s="34"/>
    </row>
    <row r="1483" spans="1:18" ht="15.75" customHeight="1">
      <c r="A1483" s="22"/>
      <c r="B1483" s="27" t="s">
        <v>21</v>
      </c>
      <c r="C1483" s="27">
        <v>1185732</v>
      </c>
      <c r="D1483" s="28">
        <v>44387</v>
      </c>
      <c r="E1483" s="27" t="s">
        <v>22</v>
      </c>
      <c r="F1483" s="27" t="s">
        <v>23</v>
      </c>
      <c r="G1483" s="27" t="s">
        <v>73</v>
      </c>
      <c r="H1483" s="27" t="s">
        <v>25</v>
      </c>
      <c r="I1483" s="29">
        <v>0.45000000000000007</v>
      </c>
      <c r="J1483" s="30">
        <v>6250</v>
      </c>
      <c r="K1483" s="31">
        <f t="shared" si="10"/>
        <v>2812.5000000000005</v>
      </c>
      <c r="L1483" s="31">
        <f t="shared" si="11"/>
        <v>843.75000000000011</v>
      </c>
      <c r="M1483" s="32">
        <v>0.3</v>
      </c>
      <c r="O1483" s="37"/>
      <c r="P1483" s="38"/>
      <c r="Q1483" s="33"/>
      <c r="R1483" s="34"/>
    </row>
    <row r="1484" spans="1:18" ht="15.75" customHeight="1">
      <c r="A1484" s="22"/>
      <c r="B1484" s="27" t="s">
        <v>21</v>
      </c>
      <c r="C1484" s="27">
        <v>1185732</v>
      </c>
      <c r="D1484" s="28">
        <v>44387</v>
      </c>
      <c r="E1484" s="27" t="s">
        <v>22</v>
      </c>
      <c r="F1484" s="27" t="s">
        <v>23</v>
      </c>
      <c r="G1484" s="27" t="s">
        <v>73</v>
      </c>
      <c r="H1484" s="27" t="s">
        <v>26</v>
      </c>
      <c r="I1484" s="29">
        <v>0.4</v>
      </c>
      <c r="J1484" s="30">
        <v>5500</v>
      </c>
      <c r="K1484" s="31">
        <f t="shared" si="10"/>
        <v>2200</v>
      </c>
      <c r="L1484" s="31">
        <f t="shared" si="11"/>
        <v>770</v>
      </c>
      <c r="M1484" s="32">
        <v>0.35</v>
      </c>
      <c r="O1484" s="37"/>
      <c r="P1484" s="38"/>
      <c r="Q1484" s="33"/>
      <c r="R1484" s="34"/>
    </row>
    <row r="1485" spans="1:18" ht="15.75" customHeight="1">
      <c r="A1485" s="22"/>
      <c r="B1485" s="27" t="s">
        <v>21</v>
      </c>
      <c r="C1485" s="27">
        <v>1185732</v>
      </c>
      <c r="D1485" s="28">
        <v>44387</v>
      </c>
      <c r="E1485" s="27" t="s">
        <v>22</v>
      </c>
      <c r="F1485" s="27" t="s">
        <v>23</v>
      </c>
      <c r="G1485" s="27" t="s">
        <v>73</v>
      </c>
      <c r="H1485" s="27" t="s">
        <v>27</v>
      </c>
      <c r="I1485" s="29">
        <v>0.4</v>
      </c>
      <c r="J1485" s="30">
        <v>5000</v>
      </c>
      <c r="K1485" s="31">
        <f t="shared" si="10"/>
        <v>2000</v>
      </c>
      <c r="L1485" s="31">
        <f t="shared" si="11"/>
        <v>700</v>
      </c>
      <c r="M1485" s="32">
        <v>0.35</v>
      </c>
      <c r="O1485" s="37"/>
      <c r="P1485" s="38"/>
      <c r="Q1485" s="33"/>
      <c r="R1485" s="34"/>
    </row>
    <row r="1486" spans="1:18" ht="15.75" customHeight="1">
      <c r="A1486" s="22"/>
      <c r="B1486" s="27" t="s">
        <v>21</v>
      </c>
      <c r="C1486" s="27">
        <v>1185732</v>
      </c>
      <c r="D1486" s="28">
        <v>44387</v>
      </c>
      <c r="E1486" s="27" t="s">
        <v>22</v>
      </c>
      <c r="F1486" s="27" t="s">
        <v>23</v>
      </c>
      <c r="G1486" s="27" t="s">
        <v>73</v>
      </c>
      <c r="H1486" s="27" t="s">
        <v>28</v>
      </c>
      <c r="I1486" s="29">
        <v>0.5</v>
      </c>
      <c r="J1486" s="30">
        <v>5250</v>
      </c>
      <c r="K1486" s="31">
        <f t="shared" si="10"/>
        <v>2625</v>
      </c>
      <c r="L1486" s="31">
        <f t="shared" si="11"/>
        <v>787.5</v>
      </c>
      <c r="M1486" s="32">
        <v>0.3</v>
      </c>
      <c r="O1486" s="37"/>
      <c r="P1486" s="38"/>
      <c r="Q1486" s="33"/>
      <c r="R1486" s="34"/>
    </row>
    <row r="1487" spans="1:18" ht="15.75" customHeight="1">
      <c r="A1487" s="22"/>
      <c r="B1487" s="27" t="s">
        <v>21</v>
      </c>
      <c r="C1487" s="27">
        <v>1185732</v>
      </c>
      <c r="D1487" s="28">
        <v>44387</v>
      </c>
      <c r="E1487" s="27" t="s">
        <v>22</v>
      </c>
      <c r="F1487" s="27" t="s">
        <v>23</v>
      </c>
      <c r="G1487" s="27" t="s">
        <v>73</v>
      </c>
      <c r="H1487" s="27" t="s">
        <v>29</v>
      </c>
      <c r="I1487" s="29">
        <v>0.55000000000000004</v>
      </c>
      <c r="J1487" s="30">
        <v>7000</v>
      </c>
      <c r="K1487" s="31">
        <f t="shared" si="10"/>
        <v>3850.0000000000005</v>
      </c>
      <c r="L1487" s="31">
        <f t="shared" si="11"/>
        <v>962.50000000000011</v>
      </c>
      <c r="M1487" s="32">
        <v>0.25</v>
      </c>
      <c r="O1487" s="37"/>
      <c r="P1487" s="38"/>
      <c r="Q1487" s="33"/>
      <c r="R1487" s="34"/>
    </row>
    <row r="1488" spans="1:18" ht="15.75" customHeight="1">
      <c r="A1488" s="22"/>
      <c r="B1488" s="27" t="s">
        <v>21</v>
      </c>
      <c r="C1488" s="27">
        <v>1185732</v>
      </c>
      <c r="D1488" s="28">
        <v>44419</v>
      </c>
      <c r="E1488" s="27" t="s">
        <v>22</v>
      </c>
      <c r="F1488" s="27" t="s">
        <v>23</v>
      </c>
      <c r="G1488" s="27" t="s">
        <v>73</v>
      </c>
      <c r="H1488" s="27" t="s">
        <v>24</v>
      </c>
      <c r="I1488" s="29">
        <v>0.5</v>
      </c>
      <c r="J1488" s="30">
        <v>8500</v>
      </c>
      <c r="K1488" s="31">
        <f t="shared" si="10"/>
        <v>4250</v>
      </c>
      <c r="L1488" s="31">
        <f t="shared" si="11"/>
        <v>2125</v>
      </c>
      <c r="M1488" s="32">
        <v>0.5</v>
      </c>
      <c r="O1488" s="37"/>
      <c r="P1488" s="38"/>
      <c r="Q1488" s="33"/>
      <c r="R1488" s="34"/>
    </row>
    <row r="1489" spans="1:18" ht="15.75" customHeight="1">
      <c r="A1489" s="22"/>
      <c r="B1489" s="27" t="s">
        <v>21</v>
      </c>
      <c r="C1489" s="27">
        <v>1185732</v>
      </c>
      <c r="D1489" s="28">
        <v>44419</v>
      </c>
      <c r="E1489" s="27" t="s">
        <v>22</v>
      </c>
      <c r="F1489" s="27" t="s">
        <v>23</v>
      </c>
      <c r="G1489" s="27" t="s">
        <v>73</v>
      </c>
      <c r="H1489" s="27" t="s">
        <v>25</v>
      </c>
      <c r="I1489" s="29">
        <v>0.45000000000000007</v>
      </c>
      <c r="J1489" s="30">
        <v>6250</v>
      </c>
      <c r="K1489" s="31">
        <f t="shared" si="10"/>
        <v>2812.5000000000005</v>
      </c>
      <c r="L1489" s="31">
        <f t="shared" si="11"/>
        <v>843.75000000000011</v>
      </c>
      <c r="M1489" s="32">
        <v>0.3</v>
      </c>
      <c r="O1489" s="37"/>
      <c r="P1489" s="38"/>
      <c r="Q1489" s="33"/>
      <c r="R1489" s="34"/>
    </row>
    <row r="1490" spans="1:18" ht="15.75" customHeight="1">
      <c r="A1490" s="22"/>
      <c r="B1490" s="27" t="s">
        <v>21</v>
      </c>
      <c r="C1490" s="27">
        <v>1185732</v>
      </c>
      <c r="D1490" s="28">
        <v>44419</v>
      </c>
      <c r="E1490" s="27" t="s">
        <v>22</v>
      </c>
      <c r="F1490" s="27" t="s">
        <v>23</v>
      </c>
      <c r="G1490" s="27" t="s">
        <v>73</v>
      </c>
      <c r="H1490" s="27" t="s">
        <v>26</v>
      </c>
      <c r="I1490" s="29">
        <v>0.4</v>
      </c>
      <c r="J1490" s="30">
        <v>5500</v>
      </c>
      <c r="K1490" s="31">
        <f t="shared" si="10"/>
        <v>2200</v>
      </c>
      <c r="L1490" s="31">
        <f t="shared" si="11"/>
        <v>770</v>
      </c>
      <c r="M1490" s="32">
        <v>0.35</v>
      </c>
      <c r="O1490" s="37"/>
      <c r="P1490" s="38"/>
      <c r="Q1490" s="33"/>
      <c r="R1490" s="34"/>
    </row>
    <row r="1491" spans="1:18" ht="15.75" customHeight="1">
      <c r="A1491" s="22"/>
      <c r="B1491" s="27" t="s">
        <v>21</v>
      </c>
      <c r="C1491" s="27">
        <v>1185732</v>
      </c>
      <c r="D1491" s="28">
        <v>44419</v>
      </c>
      <c r="E1491" s="27" t="s">
        <v>22</v>
      </c>
      <c r="F1491" s="27" t="s">
        <v>23</v>
      </c>
      <c r="G1491" s="27" t="s">
        <v>73</v>
      </c>
      <c r="H1491" s="27" t="s">
        <v>27</v>
      </c>
      <c r="I1491" s="29">
        <v>0.4</v>
      </c>
      <c r="J1491" s="30">
        <v>5250</v>
      </c>
      <c r="K1491" s="31">
        <f t="shared" si="10"/>
        <v>2100</v>
      </c>
      <c r="L1491" s="31">
        <f t="shared" si="11"/>
        <v>735</v>
      </c>
      <c r="M1491" s="32">
        <v>0.35</v>
      </c>
      <c r="O1491" s="37"/>
      <c r="P1491" s="38"/>
      <c r="Q1491" s="33"/>
      <c r="R1491" s="34"/>
    </row>
    <row r="1492" spans="1:18" ht="15.75" customHeight="1">
      <c r="A1492" s="22"/>
      <c r="B1492" s="27" t="s">
        <v>21</v>
      </c>
      <c r="C1492" s="27">
        <v>1185732</v>
      </c>
      <c r="D1492" s="28">
        <v>44419</v>
      </c>
      <c r="E1492" s="27" t="s">
        <v>22</v>
      </c>
      <c r="F1492" s="27" t="s">
        <v>23</v>
      </c>
      <c r="G1492" s="27" t="s">
        <v>73</v>
      </c>
      <c r="H1492" s="27" t="s">
        <v>28</v>
      </c>
      <c r="I1492" s="29">
        <v>0.5</v>
      </c>
      <c r="J1492" s="30">
        <v>5000</v>
      </c>
      <c r="K1492" s="31">
        <f t="shared" si="10"/>
        <v>2500</v>
      </c>
      <c r="L1492" s="31">
        <f t="shared" si="11"/>
        <v>750</v>
      </c>
      <c r="M1492" s="32">
        <v>0.3</v>
      </c>
      <c r="O1492" s="37"/>
      <c r="P1492" s="38"/>
      <c r="Q1492" s="33"/>
      <c r="R1492" s="34"/>
    </row>
    <row r="1493" spans="1:18" ht="15.75" customHeight="1">
      <c r="A1493" s="22"/>
      <c r="B1493" s="27" t="s">
        <v>21</v>
      </c>
      <c r="C1493" s="27">
        <v>1185732</v>
      </c>
      <c r="D1493" s="28">
        <v>44419</v>
      </c>
      <c r="E1493" s="27" t="s">
        <v>22</v>
      </c>
      <c r="F1493" s="27" t="s">
        <v>23</v>
      </c>
      <c r="G1493" s="27" t="s">
        <v>73</v>
      </c>
      <c r="H1493" s="27" t="s">
        <v>29</v>
      </c>
      <c r="I1493" s="29">
        <v>0.55000000000000004</v>
      </c>
      <c r="J1493" s="30">
        <v>6750</v>
      </c>
      <c r="K1493" s="31">
        <f t="shared" si="10"/>
        <v>3712.5000000000005</v>
      </c>
      <c r="L1493" s="31">
        <f t="shared" si="11"/>
        <v>928.12500000000011</v>
      </c>
      <c r="M1493" s="32">
        <v>0.25</v>
      </c>
      <c r="O1493" s="37"/>
      <c r="P1493" s="38"/>
      <c r="Q1493" s="33"/>
      <c r="R1493" s="34"/>
    </row>
    <row r="1494" spans="1:18" ht="15.75" customHeight="1">
      <c r="A1494" s="22"/>
      <c r="B1494" s="27" t="s">
        <v>21</v>
      </c>
      <c r="C1494" s="27">
        <v>1185732</v>
      </c>
      <c r="D1494" s="28">
        <v>44449</v>
      </c>
      <c r="E1494" s="27" t="s">
        <v>22</v>
      </c>
      <c r="F1494" s="27" t="s">
        <v>23</v>
      </c>
      <c r="G1494" s="27" t="s">
        <v>73</v>
      </c>
      <c r="H1494" s="27" t="s">
        <v>24</v>
      </c>
      <c r="I1494" s="29">
        <v>0.5</v>
      </c>
      <c r="J1494" s="30">
        <v>8000</v>
      </c>
      <c r="K1494" s="31">
        <f t="shared" si="10"/>
        <v>4000</v>
      </c>
      <c r="L1494" s="31">
        <f t="shared" si="11"/>
        <v>2000</v>
      </c>
      <c r="M1494" s="32">
        <v>0.5</v>
      </c>
      <c r="O1494" s="37"/>
      <c r="P1494" s="38"/>
      <c r="Q1494" s="33"/>
      <c r="R1494" s="34"/>
    </row>
    <row r="1495" spans="1:18" ht="15.75" customHeight="1">
      <c r="A1495" s="22"/>
      <c r="B1495" s="27" t="s">
        <v>21</v>
      </c>
      <c r="C1495" s="27">
        <v>1185732</v>
      </c>
      <c r="D1495" s="28">
        <v>44449</v>
      </c>
      <c r="E1495" s="27" t="s">
        <v>22</v>
      </c>
      <c r="F1495" s="27" t="s">
        <v>23</v>
      </c>
      <c r="G1495" s="27" t="s">
        <v>73</v>
      </c>
      <c r="H1495" s="27" t="s">
        <v>25</v>
      </c>
      <c r="I1495" s="29">
        <v>0.45000000000000007</v>
      </c>
      <c r="J1495" s="30">
        <v>6000</v>
      </c>
      <c r="K1495" s="31">
        <f t="shared" si="10"/>
        <v>2700.0000000000005</v>
      </c>
      <c r="L1495" s="31">
        <f t="shared" si="11"/>
        <v>810.00000000000011</v>
      </c>
      <c r="M1495" s="32">
        <v>0.3</v>
      </c>
      <c r="O1495" s="37"/>
      <c r="P1495" s="38"/>
      <c r="Q1495" s="33"/>
      <c r="R1495" s="34"/>
    </row>
    <row r="1496" spans="1:18" ht="15.75" customHeight="1">
      <c r="A1496" s="22"/>
      <c r="B1496" s="27" t="s">
        <v>21</v>
      </c>
      <c r="C1496" s="27">
        <v>1185732</v>
      </c>
      <c r="D1496" s="28">
        <v>44449</v>
      </c>
      <c r="E1496" s="27" t="s">
        <v>22</v>
      </c>
      <c r="F1496" s="27" t="s">
        <v>23</v>
      </c>
      <c r="G1496" s="27" t="s">
        <v>73</v>
      </c>
      <c r="H1496" s="27" t="s">
        <v>26</v>
      </c>
      <c r="I1496" s="29">
        <v>0.4</v>
      </c>
      <c r="J1496" s="30">
        <v>5250</v>
      </c>
      <c r="K1496" s="31">
        <f t="shared" si="10"/>
        <v>2100</v>
      </c>
      <c r="L1496" s="31">
        <f t="shared" si="11"/>
        <v>735</v>
      </c>
      <c r="M1496" s="32">
        <v>0.35</v>
      </c>
      <c r="O1496" s="37"/>
      <c r="P1496" s="38"/>
      <c r="Q1496" s="33"/>
      <c r="R1496" s="34"/>
    </row>
    <row r="1497" spans="1:18" ht="15.75" customHeight="1">
      <c r="A1497" s="22"/>
      <c r="B1497" s="27" t="s">
        <v>21</v>
      </c>
      <c r="C1497" s="27">
        <v>1185732</v>
      </c>
      <c r="D1497" s="28">
        <v>44449</v>
      </c>
      <c r="E1497" s="27" t="s">
        <v>22</v>
      </c>
      <c r="F1497" s="27" t="s">
        <v>23</v>
      </c>
      <c r="G1497" s="27" t="s">
        <v>73</v>
      </c>
      <c r="H1497" s="27" t="s">
        <v>27</v>
      </c>
      <c r="I1497" s="29">
        <v>0.4</v>
      </c>
      <c r="J1497" s="30">
        <v>5000</v>
      </c>
      <c r="K1497" s="31">
        <f t="shared" si="10"/>
        <v>2000</v>
      </c>
      <c r="L1497" s="31">
        <f t="shared" si="11"/>
        <v>700</v>
      </c>
      <c r="M1497" s="32">
        <v>0.35</v>
      </c>
      <c r="O1497" s="37"/>
      <c r="P1497" s="38"/>
      <c r="Q1497" s="33"/>
      <c r="R1497" s="34"/>
    </row>
    <row r="1498" spans="1:18" ht="15.75" customHeight="1">
      <c r="A1498" s="22"/>
      <c r="B1498" s="27" t="s">
        <v>21</v>
      </c>
      <c r="C1498" s="27">
        <v>1185732</v>
      </c>
      <c r="D1498" s="28">
        <v>44449</v>
      </c>
      <c r="E1498" s="27" t="s">
        <v>22</v>
      </c>
      <c r="F1498" s="27" t="s">
        <v>23</v>
      </c>
      <c r="G1498" s="27" t="s">
        <v>73</v>
      </c>
      <c r="H1498" s="27" t="s">
        <v>28</v>
      </c>
      <c r="I1498" s="29">
        <v>0.5</v>
      </c>
      <c r="J1498" s="30">
        <v>5000</v>
      </c>
      <c r="K1498" s="31">
        <f t="shared" si="10"/>
        <v>2500</v>
      </c>
      <c r="L1498" s="31">
        <f t="shared" si="11"/>
        <v>750</v>
      </c>
      <c r="M1498" s="32">
        <v>0.3</v>
      </c>
      <c r="O1498" s="37"/>
      <c r="P1498" s="38"/>
      <c r="Q1498" s="33"/>
      <c r="R1498" s="34"/>
    </row>
    <row r="1499" spans="1:18" ht="15.75" customHeight="1">
      <c r="A1499" s="22"/>
      <c r="B1499" s="27" t="s">
        <v>21</v>
      </c>
      <c r="C1499" s="27">
        <v>1185732</v>
      </c>
      <c r="D1499" s="28">
        <v>44449</v>
      </c>
      <c r="E1499" s="27" t="s">
        <v>22</v>
      </c>
      <c r="F1499" s="27" t="s">
        <v>23</v>
      </c>
      <c r="G1499" s="27" t="s">
        <v>73</v>
      </c>
      <c r="H1499" s="27" t="s">
        <v>29</v>
      </c>
      <c r="I1499" s="29">
        <v>0.55000000000000004</v>
      </c>
      <c r="J1499" s="30">
        <v>6000</v>
      </c>
      <c r="K1499" s="31">
        <f t="shared" si="10"/>
        <v>3300.0000000000005</v>
      </c>
      <c r="L1499" s="31">
        <f t="shared" si="11"/>
        <v>825.00000000000011</v>
      </c>
      <c r="M1499" s="32">
        <v>0.25</v>
      </c>
      <c r="O1499" s="37"/>
      <c r="P1499" s="38"/>
      <c r="Q1499" s="33"/>
      <c r="R1499" s="34"/>
    </row>
    <row r="1500" spans="1:18" ht="15.75" customHeight="1">
      <c r="A1500" s="22"/>
      <c r="B1500" s="27" t="s">
        <v>21</v>
      </c>
      <c r="C1500" s="27">
        <v>1185732</v>
      </c>
      <c r="D1500" s="28">
        <v>44481</v>
      </c>
      <c r="E1500" s="27" t="s">
        <v>22</v>
      </c>
      <c r="F1500" s="27" t="s">
        <v>23</v>
      </c>
      <c r="G1500" s="27" t="s">
        <v>73</v>
      </c>
      <c r="H1500" s="27" t="s">
        <v>24</v>
      </c>
      <c r="I1500" s="29">
        <v>0.55000000000000004</v>
      </c>
      <c r="J1500" s="30">
        <v>7750</v>
      </c>
      <c r="K1500" s="31">
        <f t="shared" si="10"/>
        <v>4262.5</v>
      </c>
      <c r="L1500" s="31">
        <f t="shared" si="11"/>
        <v>2131.25</v>
      </c>
      <c r="M1500" s="32">
        <v>0.5</v>
      </c>
      <c r="O1500" s="37"/>
      <c r="P1500" s="38"/>
      <c r="Q1500" s="33"/>
      <c r="R1500" s="34"/>
    </row>
    <row r="1501" spans="1:18" ht="15.75" customHeight="1">
      <c r="A1501" s="22"/>
      <c r="B1501" s="27" t="s">
        <v>21</v>
      </c>
      <c r="C1501" s="27">
        <v>1185732</v>
      </c>
      <c r="D1501" s="28">
        <v>44481</v>
      </c>
      <c r="E1501" s="27" t="s">
        <v>22</v>
      </c>
      <c r="F1501" s="27" t="s">
        <v>23</v>
      </c>
      <c r="G1501" s="27" t="s">
        <v>73</v>
      </c>
      <c r="H1501" s="27" t="s">
        <v>25</v>
      </c>
      <c r="I1501" s="29">
        <v>0.45000000000000007</v>
      </c>
      <c r="J1501" s="30">
        <v>6000</v>
      </c>
      <c r="K1501" s="31">
        <f t="shared" si="10"/>
        <v>2700.0000000000005</v>
      </c>
      <c r="L1501" s="31">
        <f t="shared" si="11"/>
        <v>810.00000000000011</v>
      </c>
      <c r="M1501" s="32">
        <v>0.3</v>
      </c>
      <c r="O1501" s="37"/>
      <c r="P1501" s="38"/>
      <c r="Q1501" s="33"/>
      <c r="R1501" s="34"/>
    </row>
    <row r="1502" spans="1:18" ht="15.75" customHeight="1">
      <c r="A1502" s="22"/>
      <c r="B1502" s="27" t="s">
        <v>21</v>
      </c>
      <c r="C1502" s="27">
        <v>1185732</v>
      </c>
      <c r="D1502" s="28">
        <v>44481</v>
      </c>
      <c r="E1502" s="27" t="s">
        <v>22</v>
      </c>
      <c r="F1502" s="27" t="s">
        <v>23</v>
      </c>
      <c r="G1502" s="27" t="s">
        <v>73</v>
      </c>
      <c r="H1502" s="27" t="s">
        <v>26</v>
      </c>
      <c r="I1502" s="29">
        <v>0.45000000000000007</v>
      </c>
      <c r="J1502" s="30">
        <v>5000</v>
      </c>
      <c r="K1502" s="31">
        <f t="shared" si="10"/>
        <v>2250.0000000000005</v>
      </c>
      <c r="L1502" s="31">
        <f t="shared" si="11"/>
        <v>787.50000000000011</v>
      </c>
      <c r="M1502" s="32">
        <v>0.35</v>
      </c>
      <c r="O1502" s="37"/>
      <c r="P1502" s="38"/>
      <c r="Q1502" s="33"/>
      <c r="R1502" s="34"/>
    </row>
    <row r="1503" spans="1:18" ht="15.75" customHeight="1">
      <c r="A1503" s="22"/>
      <c r="B1503" s="27" t="s">
        <v>21</v>
      </c>
      <c r="C1503" s="27">
        <v>1185732</v>
      </c>
      <c r="D1503" s="28">
        <v>44481</v>
      </c>
      <c r="E1503" s="27" t="s">
        <v>22</v>
      </c>
      <c r="F1503" s="27" t="s">
        <v>23</v>
      </c>
      <c r="G1503" s="27" t="s">
        <v>73</v>
      </c>
      <c r="H1503" s="27" t="s">
        <v>27</v>
      </c>
      <c r="I1503" s="29">
        <v>0.45000000000000007</v>
      </c>
      <c r="J1503" s="30">
        <v>4750</v>
      </c>
      <c r="K1503" s="31">
        <f t="shared" si="10"/>
        <v>2137.5000000000005</v>
      </c>
      <c r="L1503" s="31">
        <f t="shared" si="11"/>
        <v>748.12500000000011</v>
      </c>
      <c r="M1503" s="32">
        <v>0.35</v>
      </c>
      <c r="O1503" s="37"/>
      <c r="P1503" s="38"/>
      <c r="Q1503" s="33"/>
      <c r="R1503" s="34"/>
    </row>
    <row r="1504" spans="1:18" ht="15.75" customHeight="1">
      <c r="A1504" s="22"/>
      <c r="B1504" s="27" t="s">
        <v>21</v>
      </c>
      <c r="C1504" s="27">
        <v>1185732</v>
      </c>
      <c r="D1504" s="28">
        <v>44481</v>
      </c>
      <c r="E1504" s="27" t="s">
        <v>22</v>
      </c>
      <c r="F1504" s="27" t="s">
        <v>23</v>
      </c>
      <c r="G1504" s="27" t="s">
        <v>73</v>
      </c>
      <c r="H1504" s="27" t="s">
        <v>28</v>
      </c>
      <c r="I1504" s="29">
        <v>0.55000000000000004</v>
      </c>
      <c r="J1504" s="30">
        <v>4750</v>
      </c>
      <c r="K1504" s="31">
        <f t="shared" si="10"/>
        <v>2612.5</v>
      </c>
      <c r="L1504" s="31">
        <f t="shared" si="11"/>
        <v>783.75</v>
      </c>
      <c r="M1504" s="32">
        <v>0.3</v>
      </c>
      <c r="O1504" s="37"/>
      <c r="P1504" s="38"/>
      <c r="Q1504" s="33"/>
      <c r="R1504" s="34"/>
    </row>
    <row r="1505" spans="1:18" ht="15.75" customHeight="1">
      <c r="A1505" s="22"/>
      <c r="B1505" s="27" t="s">
        <v>21</v>
      </c>
      <c r="C1505" s="27">
        <v>1185732</v>
      </c>
      <c r="D1505" s="28">
        <v>44481</v>
      </c>
      <c r="E1505" s="27" t="s">
        <v>22</v>
      </c>
      <c r="F1505" s="27" t="s">
        <v>23</v>
      </c>
      <c r="G1505" s="27" t="s">
        <v>73</v>
      </c>
      <c r="H1505" s="27" t="s">
        <v>29</v>
      </c>
      <c r="I1505" s="29">
        <v>0.6</v>
      </c>
      <c r="J1505" s="30">
        <v>6000</v>
      </c>
      <c r="K1505" s="31">
        <f t="shared" si="10"/>
        <v>3600</v>
      </c>
      <c r="L1505" s="31">
        <f t="shared" si="11"/>
        <v>900</v>
      </c>
      <c r="M1505" s="32">
        <v>0.25</v>
      </c>
      <c r="O1505" s="37"/>
      <c r="P1505" s="38"/>
      <c r="Q1505" s="33"/>
      <c r="R1505" s="34"/>
    </row>
    <row r="1506" spans="1:18" ht="15.75" customHeight="1">
      <c r="A1506" s="22"/>
      <c r="B1506" s="27" t="s">
        <v>21</v>
      </c>
      <c r="C1506" s="27">
        <v>1185732</v>
      </c>
      <c r="D1506" s="28">
        <v>44511</v>
      </c>
      <c r="E1506" s="27" t="s">
        <v>22</v>
      </c>
      <c r="F1506" s="27" t="s">
        <v>23</v>
      </c>
      <c r="G1506" s="27" t="s">
        <v>73</v>
      </c>
      <c r="H1506" s="27" t="s">
        <v>24</v>
      </c>
      <c r="I1506" s="29">
        <v>0.55000000000000004</v>
      </c>
      <c r="J1506" s="30">
        <v>7500</v>
      </c>
      <c r="K1506" s="31">
        <f t="shared" si="10"/>
        <v>4125</v>
      </c>
      <c r="L1506" s="31">
        <f t="shared" si="11"/>
        <v>2062.5</v>
      </c>
      <c r="M1506" s="32">
        <v>0.5</v>
      </c>
      <c r="O1506" s="37"/>
      <c r="P1506" s="38"/>
      <c r="Q1506" s="33"/>
      <c r="R1506" s="34"/>
    </row>
    <row r="1507" spans="1:18" ht="15.75" customHeight="1">
      <c r="A1507" s="22"/>
      <c r="B1507" s="27" t="s">
        <v>21</v>
      </c>
      <c r="C1507" s="27">
        <v>1185732</v>
      </c>
      <c r="D1507" s="28">
        <v>44511</v>
      </c>
      <c r="E1507" s="27" t="s">
        <v>22</v>
      </c>
      <c r="F1507" s="27" t="s">
        <v>23</v>
      </c>
      <c r="G1507" s="27" t="s">
        <v>73</v>
      </c>
      <c r="H1507" s="27" t="s">
        <v>25</v>
      </c>
      <c r="I1507" s="29">
        <v>0.45000000000000007</v>
      </c>
      <c r="J1507" s="30">
        <v>5750</v>
      </c>
      <c r="K1507" s="31">
        <f t="shared" si="10"/>
        <v>2587.5000000000005</v>
      </c>
      <c r="L1507" s="31">
        <f t="shared" si="11"/>
        <v>776.25000000000011</v>
      </c>
      <c r="M1507" s="32">
        <v>0.3</v>
      </c>
      <c r="O1507" s="37"/>
      <c r="P1507" s="38"/>
      <c r="Q1507" s="33"/>
      <c r="R1507" s="34"/>
    </row>
    <row r="1508" spans="1:18" ht="15.75" customHeight="1">
      <c r="A1508" s="22"/>
      <c r="B1508" s="27" t="s">
        <v>21</v>
      </c>
      <c r="C1508" s="27">
        <v>1185732</v>
      </c>
      <c r="D1508" s="28">
        <v>44511</v>
      </c>
      <c r="E1508" s="27" t="s">
        <v>22</v>
      </c>
      <c r="F1508" s="27" t="s">
        <v>23</v>
      </c>
      <c r="G1508" s="27" t="s">
        <v>73</v>
      </c>
      <c r="H1508" s="27" t="s">
        <v>26</v>
      </c>
      <c r="I1508" s="29">
        <v>0.45000000000000007</v>
      </c>
      <c r="J1508" s="30">
        <v>5200</v>
      </c>
      <c r="K1508" s="31">
        <f t="shared" si="10"/>
        <v>2340.0000000000005</v>
      </c>
      <c r="L1508" s="31">
        <f t="shared" si="11"/>
        <v>819.00000000000011</v>
      </c>
      <c r="M1508" s="32">
        <v>0.35</v>
      </c>
      <c r="O1508" s="37"/>
      <c r="P1508" s="38"/>
      <c r="Q1508" s="33"/>
      <c r="R1508" s="34"/>
    </row>
    <row r="1509" spans="1:18" ht="15.75" customHeight="1">
      <c r="A1509" s="22"/>
      <c r="B1509" s="27" t="s">
        <v>21</v>
      </c>
      <c r="C1509" s="27">
        <v>1185732</v>
      </c>
      <c r="D1509" s="28">
        <v>44511</v>
      </c>
      <c r="E1509" s="27" t="s">
        <v>22</v>
      </c>
      <c r="F1509" s="27" t="s">
        <v>23</v>
      </c>
      <c r="G1509" s="27" t="s">
        <v>73</v>
      </c>
      <c r="H1509" s="27" t="s">
        <v>27</v>
      </c>
      <c r="I1509" s="29">
        <v>0.45000000000000007</v>
      </c>
      <c r="J1509" s="30">
        <v>5000</v>
      </c>
      <c r="K1509" s="31">
        <f t="shared" si="10"/>
        <v>2250.0000000000005</v>
      </c>
      <c r="L1509" s="31">
        <f t="shared" si="11"/>
        <v>787.50000000000011</v>
      </c>
      <c r="M1509" s="32">
        <v>0.35</v>
      </c>
      <c r="O1509" s="37"/>
      <c r="P1509" s="38"/>
      <c r="Q1509" s="33"/>
      <c r="R1509" s="34"/>
    </row>
    <row r="1510" spans="1:18" ht="15.75" customHeight="1">
      <c r="A1510" s="22"/>
      <c r="B1510" s="27" t="s">
        <v>21</v>
      </c>
      <c r="C1510" s="27">
        <v>1185732</v>
      </c>
      <c r="D1510" s="28">
        <v>44511</v>
      </c>
      <c r="E1510" s="27" t="s">
        <v>22</v>
      </c>
      <c r="F1510" s="27" t="s">
        <v>23</v>
      </c>
      <c r="G1510" s="27" t="s">
        <v>73</v>
      </c>
      <c r="H1510" s="27" t="s">
        <v>28</v>
      </c>
      <c r="I1510" s="29">
        <v>0.55000000000000004</v>
      </c>
      <c r="J1510" s="30">
        <v>4750</v>
      </c>
      <c r="K1510" s="31">
        <f t="shared" si="10"/>
        <v>2612.5</v>
      </c>
      <c r="L1510" s="31">
        <f t="shared" si="11"/>
        <v>783.75</v>
      </c>
      <c r="M1510" s="32">
        <v>0.3</v>
      </c>
      <c r="O1510" s="37"/>
      <c r="P1510" s="38"/>
      <c r="Q1510" s="33"/>
      <c r="R1510" s="34"/>
    </row>
    <row r="1511" spans="1:18" ht="15.75" customHeight="1">
      <c r="A1511" s="22"/>
      <c r="B1511" s="27" t="s">
        <v>21</v>
      </c>
      <c r="C1511" s="27">
        <v>1185732</v>
      </c>
      <c r="D1511" s="28">
        <v>44511</v>
      </c>
      <c r="E1511" s="27" t="s">
        <v>22</v>
      </c>
      <c r="F1511" s="27" t="s">
        <v>23</v>
      </c>
      <c r="G1511" s="27" t="s">
        <v>73</v>
      </c>
      <c r="H1511" s="27" t="s">
        <v>29</v>
      </c>
      <c r="I1511" s="29">
        <v>0.6</v>
      </c>
      <c r="J1511" s="30">
        <v>5750</v>
      </c>
      <c r="K1511" s="31">
        <f t="shared" si="10"/>
        <v>3450</v>
      </c>
      <c r="L1511" s="31">
        <f t="shared" si="11"/>
        <v>862.5</v>
      </c>
      <c r="M1511" s="32">
        <v>0.25</v>
      </c>
      <c r="O1511" s="37"/>
      <c r="P1511" s="38"/>
      <c r="Q1511" s="33"/>
      <c r="R1511" s="34"/>
    </row>
    <row r="1512" spans="1:18" ht="15.75" customHeight="1">
      <c r="A1512" s="22"/>
      <c r="B1512" s="27" t="s">
        <v>21</v>
      </c>
      <c r="C1512" s="27">
        <v>1185732</v>
      </c>
      <c r="D1512" s="28">
        <v>44540</v>
      </c>
      <c r="E1512" s="27" t="s">
        <v>22</v>
      </c>
      <c r="F1512" s="27" t="s">
        <v>23</v>
      </c>
      <c r="G1512" s="27" t="s">
        <v>73</v>
      </c>
      <c r="H1512" s="27" t="s">
        <v>24</v>
      </c>
      <c r="I1512" s="29">
        <v>0.55000000000000004</v>
      </c>
      <c r="J1512" s="30">
        <v>8000</v>
      </c>
      <c r="K1512" s="31">
        <f t="shared" si="10"/>
        <v>4400</v>
      </c>
      <c r="L1512" s="31">
        <f t="shared" si="11"/>
        <v>2200</v>
      </c>
      <c r="M1512" s="32">
        <v>0.5</v>
      </c>
      <c r="O1512" s="37"/>
      <c r="P1512" s="38"/>
      <c r="Q1512" s="33"/>
      <c r="R1512" s="34"/>
    </row>
    <row r="1513" spans="1:18" ht="15.75" customHeight="1">
      <c r="A1513" s="22"/>
      <c r="B1513" s="27" t="s">
        <v>21</v>
      </c>
      <c r="C1513" s="27">
        <v>1185732</v>
      </c>
      <c r="D1513" s="28">
        <v>44540</v>
      </c>
      <c r="E1513" s="27" t="s">
        <v>22</v>
      </c>
      <c r="F1513" s="27" t="s">
        <v>23</v>
      </c>
      <c r="G1513" s="27" t="s">
        <v>73</v>
      </c>
      <c r="H1513" s="27" t="s">
        <v>25</v>
      </c>
      <c r="I1513" s="29">
        <v>0.45000000000000007</v>
      </c>
      <c r="J1513" s="30">
        <v>6000</v>
      </c>
      <c r="K1513" s="31">
        <f t="shared" si="10"/>
        <v>2700.0000000000005</v>
      </c>
      <c r="L1513" s="31">
        <f t="shared" si="11"/>
        <v>810.00000000000011</v>
      </c>
      <c r="M1513" s="32">
        <v>0.3</v>
      </c>
      <c r="O1513" s="37"/>
      <c r="P1513" s="38"/>
      <c r="Q1513" s="33"/>
      <c r="R1513" s="34"/>
    </row>
    <row r="1514" spans="1:18" ht="15.75" customHeight="1">
      <c r="A1514" s="22"/>
      <c r="B1514" s="27" t="s">
        <v>21</v>
      </c>
      <c r="C1514" s="27">
        <v>1185732</v>
      </c>
      <c r="D1514" s="28">
        <v>44540</v>
      </c>
      <c r="E1514" s="27" t="s">
        <v>22</v>
      </c>
      <c r="F1514" s="27" t="s">
        <v>23</v>
      </c>
      <c r="G1514" s="27" t="s">
        <v>73</v>
      </c>
      <c r="H1514" s="27" t="s">
        <v>26</v>
      </c>
      <c r="I1514" s="29">
        <v>0.45000000000000007</v>
      </c>
      <c r="J1514" s="30">
        <v>5500</v>
      </c>
      <c r="K1514" s="31">
        <f t="shared" si="10"/>
        <v>2475.0000000000005</v>
      </c>
      <c r="L1514" s="31">
        <f t="shared" si="11"/>
        <v>866.25000000000011</v>
      </c>
      <c r="M1514" s="32">
        <v>0.35</v>
      </c>
      <c r="O1514" s="37"/>
      <c r="P1514" s="38"/>
      <c r="Q1514" s="33"/>
      <c r="R1514" s="34"/>
    </row>
    <row r="1515" spans="1:18" ht="15.75" customHeight="1">
      <c r="A1515" s="22"/>
      <c r="B1515" s="27" t="s">
        <v>21</v>
      </c>
      <c r="C1515" s="27">
        <v>1185732</v>
      </c>
      <c r="D1515" s="28">
        <v>44540</v>
      </c>
      <c r="E1515" s="27" t="s">
        <v>22</v>
      </c>
      <c r="F1515" s="27" t="s">
        <v>23</v>
      </c>
      <c r="G1515" s="27" t="s">
        <v>73</v>
      </c>
      <c r="H1515" s="27" t="s">
        <v>27</v>
      </c>
      <c r="I1515" s="29">
        <v>0.45000000000000007</v>
      </c>
      <c r="J1515" s="30">
        <v>5000</v>
      </c>
      <c r="K1515" s="31">
        <f t="shared" si="10"/>
        <v>2250.0000000000005</v>
      </c>
      <c r="L1515" s="31">
        <f t="shared" si="11"/>
        <v>787.50000000000011</v>
      </c>
      <c r="M1515" s="32">
        <v>0.35</v>
      </c>
      <c r="O1515" s="37"/>
      <c r="P1515" s="38"/>
      <c r="Q1515" s="33"/>
      <c r="R1515" s="34"/>
    </row>
    <row r="1516" spans="1:18" ht="15.75" customHeight="1">
      <c r="A1516" s="22"/>
      <c r="B1516" s="27" t="s">
        <v>21</v>
      </c>
      <c r="C1516" s="27">
        <v>1185732</v>
      </c>
      <c r="D1516" s="28">
        <v>44540</v>
      </c>
      <c r="E1516" s="27" t="s">
        <v>22</v>
      </c>
      <c r="F1516" s="27" t="s">
        <v>23</v>
      </c>
      <c r="G1516" s="27" t="s">
        <v>73</v>
      </c>
      <c r="H1516" s="27" t="s">
        <v>28</v>
      </c>
      <c r="I1516" s="29">
        <v>0.55000000000000004</v>
      </c>
      <c r="J1516" s="30">
        <v>5000</v>
      </c>
      <c r="K1516" s="31">
        <f t="shared" si="10"/>
        <v>2750</v>
      </c>
      <c r="L1516" s="31">
        <f t="shared" si="11"/>
        <v>825</v>
      </c>
      <c r="M1516" s="32">
        <v>0.3</v>
      </c>
      <c r="O1516" s="37"/>
      <c r="P1516" s="38"/>
      <c r="Q1516" s="33"/>
      <c r="R1516" s="34"/>
    </row>
    <row r="1517" spans="1:18" ht="15.75" customHeight="1">
      <c r="A1517" s="22"/>
      <c r="B1517" s="27" t="s">
        <v>21</v>
      </c>
      <c r="C1517" s="27">
        <v>1185732</v>
      </c>
      <c r="D1517" s="28">
        <v>44540</v>
      </c>
      <c r="E1517" s="27" t="s">
        <v>22</v>
      </c>
      <c r="F1517" s="27" t="s">
        <v>23</v>
      </c>
      <c r="G1517" s="27" t="s">
        <v>73</v>
      </c>
      <c r="H1517" s="27" t="s">
        <v>29</v>
      </c>
      <c r="I1517" s="29">
        <v>0.6</v>
      </c>
      <c r="J1517" s="30">
        <v>6000</v>
      </c>
      <c r="K1517" s="31">
        <f t="shared" si="10"/>
        <v>3600</v>
      </c>
      <c r="L1517" s="31">
        <f t="shared" si="11"/>
        <v>900</v>
      </c>
      <c r="M1517" s="32">
        <v>0.25</v>
      </c>
      <c r="O1517" s="37"/>
      <c r="P1517" s="38"/>
      <c r="Q1517" s="33"/>
      <c r="R1517" s="34"/>
    </row>
    <row r="1518" spans="1:18" ht="15.75" customHeight="1">
      <c r="A1518" s="22" t="s">
        <v>46</v>
      </c>
      <c r="B1518" s="27" t="s">
        <v>34</v>
      </c>
      <c r="C1518" s="27">
        <v>1128299</v>
      </c>
      <c r="D1518" s="28">
        <v>44220</v>
      </c>
      <c r="E1518" s="27" t="s">
        <v>35</v>
      </c>
      <c r="F1518" s="27" t="s">
        <v>74</v>
      </c>
      <c r="G1518" s="27" t="s">
        <v>75</v>
      </c>
      <c r="H1518" s="27" t="s">
        <v>24</v>
      </c>
      <c r="I1518" s="29">
        <v>0.30000000000000004</v>
      </c>
      <c r="J1518" s="30">
        <v>3500</v>
      </c>
      <c r="K1518" s="31">
        <f t="shared" si="10"/>
        <v>1050.0000000000002</v>
      </c>
      <c r="L1518" s="31">
        <f t="shared" si="11"/>
        <v>367.50000000000006</v>
      </c>
      <c r="M1518" s="32">
        <v>0.35</v>
      </c>
      <c r="O1518" s="37"/>
      <c r="P1518" s="38"/>
      <c r="Q1518" s="33"/>
      <c r="R1518" s="34"/>
    </row>
    <row r="1519" spans="1:18" ht="15.75" customHeight="1">
      <c r="A1519" s="22"/>
      <c r="B1519" s="27" t="s">
        <v>34</v>
      </c>
      <c r="C1519" s="27">
        <v>1128299</v>
      </c>
      <c r="D1519" s="28">
        <v>44220</v>
      </c>
      <c r="E1519" s="27" t="s">
        <v>35</v>
      </c>
      <c r="F1519" s="27" t="s">
        <v>74</v>
      </c>
      <c r="G1519" s="27" t="s">
        <v>75</v>
      </c>
      <c r="H1519" s="27" t="s">
        <v>25</v>
      </c>
      <c r="I1519" s="29">
        <v>0.4</v>
      </c>
      <c r="J1519" s="30">
        <v>3500</v>
      </c>
      <c r="K1519" s="31">
        <f t="shared" si="10"/>
        <v>1400</v>
      </c>
      <c r="L1519" s="31">
        <f t="shared" si="11"/>
        <v>489.99999999999994</v>
      </c>
      <c r="M1519" s="32">
        <v>0.35</v>
      </c>
      <c r="O1519" s="37"/>
      <c r="P1519" s="38"/>
      <c r="Q1519" s="33"/>
      <c r="R1519" s="34"/>
    </row>
    <row r="1520" spans="1:18" ht="15.75" customHeight="1">
      <c r="A1520" s="22"/>
      <c r="B1520" s="27" t="s">
        <v>34</v>
      </c>
      <c r="C1520" s="27">
        <v>1128299</v>
      </c>
      <c r="D1520" s="28">
        <v>44220</v>
      </c>
      <c r="E1520" s="27" t="s">
        <v>35</v>
      </c>
      <c r="F1520" s="27" t="s">
        <v>74</v>
      </c>
      <c r="G1520" s="27" t="s">
        <v>75</v>
      </c>
      <c r="H1520" s="27" t="s">
        <v>26</v>
      </c>
      <c r="I1520" s="29">
        <v>0.4</v>
      </c>
      <c r="J1520" s="30">
        <v>3500</v>
      </c>
      <c r="K1520" s="31">
        <f t="shared" si="10"/>
        <v>1400</v>
      </c>
      <c r="L1520" s="31">
        <f t="shared" si="11"/>
        <v>489.99999999999994</v>
      </c>
      <c r="M1520" s="32">
        <v>0.35</v>
      </c>
      <c r="O1520" s="37"/>
      <c r="P1520" s="38"/>
      <c r="Q1520" s="33"/>
      <c r="R1520" s="34"/>
    </row>
    <row r="1521" spans="1:18" ht="15.75" customHeight="1">
      <c r="A1521" s="22"/>
      <c r="B1521" s="27" t="s">
        <v>34</v>
      </c>
      <c r="C1521" s="27">
        <v>1128299</v>
      </c>
      <c r="D1521" s="28">
        <v>44220</v>
      </c>
      <c r="E1521" s="27" t="s">
        <v>35</v>
      </c>
      <c r="F1521" s="27" t="s">
        <v>74</v>
      </c>
      <c r="G1521" s="27" t="s">
        <v>75</v>
      </c>
      <c r="H1521" s="27" t="s">
        <v>27</v>
      </c>
      <c r="I1521" s="29">
        <v>0.4</v>
      </c>
      <c r="J1521" s="30">
        <v>2000</v>
      </c>
      <c r="K1521" s="31">
        <f t="shared" si="10"/>
        <v>800</v>
      </c>
      <c r="L1521" s="31">
        <f t="shared" si="11"/>
        <v>280</v>
      </c>
      <c r="M1521" s="32">
        <v>0.35</v>
      </c>
      <c r="O1521" s="37"/>
      <c r="P1521" s="38"/>
      <c r="Q1521" s="33"/>
      <c r="R1521" s="34"/>
    </row>
    <row r="1522" spans="1:18" ht="15.75" customHeight="1">
      <c r="A1522" s="22"/>
      <c r="B1522" s="27" t="s">
        <v>34</v>
      </c>
      <c r="C1522" s="27">
        <v>1128299</v>
      </c>
      <c r="D1522" s="28">
        <v>44220</v>
      </c>
      <c r="E1522" s="27" t="s">
        <v>35</v>
      </c>
      <c r="F1522" s="27" t="s">
        <v>74</v>
      </c>
      <c r="G1522" s="27" t="s">
        <v>75</v>
      </c>
      <c r="H1522" s="27" t="s">
        <v>28</v>
      </c>
      <c r="I1522" s="29">
        <v>0.45000000000000007</v>
      </c>
      <c r="J1522" s="30">
        <v>1500</v>
      </c>
      <c r="K1522" s="31">
        <f t="shared" si="10"/>
        <v>675.00000000000011</v>
      </c>
      <c r="L1522" s="31">
        <f t="shared" si="11"/>
        <v>270.00000000000006</v>
      </c>
      <c r="M1522" s="32">
        <v>0.4</v>
      </c>
      <c r="O1522" s="37"/>
      <c r="P1522" s="38"/>
      <c r="Q1522" s="33"/>
      <c r="R1522" s="34"/>
    </row>
    <row r="1523" spans="1:18" ht="15.75" customHeight="1">
      <c r="A1523" s="22"/>
      <c r="B1523" s="27" t="s">
        <v>34</v>
      </c>
      <c r="C1523" s="27">
        <v>1128299</v>
      </c>
      <c r="D1523" s="28">
        <v>44220</v>
      </c>
      <c r="E1523" s="27" t="s">
        <v>35</v>
      </c>
      <c r="F1523" s="27" t="s">
        <v>74</v>
      </c>
      <c r="G1523" s="27" t="s">
        <v>75</v>
      </c>
      <c r="H1523" s="27" t="s">
        <v>29</v>
      </c>
      <c r="I1523" s="29">
        <v>0.4</v>
      </c>
      <c r="J1523" s="30">
        <v>4000</v>
      </c>
      <c r="K1523" s="31">
        <f t="shared" si="10"/>
        <v>1600</v>
      </c>
      <c r="L1523" s="31">
        <f t="shared" si="11"/>
        <v>480</v>
      </c>
      <c r="M1523" s="32">
        <v>0.3</v>
      </c>
      <c r="O1523" s="37"/>
      <c r="P1523" s="38"/>
      <c r="Q1523" s="33"/>
      <c r="R1523" s="34"/>
    </row>
    <row r="1524" spans="1:18" ht="15.75" customHeight="1">
      <c r="A1524" s="22"/>
      <c r="B1524" s="27" t="s">
        <v>34</v>
      </c>
      <c r="C1524" s="27">
        <v>1128299</v>
      </c>
      <c r="D1524" s="28">
        <v>44251</v>
      </c>
      <c r="E1524" s="27" t="s">
        <v>35</v>
      </c>
      <c r="F1524" s="27" t="s">
        <v>74</v>
      </c>
      <c r="G1524" s="27" t="s">
        <v>75</v>
      </c>
      <c r="H1524" s="27" t="s">
        <v>24</v>
      </c>
      <c r="I1524" s="29">
        <v>0.30000000000000004</v>
      </c>
      <c r="J1524" s="30">
        <v>4500</v>
      </c>
      <c r="K1524" s="31">
        <f t="shared" si="10"/>
        <v>1350.0000000000002</v>
      </c>
      <c r="L1524" s="31">
        <f t="shared" si="11"/>
        <v>472.50000000000006</v>
      </c>
      <c r="M1524" s="32">
        <v>0.35</v>
      </c>
      <c r="O1524" s="37"/>
      <c r="P1524" s="38"/>
      <c r="Q1524" s="33"/>
      <c r="R1524" s="34"/>
    </row>
    <row r="1525" spans="1:18" ht="15.75" customHeight="1">
      <c r="A1525" s="22"/>
      <c r="B1525" s="27" t="s">
        <v>34</v>
      </c>
      <c r="C1525" s="27">
        <v>1128299</v>
      </c>
      <c r="D1525" s="28">
        <v>44251</v>
      </c>
      <c r="E1525" s="27" t="s">
        <v>35</v>
      </c>
      <c r="F1525" s="27" t="s">
        <v>74</v>
      </c>
      <c r="G1525" s="27" t="s">
        <v>75</v>
      </c>
      <c r="H1525" s="27" t="s">
        <v>25</v>
      </c>
      <c r="I1525" s="29">
        <v>0.4</v>
      </c>
      <c r="J1525" s="30">
        <v>3500</v>
      </c>
      <c r="K1525" s="31">
        <f t="shared" si="10"/>
        <v>1400</v>
      </c>
      <c r="L1525" s="31">
        <f t="shared" si="11"/>
        <v>489.99999999999994</v>
      </c>
      <c r="M1525" s="32">
        <v>0.35</v>
      </c>
      <c r="O1525" s="37"/>
      <c r="P1525" s="38"/>
      <c r="Q1525" s="33"/>
      <c r="R1525" s="34"/>
    </row>
    <row r="1526" spans="1:18" ht="15.75" customHeight="1">
      <c r="A1526" s="22"/>
      <c r="B1526" s="27" t="s">
        <v>34</v>
      </c>
      <c r="C1526" s="27">
        <v>1128299</v>
      </c>
      <c r="D1526" s="28">
        <v>44251</v>
      </c>
      <c r="E1526" s="27" t="s">
        <v>35</v>
      </c>
      <c r="F1526" s="27" t="s">
        <v>74</v>
      </c>
      <c r="G1526" s="27" t="s">
        <v>75</v>
      </c>
      <c r="H1526" s="27" t="s">
        <v>26</v>
      </c>
      <c r="I1526" s="29">
        <v>0.4</v>
      </c>
      <c r="J1526" s="30">
        <v>3500</v>
      </c>
      <c r="K1526" s="31">
        <f t="shared" si="10"/>
        <v>1400</v>
      </c>
      <c r="L1526" s="31">
        <f t="shared" si="11"/>
        <v>489.99999999999994</v>
      </c>
      <c r="M1526" s="32">
        <v>0.35</v>
      </c>
      <c r="O1526" s="37"/>
      <c r="P1526" s="38"/>
      <c r="Q1526" s="33"/>
      <c r="R1526" s="34"/>
    </row>
    <row r="1527" spans="1:18" ht="15.75" customHeight="1">
      <c r="A1527" s="22"/>
      <c r="B1527" s="27" t="s">
        <v>34</v>
      </c>
      <c r="C1527" s="27">
        <v>1128299</v>
      </c>
      <c r="D1527" s="28">
        <v>44251</v>
      </c>
      <c r="E1527" s="27" t="s">
        <v>35</v>
      </c>
      <c r="F1527" s="27" t="s">
        <v>74</v>
      </c>
      <c r="G1527" s="27" t="s">
        <v>75</v>
      </c>
      <c r="H1527" s="27" t="s">
        <v>27</v>
      </c>
      <c r="I1527" s="29">
        <v>0.4</v>
      </c>
      <c r="J1527" s="30">
        <v>2000</v>
      </c>
      <c r="K1527" s="31">
        <f t="shared" si="10"/>
        <v>800</v>
      </c>
      <c r="L1527" s="31">
        <f t="shared" si="11"/>
        <v>280</v>
      </c>
      <c r="M1527" s="32">
        <v>0.35</v>
      </c>
      <c r="O1527" s="37"/>
      <c r="P1527" s="38"/>
      <c r="Q1527" s="33"/>
      <c r="R1527" s="34"/>
    </row>
    <row r="1528" spans="1:18" ht="15.75" customHeight="1">
      <c r="A1528" s="22"/>
      <c r="B1528" s="27" t="s">
        <v>34</v>
      </c>
      <c r="C1528" s="27">
        <v>1128299</v>
      </c>
      <c r="D1528" s="28">
        <v>44251</v>
      </c>
      <c r="E1528" s="27" t="s">
        <v>35</v>
      </c>
      <c r="F1528" s="27" t="s">
        <v>74</v>
      </c>
      <c r="G1528" s="27" t="s">
        <v>75</v>
      </c>
      <c r="H1528" s="27" t="s">
        <v>28</v>
      </c>
      <c r="I1528" s="29">
        <v>0.45000000000000007</v>
      </c>
      <c r="J1528" s="30">
        <v>1250</v>
      </c>
      <c r="K1528" s="31">
        <f t="shared" si="10"/>
        <v>562.50000000000011</v>
      </c>
      <c r="L1528" s="31">
        <f t="shared" si="11"/>
        <v>225.00000000000006</v>
      </c>
      <c r="M1528" s="32">
        <v>0.4</v>
      </c>
      <c r="O1528" s="37"/>
      <c r="P1528" s="38"/>
      <c r="Q1528" s="33"/>
      <c r="R1528" s="34"/>
    </row>
    <row r="1529" spans="1:18" ht="15.75" customHeight="1">
      <c r="A1529" s="22"/>
      <c r="B1529" s="27" t="s">
        <v>34</v>
      </c>
      <c r="C1529" s="27">
        <v>1128299</v>
      </c>
      <c r="D1529" s="28">
        <v>44251</v>
      </c>
      <c r="E1529" s="27" t="s">
        <v>35</v>
      </c>
      <c r="F1529" s="27" t="s">
        <v>74</v>
      </c>
      <c r="G1529" s="27" t="s">
        <v>75</v>
      </c>
      <c r="H1529" s="27" t="s">
        <v>29</v>
      </c>
      <c r="I1529" s="29">
        <v>0.4</v>
      </c>
      <c r="J1529" s="30">
        <v>3250</v>
      </c>
      <c r="K1529" s="31">
        <f t="shared" si="10"/>
        <v>1300</v>
      </c>
      <c r="L1529" s="31">
        <f t="shared" si="11"/>
        <v>390</v>
      </c>
      <c r="M1529" s="32">
        <v>0.3</v>
      </c>
      <c r="O1529" s="37"/>
      <c r="P1529" s="38"/>
      <c r="Q1529" s="33"/>
      <c r="R1529" s="34"/>
    </row>
    <row r="1530" spans="1:18" ht="15.75" customHeight="1">
      <c r="A1530" s="22"/>
      <c r="B1530" s="27" t="s">
        <v>34</v>
      </c>
      <c r="C1530" s="27">
        <v>1128299</v>
      </c>
      <c r="D1530" s="28">
        <v>44278</v>
      </c>
      <c r="E1530" s="27" t="s">
        <v>35</v>
      </c>
      <c r="F1530" s="27" t="s">
        <v>74</v>
      </c>
      <c r="G1530" s="27" t="s">
        <v>75</v>
      </c>
      <c r="H1530" s="27" t="s">
        <v>24</v>
      </c>
      <c r="I1530" s="29">
        <v>0.4</v>
      </c>
      <c r="J1530" s="30">
        <v>4750</v>
      </c>
      <c r="K1530" s="31">
        <f t="shared" si="10"/>
        <v>1900</v>
      </c>
      <c r="L1530" s="31">
        <f t="shared" si="11"/>
        <v>665</v>
      </c>
      <c r="M1530" s="32">
        <v>0.35</v>
      </c>
      <c r="O1530" s="37"/>
      <c r="P1530" s="38"/>
      <c r="Q1530" s="33"/>
      <c r="R1530" s="34"/>
    </row>
    <row r="1531" spans="1:18" ht="15.75" customHeight="1">
      <c r="A1531" s="22"/>
      <c r="B1531" s="27" t="s">
        <v>34</v>
      </c>
      <c r="C1531" s="27">
        <v>1128299</v>
      </c>
      <c r="D1531" s="28">
        <v>44278</v>
      </c>
      <c r="E1531" s="27" t="s">
        <v>35</v>
      </c>
      <c r="F1531" s="27" t="s">
        <v>74</v>
      </c>
      <c r="G1531" s="27" t="s">
        <v>75</v>
      </c>
      <c r="H1531" s="27" t="s">
        <v>25</v>
      </c>
      <c r="I1531" s="29">
        <v>0.5</v>
      </c>
      <c r="J1531" s="30">
        <v>3250</v>
      </c>
      <c r="K1531" s="31">
        <f t="shared" si="10"/>
        <v>1625</v>
      </c>
      <c r="L1531" s="31">
        <f t="shared" si="11"/>
        <v>568.75</v>
      </c>
      <c r="M1531" s="32">
        <v>0.35</v>
      </c>
      <c r="O1531" s="37"/>
      <c r="P1531" s="38"/>
      <c r="Q1531" s="33"/>
      <c r="R1531" s="34"/>
    </row>
    <row r="1532" spans="1:18" ht="15.75" customHeight="1">
      <c r="A1532" s="22"/>
      <c r="B1532" s="27" t="s">
        <v>34</v>
      </c>
      <c r="C1532" s="27">
        <v>1128299</v>
      </c>
      <c r="D1532" s="28">
        <v>44278</v>
      </c>
      <c r="E1532" s="27" t="s">
        <v>35</v>
      </c>
      <c r="F1532" s="27" t="s">
        <v>74</v>
      </c>
      <c r="G1532" s="27" t="s">
        <v>75</v>
      </c>
      <c r="H1532" s="27" t="s">
        <v>26</v>
      </c>
      <c r="I1532" s="29">
        <v>0.54999999999999993</v>
      </c>
      <c r="J1532" s="30">
        <v>3500</v>
      </c>
      <c r="K1532" s="31">
        <f t="shared" si="10"/>
        <v>1924.9999999999998</v>
      </c>
      <c r="L1532" s="31">
        <f t="shared" si="11"/>
        <v>673.74999999999989</v>
      </c>
      <c r="M1532" s="32">
        <v>0.35</v>
      </c>
      <c r="O1532" s="37"/>
      <c r="P1532" s="38"/>
      <c r="Q1532" s="33"/>
      <c r="R1532" s="34"/>
    </row>
    <row r="1533" spans="1:18" ht="15.75" customHeight="1">
      <c r="A1533" s="22"/>
      <c r="B1533" s="27" t="s">
        <v>34</v>
      </c>
      <c r="C1533" s="27">
        <v>1128299</v>
      </c>
      <c r="D1533" s="28">
        <v>44278</v>
      </c>
      <c r="E1533" s="27" t="s">
        <v>35</v>
      </c>
      <c r="F1533" s="27" t="s">
        <v>74</v>
      </c>
      <c r="G1533" s="27" t="s">
        <v>75</v>
      </c>
      <c r="H1533" s="27" t="s">
        <v>27</v>
      </c>
      <c r="I1533" s="29">
        <v>0.5</v>
      </c>
      <c r="J1533" s="30">
        <v>2500</v>
      </c>
      <c r="K1533" s="31">
        <f t="shared" si="10"/>
        <v>1250</v>
      </c>
      <c r="L1533" s="31">
        <f t="shared" si="11"/>
        <v>437.5</v>
      </c>
      <c r="M1533" s="32">
        <v>0.35</v>
      </c>
      <c r="O1533" s="37"/>
      <c r="P1533" s="38"/>
      <c r="Q1533" s="33"/>
      <c r="R1533" s="34"/>
    </row>
    <row r="1534" spans="1:18" ht="15.75" customHeight="1">
      <c r="A1534" s="22"/>
      <c r="B1534" s="27" t="s">
        <v>34</v>
      </c>
      <c r="C1534" s="27">
        <v>1128299</v>
      </c>
      <c r="D1534" s="28">
        <v>44278</v>
      </c>
      <c r="E1534" s="27" t="s">
        <v>35</v>
      </c>
      <c r="F1534" s="27" t="s">
        <v>74</v>
      </c>
      <c r="G1534" s="27" t="s">
        <v>75</v>
      </c>
      <c r="H1534" s="27" t="s">
        <v>28</v>
      </c>
      <c r="I1534" s="29">
        <v>0.55000000000000004</v>
      </c>
      <c r="J1534" s="30">
        <v>1000</v>
      </c>
      <c r="K1534" s="31">
        <f t="shared" si="10"/>
        <v>550</v>
      </c>
      <c r="L1534" s="31">
        <f t="shared" si="11"/>
        <v>220</v>
      </c>
      <c r="M1534" s="32">
        <v>0.4</v>
      </c>
      <c r="O1534" s="37"/>
      <c r="P1534" s="38"/>
      <c r="Q1534" s="33"/>
      <c r="R1534" s="34"/>
    </row>
    <row r="1535" spans="1:18" ht="15.75" customHeight="1">
      <c r="A1535" s="22"/>
      <c r="B1535" s="27" t="s">
        <v>34</v>
      </c>
      <c r="C1535" s="27">
        <v>1128299</v>
      </c>
      <c r="D1535" s="28">
        <v>44278</v>
      </c>
      <c r="E1535" s="27" t="s">
        <v>35</v>
      </c>
      <c r="F1535" s="27" t="s">
        <v>74</v>
      </c>
      <c r="G1535" s="27" t="s">
        <v>75</v>
      </c>
      <c r="H1535" s="27" t="s">
        <v>29</v>
      </c>
      <c r="I1535" s="29">
        <v>0.5</v>
      </c>
      <c r="J1535" s="30">
        <v>3000</v>
      </c>
      <c r="K1535" s="31">
        <f t="shared" si="10"/>
        <v>1500</v>
      </c>
      <c r="L1535" s="31">
        <f t="shared" si="11"/>
        <v>450</v>
      </c>
      <c r="M1535" s="32">
        <v>0.3</v>
      </c>
      <c r="O1535" s="37"/>
      <c r="P1535" s="38"/>
      <c r="Q1535" s="33"/>
      <c r="R1535" s="34"/>
    </row>
    <row r="1536" spans="1:18" ht="15.75" customHeight="1">
      <c r="A1536" s="22"/>
      <c r="B1536" s="27" t="s">
        <v>34</v>
      </c>
      <c r="C1536" s="27">
        <v>1128299</v>
      </c>
      <c r="D1536" s="28">
        <v>44310</v>
      </c>
      <c r="E1536" s="27" t="s">
        <v>35</v>
      </c>
      <c r="F1536" s="27" t="s">
        <v>74</v>
      </c>
      <c r="G1536" s="27" t="s">
        <v>75</v>
      </c>
      <c r="H1536" s="27" t="s">
        <v>24</v>
      </c>
      <c r="I1536" s="29">
        <v>0.55000000000000004</v>
      </c>
      <c r="J1536" s="30">
        <v>4750</v>
      </c>
      <c r="K1536" s="31">
        <f t="shared" ref="K1536:K1790" si="12">I1536*J1536</f>
        <v>2612.5</v>
      </c>
      <c r="L1536" s="31">
        <f t="shared" ref="L1536:L1790" si="13">K1536*M1536</f>
        <v>914.37499999999989</v>
      </c>
      <c r="M1536" s="32">
        <v>0.35</v>
      </c>
      <c r="O1536" s="37"/>
      <c r="P1536" s="38"/>
      <c r="Q1536" s="33"/>
      <c r="R1536" s="34"/>
    </row>
    <row r="1537" spans="1:18" ht="15.75" customHeight="1">
      <c r="A1537" s="22"/>
      <c r="B1537" s="27" t="s">
        <v>34</v>
      </c>
      <c r="C1537" s="27">
        <v>1128299</v>
      </c>
      <c r="D1537" s="28">
        <v>44310</v>
      </c>
      <c r="E1537" s="27" t="s">
        <v>35</v>
      </c>
      <c r="F1537" s="27" t="s">
        <v>74</v>
      </c>
      <c r="G1537" s="27" t="s">
        <v>75</v>
      </c>
      <c r="H1537" s="27" t="s">
        <v>25</v>
      </c>
      <c r="I1537" s="29">
        <v>0.60000000000000009</v>
      </c>
      <c r="J1537" s="30">
        <v>2750</v>
      </c>
      <c r="K1537" s="31">
        <f t="shared" si="12"/>
        <v>1650.0000000000002</v>
      </c>
      <c r="L1537" s="31">
        <f t="shared" si="13"/>
        <v>577.5</v>
      </c>
      <c r="M1537" s="32">
        <v>0.35</v>
      </c>
      <c r="O1537" s="37"/>
      <c r="P1537" s="38"/>
      <c r="Q1537" s="33"/>
      <c r="R1537" s="34"/>
    </row>
    <row r="1538" spans="1:18" ht="15.75" customHeight="1">
      <c r="A1538" s="22"/>
      <c r="B1538" s="27" t="s">
        <v>34</v>
      </c>
      <c r="C1538" s="27">
        <v>1128299</v>
      </c>
      <c r="D1538" s="28">
        <v>44310</v>
      </c>
      <c r="E1538" s="27" t="s">
        <v>35</v>
      </c>
      <c r="F1538" s="27" t="s">
        <v>74</v>
      </c>
      <c r="G1538" s="27" t="s">
        <v>75</v>
      </c>
      <c r="H1538" s="27" t="s">
        <v>26</v>
      </c>
      <c r="I1538" s="29">
        <v>0.60000000000000009</v>
      </c>
      <c r="J1538" s="30">
        <v>3250</v>
      </c>
      <c r="K1538" s="31">
        <f t="shared" si="12"/>
        <v>1950.0000000000002</v>
      </c>
      <c r="L1538" s="31">
        <f t="shared" si="13"/>
        <v>682.5</v>
      </c>
      <c r="M1538" s="32">
        <v>0.35</v>
      </c>
      <c r="O1538" s="37"/>
      <c r="P1538" s="38"/>
      <c r="Q1538" s="33"/>
      <c r="R1538" s="34"/>
    </row>
    <row r="1539" spans="1:18" ht="15.75" customHeight="1">
      <c r="A1539" s="22"/>
      <c r="B1539" s="27" t="s">
        <v>34</v>
      </c>
      <c r="C1539" s="27">
        <v>1128299</v>
      </c>
      <c r="D1539" s="28">
        <v>44310</v>
      </c>
      <c r="E1539" s="27" t="s">
        <v>35</v>
      </c>
      <c r="F1539" s="27" t="s">
        <v>74</v>
      </c>
      <c r="G1539" s="27" t="s">
        <v>75</v>
      </c>
      <c r="H1539" s="27" t="s">
        <v>27</v>
      </c>
      <c r="I1539" s="29">
        <v>0.45000000000000007</v>
      </c>
      <c r="J1539" s="30">
        <v>2250</v>
      </c>
      <c r="K1539" s="31">
        <f t="shared" si="12"/>
        <v>1012.5000000000001</v>
      </c>
      <c r="L1539" s="31">
        <f t="shared" si="13"/>
        <v>354.375</v>
      </c>
      <c r="M1539" s="32">
        <v>0.35</v>
      </c>
      <c r="O1539" s="37"/>
      <c r="P1539" s="38"/>
      <c r="Q1539" s="33"/>
      <c r="R1539" s="34"/>
    </row>
    <row r="1540" spans="1:18" ht="15.75" customHeight="1">
      <c r="A1540" s="22"/>
      <c r="B1540" s="27" t="s">
        <v>34</v>
      </c>
      <c r="C1540" s="27">
        <v>1128299</v>
      </c>
      <c r="D1540" s="28">
        <v>44310</v>
      </c>
      <c r="E1540" s="27" t="s">
        <v>35</v>
      </c>
      <c r="F1540" s="27" t="s">
        <v>74</v>
      </c>
      <c r="G1540" s="27" t="s">
        <v>75</v>
      </c>
      <c r="H1540" s="27" t="s">
        <v>28</v>
      </c>
      <c r="I1540" s="29">
        <v>0.50000000000000011</v>
      </c>
      <c r="J1540" s="30">
        <v>1250</v>
      </c>
      <c r="K1540" s="31">
        <f t="shared" si="12"/>
        <v>625.00000000000011</v>
      </c>
      <c r="L1540" s="31">
        <f t="shared" si="13"/>
        <v>250.00000000000006</v>
      </c>
      <c r="M1540" s="32">
        <v>0.4</v>
      </c>
      <c r="O1540" s="37"/>
      <c r="P1540" s="38"/>
      <c r="Q1540" s="33"/>
      <c r="R1540" s="34"/>
    </row>
    <row r="1541" spans="1:18" ht="15.75" customHeight="1">
      <c r="A1541" s="22"/>
      <c r="B1541" s="27" t="s">
        <v>34</v>
      </c>
      <c r="C1541" s="27">
        <v>1128299</v>
      </c>
      <c r="D1541" s="28">
        <v>44310</v>
      </c>
      <c r="E1541" s="27" t="s">
        <v>35</v>
      </c>
      <c r="F1541" s="27" t="s">
        <v>74</v>
      </c>
      <c r="G1541" s="27" t="s">
        <v>75</v>
      </c>
      <c r="H1541" s="27" t="s">
        <v>29</v>
      </c>
      <c r="I1541" s="29">
        <v>0.65000000000000013</v>
      </c>
      <c r="J1541" s="30">
        <v>3000</v>
      </c>
      <c r="K1541" s="31">
        <f t="shared" si="12"/>
        <v>1950.0000000000005</v>
      </c>
      <c r="L1541" s="31">
        <f t="shared" si="13"/>
        <v>585.00000000000011</v>
      </c>
      <c r="M1541" s="32">
        <v>0.3</v>
      </c>
      <c r="O1541" s="37"/>
      <c r="P1541" s="38"/>
      <c r="Q1541" s="33"/>
      <c r="R1541" s="34"/>
    </row>
    <row r="1542" spans="1:18" ht="15.75" customHeight="1">
      <c r="A1542" s="22"/>
      <c r="B1542" s="27" t="s">
        <v>34</v>
      </c>
      <c r="C1542" s="27">
        <v>1128299</v>
      </c>
      <c r="D1542" s="28">
        <v>44341</v>
      </c>
      <c r="E1542" s="27" t="s">
        <v>35</v>
      </c>
      <c r="F1542" s="27" t="s">
        <v>74</v>
      </c>
      <c r="G1542" s="27" t="s">
        <v>75</v>
      </c>
      <c r="H1542" s="27" t="s">
        <v>24</v>
      </c>
      <c r="I1542" s="29">
        <v>0.5</v>
      </c>
      <c r="J1542" s="30">
        <v>5000</v>
      </c>
      <c r="K1542" s="31">
        <f t="shared" si="12"/>
        <v>2500</v>
      </c>
      <c r="L1542" s="31">
        <f t="shared" si="13"/>
        <v>875</v>
      </c>
      <c r="M1542" s="32">
        <v>0.35</v>
      </c>
      <c r="O1542" s="37"/>
      <c r="P1542" s="38"/>
      <c r="Q1542" s="33"/>
      <c r="R1542" s="34"/>
    </row>
    <row r="1543" spans="1:18" ht="15.75" customHeight="1">
      <c r="A1543" s="22"/>
      <c r="B1543" s="27" t="s">
        <v>34</v>
      </c>
      <c r="C1543" s="27">
        <v>1128299</v>
      </c>
      <c r="D1543" s="28">
        <v>44341</v>
      </c>
      <c r="E1543" s="27" t="s">
        <v>35</v>
      </c>
      <c r="F1543" s="27" t="s">
        <v>74</v>
      </c>
      <c r="G1543" s="27" t="s">
        <v>75</v>
      </c>
      <c r="H1543" s="27" t="s">
        <v>25</v>
      </c>
      <c r="I1543" s="29">
        <v>0.55000000000000004</v>
      </c>
      <c r="J1543" s="30">
        <v>3500</v>
      </c>
      <c r="K1543" s="31">
        <f t="shared" si="12"/>
        <v>1925.0000000000002</v>
      </c>
      <c r="L1543" s="31">
        <f t="shared" si="13"/>
        <v>673.75</v>
      </c>
      <c r="M1543" s="32">
        <v>0.35</v>
      </c>
      <c r="O1543" s="37"/>
      <c r="P1543" s="38"/>
      <c r="Q1543" s="33"/>
      <c r="R1543" s="34"/>
    </row>
    <row r="1544" spans="1:18" ht="15.75" customHeight="1">
      <c r="A1544" s="22"/>
      <c r="B1544" s="27" t="s">
        <v>34</v>
      </c>
      <c r="C1544" s="27">
        <v>1128299</v>
      </c>
      <c r="D1544" s="28">
        <v>44341</v>
      </c>
      <c r="E1544" s="27" t="s">
        <v>35</v>
      </c>
      <c r="F1544" s="27" t="s">
        <v>74</v>
      </c>
      <c r="G1544" s="27" t="s">
        <v>75</v>
      </c>
      <c r="H1544" s="27" t="s">
        <v>26</v>
      </c>
      <c r="I1544" s="29">
        <v>0.55000000000000004</v>
      </c>
      <c r="J1544" s="30">
        <v>3500</v>
      </c>
      <c r="K1544" s="31">
        <f t="shared" si="12"/>
        <v>1925.0000000000002</v>
      </c>
      <c r="L1544" s="31">
        <f t="shared" si="13"/>
        <v>673.75</v>
      </c>
      <c r="M1544" s="32">
        <v>0.35</v>
      </c>
      <c r="O1544" s="37"/>
      <c r="P1544" s="38"/>
      <c r="Q1544" s="33"/>
      <c r="R1544" s="34"/>
    </row>
    <row r="1545" spans="1:18" ht="15.75" customHeight="1">
      <c r="A1545" s="22"/>
      <c r="B1545" s="27" t="s">
        <v>34</v>
      </c>
      <c r="C1545" s="27">
        <v>1128299</v>
      </c>
      <c r="D1545" s="28">
        <v>44341</v>
      </c>
      <c r="E1545" s="27" t="s">
        <v>35</v>
      </c>
      <c r="F1545" s="27" t="s">
        <v>74</v>
      </c>
      <c r="G1545" s="27" t="s">
        <v>75</v>
      </c>
      <c r="H1545" s="27" t="s">
        <v>27</v>
      </c>
      <c r="I1545" s="29">
        <v>0.5</v>
      </c>
      <c r="J1545" s="30">
        <v>2750</v>
      </c>
      <c r="K1545" s="31">
        <f t="shared" si="12"/>
        <v>1375</v>
      </c>
      <c r="L1545" s="31">
        <f t="shared" si="13"/>
        <v>481.24999999999994</v>
      </c>
      <c r="M1545" s="32">
        <v>0.35</v>
      </c>
      <c r="O1545" s="37"/>
      <c r="P1545" s="38"/>
      <c r="Q1545" s="33"/>
      <c r="R1545" s="34"/>
    </row>
    <row r="1546" spans="1:18" ht="15.75" customHeight="1">
      <c r="A1546" s="22"/>
      <c r="B1546" s="27" t="s">
        <v>34</v>
      </c>
      <c r="C1546" s="27">
        <v>1128299</v>
      </c>
      <c r="D1546" s="28">
        <v>44341</v>
      </c>
      <c r="E1546" s="27" t="s">
        <v>35</v>
      </c>
      <c r="F1546" s="27" t="s">
        <v>74</v>
      </c>
      <c r="G1546" s="27" t="s">
        <v>75</v>
      </c>
      <c r="H1546" s="27" t="s">
        <v>28</v>
      </c>
      <c r="I1546" s="29">
        <v>0.44999999999999996</v>
      </c>
      <c r="J1546" s="30">
        <v>1750</v>
      </c>
      <c r="K1546" s="31">
        <f t="shared" si="12"/>
        <v>787.49999999999989</v>
      </c>
      <c r="L1546" s="31">
        <f t="shared" si="13"/>
        <v>315</v>
      </c>
      <c r="M1546" s="32">
        <v>0.4</v>
      </c>
      <c r="O1546" s="37"/>
      <c r="P1546" s="38"/>
      <c r="Q1546" s="33"/>
      <c r="R1546" s="34"/>
    </row>
    <row r="1547" spans="1:18" ht="15.75" customHeight="1">
      <c r="A1547" s="22"/>
      <c r="B1547" s="27" t="s">
        <v>34</v>
      </c>
      <c r="C1547" s="27">
        <v>1128299</v>
      </c>
      <c r="D1547" s="28">
        <v>44341</v>
      </c>
      <c r="E1547" s="27" t="s">
        <v>35</v>
      </c>
      <c r="F1547" s="27" t="s">
        <v>74</v>
      </c>
      <c r="G1547" s="27" t="s">
        <v>75</v>
      </c>
      <c r="H1547" s="27" t="s">
        <v>29</v>
      </c>
      <c r="I1547" s="29">
        <v>0.6</v>
      </c>
      <c r="J1547" s="30">
        <v>5250</v>
      </c>
      <c r="K1547" s="31">
        <f t="shared" si="12"/>
        <v>3150</v>
      </c>
      <c r="L1547" s="31">
        <f t="shared" si="13"/>
        <v>945</v>
      </c>
      <c r="M1547" s="32">
        <v>0.3</v>
      </c>
      <c r="O1547" s="37"/>
      <c r="P1547" s="38"/>
      <c r="Q1547" s="33"/>
      <c r="R1547" s="34"/>
    </row>
    <row r="1548" spans="1:18" ht="15.75" customHeight="1">
      <c r="A1548" s="22"/>
      <c r="B1548" s="27" t="s">
        <v>34</v>
      </c>
      <c r="C1548" s="27">
        <v>1128299</v>
      </c>
      <c r="D1548" s="28">
        <v>44371</v>
      </c>
      <c r="E1548" s="27" t="s">
        <v>35</v>
      </c>
      <c r="F1548" s="27" t="s">
        <v>74</v>
      </c>
      <c r="G1548" s="27" t="s">
        <v>75</v>
      </c>
      <c r="H1548" s="27" t="s">
        <v>24</v>
      </c>
      <c r="I1548" s="29">
        <v>0.54999999999999993</v>
      </c>
      <c r="J1548" s="30">
        <v>7750</v>
      </c>
      <c r="K1548" s="31">
        <f t="shared" si="12"/>
        <v>4262.4999999999991</v>
      </c>
      <c r="L1548" s="31">
        <f t="shared" si="13"/>
        <v>1491.8749999999995</v>
      </c>
      <c r="M1548" s="32">
        <v>0.35</v>
      </c>
      <c r="O1548" s="37"/>
      <c r="P1548" s="38"/>
      <c r="Q1548" s="33"/>
      <c r="R1548" s="34"/>
    </row>
    <row r="1549" spans="1:18" ht="15.75" customHeight="1">
      <c r="A1549" s="22"/>
      <c r="B1549" s="27" t="s">
        <v>34</v>
      </c>
      <c r="C1549" s="27">
        <v>1128299</v>
      </c>
      <c r="D1549" s="28">
        <v>44371</v>
      </c>
      <c r="E1549" s="27" t="s">
        <v>35</v>
      </c>
      <c r="F1549" s="27" t="s">
        <v>74</v>
      </c>
      <c r="G1549" s="27" t="s">
        <v>75</v>
      </c>
      <c r="H1549" s="27" t="s">
        <v>25</v>
      </c>
      <c r="I1549" s="29">
        <v>0.64999999999999991</v>
      </c>
      <c r="J1549" s="30">
        <v>6500</v>
      </c>
      <c r="K1549" s="31">
        <f t="shared" si="12"/>
        <v>4224.9999999999991</v>
      </c>
      <c r="L1549" s="31">
        <f t="shared" si="13"/>
        <v>1478.7499999999995</v>
      </c>
      <c r="M1549" s="32">
        <v>0.35</v>
      </c>
      <c r="O1549" s="37"/>
      <c r="P1549" s="38"/>
      <c r="Q1549" s="33"/>
      <c r="R1549" s="34"/>
    </row>
    <row r="1550" spans="1:18" ht="15.75" customHeight="1">
      <c r="A1550" s="22"/>
      <c r="B1550" s="27" t="s">
        <v>34</v>
      </c>
      <c r="C1550" s="27">
        <v>1128299</v>
      </c>
      <c r="D1550" s="28">
        <v>44371</v>
      </c>
      <c r="E1550" s="27" t="s">
        <v>35</v>
      </c>
      <c r="F1550" s="27" t="s">
        <v>74</v>
      </c>
      <c r="G1550" s="27" t="s">
        <v>75</v>
      </c>
      <c r="H1550" s="27" t="s">
        <v>26</v>
      </c>
      <c r="I1550" s="29">
        <v>0.79999999999999993</v>
      </c>
      <c r="J1550" s="30">
        <v>6500</v>
      </c>
      <c r="K1550" s="31">
        <f t="shared" si="12"/>
        <v>5200</v>
      </c>
      <c r="L1550" s="31">
        <f t="shared" si="13"/>
        <v>1819.9999999999998</v>
      </c>
      <c r="M1550" s="32">
        <v>0.35</v>
      </c>
      <c r="O1550" s="37"/>
      <c r="P1550" s="38"/>
      <c r="Q1550" s="33"/>
      <c r="R1550" s="34"/>
    </row>
    <row r="1551" spans="1:18" ht="15.75" customHeight="1">
      <c r="A1551" s="22"/>
      <c r="B1551" s="27" t="s">
        <v>34</v>
      </c>
      <c r="C1551" s="27">
        <v>1128299</v>
      </c>
      <c r="D1551" s="28">
        <v>44371</v>
      </c>
      <c r="E1551" s="27" t="s">
        <v>35</v>
      </c>
      <c r="F1551" s="27" t="s">
        <v>74</v>
      </c>
      <c r="G1551" s="27" t="s">
        <v>75</v>
      </c>
      <c r="H1551" s="27" t="s">
        <v>27</v>
      </c>
      <c r="I1551" s="29">
        <v>0.79999999999999993</v>
      </c>
      <c r="J1551" s="30">
        <v>5250</v>
      </c>
      <c r="K1551" s="31">
        <f t="shared" si="12"/>
        <v>4200</v>
      </c>
      <c r="L1551" s="31">
        <f t="shared" si="13"/>
        <v>1470</v>
      </c>
      <c r="M1551" s="32">
        <v>0.35</v>
      </c>
      <c r="O1551" s="37"/>
      <c r="P1551" s="38"/>
      <c r="Q1551" s="33"/>
      <c r="R1551" s="34"/>
    </row>
    <row r="1552" spans="1:18" ht="15.75" customHeight="1">
      <c r="A1552" s="22"/>
      <c r="B1552" s="27" t="s">
        <v>34</v>
      </c>
      <c r="C1552" s="27">
        <v>1128299</v>
      </c>
      <c r="D1552" s="28">
        <v>44371</v>
      </c>
      <c r="E1552" s="27" t="s">
        <v>35</v>
      </c>
      <c r="F1552" s="27" t="s">
        <v>74</v>
      </c>
      <c r="G1552" s="27" t="s">
        <v>75</v>
      </c>
      <c r="H1552" s="27" t="s">
        <v>28</v>
      </c>
      <c r="I1552" s="29">
        <v>0.9</v>
      </c>
      <c r="J1552" s="30">
        <v>4000</v>
      </c>
      <c r="K1552" s="31">
        <f t="shared" si="12"/>
        <v>3600</v>
      </c>
      <c r="L1552" s="31">
        <f t="shared" si="13"/>
        <v>1440</v>
      </c>
      <c r="M1552" s="32">
        <v>0.4</v>
      </c>
      <c r="O1552" s="37"/>
      <c r="P1552" s="38"/>
      <c r="Q1552" s="33"/>
      <c r="R1552" s="34"/>
    </row>
    <row r="1553" spans="1:18" ht="15.75" customHeight="1">
      <c r="A1553" s="22"/>
      <c r="B1553" s="27" t="s">
        <v>34</v>
      </c>
      <c r="C1553" s="27">
        <v>1128299</v>
      </c>
      <c r="D1553" s="28">
        <v>44371</v>
      </c>
      <c r="E1553" s="27" t="s">
        <v>35</v>
      </c>
      <c r="F1553" s="27" t="s">
        <v>74</v>
      </c>
      <c r="G1553" s="27" t="s">
        <v>75</v>
      </c>
      <c r="H1553" s="27" t="s">
        <v>29</v>
      </c>
      <c r="I1553" s="29">
        <v>1.05</v>
      </c>
      <c r="J1553" s="30">
        <v>7000</v>
      </c>
      <c r="K1553" s="31">
        <f t="shared" si="12"/>
        <v>7350</v>
      </c>
      <c r="L1553" s="31">
        <f t="shared" si="13"/>
        <v>2205</v>
      </c>
      <c r="M1553" s="32">
        <v>0.3</v>
      </c>
      <c r="O1553" s="37"/>
      <c r="P1553" s="38"/>
      <c r="Q1553" s="33"/>
      <c r="R1553" s="34"/>
    </row>
    <row r="1554" spans="1:18" ht="15.75" customHeight="1">
      <c r="A1554" s="22"/>
      <c r="B1554" s="27" t="s">
        <v>34</v>
      </c>
      <c r="C1554" s="27">
        <v>1128299</v>
      </c>
      <c r="D1554" s="28">
        <v>44400</v>
      </c>
      <c r="E1554" s="27" t="s">
        <v>35</v>
      </c>
      <c r="F1554" s="27" t="s">
        <v>74</v>
      </c>
      <c r="G1554" s="27" t="s">
        <v>75</v>
      </c>
      <c r="H1554" s="27" t="s">
        <v>24</v>
      </c>
      <c r="I1554" s="29">
        <v>0.85</v>
      </c>
      <c r="J1554" s="30">
        <v>8500</v>
      </c>
      <c r="K1554" s="31">
        <f t="shared" si="12"/>
        <v>7225</v>
      </c>
      <c r="L1554" s="31">
        <f t="shared" si="13"/>
        <v>2528.75</v>
      </c>
      <c r="M1554" s="32">
        <v>0.35</v>
      </c>
      <c r="O1554" s="37"/>
      <c r="P1554" s="38"/>
      <c r="Q1554" s="33"/>
      <c r="R1554" s="34"/>
    </row>
    <row r="1555" spans="1:18" ht="15.75" customHeight="1">
      <c r="A1555" s="22"/>
      <c r="B1555" s="27" t="s">
        <v>34</v>
      </c>
      <c r="C1555" s="27">
        <v>1128299</v>
      </c>
      <c r="D1555" s="28">
        <v>44400</v>
      </c>
      <c r="E1555" s="27" t="s">
        <v>35</v>
      </c>
      <c r="F1555" s="27" t="s">
        <v>74</v>
      </c>
      <c r="G1555" s="27" t="s">
        <v>75</v>
      </c>
      <c r="H1555" s="27" t="s">
        <v>25</v>
      </c>
      <c r="I1555" s="29">
        <v>0.9</v>
      </c>
      <c r="J1555" s="30">
        <v>7000</v>
      </c>
      <c r="K1555" s="31">
        <f t="shared" si="12"/>
        <v>6300</v>
      </c>
      <c r="L1555" s="31">
        <f t="shared" si="13"/>
        <v>2205</v>
      </c>
      <c r="M1555" s="32">
        <v>0.35</v>
      </c>
      <c r="O1555" s="37"/>
      <c r="P1555" s="38"/>
      <c r="Q1555" s="33"/>
      <c r="R1555" s="34"/>
    </row>
    <row r="1556" spans="1:18" ht="15.75" customHeight="1">
      <c r="A1556" s="22"/>
      <c r="B1556" s="27" t="s">
        <v>34</v>
      </c>
      <c r="C1556" s="27">
        <v>1128299</v>
      </c>
      <c r="D1556" s="28">
        <v>44400</v>
      </c>
      <c r="E1556" s="27" t="s">
        <v>35</v>
      </c>
      <c r="F1556" s="27" t="s">
        <v>74</v>
      </c>
      <c r="G1556" s="27" t="s">
        <v>75</v>
      </c>
      <c r="H1556" s="27" t="s">
        <v>26</v>
      </c>
      <c r="I1556" s="29">
        <v>0.9</v>
      </c>
      <c r="J1556" s="30">
        <v>6500</v>
      </c>
      <c r="K1556" s="31">
        <f t="shared" si="12"/>
        <v>5850</v>
      </c>
      <c r="L1556" s="31">
        <f t="shared" si="13"/>
        <v>2047.4999999999998</v>
      </c>
      <c r="M1556" s="32">
        <v>0.35</v>
      </c>
      <c r="O1556" s="37"/>
      <c r="P1556" s="38"/>
      <c r="Q1556" s="33"/>
      <c r="R1556" s="34"/>
    </row>
    <row r="1557" spans="1:18" ht="15.75" customHeight="1">
      <c r="A1557" s="22"/>
      <c r="B1557" s="27" t="s">
        <v>34</v>
      </c>
      <c r="C1557" s="27">
        <v>1128299</v>
      </c>
      <c r="D1557" s="28">
        <v>44400</v>
      </c>
      <c r="E1557" s="27" t="s">
        <v>35</v>
      </c>
      <c r="F1557" s="27" t="s">
        <v>74</v>
      </c>
      <c r="G1557" s="27" t="s">
        <v>75</v>
      </c>
      <c r="H1557" s="27" t="s">
        <v>27</v>
      </c>
      <c r="I1557" s="29">
        <v>0.85</v>
      </c>
      <c r="J1557" s="30">
        <v>5500</v>
      </c>
      <c r="K1557" s="31">
        <f t="shared" si="12"/>
        <v>4675</v>
      </c>
      <c r="L1557" s="31">
        <f t="shared" si="13"/>
        <v>1636.25</v>
      </c>
      <c r="M1557" s="32">
        <v>0.35</v>
      </c>
      <c r="O1557" s="37"/>
      <c r="P1557" s="38"/>
      <c r="Q1557" s="33"/>
      <c r="R1557" s="34"/>
    </row>
    <row r="1558" spans="1:18" ht="15.75" customHeight="1">
      <c r="A1558" s="22"/>
      <c r="B1558" s="27" t="s">
        <v>34</v>
      </c>
      <c r="C1558" s="27">
        <v>1128299</v>
      </c>
      <c r="D1558" s="28">
        <v>44400</v>
      </c>
      <c r="E1558" s="27" t="s">
        <v>35</v>
      </c>
      <c r="F1558" s="27" t="s">
        <v>74</v>
      </c>
      <c r="G1558" s="27" t="s">
        <v>75</v>
      </c>
      <c r="H1558" s="27" t="s">
        <v>28</v>
      </c>
      <c r="I1558" s="29">
        <v>0.9</v>
      </c>
      <c r="J1558" s="30">
        <v>6000</v>
      </c>
      <c r="K1558" s="31">
        <f t="shared" si="12"/>
        <v>5400</v>
      </c>
      <c r="L1558" s="31">
        <f t="shared" si="13"/>
        <v>2160</v>
      </c>
      <c r="M1558" s="32">
        <v>0.4</v>
      </c>
      <c r="O1558" s="37"/>
      <c r="P1558" s="38"/>
      <c r="Q1558" s="33"/>
      <c r="R1558" s="34"/>
    </row>
    <row r="1559" spans="1:18" ht="15.75" customHeight="1">
      <c r="A1559" s="22"/>
      <c r="B1559" s="27" t="s">
        <v>34</v>
      </c>
      <c r="C1559" s="27">
        <v>1128299</v>
      </c>
      <c r="D1559" s="28">
        <v>44400</v>
      </c>
      <c r="E1559" s="27" t="s">
        <v>35</v>
      </c>
      <c r="F1559" s="27" t="s">
        <v>74</v>
      </c>
      <c r="G1559" s="27" t="s">
        <v>75</v>
      </c>
      <c r="H1559" s="27" t="s">
        <v>29</v>
      </c>
      <c r="I1559" s="29">
        <v>1.05</v>
      </c>
      <c r="J1559" s="30">
        <v>6000</v>
      </c>
      <c r="K1559" s="31">
        <f t="shared" si="12"/>
        <v>6300</v>
      </c>
      <c r="L1559" s="31">
        <f t="shared" si="13"/>
        <v>1890</v>
      </c>
      <c r="M1559" s="32">
        <v>0.3</v>
      </c>
      <c r="O1559" s="37"/>
      <c r="P1559" s="38"/>
      <c r="Q1559" s="33"/>
      <c r="R1559" s="34"/>
    </row>
    <row r="1560" spans="1:18" ht="15.75" customHeight="1">
      <c r="A1560" s="22"/>
      <c r="B1560" s="27" t="s">
        <v>34</v>
      </c>
      <c r="C1560" s="27">
        <v>1128299</v>
      </c>
      <c r="D1560" s="28">
        <v>44432</v>
      </c>
      <c r="E1560" s="27" t="s">
        <v>35</v>
      </c>
      <c r="F1560" s="27" t="s">
        <v>74</v>
      </c>
      <c r="G1560" s="27" t="s">
        <v>75</v>
      </c>
      <c r="H1560" s="27" t="s">
        <v>24</v>
      </c>
      <c r="I1560" s="29">
        <v>0.9</v>
      </c>
      <c r="J1560" s="30">
        <v>8000</v>
      </c>
      <c r="K1560" s="31">
        <f t="shared" si="12"/>
        <v>7200</v>
      </c>
      <c r="L1560" s="31">
        <f t="shared" si="13"/>
        <v>2520</v>
      </c>
      <c r="M1560" s="32">
        <v>0.35</v>
      </c>
      <c r="O1560" s="37"/>
      <c r="P1560" s="38"/>
      <c r="Q1560" s="33"/>
      <c r="R1560" s="34"/>
    </row>
    <row r="1561" spans="1:18" ht="15.75" customHeight="1">
      <c r="A1561" s="22"/>
      <c r="B1561" s="27" t="s">
        <v>34</v>
      </c>
      <c r="C1561" s="27">
        <v>1128299</v>
      </c>
      <c r="D1561" s="28">
        <v>44432</v>
      </c>
      <c r="E1561" s="27" t="s">
        <v>35</v>
      </c>
      <c r="F1561" s="27" t="s">
        <v>74</v>
      </c>
      <c r="G1561" s="27" t="s">
        <v>75</v>
      </c>
      <c r="H1561" s="27" t="s">
        <v>25</v>
      </c>
      <c r="I1561" s="29">
        <v>0.8</v>
      </c>
      <c r="J1561" s="30">
        <v>7750</v>
      </c>
      <c r="K1561" s="31">
        <f t="shared" si="12"/>
        <v>6200</v>
      </c>
      <c r="L1561" s="31">
        <f t="shared" si="13"/>
        <v>2170</v>
      </c>
      <c r="M1561" s="32">
        <v>0.35</v>
      </c>
      <c r="O1561" s="37"/>
      <c r="P1561" s="38"/>
      <c r="Q1561" s="33"/>
      <c r="R1561" s="34"/>
    </row>
    <row r="1562" spans="1:18" ht="15.75" customHeight="1">
      <c r="A1562" s="22"/>
      <c r="B1562" s="27" t="s">
        <v>34</v>
      </c>
      <c r="C1562" s="27">
        <v>1128299</v>
      </c>
      <c r="D1562" s="28">
        <v>44432</v>
      </c>
      <c r="E1562" s="27" t="s">
        <v>35</v>
      </c>
      <c r="F1562" s="27" t="s">
        <v>74</v>
      </c>
      <c r="G1562" s="27" t="s">
        <v>75</v>
      </c>
      <c r="H1562" s="27" t="s">
        <v>26</v>
      </c>
      <c r="I1562" s="29">
        <v>0.70000000000000007</v>
      </c>
      <c r="J1562" s="30">
        <v>6500</v>
      </c>
      <c r="K1562" s="31">
        <f t="shared" si="12"/>
        <v>4550</v>
      </c>
      <c r="L1562" s="31">
        <f t="shared" si="13"/>
        <v>1592.5</v>
      </c>
      <c r="M1562" s="32">
        <v>0.35</v>
      </c>
      <c r="O1562" s="37"/>
      <c r="P1562" s="38"/>
      <c r="Q1562" s="33"/>
      <c r="R1562" s="34"/>
    </row>
    <row r="1563" spans="1:18" ht="15.75" customHeight="1">
      <c r="A1563" s="22"/>
      <c r="B1563" s="27" t="s">
        <v>34</v>
      </c>
      <c r="C1563" s="27">
        <v>1128299</v>
      </c>
      <c r="D1563" s="28">
        <v>44432</v>
      </c>
      <c r="E1563" s="27" t="s">
        <v>35</v>
      </c>
      <c r="F1563" s="27" t="s">
        <v>74</v>
      </c>
      <c r="G1563" s="27" t="s">
        <v>75</v>
      </c>
      <c r="H1563" s="27" t="s">
        <v>27</v>
      </c>
      <c r="I1563" s="29">
        <v>0.70000000000000007</v>
      </c>
      <c r="J1563" s="30">
        <v>4250</v>
      </c>
      <c r="K1563" s="31">
        <f t="shared" si="12"/>
        <v>2975.0000000000005</v>
      </c>
      <c r="L1563" s="31">
        <f t="shared" si="13"/>
        <v>1041.25</v>
      </c>
      <c r="M1563" s="32">
        <v>0.35</v>
      </c>
      <c r="O1563" s="37"/>
      <c r="P1563" s="38"/>
      <c r="Q1563" s="33"/>
      <c r="R1563" s="34"/>
    </row>
    <row r="1564" spans="1:18" ht="15.75" customHeight="1">
      <c r="A1564" s="22"/>
      <c r="B1564" s="27" t="s">
        <v>34</v>
      </c>
      <c r="C1564" s="27">
        <v>1128299</v>
      </c>
      <c r="D1564" s="28">
        <v>44432</v>
      </c>
      <c r="E1564" s="27" t="s">
        <v>35</v>
      </c>
      <c r="F1564" s="27" t="s">
        <v>74</v>
      </c>
      <c r="G1564" s="27" t="s">
        <v>75</v>
      </c>
      <c r="H1564" s="27" t="s">
        <v>28</v>
      </c>
      <c r="I1564" s="29">
        <v>0.7</v>
      </c>
      <c r="J1564" s="30">
        <v>4250</v>
      </c>
      <c r="K1564" s="31">
        <f t="shared" si="12"/>
        <v>2975</v>
      </c>
      <c r="L1564" s="31">
        <f t="shared" si="13"/>
        <v>1190</v>
      </c>
      <c r="M1564" s="32">
        <v>0.4</v>
      </c>
      <c r="O1564" s="37"/>
      <c r="P1564" s="38"/>
      <c r="Q1564" s="33"/>
      <c r="R1564" s="34"/>
    </row>
    <row r="1565" spans="1:18" ht="15.75" customHeight="1">
      <c r="A1565" s="22"/>
      <c r="B1565" s="27" t="s">
        <v>34</v>
      </c>
      <c r="C1565" s="27">
        <v>1128299</v>
      </c>
      <c r="D1565" s="28">
        <v>44432</v>
      </c>
      <c r="E1565" s="27" t="s">
        <v>35</v>
      </c>
      <c r="F1565" s="27" t="s">
        <v>74</v>
      </c>
      <c r="G1565" s="27" t="s">
        <v>75</v>
      </c>
      <c r="H1565" s="27" t="s">
        <v>29</v>
      </c>
      <c r="I1565" s="29">
        <v>0.75</v>
      </c>
      <c r="J1565" s="30">
        <v>2500</v>
      </c>
      <c r="K1565" s="31">
        <f t="shared" si="12"/>
        <v>1875</v>
      </c>
      <c r="L1565" s="31">
        <f t="shared" si="13"/>
        <v>562.5</v>
      </c>
      <c r="M1565" s="32">
        <v>0.3</v>
      </c>
      <c r="O1565" s="37"/>
      <c r="P1565" s="38"/>
      <c r="Q1565" s="33"/>
      <c r="R1565" s="34"/>
    </row>
    <row r="1566" spans="1:18" ht="15.75" customHeight="1">
      <c r="A1566" s="22"/>
      <c r="B1566" s="27" t="s">
        <v>34</v>
      </c>
      <c r="C1566" s="27">
        <v>1128299</v>
      </c>
      <c r="D1566" s="28">
        <v>44464</v>
      </c>
      <c r="E1566" s="27" t="s">
        <v>35</v>
      </c>
      <c r="F1566" s="27" t="s">
        <v>74</v>
      </c>
      <c r="G1566" s="27" t="s">
        <v>75</v>
      </c>
      <c r="H1566" s="27" t="s">
        <v>24</v>
      </c>
      <c r="I1566" s="29">
        <v>0.50000000000000011</v>
      </c>
      <c r="J1566" s="30">
        <v>4500</v>
      </c>
      <c r="K1566" s="31">
        <f t="shared" si="12"/>
        <v>2250.0000000000005</v>
      </c>
      <c r="L1566" s="31">
        <f t="shared" si="13"/>
        <v>787.50000000000011</v>
      </c>
      <c r="M1566" s="32">
        <v>0.35</v>
      </c>
      <c r="O1566" s="37"/>
      <c r="P1566" s="38"/>
      <c r="Q1566" s="33"/>
      <c r="R1566" s="34"/>
    </row>
    <row r="1567" spans="1:18" ht="15.75" customHeight="1">
      <c r="A1567" s="22"/>
      <c r="B1567" s="27" t="s">
        <v>34</v>
      </c>
      <c r="C1567" s="27">
        <v>1128299</v>
      </c>
      <c r="D1567" s="28">
        <v>44464</v>
      </c>
      <c r="E1567" s="27" t="s">
        <v>35</v>
      </c>
      <c r="F1567" s="27" t="s">
        <v>74</v>
      </c>
      <c r="G1567" s="27" t="s">
        <v>75</v>
      </c>
      <c r="H1567" s="27" t="s">
        <v>25</v>
      </c>
      <c r="I1567" s="29">
        <v>0.55000000000000016</v>
      </c>
      <c r="J1567" s="30">
        <v>4500</v>
      </c>
      <c r="K1567" s="31">
        <f t="shared" si="12"/>
        <v>2475.0000000000009</v>
      </c>
      <c r="L1567" s="31">
        <f t="shared" si="13"/>
        <v>866.25000000000023</v>
      </c>
      <c r="M1567" s="32">
        <v>0.35</v>
      </c>
      <c r="O1567" s="37"/>
      <c r="P1567" s="38"/>
      <c r="Q1567" s="33"/>
      <c r="R1567" s="34"/>
    </row>
    <row r="1568" spans="1:18" ht="15.75" customHeight="1">
      <c r="A1568" s="22"/>
      <c r="B1568" s="27" t="s">
        <v>34</v>
      </c>
      <c r="C1568" s="27">
        <v>1128299</v>
      </c>
      <c r="D1568" s="28">
        <v>44464</v>
      </c>
      <c r="E1568" s="27" t="s">
        <v>35</v>
      </c>
      <c r="F1568" s="27" t="s">
        <v>74</v>
      </c>
      <c r="G1568" s="27" t="s">
        <v>75</v>
      </c>
      <c r="H1568" s="27" t="s">
        <v>26</v>
      </c>
      <c r="I1568" s="29">
        <v>0.50000000000000011</v>
      </c>
      <c r="J1568" s="30">
        <v>2500</v>
      </c>
      <c r="K1568" s="31">
        <f t="shared" si="12"/>
        <v>1250.0000000000002</v>
      </c>
      <c r="L1568" s="31">
        <f t="shared" si="13"/>
        <v>437.50000000000006</v>
      </c>
      <c r="M1568" s="32">
        <v>0.35</v>
      </c>
      <c r="O1568" s="37"/>
      <c r="P1568" s="38"/>
      <c r="Q1568" s="33"/>
      <c r="R1568" s="34"/>
    </row>
    <row r="1569" spans="1:18" ht="15.75" customHeight="1">
      <c r="A1569" s="22"/>
      <c r="B1569" s="27" t="s">
        <v>34</v>
      </c>
      <c r="C1569" s="27">
        <v>1128299</v>
      </c>
      <c r="D1569" s="28">
        <v>44464</v>
      </c>
      <c r="E1569" s="27" t="s">
        <v>35</v>
      </c>
      <c r="F1569" s="27" t="s">
        <v>74</v>
      </c>
      <c r="G1569" s="27" t="s">
        <v>75</v>
      </c>
      <c r="H1569" s="27" t="s">
        <v>27</v>
      </c>
      <c r="I1569" s="29">
        <v>0.50000000000000011</v>
      </c>
      <c r="J1569" s="30">
        <v>2000</v>
      </c>
      <c r="K1569" s="31">
        <f t="shared" si="12"/>
        <v>1000.0000000000002</v>
      </c>
      <c r="L1569" s="31">
        <f t="shared" si="13"/>
        <v>350.00000000000006</v>
      </c>
      <c r="M1569" s="32">
        <v>0.35</v>
      </c>
      <c r="O1569" s="37"/>
      <c r="P1569" s="38"/>
      <c r="Q1569" s="33"/>
      <c r="R1569" s="34"/>
    </row>
    <row r="1570" spans="1:18" ht="15.75" customHeight="1">
      <c r="A1570" s="22"/>
      <c r="B1570" s="27" t="s">
        <v>34</v>
      </c>
      <c r="C1570" s="27">
        <v>1128299</v>
      </c>
      <c r="D1570" s="28">
        <v>44464</v>
      </c>
      <c r="E1570" s="27" t="s">
        <v>35</v>
      </c>
      <c r="F1570" s="27" t="s">
        <v>74</v>
      </c>
      <c r="G1570" s="27" t="s">
        <v>75</v>
      </c>
      <c r="H1570" s="27" t="s">
        <v>28</v>
      </c>
      <c r="I1570" s="29">
        <v>0.60000000000000009</v>
      </c>
      <c r="J1570" s="30">
        <v>2250</v>
      </c>
      <c r="K1570" s="31">
        <f t="shared" si="12"/>
        <v>1350.0000000000002</v>
      </c>
      <c r="L1570" s="31">
        <f t="shared" si="13"/>
        <v>540.00000000000011</v>
      </c>
      <c r="M1570" s="32">
        <v>0.4</v>
      </c>
      <c r="O1570" s="37"/>
      <c r="P1570" s="38"/>
      <c r="Q1570" s="33"/>
      <c r="R1570" s="34"/>
    </row>
    <row r="1571" spans="1:18" ht="15.75" customHeight="1">
      <c r="A1571" s="22"/>
      <c r="B1571" s="27" t="s">
        <v>34</v>
      </c>
      <c r="C1571" s="27">
        <v>1128299</v>
      </c>
      <c r="D1571" s="28">
        <v>44464</v>
      </c>
      <c r="E1571" s="27" t="s">
        <v>35</v>
      </c>
      <c r="F1571" s="27" t="s">
        <v>74</v>
      </c>
      <c r="G1571" s="27" t="s">
        <v>75</v>
      </c>
      <c r="H1571" s="27" t="s">
        <v>29</v>
      </c>
      <c r="I1571" s="29">
        <v>0.44999999999999996</v>
      </c>
      <c r="J1571" s="30">
        <v>2500</v>
      </c>
      <c r="K1571" s="31">
        <f t="shared" si="12"/>
        <v>1125</v>
      </c>
      <c r="L1571" s="31">
        <f t="shared" si="13"/>
        <v>337.5</v>
      </c>
      <c r="M1571" s="32">
        <v>0.3</v>
      </c>
      <c r="O1571" s="37"/>
      <c r="P1571" s="38"/>
      <c r="Q1571" s="33"/>
      <c r="R1571" s="34"/>
    </row>
    <row r="1572" spans="1:18" ht="15.75" customHeight="1">
      <c r="A1572" s="22"/>
      <c r="B1572" s="27" t="s">
        <v>34</v>
      </c>
      <c r="C1572" s="27">
        <v>1128299</v>
      </c>
      <c r="D1572" s="28">
        <v>44493</v>
      </c>
      <c r="E1572" s="27" t="s">
        <v>35</v>
      </c>
      <c r="F1572" s="27" t="s">
        <v>74</v>
      </c>
      <c r="G1572" s="27" t="s">
        <v>75</v>
      </c>
      <c r="H1572" s="27" t="s">
        <v>24</v>
      </c>
      <c r="I1572" s="29">
        <v>0.4</v>
      </c>
      <c r="J1572" s="30">
        <v>3500</v>
      </c>
      <c r="K1572" s="31">
        <f t="shared" si="12"/>
        <v>1400</v>
      </c>
      <c r="L1572" s="31">
        <f t="shared" si="13"/>
        <v>489.99999999999994</v>
      </c>
      <c r="M1572" s="32">
        <v>0.35</v>
      </c>
      <c r="O1572" s="37"/>
      <c r="P1572" s="38"/>
      <c r="Q1572" s="33"/>
      <c r="R1572" s="34"/>
    </row>
    <row r="1573" spans="1:18" ht="15.75" customHeight="1">
      <c r="A1573" s="22"/>
      <c r="B1573" s="27" t="s">
        <v>34</v>
      </c>
      <c r="C1573" s="27">
        <v>1128299</v>
      </c>
      <c r="D1573" s="28">
        <v>44493</v>
      </c>
      <c r="E1573" s="27" t="s">
        <v>35</v>
      </c>
      <c r="F1573" s="27" t="s">
        <v>74</v>
      </c>
      <c r="G1573" s="27" t="s">
        <v>75</v>
      </c>
      <c r="H1573" s="27" t="s">
        <v>25</v>
      </c>
      <c r="I1573" s="29">
        <v>0.55000000000000016</v>
      </c>
      <c r="J1573" s="30">
        <v>5250</v>
      </c>
      <c r="K1573" s="31">
        <f t="shared" si="12"/>
        <v>2887.5000000000009</v>
      </c>
      <c r="L1573" s="31">
        <f t="shared" si="13"/>
        <v>1010.6250000000002</v>
      </c>
      <c r="M1573" s="32">
        <v>0.35</v>
      </c>
      <c r="O1573" s="37"/>
      <c r="P1573" s="38"/>
      <c r="Q1573" s="33"/>
      <c r="R1573" s="34"/>
    </row>
    <row r="1574" spans="1:18" ht="15.75" customHeight="1">
      <c r="A1574" s="22"/>
      <c r="B1574" s="27" t="s">
        <v>34</v>
      </c>
      <c r="C1574" s="27">
        <v>1128299</v>
      </c>
      <c r="D1574" s="28">
        <v>44493</v>
      </c>
      <c r="E1574" s="27" t="s">
        <v>35</v>
      </c>
      <c r="F1574" s="27" t="s">
        <v>74</v>
      </c>
      <c r="G1574" s="27" t="s">
        <v>75</v>
      </c>
      <c r="H1574" s="27" t="s">
        <v>26</v>
      </c>
      <c r="I1574" s="29">
        <v>0.50000000000000011</v>
      </c>
      <c r="J1574" s="30">
        <v>3500</v>
      </c>
      <c r="K1574" s="31">
        <f t="shared" si="12"/>
        <v>1750.0000000000005</v>
      </c>
      <c r="L1574" s="31">
        <f t="shared" si="13"/>
        <v>612.50000000000011</v>
      </c>
      <c r="M1574" s="32">
        <v>0.35</v>
      </c>
      <c r="O1574" s="37"/>
      <c r="P1574" s="38"/>
      <c r="Q1574" s="33"/>
      <c r="R1574" s="34"/>
    </row>
    <row r="1575" spans="1:18" ht="15.75" customHeight="1">
      <c r="A1575" s="22"/>
      <c r="B1575" s="27" t="s">
        <v>34</v>
      </c>
      <c r="C1575" s="27">
        <v>1128299</v>
      </c>
      <c r="D1575" s="28">
        <v>44493</v>
      </c>
      <c r="E1575" s="27" t="s">
        <v>35</v>
      </c>
      <c r="F1575" s="27" t="s">
        <v>74</v>
      </c>
      <c r="G1575" s="27" t="s">
        <v>75</v>
      </c>
      <c r="H1575" s="27" t="s">
        <v>27</v>
      </c>
      <c r="I1575" s="29">
        <v>0.45000000000000007</v>
      </c>
      <c r="J1575" s="30">
        <v>3250</v>
      </c>
      <c r="K1575" s="31">
        <f t="shared" si="12"/>
        <v>1462.5000000000002</v>
      </c>
      <c r="L1575" s="31">
        <f t="shared" si="13"/>
        <v>511.87500000000006</v>
      </c>
      <c r="M1575" s="32">
        <v>0.35</v>
      </c>
      <c r="O1575" s="37"/>
      <c r="P1575" s="38"/>
      <c r="Q1575" s="33"/>
      <c r="R1575" s="34"/>
    </row>
    <row r="1576" spans="1:18" ht="15.75" customHeight="1">
      <c r="A1576" s="22"/>
      <c r="B1576" s="27" t="s">
        <v>34</v>
      </c>
      <c r="C1576" s="27">
        <v>1128299</v>
      </c>
      <c r="D1576" s="28">
        <v>44493</v>
      </c>
      <c r="E1576" s="27" t="s">
        <v>35</v>
      </c>
      <c r="F1576" s="27" t="s">
        <v>74</v>
      </c>
      <c r="G1576" s="27" t="s">
        <v>75</v>
      </c>
      <c r="H1576" s="27" t="s">
        <v>28</v>
      </c>
      <c r="I1576" s="29">
        <v>0.55000000000000004</v>
      </c>
      <c r="J1576" s="30">
        <v>3000</v>
      </c>
      <c r="K1576" s="31">
        <f t="shared" si="12"/>
        <v>1650.0000000000002</v>
      </c>
      <c r="L1576" s="31">
        <f t="shared" si="13"/>
        <v>660.00000000000011</v>
      </c>
      <c r="M1576" s="32">
        <v>0.4</v>
      </c>
      <c r="O1576" s="37"/>
      <c r="P1576" s="38"/>
      <c r="Q1576" s="33"/>
      <c r="R1576" s="34"/>
    </row>
    <row r="1577" spans="1:18" ht="15.75" customHeight="1">
      <c r="A1577" s="22"/>
      <c r="B1577" s="27" t="s">
        <v>34</v>
      </c>
      <c r="C1577" s="27">
        <v>1128299</v>
      </c>
      <c r="D1577" s="28">
        <v>44493</v>
      </c>
      <c r="E1577" s="27" t="s">
        <v>35</v>
      </c>
      <c r="F1577" s="27" t="s">
        <v>74</v>
      </c>
      <c r="G1577" s="27" t="s">
        <v>75</v>
      </c>
      <c r="H1577" s="27" t="s">
        <v>29</v>
      </c>
      <c r="I1577" s="29">
        <v>0.60000000000000009</v>
      </c>
      <c r="J1577" s="30">
        <v>3500</v>
      </c>
      <c r="K1577" s="31">
        <f t="shared" si="12"/>
        <v>2100.0000000000005</v>
      </c>
      <c r="L1577" s="31">
        <f t="shared" si="13"/>
        <v>630.00000000000011</v>
      </c>
      <c r="M1577" s="32">
        <v>0.3</v>
      </c>
      <c r="O1577" s="37"/>
      <c r="P1577" s="38"/>
      <c r="Q1577" s="33"/>
      <c r="R1577" s="34"/>
    </row>
    <row r="1578" spans="1:18" ht="15.75" customHeight="1">
      <c r="A1578" s="22"/>
      <c r="B1578" s="27" t="s">
        <v>34</v>
      </c>
      <c r="C1578" s="27">
        <v>1128299</v>
      </c>
      <c r="D1578" s="28">
        <v>44524</v>
      </c>
      <c r="E1578" s="27" t="s">
        <v>35</v>
      </c>
      <c r="F1578" s="27" t="s">
        <v>74</v>
      </c>
      <c r="G1578" s="27" t="s">
        <v>75</v>
      </c>
      <c r="H1578" s="27" t="s">
        <v>24</v>
      </c>
      <c r="I1578" s="29">
        <v>0.45000000000000007</v>
      </c>
      <c r="J1578" s="30">
        <v>5750</v>
      </c>
      <c r="K1578" s="31">
        <f t="shared" si="12"/>
        <v>2587.5000000000005</v>
      </c>
      <c r="L1578" s="31">
        <f t="shared" si="13"/>
        <v>905.62500000000011</v>
      </c>
      <c r="M1578" s="32">
        <v>0.35</v>
      </c>
      <c r="O1578" s="37"/>
      <c r="P1578" s="38"/>
      <c r="Q1578" s="33"/>
      <c r="R1578" s="34"/>
    </row>
    <row r="1579" spans="1:18" ht="15.75" customHeight="1">
      <c r="A1579" s="22"/>
      <c r="B1579" s="27" t="s">
        <v>34</v>
      </c>
      <c r="C1579" s="27">
        <v>1128299</v>
      </c>
      <c r="D1579" s="28">
        <v>44524</v>
      </c>
      <c r="E1579" s="27" t="s">
        <v>35</v>
      </c>
      <c r="F1579" s="27" t="s">
        <v>74</v>
      </c>
      <c r="G1579" s="27" t="s">
        <v>75</v>
      </c>
      <c r="H1579" s="27" t="s">
        <v>25</v>
      </c>
      <c r="I1579" s="29">
        <v>0.50000000000000011</v>
      </c>
      <c r="J1579" s="30">
        <v>6500</v>
      </c>
      <c r="K1579" s="31">
        <f t="shared" si="12"/>
        <v>3250.0000000000009</v>
      </c>
      <c r="L1579" s="31">
        <f t="shared" si="13"/>
        <v>1137.5000000000002</v>
      </c>
      <c r="M1579" s="32">
        <v>0.35</v>
      </c>
      <c r="O1579" s="37"/>
      <c r="P1579" s="38"/>
      <c r="Q1579" s="33"/>
      <c r="R1579" s="34"/>
    </row>
    <row r="1580" spans="1:18" ht="15.75" customHeight="1">
      <c r="A1580" s="22"/>
      <c r="B1580" s="27" t="s">
        <v>34</v>
      </c>
      <c r="C1580" s="27">
        <v>1128299</v>
      </c>
      <c r="D1580" s="28">
        <v>44524</v>
      </c>
      <c r="E1580" s="27" t="s">
        <v>35</v>
      </c>
      <c r="F1580" s="27" t="s">
        <v>74</v>
      </c>
      <c r="G1580" s="27" t="s">
        <v>75</v>
      </c>
      <c r="H1580" s="27" t="s">
        <v>26</v>
      </c>
      <c r="I1580" s="29">
        <v>0.45000000000000007</v>
      </c>
      <c r="J1580" s="30">
        <v>4750</v>
      </c>
      <c r="K1580" s="31">
        <f t="shared" si="12"/>
        <v>2137.5000000000005</v>
      </c>
      <c r="L1580" s="31">
        <f t="shared" si="13"/>
        <v>748.12500000000011</v>
      </c>
      <c r="M1580" s="32">
        <v>0.35</v>
      </c>
      <c r="O1580" s="37"/>
      <c r="P1580" s="38"/>
      <c r="Q1580" s="33"/>
      <c r="R1580" s="34"/>
    </row>
    <row r="1581" spans="1:18" ht="15.75" customHeight="1">
      <c r="A1581" s="22"/>
      <c r="B1581" s="27" t="s">
        <v>34</v>
      </c>
      <c r="C1581" s="27">
        <v>1128299</v>
      </c>
      <c r="D1581" s="28">
        <v>44524</v>
      </c>
      <c r="E1581" s="27" t="s">
        <v>35</v>
      </c>
      <c r="F1581" s="27" t="s">
        <v>74</v>
      </c>
      <c r="G1581" s="27" t="s">
        <v>75</v>
      </c>
      <c r="H1581" s="27" t="s">
        <v>27</v>
      </c>
      <c r="I1581" s="29">
        <v>0.55000000000000016</v>
      </c>
      <c r="J1581" s="30">
        <v>4500</v>
      </c>
      <c r="K1581" s="31">
        <f t="shared" si="12"/>
        <v>2475.0000000000009</v>
      </c>
      <c r="L1581" s="31">
        <f t="shared" si="13"/>
        <v>866.25000000000023</v>
      </c>
      <c r="M1581" s="32">
        <v>0.35</v>
      </c>
      <c r="O1581" s="37"/>
      <c r="P1581" s="38"/>
      <c r="Q1581" s="33"/>
      <c r="R1581" s="34"/>
    </row>
    <row r="1582" spans="1:18" ht="15.75" customHeight="1">
      <c r="A1582" s="22"/>
      <c r="B1582" s="27" t="s">
        <v>34</v>
      </c>
      <c r="C1582" s="27">
        <v>1128299</v>
      </c>
      <c r="D1582" s="28">
        <v>44524</v>
      </c>
      <c r="E1582" s="27" t="s">
        <v>35</v>
      </c>
      <c r="F1582" s="27" t="s">
        <v>74</v>
      </c>
      <c r="G1582" s="27" t="s">
        <v>75</v>
      </c>
      <c r="H1582" s="27" t="s">
        <v>28</v>
      </c>
      <c r="I1582" s="29">
        <v>0.75000000000000011</v>
      </c>
      <c r="J1582" s="30">
        <v>4250</v>
      </c>
      <c r="K1582" s="31">
        <f t="shared" si="12"/>
        <v>3187.5000000000005</v>
      </c>
      <c r="L1582" s="31">
        <f t="shared" si="13"/>
        <v>1275.0000000000002</v>
      </c>
      <c r="M1582" s="32">
        <v>0.4</v>
      </c>
      <c r="O1582" s="37"/>
      <c r="P1582" s="38"/>
      <c r="Q1582" s="33"/>
      <c r="R1582" s="34"/>
    </row>
    <row r="1583" spans="1:18" ht="15.75" customHeight="1">
      <c r="A1583" s="22"/>
      <c r="B1583" s="27" t="s">
        <v>34</v>
      </c>
      <c r="C1583" s="27">
        <v>1128299</v>
      </c>
      <c r="D1583" s="28">
        <v>44524</v>
      </c>
      <c r="E1583" s="27" t="s">
        <v>35</v>
      </c>
      <c r="F1583" s="27" t="s">
        <v>74</v>
      </c>
      <c r="G1583" s="27" t="s">
        <v>75</v>
      </c>
      <c r="H1583" s="27" t="s">
        <v>29</v>
      </c>
      <c r="I1583" s="29">
        <v>0.80000000000000016</v>
      </c>
      <c r="J1583" s="30">
        <v>5500</v>
      </c>
      <c r="K1583" s="31">
        <f t="shared" si="12"/>
        <v>4400.0000000000009</v>
      </c>
      <c r="L1583" s="31">
        <f t="shared" si="13"/>
        <v>1320.0000000000002</v>
      </c>
      <c r="M1583" s="32">
        <v>0.3</v>
      </c>
      <c r="O1583" s="37"/>
      <c r="P1583" s="38"/>
      <c r="Q1583" s="33"/>
      <c r="R1583" s="34"/>
    </row>
    <row r="1584" spans="1:18" ht="15.75" customHeight="1">
      <c r="A1584" s="22"/>
      <c r="B1584" s="27" t="s">
        <v>34</v>
      </c>
      <c r="C1584" s="27">
        <v>1128299</v>
      </c>
      <c r="D1584" s="28">
        <v>44553</v>
      </c>
      <c r="E1584" s="27" t="s">
        <v>35</v>
      </c>
      <c r="F1584" s="27" t="s">
        <v>74</v>
      </c>
      <c r="G1584" s="27" t="s">
        <v>75</v>
      </c>
      <c r="H1584" s="27" t="s">
        <v>24</v>
      </c>
      <c r="I1584" s="29">
        <v>0.65000000000000013</v>
      </c>
      <c r="J1584" s="30">
        <v>7500</v>
      </c>
      <c r="K1584" s="31">
        <f t="shared" si="12"/>
        <v>4875.0000000000009</v>
      </c>
      <c r="L1584" s="31">
        <f t="shared" si="13"/>
        <v>1706.2500000000002</v>
      </c>
      <c r="M1584" s="32">
        <v>0.35</v>
      </c>
      <c r="O1584" s="37"/>
      <c r="P1584" s="38"/>
      <c r="Q1584" s="33"/>
      <c r="R1584" s="34"/>
    </row>
    <row r="1585" spans="1:18" ht="15.75" customHeight="1">
      <c r="A1585" s="22"/>
      <c r="B1585" s="27" t="s">
        <v>34</v>
      </c>
      <c r="C1585" s="27">
        <v>1128299</v>
      </c>
      <c r="D1585" s="28">
        <v>44553</v>
      </c>
      <c r="E1585" s="27" t="s">
        <v>35</v>
      </c>
      <c r="F1585" s="27" t="s">
        <v>74</v>
      </c>
      <c r="G1585" s="27" t="s">
        <v>75</v>
      </c>
      <c r="H1585" s="27" t="s">
        <v>25</v>
      </c>
      <c r="I1585" s="29">
        <v>0.75000000000000022</v>
      </c>
      <c r="J1585" s="30">
        <v>7500</v>
      </c>
      <c r="K1585" s="31">
        <f t="shared" si="12"/>
        <v>5625.0000000000018</v>
      </c>
      <c r="L1585" s="31">
        <f t="shared" si="13"/>
        <v>1968.7500000000005</v>
      </c>
      <c r="M1585" s="32">
        <v>0.35</v>
      </c>
      <c r="O1585" s="37"/>
      <c r="P1585" s="38"/>
      <c r="Q1585" s="33"/>
      <c r="R1585" s="34"/>
    </row>
    <row r="1586" spans="1:18" ht="15.75" customHeight="1">
      <c r="A1586" s="22"/>
      <c r="B1586" s="27" t="s">
        <v>34</v>
      </c>
      <c r="C1586" s="27">
        <v>1128299</v>
      </c>
      <c r="D1586" s="28">
        <v>44553</v>
      </c>
      <c r="E1586" s="27" t="s">
        <v>35</v>
      </c>
      <c r="F1586" s="27" t="s">
        <v>74</v>
      </c>
      <c r="G1586" s="27" t="s">
        <v>75</v>
      </c>
      <c r="H1586" s="27" t="s">
        <v>26</v>
      </c>
      <c r="I1586" s="29">
        <v>0.70000000000000018</v>
      </c>
      <c r="J1586" s="30">
        <v>5500</v>
      </c>
      <c r="K1586" s="31">
        <f t="shared" si="12"/>
        <v>3850.0000000000009</v>
      </c>
      <c r="L1586" s="31">
        <f t="shared" si="13"/>
        <v>1347.5000000000002</v>
      </c>
      <c r="M1586" s="32">
        <v>0.35</v>
      </c>
      <c r="O1586" s="37"/>
      <c r="P1586" s="38"/>
      <c r="Q1586" s="33"/>
      <c r="R1586" s="34"/>
    </row>
    <row r="1587" spans="1:18" ht="15.75" customHeight="1">
      <c r="A1587" s="22"/>
      <c r="B1587" s="27" t="s">
        <v>34</v>
      </c>
      <c r="C1587" s="27">
        <v>1128299</v>
      </c>
      <c r="D1587" s="28">
        <v>44553</v>
      </c>
      <c r="E1587" s="27" t="s">
        <v>35</v>
      </c>
      <c r="F1587" s="27" t="s">
        <v>74</v>
      </c>
      <c r="G1587" s="27" t="s">
        <v>75</v>
      </c>
      <c r="H1587" s="27" t="s">
        <v>27</v>
      </c>
      <c r="I1587" s="29">
        <v>0.70000000000000018</v>
      </c>
      <c r="J1587" s="30">
        <v>5500</v>
      </c>
      <c r="K1587" s="31">
        <f t="shared" si="12"/>
        <v>3850.0000000000009</v>
      </c>
      <c r="L1587" s="31">
        <f t="shared" si="13"/>
        <v>1347.5000000000002</v>
      </c>
      <c r="M1587" s="32">
        <v>0.35</v>
      </c>
      <c r="O1587" s="37"/>
      <c r="P1587" s="38"/>
      <c r="Q1587" s="33"/>
      <c r="R1587" s="34"/>
    </row>
    <row r="1588" spans="1:18" ht="15.75" customHeight="1">
      <c r="A1588" s="22"/>
      <c r="B1588" s="27" t="s">
        <v>34</v>
      </c>
      <c r="C1588" s="27">
        <v>1128299</v>
      </c>
      <c r="D1588" s="28">
        <v>44553</v>
      </c>
      <c r="E1588" s="27" t="s">
        <v>35</v>
      </c>
      <c r="F1588" s="27" t="s">
        <v>74</v>
      </c>
      <c r="G1588" s="27" t="s">
        <v>75</v>
      </c>
      <c r="H1588" s="27" t="s">
        <v>28</v>
      </c>
      <c r="I1588" s="29">
        <v>0.80000000000000016</v>
      </c>
      <c r="J1588" s="30">
        <v>4750</v>
      </c>
      <c r="K1588" s="31">
        <f t="shared" si="12"/>
        <v>3800.0000000000009</v>
      </c>
      <c r="L1588" s="31">
        <f t="shared" si="13"/>
        <v>1520.0000000000005</v>
      </c>
      <c r="M1588" s="32">
        <v>0.4</v>
      </c>
      <c r="O1588" s="37"/>
      <c r="P1588" s="38"/>
      <c r="Q1588" s="33"/>
      <c r="R1588" s="34"/>
    </row>
    <row r="1589" spans="1:18" ht="15.75" customHeight="1">
      <c r="A1589" s="22"/>
      <c r="B1589" s="27" t="s">
        <v>34</v>
      </c>
      <c r="C1589" s="27">
        <v>1128299</v>
      </c>
      <c r="D1589" s="28">
        <v>44553</v>
      </c>
      <c r="E1589" s="27" t="s">
        <v>35</v>
      </c>
      <c r="F1589" s="27" t="s">
        <v>74</v>
      </c>
      <c r="G1589" s="27" t="s">
        <v>75</v>
      </c>
      <c r="H1589" s="27" t="s">
        <v>29</v>
      </c>
      <c r="I1589" s="29">
        <v>0.8500000000000002</v>
      </c>
      <c r="J1589" s="30">
        <v>5750</v>
      </c>
      <c r="K1589" s="31">
        <f t="shared" si="12"/>
        <v>4887.5000000000009</v>
      </c>
      <c r="L1589" s="31">
        <f t="shared" si="13"/>
        <v>1466.2500000000002</v>
      </c>
      <c r="M1589" s="32">
        <v>0.3</v>
      </c>
      <c r="O1589" s="37"/>
      <c r="P1589" s="38"/>
      <c r="Q1589" s="33"/>
      <c r="R1589" s="34"/>
    </row>
    <row r="1590" spans="1:18" ht="15.75" customHeight="1">
      <c r="A1590" s="22" t="s">
        <v>46</v>
      </c>
      <c r="B1590" s="27" t="s">
        <v>21</v>
      </c>
      <c r="C1590" s="27">
        <v>1185732</v>
      </c>
      <c r="D1590" s="28">
        <v>44215</v>
      </c>
      <c r="E1590" s="27" t="s">
        <v>53</v>
      </c>
      <c r="F1590" s="27" t="s">
        <v>76</v>
      </c>
      <c r="G1590" s="27" t="s">
        <v>77</v>
      </c>
      <c r="H1590" s="27" t="s">
        <v>24</v>
      </c>
      <c r="I1590" s="29">
        <v>0.35</v>
      </c>
      <c r="J1590" s="30">
        <v>7500</v>
      </c>
      <c r="K1590" s="31">
        <f t="shared" si="12"/>
        <v>2625</v>
      </c>
      <c r="L1590" s="31">
        <f t="shared" si="13"/>
        <v>1312.5</v>
      </c>
      <c r="M1590" s="32">
        <v>0.5</v>
      </c>
      <c r="O1590" s="37"/>
      <c r="P1590" s="38"/>
      <c r="Q1590" s="33"/>
      <c r="R1590" s="34"/>
    </row>
    <row r="1591" spans="1:18" ht="15.75" customHeight="1">
      <c r="A1591" s="22"/>
      <c r="B1591" s="27" t="s">
        <v>21</v>
      </c>
      <c r="C1591" s="27">
        <v>1185732</v>
      </c>
      <c r="D1591" s="28">
        <v>44215</v>
      </c>
      <c r="E1591" s="27" t="s">
        <v>53</v>
      </c>
      <c r="F1591" s="27" t="s">
        <v>76</v>
      </c>
      <c r="G1591" s="27" t="s">
        <v>77</v>
      </c>
      <c r="H1591" s="27" t="s">
        <v>25</v>
      </c>
      <c r="I1591" s="29">
        <v>0.35</v>
      </c>
      <c r="J1591" s="30">
        <v>5500</v>
      </c>
      <c r="K1591" s="31">
        <f t="shared" si="12"/>
        <v>1924.9999999999998</v>
      </c>
      <c r="L1591" s="31">
        <f t="shared" si="13"/>
        <v>769.99999999999989</v>
      </c>
      <c r="M1591" s="32">
        <v>0.39999999999999997</v>
      </c>
      <c r="O1591" s="37"/>
      <c r="P1591" s="38"/>
      <c r="Q1591" s="33"/>
      <c r="R1591" s="34"/>
    </row>
    <row r="1592" spans="1:18" ht="15.75" customHeight="1">
      <c r="A1592" s="22"/>
      <c r="B1592" s="27" t="s">
        <v>21</v>
      </c>
      <c r="C1592" s="27">
        <v>1185732</v>
      </c>
      <c r="D1592" s="28">
        <v>44215</v>
      </c>
      <c r="E1592" s="27" t="s">
        <v>53</v>
      </c>
      <c r="F1592" s="27" t="s">
        <v>76</v>
      </c>
      <c r="G1592" s="27" t="s">
        <v>77</v>
      </c>
      <c r="H1592" s="27" t="s">
        <v>26</v>
      </c>
      <c r="I1592" s="29">
        <v>0.25</v>
      </c>
      <c r="J1592" s="30">
        <v>5500</v>
      </c>
      <c r="K1592" s="31">
        <f t="shared" si="12"/>
        <v>1375</v>
      </c>
      <c r="L1592" s="31">
        <f t="shared" si="13"/>
        <v>412.5</v>
      </c>
      <c r="M1592" s="32">
        <v>0.3</v>
      </c>
      <c r="O1592" s="37"/>
      <c r="P1592" s="38"/>
      <c r="Q1592" s="33"/>
      <c r="R1592" s="34"/>
    </row>
    <row r="1593" spans="1:18" ht="15.75" customHeight="1">
      <c r="A1593" s="22"/>
      <c r="B1593" s="27" t="s">
        <v>21</v>
      </c>
      <c r="C1593" s="27">
        <v>1185732</v>
      </c>
      <c r="D1593" s="28">
        <v>44215</v>
      </c>
      <c r="E1593" s="27" t="s">
        <v>53</v>
      </c>
      <c r="F1593" s="27" t="s">
        <v>76</v>
      </c>
      <c r="G1593" s="27" t="s">
        <v>77</v>
      </c>
      <c r="H1593" s="27" t="s">
        <v>27</v>
      </c>
      <c r="I1593" s="29">
        <v>0.29999999999999993</v>
      </c>
      <c r="J1593" s="30">
        <v>4000</v>
      </c>
      <c r="K1593" s="31">
        <f t="shared" si="12"/>
        <v>1199.9999999999998</v>
      </c>
      <c r="L1593" s="31">
        <f t="shared" si="13"/>
        <v>419.99999999999989</v>
      </c>
      <c r="M1593" s="32">
        <v>0.35</v>
      </c>
      <c r="O1593" s="37"/>
      <c r="P1593" s="38"/>
      <c r="Q1593" s="33"/>
      <c r="R1593" s="34"/>
    </row>
    <row r="1594" spans="1:18" ht="15.75" customHeight="1">
      <c r="A1594" s="22"/>
      <c r="B1594" s="27" t="s">
        <v>21</v>
      </c>
      <c r="C1594" s="27">
        <v>1185732</v>
      </c>
      <c r="D1594" s="28">
        <v>44215</v>
      </c>
      <c r="E1594" s="27" t="s">
        <v>53</v>
      </c>
      <c r="F1594" s="27" t="s">
        <v>76</v>
      </c>
      <c r="G1594" s="27" t="s">
        <v>77</v>
      </c>
      <c r="H1594" s="27" t="s">
        <v>28</v>
      </c>
      <c r="I1594" s="29">
        <v>0.45000000000000007</v>
      </c>
      <c r="J1594" s="30">
        <v>4500</v>
      </c>
      <c r="K1594" s="31">
        <f t="shared" si="12"/>
        <v>2025.0000000000002</v>
      </c>
      <c r="L1594" s="31">
        <f t="shared" si="13"/>
        <v>810</v>
      </c>
      <c r="M1594" s="32">
        <v>0.39999999999999997</v>
      </c>
      <c r="O1594" s="37"/>
      <c r="P1594" s="38"/>
      <c r="Q1594" s="33"/>
      <c r="R1594" s="34"/>
    </row>
    <row r="1595" spans="1:18" ht="15.75" customHeight="1">
      <c r="A1595" s="22"/>
      <c r="B1595" s="27" t="s">
        <v>21</v>
      </c>
      <c r="C1595" s="27">
        <v>1185732</v>
      </c>
      <c r="D1595" s="28">
        <v>44215</v>
      </c>
      <c r="E1595" s="27" t="s">
        <v>53</v>
      </c>
      <c r="F1595" s="27" t="s">
        <v>76</v>
      </c>
      <c r="G1595" s="27" t="s">
        <v>77</v>
      </c>
      <c r="H1595" s="27" t="s">
        <v>29</v>
      </c>
      <c r="I1595" s="29">
        <v>0.35</v>
      </c>
      <c r="J1595" s="30">
        <v>5500</v>
      </c>
      <c r="K1595" s="31">
        <f t="shared" si="12"/>
        <v>1924.9999999999998</v>
      </c>
      <c r="L1595" s="31">
        <f t="shared" si="13"/>
        <v>1058.75</v>
      </c>
      <c r="M1595" s="32">
        <v>0.55000000000000004</v>
      </c>
      <c r="O1595" s="37"/>
      <c r="P1595" s="38"/>
      <c r="Q1595" s="33"/>
      <c r="R1595" s="34"/>
    </row>
    <row r="1596" spans="1:18" ht="15.75" customHeight="1">
      <c r="A1596" s="22"/>
      <c r="B1596" s="27" t="s">
        <v>21</v>
      </c>
      <c r="C1596" s="27">
        <v>1185732</v>
      </c>
      <c r="D1596" s="28">
        <v>44244</v>
      </c>
      <c r="E1596" s="27" t="s">
        <v>53</v>
      </c>
      <c r="F1596" s="27" t="s">
        <v>76</v>
      </c>
      <c r="G1596" s="27" t="s">
        <v>77</v>
      </c>
      <c r="H1596" s="27" t="s">
        <v>24</v>
      </c>
      <c r="I1596" s="29">
        <v>0.35</v>
      </c>
      <c r="J1596" s="30">
        <v>8000</v>
      </c>
      <c r="K1596" s="31">
        <f t="shared" si="12"/>
        <v>2800</v>
      </c>
      <c r="L1596" s="31">
        <f t="shared" si="13"/>
        <v>1400</v>
      </c>
      <c r="M1596" s="32">
        <v>0.5</v>
      </c>
      <c r="O1596" s="37"/>
      <c r="P1596" s="38"/>
      <c r="Q1596" s="33"/>
      <c r="R1596" s="34"/>
    </row>
    <row r="1597" spans="1:18" ht="15.75" customHeight="1">
      <c r="A1597" s="22"/>
      <c r="B1597" s="27" t="s">
        <v>21</v>
      </c>
      <c r="C1597" s="27">
        <v>1185732</v>
      </c>
      <c r="D1597" s="28">
        <v>44244</v>
      </c>
      <c r="E1597" s="27" t="s">
        <v>53</v>
      </c>
      <c r="F1597" s="27" t="s">
        <v>76</v>
      </c>
      <c r="G1597" s="27" t="s">
        <v>77</v>
      </c>
      <c r="H1597" s="27" t="s">
        <v>25</v>
      </c>
      <c r="I1597" s="29">
        <v>0.35</v>
      </c>
      <c r="J1597" s="30">
        <v>4500</v>
      </c>
      <c r="K1597" s="31">
        <f t="shared" si="12"/>
        <v>1575</v>
      </c>
      <c r="L1597" s="31">
        <f t="shared" si="13"/>
        <v>630</v>
      </c>
      <c r="M1597" s="32">
        <v>0.39999999999999997</v>
      </c>
      <c r="O1597" s="37"/>
      <c r="P1597" s="38"/>
      <c r="Q1597" s="33"/>
      <c r="R1597" s="34"/>
    </row>
    <row r="1598" spans="1:18" ht="15.75" customHeight="1">
      <c r="A1598" s="22"/>
      <c r="B1598" s="27" t="s">
        <v>21</v>
      </c>
      <c r="C1598" s="27">
        <v>1185732</v>
      </c>
      <c r="D1598" s="28">
        <v>44244</v>
      </c>
      <c r="E1598" s="27" t="s">
        <v>53</v>
      </c>
      <c r="F1598" s="27" t="s">
        <v>76</v>
      </c>
      <c r="G1598" s="27" t="s">
        <v>77</v>
      </c>
      <c r="H1598" s="27" t="s">
        <v>26</v>
      </c>
      <c r="I1598" s="29">
        <v>0.25</v>
      </c>
      <c r="J1598" s="30">
        <v>5000</v>
      </c>
      <c r="K1598" s="31">
        <f t="shared" si="12"/>
        <v>1250</v>
      </c>
      <c r="L1598" s="31">
        <f t="shared" si="13"/>
        <v>375</v>
      </c>
      <c r="M1598" s="32">
        <v>0.3</v>
      </c>
      <c r="O1598" s="37"/>
      <c r="P1598" s="38"/>
      <c r="Q1598" s="33"/>
      <c r="R1598" s="34"/>
    </row>
    <row r="1599" spans="1:18" ht="15.75" customHeight="1">
      <c r="A1599" s="22"/>
      <c r="B1599" s="27" t="s">
        <v>21</v>
      </c>
      <c r="C1599" s="27">
        <v>1185732</v>
      </c>
      <c r="D1599" s="28">
        <v>44244</v>
      </c>
      <c r="E1599" s="27" t="s">
        <v>53</v>
      </c>
      <c r="F1599" s="27" t="s">
        <v>76</v>
      </c>
      <c r="G1599" s="27" t="s">
        <v>77</v>
      </c>
      <c r="H1599" s="27" t="s">
        <v>27</v>
      </c>
      <c r="I1599" s="29">
        <v>0.29999999999999993</v>
      </c>
      <c r="J1599" s="30">
        <v>3750</v>
      </c>
      <c r="K1599" s="31">
        <f t="shared" si="12"/>
        <v>1124.9999999999998</v>
      </c>
      <c r="L1599" s="31">
        <f t="shared" si="13"/>
        <v>393.74999999999989</v>
      </c>
      <c r="M1599" s="32">
        <v>0.35</v>
      </c>
      <c r="O1599" s="37"/>
      <c r="P1599" s="38"/>
      <c r="Q1599" s="33"/>
      <c r="R1599" s="34"/>
    </row>
    <row r="1600" spans="1:18" ht="15.75" customHeight="1">
      <c r="A1600" s="22"/>
      <c r="B1600" s="27" t="s">
        <v>21</v>
      </c>
      <c r="C1600" s="27">
        <v>1185732</v>
      </c>
      <c r="D1600" s="28">
        <v>44244</v>
      </c>
      <c r="E1600" s="27" t="s">
        <v>53</v>
      </c>
      <c r="F1600" s="27" t="s">
        <v>76</v>
      </c>
      <c r="G1600" s="27" t="s">
        <v>77</v>
      </c>
      <c r="H1600" s="27" t="s">
        <v>28</v>
      </c>
      <c r="I1600" s="29">
        <v>0.45000000000000007</v>
      </c>
      <c r="J1600" s="30">
        <v>4500</v>
      </c>
      <c r="K1600" s="31">
        <f t="shared" si="12"/>
        <v>2025.0000000000002</v>
      </c>
      <c r="L1600" s="31">
        <f t="shared" si="13"/>
        <v>810</v>
      </c>
      <c r="M1600" s="32">
        <v>0.39999999999999997</v>
      </c>
      <c r="O1600" s="37"/>
      <c r="P1600" s="38"/>
      <c r="Q1600" s="33"/>
      <c r="R1600" s="34"/>
    </row>
    <row r="1601" spans="1:18" ht="15.75" customHeight="1">
      <c r="A1601" s="22"/>
      <c r="B1601" s="27" t="s">
        <v>21</v>
      </c>
      <c r="C1601" s="27">
        <v>1185732</v>
      </c>
      <c r="D1601" s="28">
        <v>44244</v>
      </c>
      <c r="E1601" s="27" t="s">
        <v>53</v>
      </c>
      <c r="F1601" s="27" t="s">
        <v>76</v>
      </c>
      <c r="G1601" s="27" t="s">
        <v>77</v>
      </c>
      <c r="H1601" s="27" t="s">
        <v>29</v>
      </c>
      <c r="I1601" s="29">
        <v>0.35</v>
      </c>
      <c r="J1601" s="30">
        <v>5500</v>
      </c>
      <c r="K1601" s="31">
        <f t="shared" si="12"/>
        <v>1924.9999999999998</v>
      </c>
      <c r="L1601" s="31">
        <f t="shared" si="13"/>
        <v>1058.75</v>
      </c>
      <c r="M1601" s="32">
        <v>0.55000000000000004</v>
      </c>
      <c r="O1601" s="37"/>
      <c r="P1601" s="38"/>
      <c r="Q1601" s="33"/>
      <c r="R1601" s="34"/>
    </row>
    <row r="1602" spans="1:18" ht="15.75" customHeight="1">
      <c r="A1602" s="22"/>
      <c r="B1602" s="27" t="s">
        <v>21</v>
      </c>
      <c r="C1602" s="27">
        <v>1185732</v>
      </c>
      <c r="D1602" s="28">
        <v>44270</v>
      </c>
      <c r="E1602" s="27" t="s">
        <v>53</v>
      </c>
      <c r="F1602" s="27" t="s">
        <v>76</v>
      </c>
      <c r="G1602" s="27" t="s">
        <v>77</v>
      </c>
      <c r="H1602" s="27" t="s">
        <v>24</v>
      </c>
      <c r="I1602" s="29">
        <v>0.35</v>
      </c>
      <c r="J1602" s="30">
        <v>7700</v>
      </c>
      <c r="K1602" s="31">
        <f t="shared" si="12"/>
        <v>2695</v>
      </c>
      <c r="L1602" s="31">
        <f t="shared" si="13"/>
        <v>1347.5</v>
      </c>
      <c r="M1602" s="32">
        <v>0.5</v>
      </c>
      <c r="O1602" s="37"/>
      <c r="P1602" s="38"/>
      <c r="Q1602" s="33"/>
      <c r="R1602" s="34"/>
    </row>
    <row r="1603" spans="1:18" ht="15.75" customHeight="1">
      <c r="A1603" s="22"/>
      <c r="B1603" s="27" t="s">
        <v>21</v>
      </c>
      <c r="C1603" s="27">
        <v>1185732</v>
      </c>
      <c r="D1603" s="28">
        <v>44270</v>
      </c>
      <c r="E1603" s="27" t="s">
        <v>53</v>
      </c>
      <c r="F1603" s="27" t="s">
        <v>76</v>
      </c>
      <c r="G1603" s="27" t="s">
        <v>77</v>
      </c>
      <c r="H1603" s="27" t="s">
        <v>25</v>
      </c>
      <c r="I1603" s="29">
        <v>0.35</v>
      </c>
      <c r="J1603" s="30">
        <v>4500</v>
      </c>
      <c r="K1603" s="31">
        <f t="shared" si="12"/>
        <v>1575</v>
      </c>
      <c r="L1603" s="31">
        <f t="shared" si="13"/>
        <v>630</v>
      </c>
      <c r="M1603" s="32">
        <v>0.39999999999999997</v>
      </c>
      <c r="O1603" s="37"/>
      <c r="P1603" s="38"/>
      <c r="Q1603" s="33"/>
      <c r="R1603" s="34"/>
    </row>
    <row r="1604" spans="1:18" ht="15.75" customHeight="1">
      <c r="A1604" s="22"/>
      <c r="B1604" s="27" t="s">
        <v>21</v>
      </c>
      <c r="C1604" s="27">
        <v>1185732</v>
      </c>
      <c r="D1604" s="28">
        <v>44270</v>
      </c>
      <c r="E1604" s="27" t="s">
        <v>53</v>
      </c>
      <c r="F1604" s="27" t="s">
        <v>76</v>
      </c>
      <c r="G1604" s="27" t="s">
        <v>77</v>
      </c>
      <c r="H1604" s="27" t="s">
        <v>26</v>
      </c>
      <c r="I1604" s="29">
        <v>0.25</v>
      </c>
      <c r="J1604" s="30">
        <v>4750</v>
      </c>
      <c r="K1604" s="31">
        <f t="shared" si="12"/>
        <v>1187.5</v>
      </c>
      <c r="L1604" s="31">
        <f t="shared" si="13"/>
        <v>356.25</v>
      </c>
      <c r="M1604" s="32">
        <v>0.3</v>
      </c>
      <c r="O1604" s="37"/>
      <c r="P1604" s="38"/>
      <c r="Q1604" s="33"/>
      <c r="R1604" s="34"/>
    </row>
    <row r="1605" spans="1:18" ht="15.75" customHeight="1">
      <c r="A1605" s="22"/>
      <c r="B1605" s="27" t="s">
        <v>21</v>
      </c>
      <c r="C1605" s="27">
        <v>1185732</v>
      </c>
      <c r="D1605" s="28">
        <v>44270</v>
      </c>
      <c r="E1605" s="27" t="s">
        <v>53</v>
      </c>
      <c r="F1605" s="27" t="s">
        <v>76</v>
      </c>
      <c r="G1605" s="27" t="s">
        <v>77</v>
      </c>
      <c r="H1605" s="27" t="s">
        <v>27</v>
      </c>
      <c r="I1605" s="29">
        <v>0.29999999999999993</v>
      </c>
      <c r="J1605" s="30">
        <v>3250</v>
      </c>
      <c r="K1605" s="31">
        <f t="shared" si="12"/>
        <v>974.99999999999977</v>
      </c>
      <c r="L1605" s="31">
        <f t="shared" si="13"/>
        <v>341.24999999999989</v>
      </c>
      <c r="M1605" s="32">
        <v>0.35</v>
      </c>
      <c r="O1605" s="37"/>
      <c r="P1605" s="38"/>
      <c r="Q1605" s="33"/>
      <c r="R1605" s="34"/>
    </row>
    <row r="1606" spans="1:18" ht="15.75" customHeight="1">
      <c r="A1606" s="22"/>
      <c r="B1606" s="27" t="s">
        <v>21</v>
      </c>
      <c r="C1606" s="27">
        <v>1185732</v>
      </c>
      <c r="D1606" s="28">
        <v>44270</v>
      </c>
      <c r="E1606" s="27" t="s">
        <v>53</v>
      </c>
      <c r="F1606" s="27" t="s">
        <v>76</v>
      </c>
      <c r="G1606" s="27" t="s">
        <v>77</v>
      </c>
      <c r="H1606" s="27" t="s">
        <v>28</v>
      </c>
      <c r="I1606" s="29">
        <v>0.45000000000000007</v>
      </c>
      <c r="J1606" s="30">
        <v>3750</v>
      </c>
      <c r="K1606" s="31">
        <f t="shared" si="12"/>
        <v>1687.5000000000002</v>
      </c>
      <c r="L1606" s="31">
        <f t="shared" si="13"/>
        <v>675</v>
      </c>
      <c r="M1606" s="32">
        <v>0.39999999999999997</v>
      </c>
      <c r="O1606" s="37"/>
      <c r="P1606" s="38"/>
      <c r="Q1606" s="33"/>
      <c r="R1606" s="34"/>
    </row>
    <row r="1607" spans="1:18" ht="15.75" customHeight="1">
      <c r="A1607" s="22"/>
      <c r="B1607" s="27" t="s">
        <v>21</v>
      </c>
      <c r="C1607" s="27">
        <v>1185732</v>
      </c>
      <c r="D1607" s="28">
        <v>44270</v>
      </c>
      <c r="E1607" s="27" t="s">
        <v>53</v>
      </c>
      <c r="F1607" s="27" t="s">
        <v>76</v>
      </c>
      <c r="G1607" s="27" t="s">
        <v>77</v>
      </c>
      <c r="H1607" s="27" t="s">
        <v>29</v>
      </c>
      <c r="I1607" s="29">
        <v>0.35</v>
      </c>
      <c r="J1607" s="30">
        <v>4750</v>
      </c>
      <c r="K1607" s="31">
        <f t="shared" si="12"/>
        <v>1662.5</v>
      </c>
      <c r="L1607" s="31">
        <f t="shared" si="13"/>
        <v>914.37500000000011</v>
      </c>
      <c r="M1607" s="32">
        <v>0.55000000000000004</v>
      </c>
      <c r="O1607" s="37"/>
      <c r="P1607" s="38"/>
      <c r="Q1607" s="33"/>
      <c r="R1607" s="34"/>
    </row>
    <row r="1608" spans="1:18" ht="15.75" customHeight="1">
      <c r="A1608" s="22"/>
      <c r="B1608" s="27" t="s">
        <v>21</v>
      </c>
      <c r="C1608" s="27">
        <v>1185732</v>
      </c>
      <c r="D1608" s="28">
        <v>44302</v>
      </c>
      <c r="E1608" s="27" t="s">
        <v>53</v>
      </c>
      <c r="F1608" s="27" t="s">
        <v>76</v>
      </c>
      <c r="G1608" s="27" t="s">
        <v>77</v>
      </c>
      <c r="H1608" s="27" t="s">
        <v>24</v>
      </c>
      <c r="I1608" s="29">
        <v>0.35</v>
      </c>
      <c r="J1608" s="30">
        <v>7250</v>
      </c>
      <c r="K1608" s="31">
        <f t="shared" si="12"/>
        <v>2537.5</v>
      </c>
      <c r="L1608" s="31">
        <f t="shared" si="13"/>
        <v>1268.75</v>
      </c>
      <c r="M1608" s="32">
        <v>0.5</v>
      </c>
      <c r="O1608" s="37"/>
      <c r="P1608" s="38"/>
      <c r="Q1608" s="33"/>
      <c r="R1608" s="34"/>
    </row>
    <row r="1609" spans="1:18" ht="15.75" customHeight="1">
      <c r="A1609" s="22"/>
      <c r="B1609" s="27" t="s">
        <v>21</v>
      </c>
      <c r="C1609" s="27">
        <v>1185732</v>
      </c>
      <c r="D1609" s="28">
        <v>44302</v>
      </c>
      <c r="E1609" s="27" t="s">
        <v>53</v>
      </c>
      <c r="F1609" s="27" t="s">
        <v>76</v>
      </c>
      <c r="G1609" s="27" t="s">
        <v>77</v>
      </c>
      <c r="H1609" s="27" t="s">
        <v>25</v>
      </c>
      <c r="I1609" s="29">
        <v>0.4</v>
      </c>
      <c r="J1609" s="30">
        <v>4250</v>
      </c>
      <c r="K1609" s="31">
        <f t="shared" si="12"/>
        <v>1700</v>
      </c>
      <c r="L1609" s="31">
        <f t="shared" si="13"/>
        <v>680</v>
      </c>
      <c r="M1609" s="32">
        <v>0.39999999999999997</v>
      </c>
      <c r="O1609" s="37"/>
      <c r="P1609" s="38"/>
      <c r="Q1609" s="33"/>
      <c r="R1609" s="34"/>
    </row>
    <row r="1610" spans="1:18" ht="15.75" customHeight="1">
      <c r="A1610" s="22"/>
      <c r="B1610" s="27" t="s">
        <v>21</v>
      </c>
      <c r="C1610" s="27">
        <v>1185732</v>
      </c>
      <c r="D1610" s="28">
        <v>44302</v>
      </c>
      <c r="E1610" s="27" t="s">
        <v>53</v>
      </c>
      <c r="F1610" s="27" t="s">
        <v>76</v>
      </c>
      <c r="G1610" s="27" t="s">
        <v>77</v>
      </c>
      <c r="H1610" s="27" t="s">
        <v>26</v>
      </c>
      <c r="I1610" s="29">
        <v>0.30000000000000004</v>
      </c>
      <c r="J1610" s="30">
        <v>4500</v>
      </c>
      <c r="K1610" s="31">
        <f t="shared" si="12"/>
        <v>1350.0000000000002</v>
      </c>
      <c r="L1610" s="31">
        <f t="shared" si="13"/>
        <v>405.00000000000006</v>
      </c>
      <c r="M1610" s="32">
        <v>0.3</v>
      </c>
      <c r="O1610" s="37"/>
      <c r="P1610" s="38"/>
      <c r="Q1610" s="33"/>
      <c r="R1610" s="34"/>
    </row>
    <row r="1611" spans="1:18" ht="15.75" customHeight="1">
      <c r="A1611" s="22"/>
      <c r="B1611" s="27" t="s">
        <v>21</v>
      </c>
      <c r="C1611" s="27">
        <v>1185732</v>
      </c>
      <c r="D1611" s="28">
        <v>44302</v>
      </c>
      <c r="E1611" s="27" t="s">
        <v>53</v>
      </c>
      <c r="F1611" s="27" t="s">
        <v>76</v>
      </c>
      <c r="G1611" s="27" t="s">
        <v>77</v>
      </c>
      <c r="H1611" s="27" t="s">
        <v>27</v>
      </c>
      <c r="I1611" s="29">
        <v>0.35</v>
      </c>
      <c r="J1611" s="30">
        <v>3750</v>
      </c>
      <c r="K1611" s="31">
        <f t="shared" si="12"/>
        <v>1312.5</v>
      </c>
      <c r="L1611" s="31">
        <f t="shared" si="13"/>
        <v>459.37499999999994</v>
      </c>
      <c r="M1611" s="32">
        <v>0.35</v>
      </c>
      <c r="O1611" s="37"/>
      <c r="P1611" s="38"/>
      <c r="Q1611" s="33"/>
      <c r="R1611" s="34"/>
    </row>
    <row r="1612" spans="1:18" ht="15.75" customHeight="1">
      <c r="A1612" s="22"/>
      <c r="B1612" s="27" t="s">
        <v>21</v>
      </c>
      <c r="C1612" s="27">
        <v>1185732</v>
      </c>
      <c r="D1612" s="28">
        <v>44302</v>
      </c>
      <c r="E1612" s="27" t="s">
        <v>53</v>
      </c>
      <c r="F1612" s="27" t="s">
        <v>76</v>
      </c>
      <c r="G1612" s="27" t="s">
        <v>77</v>
      </c>
      <c r="H1612" s="27" t="s">
        <v>28</v>
      </c>
      <c r="I1612" s="29">
        <v>0.5</v>
      </c>
      <c r="J1612" s="30">
        <v>4000</v>
      </c>
      <c r="K1612" s="31">
        <f t="shared" si="12"/>
        <v>2000</v>
      </c>
      <c r="L1612" s="31">
        <f t="shared" si="13"/>
        <v>799.99999999999989</v>
      </c>
      <c r="M1612" s="32">
        <v>0.39999999999999997</v>
      </c>
      <c r="O1612" s="37"/>
      <c r="P1612" s="38"/>
      <c r="Q1612" s="33"/>
      <c r="R1612" s="34"/>
    </row>
    <row r="1613" spans="1:18" ht="15.75" customHeight="1">
      <c r="A1613" s="22"/>
      <c r="B1613" s="27" t="s">
        <v>21</v>
      </c>
      <c r="C1613" s="27">
        <v>1185732</v>
      </c>
      <c r="D1613" s="28">
        <v>44302</v>
      </c>
      <c r="E1613" s="27" t="s">
        <v>53</v>
      </c>
      <c r="F1613" s="27" t="s">
        <v>76</v>
      </c>
      <c r="G1613" s="27" t="s">
        <v>77</v>
      </c>
      <c r="H1613" s="27" t="s">
        <v>29</v>
      </c>
      <c r="I1613" s="29">
        <v>0.4</v>
      </c>
      <c r="J1613" s="30">
        <v>5250</v>
      </c>
      <c r="K1613" s="31">
        <f t="shared" si="12"/>
        <v>2100</v>
      </c>
      <c r="L1613" s="31">
        <f t="shared" si="13"/>
        <v>1155</v>
      </c>
      <c r="M1613" s="32">
        <v>0.55000000000000004</v>
      </c>
      <c r="O1613" s="37"/>
      <c r="P1613" s="38"/>
      <c r="Q1613" s="33"/>
      <c r="R1613" s="34"/>
    </row>
    <row r="1614" spans="1:18" ht="15.75" customHeight="1">
      <c r="A1614" s="22"/>
      <c r="B1614" s="27" t="s">
        <v>21</v>
      </c>
      <c r="C1614" s="27">
        <v>1185732</v>
      </c>
      <c r="D1614" s="28">
        <v>44331</v>
      </c>
      <c r="E1614" s="27" t="s">
        <v>53</v>
      </c>
      <c r="F1614" s="27" t="s">
        <v>76</v>
      </c>
      <c r="G1614" s="27" t="s">
        <v>77</v>
      </c>
      <c r="H1614" s="27" t="s">
        <v>24</v>
      </c>
      <c r="I1614" s="29">
        <v>0.5</v>
      </c>
      <c r="J1614" s="30">
        <v>7950</v>
      </c>
      <c r="K1614" s="31">
        <f t="shared" si="12"/>
        <v>3975</v>
      </c>
      <c r="L1614" s="31">
        <f t="shared" si="13"/>
        <v>1987.5</v>
      </c>
      <c r="M1614" s="32">
        <v>0.5</v>
      </c>
      <c r="O1614" s="37"/>
      <c r="P1614" s="38"/>
      <c r="Q1614" s="33"/>
      <c r="R1614" s="34"/>
    </row>
    <row r="1615" spans="1:18" ht="15.75" customHeight="1">
      <c r="A1615" s="22"/>
      <c r="B1615" s="27" t="s">
        <v>21</v>
      </c>
      <c r="C1615" s="27">
        <v>1185732</v>
      </c>
      <c r="D1615" s="28">
        <v>44331</v>
      </c>
      <c r="E1615" s="27" t="s">
        <v>53</v>
      </c>
      <c r="F1615" s="27" t="s">
        <v>76</v>
      </c>
      <c r="G1615" s="27" t="s">
        <v>77</v>
      </c>
      <c r="H1615" s="27" t="s">
        <v>25</v>
      </c>
      <c r="I1615" s="29">
        <v>0.5</v>
      </c>
      <c r="J1615" s="30">
        <v>5000</v>
      </c>
      <c r="K1615" s="31">
        <f t="shared" si="12"/>
        <v>2500</v>
      </c>
      <c r="L1615" s="31">
        <f t="shared" si="13"/>
        <v>999.99999999999989</v>
      </c>
      <c r="M1615" s="32">
        <v>0.39999999999999997</v>
      </c>
      <c r="O1615" s="37"/>
      <c r="P1615" s="38"/>
      <c r="Q1615" s="33"/>
      <c r="R1615" s="34"/>
    </row>
    <row r="1616" spans="1:18" ht="15.75" customHeight="1">
      <c r="A1616" s="22"/>
      <c r="B1616" s="27" t="s">
        <v>21</v>
      </c>
      <c r="C1616" s="27">
        <v>1185732</v>
      </c>
      <c r="D1616" s="28">
        <v>44331</v>
      </c>
      <c r="E1616" s="27" t="s">
        <v>53</v>
      </c>
      <c r="F1616" s="27" t="s">
        <v>76</v>
      </c>
      <c r="G1616" s="27" t="s">
        <v>77</v>
      </c>
      <c r="H1616" s="27" t="s">
        <v>26</v>
      </c>
      <c r="I1616" s="29">
        <v>0.45</v>
      </c>
      <c r="J1616" s="30">
        <v>4750</v>
      </c>
      <c r="K1616" s="31">
        <f t="shared" si="12"/>
        <v>2137.5</v>
      </c>
      <c r="L1616" s="31">
        <f t="shared" si="13"/>
        <v>641.25</v>
      </c>
      <c r="M1616" s="32">
        <v>0.3</v>
      </c>
      <c r="O1616" s="37"/>
      <c r="P1616" s="38"/>
      <c r="Q1616" s="33"/>
      <c r="R1616" s="34"/>
    </row>
    <row r="1617" spans="1:18" ht="15.75" customHeight="1">
      <c r="A1617" s="22"/>
      <c r="B1617" s="27" t="s">
        <v>21</v>
      </c>
      <c r="C1617" s="27">
        <v>1185732</v>
      </c>
      <c r="D1617" s="28">
        <v>44331</v>
      </c>
      <c r="E1617" s="27" t="s">
        <v>53</v>
      </c>
      <c r="F1617" s="27" t="s">
        <v>76</v>
      </c>
      <c r="G1617" s="27" t="s">
        <v>77</v>
      </c>
      <c r="H1617" s="27" t="s">
        <v>27</v>
      </c>
      <c r="I1617" s="29">
        <v>0.45</v>
      </c>
      <c r="J1617" s="30">
        <v>4500</v>
      </c>
      <c r="K1617" s="31">
        <f t="shared" si="12"/>
        <v>2025</v>
      </c>
      <c r="L1617" s="31">
        <f t="shared" si="13"/>
        <v>708.75</v>
      </c>
      <c r="M1617" s="32">
        <v>0.35</v>
      </c>
      <c r="O1617" s="37"/>
      <c r="P1617" s="38"/>
      <c r="Q1617" s="33"/>
      <c r="R1617" s="34"/>
    </row>
    <row r="1618" spans="1:18" ht="15.75" customHeight="1">
      <c r="A1618" s="22"/>
      <c r="B1618" s="27" t="s">
        <v>21</v>
      </c>
      <c r="C1618" s="27">
        <v>1185732</v>
      </c>
      <c r="D1618" s="28">
        <v>44331</v>
      </c>
      <c r="E1618" s="27" t="s">
        <v>53</v>
      </c>
      <c r="F1618" s="27" t="s">
        <v>76</v>
      </c>
      <c r="G1618" s="27" t="s">
        <v>77</v>
      </c>
      <c r="H1618" s="27" t="s">
        <v>28</v>
      </c>
      <c r="I1618" s="29">
        <v>0.54999999999999993</v>
      </c>
      <c r="J1618" s="30">
        <v>4750</v>
      </c>
      <c r="K1618" s="31">
        <f t="shared" si="12"/>
        <v>2612.4999999999995</v>
      </c>
      <c r="L1618" s="31">
        <f t="shared" si="13"/>
        <v>1044.9999999999998</v>
      </c>
      <c r="M1618" s="32">
        <v>0.39999999999999997</v>
      </c>
      <c r="O1618" s="37"/>
      <c r="P1618" s="38"/>
      <c r="Q1618" s="33"/>
      <c r="R1618" s="34"/>
    </row>
    <row r="1619" spans="1:18" ht="15.75" customHeight="1">
      <c r="A1619" s="22"/>
      <c r="B1619" s="27" t="s">
        <v>21</v>
      </c>
      <c r="C1619" s="27">
        <v>1185732</v>
      </c>
      <c r="D1619" s="28">
        <v>44331</v>
      </c>
      <c r="E1619" s="27" t="s">
        <v>53</v>
      </c>
      <c r="F1619" s="27" t="s">
        <v>76</v>
      </c>
      <c r="G1619" s="27" t="s">
        <v>77</v>
      </c>
      <c r="H1619" s="27" t="s">
        <v>29</v>
      </c>
      <c r="I1619" s="29">
        <v>0.6</v>
      </c>
      <c r="J1619" s="30">
        <v>5750</v>
      </c>
      <c r="K1619" s="31">
        <f t="shared" si="12"/>
        <v>3450</v>
      </c>
      <c r="L1619" s="31">
        <f t="shared" si="13"/>
        <v>1897.5000000000002</v>
      </c>
      <c r="M1619" s="32">
        <v>0.55000000000000004</v>
      </c>
      <c r="O1619" s="37"/>
      <c r="P1619" s="38"/>
      <c r="Q1619" s="33"/>
      <c r="R1619" s="34"/>
    </row>
    <row r="1620" spans="1:18" ht="15.75" customHeight="1">
      <c r="A1620" s="22"/>
      <c r="B1620" s="27" t="s">
        <v>21</v>
      </c>
      <c r="C1620" s="27">
        <v>1185732</v>
      </c>
      <c r="D1620" s="28">
        <v>44364</v>
      </c>
      <c r="E1620" s="27" t="s">
        <v>53</v>
      </c>
      <c r="F1620" s="27" t="s">
        <v>76</v>
      </c>
      <c r="G1620" s="27" t="s">
        <v>77</v>
      </c>
      <c r="H1620" s="27" t="s">
        <v>24</v>
      </c>
      <c r="I1620" s="29">
        <v>0.54999999999999993</v>
      </c>
      <c r="J1620" s="30">
        <v>8250</v>
      </c>
      <c r="K1620" s="31">
        <f t="shared" si="12"/>
        <v>4537.4999999999991</v>
      </c>
      <c r="L1620" s="31">
        <f t="shared" si="13"/>
        <v>2268.7499999999995</v>
      </c>
      <c r="M1620" s="32">
        <v>0.5</v>
      </c>
      <c r="O1620" s="37"/>
      <c r="P1620" s="38"/>
      <c r="Q1620" s="33"/>
      <c r="R1620" s="34"/>
    </row>
    <row r="1621" spans="1:18" ht="15.75" customHeight="1">
      <c r="A1621" s="22"/>
      <c r="B1621" s="27" t="s">
        <v>21</v>
      </c>
      <c r="C1621" s="27">
        <v>1185732</v>
      </c>
      <c r="D1621" s="28">
        <v>44364</v>
      </c>
      <c r="E1621" s="27" t="s">
        <v>53</v>
      </c>
      <c r="F1621" s="27" t="s">
        <v>76</v>
      </c>
      <c r="G1621" s="27" t="s">
        <v>77</v>
      </c>
      <c r="H1621" s="27" t="s">
        <v>25</v>
      </c>
      <c r="I1621" s="29">
        <v>0.5</v>
      </c>
      <c r="J1621" s="30">
        <v>5750</v>
      </c>
      <c r="K1621" s="31">
        <f t="shared" si="12"/>
        <v>2875</v>
      </c>
      <c r="L1621" s="31">
        <f t="shared" si="13"/>
        <v>1150</v>
      </c>
      <c r="M1621" s="32">
        <v>0.39999999999999997</v>
      </c>
      <c r="O1621" s="37"/>
      <c r="P1621" s="38"/>
      <c r="Q1621" s="33"/>
      <c r="R1621" s="34"/>
    </row>
    <row r="1622" spans="1:18" ht="15.75" customHeight="1">
      <c r="A1622" s="22"/>
      <c r="B1622" s="27" t="s">
        <v>21</v>
      </c>
      <c r="C1622" s="27">
        <v>1185732</v>
      </c>
      <c r="D1622" s="28">
        <v>44364</v>
      </c>
      <c r="E1622" s="27" t="s">
        <v>53</v>
      </c>
      <c r="F1622" s="27" t="s">
        <v>76</v>
      </c>
      <c r="G1622" s="27" t="s">
        <v>77</v>
      </c>
      <c r="H1622" s="27" t="s">
        <v>26</v>
      </c>
      <c r="I1622" s="29">
        <v>0.45</v>
      </c>
      <c r="J1622" s="30">
        <v>5500</v>
      </c>
      <c r="K1622" s="31">
        <f t="shared" si="12"/>
        <v>2475</v>
      </c>
      <c r="L1622" s="31">
        <f t="shared" si="13"/>
        <v>742.5</v>
      </c>
      <c r="M1622" s="32">
        <v>0.3</v>
      </c>
      <c r="O1622" s="37"/>
      <c r="P1622" s="38"/>
      <c r="Q1622" s="33"/>
      <c r="R1622" s="34"/>
    </row>
    <row r="1623" spans="1:18" ht="15.75" customHeight="1">
      <c r="A1623" s="22"/>
      <c r="B1623" s="27" t="s">
        <v>21</v>
      </c>
      <c r="C1623" s="27">
        <v>1185732</v>
      </c>
      <c r="D1623" s="28">
        <v>44364</v>
      </c>
      <c r="E1623" s="27" t="s">
        <v>53</v>
      </c>
      <c r="F1623" s="27" t="s">
        <v>76</v>
      </c>
      <c r="G1623" s="27" t="s">
        <v>77</v>
      </c>
      <c r="H1623" s="27" t="s">
        <v>27</v>
      </c>
      <c r="I1623" s="29">
        <v>0.45</v>
      </c>
      <c r="J1623" s="30">
        <v>5250</v>
      </c>
      <c r="K1623" s="31">
        <f t="shared" si="12"/>
        <v>2362.5</v>
      </c>
      <c r="L1623" s="31">
        <f t="shared" si="13"/>
        <v>826.875</v>
      </c>
      <c r="M1623" s="32">
        <v>0.35</v>
      </c>
      <c r="O1623" s="37"/>
      <c r="P1623" s="38"/>
      <c r="Q1623" s="33"/>
      <c r="R1623" s="34"/>
    </row>
    <row r="1624" spans="1:18" ht="15.75" customHeight="1">
      <c r="A1624" s="22"/>
      <c r="B1624" s="27" t="s">
        <v>21</v>
      </c>
      <c r="C1624" s="27">
        <v>1185732</v>
      </c>
      <c r="D1624" s="28">
        <v>44364</v>
      </c>
      <c r="E1624" s="27" t="s">
        <v>53</v>
      </c>
      <c r="F1624" s="27" t="s">
        <v>76</v>
      </c>
      <c r="G1624" s="27" t="s">
        <v>77</v>
      </c>
      <c r="H1624" s="27" t="s">
        <v>28</v>
      </c>
      <c r="I1624" s="29">
        <v>0.6</v>
      </c>
      <c r="J1624" s="30">
        <v>5250</v>
      </c>
      <c r="K1624" s="31">
        <f t="shared" si="12"/>
        <v>3150</v>
      </c>
      <c r="L1624" s="31">
        <f t="shared" si="13"/>
        <v>1260</v>
      </c>
      <c r="M1624" s="32">
        <v>0.39999999999999997</v>
      </c>
      <c r="O1624" s="37"/>
      <c r="P1624" s="38"/>
      <c r="Q1624" s="33"/>
      <c r="R1624" s="34"/>
    </row>
    <row r="1625" spans="1:18" ht="15.75" customHeight="1">
      <c r="A1625" s="22"/>
      <c r="B1625" s="27" t="s">
        <v>21</v>
      </c>
      <c r="C1625" s="27">
        <v>1185732</v>
      </c>
      <c r="D1625" s="28">
        <v>44364</v>
      </c>
      <c r="E1625" s="27" t="s">
        <v>53</v>
      </c>
      <c r="F1625" s="27" t="s">
        <v>76</v>
      </c>
      <c r="G1625" s="27" t="s">
        <v>77</v>
      </c>
      <c r="H1625" s="27" t="s">
        <v>29</v>
      </c>
      <c r="I1625" s="29">
        <v>0.65</v>
      </c>
      <c r="J1625" s="30">
        <v>6750</v>
      </c>
      <c r="K1625" s="31">
        <f t="shared" si="12"/>
        <v>4387.5</v>
      </c>
      <c r="L1625" s="31">
        <f t="shared" si="13"/>
        <v>2413.125</v>
      </c>
      <c r="M1625" s="32">
        <v>0.55000000000000004</v>
      </c>
      <c r="O1625" s="37"/>
      <c r="P1625" s="38"/>
      <c r="Q1625" s="33"/>
      <c r="R1625" s="34"/>
    </row>
    <row r="1626" spans="1:18" ht="15.75" customHeight="1">
      <c r="A1626" s="22"/>
      <c r="B1626" s="27" t="s">
        <v>21</v>
      </c>
      <c r="C1626" s="27">
        <v>1185732</v>
      </c>
      <c r="D1626" s="28">
        <v>44392</v>
      </c>
      <c r="E1626" s="27" t="s">
        <v>53</v>
      </c>
      <c r="F1626" s="27" t="s">
        <v>76</v>
      </c>
      <c r="G1626" s="27" t="s">
        <v>77</v>
      </c>
      <c r="H1626" s="27" t="s">
        <v>24</v>
      </c>
      <c r="I1626" s="29">
        <v>0.6</v>
      </c>
      <c r="J1626" s="30">
        <v>9000</v>
      </c>
      <c r="K1626" s="31">
        <f t="shared" si="12"/>
        <v>5400</v>
      </c>
      <c r="L1626" s="31">
        <f t="shared" si="13"/>
        <v>2700</v>
      </c>
      <c r="M1626" s="32">
        <v>0.5</v>
      </c>
      <c r="O1626" s="37"/>
      <c r="P1626" s="38"/>
      <c r="Q1626" s="33"/>
      <c r="R1626" s="34"/>
    </row>
    <row r="1627" spans="1:18" ht="15.75" customHeight="1">
      <c r="A1627" s="22"/>
      <c r="B1627" s="27" t="s">
        <v>21</v>
      </c>
      <c r="C1627" s="27">
        <v>1185732</v>
      </c>
      <c r="D1627" s="28">
        <v>44392</v>
      </c>
      <c r="E1627" s="27" t="s">
        <v>53</v>
      </c>
      <c r="F1627" s="27" t="s">
        <v>76</v>
      </c>
      <c r="G1627" s="27" t="s">
        <v>77</v>
      </c>
      <c r="H1627" s="27" t="s">
        <v>25</v>
      </c>
      <c r="I1627" s="29">
        <v>0.55000000000000004</v>
      </c>
      <c r="J1627" s="30">
        <v>6500</v>
      </c>
      <c r="K1627" s="31">
        <f t="shared" si="12"/>
        <v>3575.0000000000005</v>
      </c>
      <c r="L1627" s="31">
        <f t="shared" si="13"/>
        <v>1430</v>
      </c>
      <c r="M1627" s="32">
        <v>0.39999999999999997</v>
      </c>
      <c r="O1627" s="37"/>
      <c r="P1627" s="38"/>
      <c r="Q1627" s="33"/>
      <c r="R1627" s="34"/>
    </row>
    <row r="1628" spans="1:18" ht="15.75" customHeight="1">
      <c r="A1628" s="22"/>
      <c r="B1628" s="27" t="s">
        <v>21</v>
      </c>
      <c r="C1628" s="27">
        <v>1185732</v>
      </c>
      <c r="D1628" s="28">
        <v>44392</v>
      </c>
      <c r="E1628" s="27" t="s">
        <v>53</v>
      </c>
      <c r="F1628" s="27" t="s">
        <v>76</v>
      </c>
      <c r="G1628" s="27" t="s">
        <v>77</v>
      </c>
      <c r="H1628" s="27" t="s">
        <v>26</v>
      </c>
      <c r="I1628" s="29">
        <v>0.5</v>
      </c>
      <c r="J1628" s="30">
        <v>5750</v>
      </c>
      <c r="K1628" s="31">
        <f t="shared" si="12"/>
        <v>2875</v>
      </c>
      <c r="L1628" s="31">
        <f t="shared" si="13"/>
        <v>862.5</v>
      </c>
      <c r="M1628" s="32">
        <v>0.3</v>
      </c>
      <c r="O1628" s="37"/>
      <c r="P1628" s="38"/>
      <c r="Q1628" s="33"/>
      <c r="R1628" s="34"/>
    </row>
    <row r="1629" spans="1:18" ht="15.75" customHeight="1">
      <c r="A1629" s="22"/>
      <c r="B1629" s="27" t="s">
        <v>21</v>
      </c>
      <c r="C1629" s="27">
        <v>1185732</v>
      </c>
      <c r="D1629" s="28">
        <v>44392</v>
      </c>
      <c r="E1629" s="27" t="s">
        <v>53</v>
      </c>
      <c r="F1629" s="27" t="s">
        <v>76</v>
      </c>
      <c r="G1629" s="27" t="s">
        <v>77</v>
      </c>
      <c r="H1629" s="27" t="s">
        <v>27</v>
      </c>
      <c r="I1629" s="29">
        <v>0.5</v>
      </c>
      <c r="J1629" s="30">
        <v>5250</v>
      </c>
      <c r="K1629" s="31">
        <f t="shared" si="12"/>
        <v>2625</v>
      </c>
      <c r="L1629" s="31">
        <f t="shared" si="13"/>
        <v>918.74999999999989</v>
      </c>
      <c r="M1629" s="32">
        <v>0.35</v>
      </c>
      <c r="O1629" s="37"/>
      <c r="P1629" s="38"/>
      <c r="Q1629" s="33"/>
      <c r="R1629" s="34"/>
    </row>
    <row r="1630" spans="1:18" ht="15.75" customHeight="1">
      <c r="A1630" s="22"/>
      <c r="B1630" s="27" t="s">
        <v>21</v>
      </c>
      <c r="C1630" s="27">
        <v>1185732</v>
      </c>
      <c r="D1630" s="28">
        <v>44392</v>
      </c>
      <c r="E1630" s="27" t="s">
        <v>53</v>
      </c>
      <c r="F1630" s="27" t="s">
        <v>76</v>
      </c>
      <c r="G1630" s="27" t="s">
        <v>77</v>
      </c>
      <c r="H1630" s="27" t="s">
        <v>28</v>
      </c>
      <c r="I1630" s="29">
        <v>0.6</v>
      </c>
      <c r="J1630" s="30">
        <v>5500</v>
      </c>
      <c r="K1630" s="31">
        <f t="shared" si="12"/>
        <v>3300</v>
      </c>
      <c r="L1630" s="31">
        <f t="shared" si="13"/>
        <v>1320</v>
      </c>
      <c r="M1630" s="32">
        <v>0.39999999999999997</v>
      </c>
      <c r="O1630" s="37"/>
      <c r="P1630" s="38"/>
      <c r="Q1630" s="33"/>
      <c r="R1630" s="34"/>
    </row>
    <row r="1631" spans="1:18" ht="15.75" customHeight="1">
      <c r="A1631" s="22"/>
      <c r="B1631" s="27" t="s">
        <v>21</v>
      </c>
      <c r="C1631" s="27">
        <v>1185732</v>
      </c>
      <c r="D1631" s="28">
        <v>44392</v>
      </c>
      <c r="E1631" s="27" t="s">
        <v>53</v>
      </c>
      <c r="F1631" s="27" t="s">
        <v>76</v>
      </c>
      <c r="G1631" s="27" t="s">
        <v>77</v>
      </c>
      <c r="H1631" s="27" t="s">
        <v>29</v>
      </c>
      <c r="I1631" s="29">
        <v>0.65</v>
      </c>
      <c r="J1631" s="30">
        <v>7250</v>
      </c>
      <c r="K1631" s="31">
        <f t="shared" si="12"/>
        <v>4712.5</v>
      </c>
      <c r="L1631" s="31">
        <f t="shared" si="13"/>
        <v>2591.875</v>
      </c>
      <c r="M1631" s="32">
        <v>0.55000000000000004</v>
      </c>
      <c r="O1631" s="37"/>
      <c r="P1631" s="38"/>
      <c r="Q1631" s="33"/>
      <c r="R1631" s="34"/>
    </row>
    <row r="1632" spans="1:18" ht="15.75" customHeight="1">
      <c r="A1632" s="22"/>
      <c r="B1632" s="27" t="s">
        <v>21</v>
      </c>
      <c r="C1632" s="27">
        <v>1185732</v>
      </c>
      <c r="D1632" s="28">
        <v>44424</v>
      </c>
      <c r="E1632" s="27" t="s">
        <v>53</v>
      </c>
      <c r="F1632" s="27" t="s">
        <v>76</v>
      </c>
      <c r="G1632" s="27" t="s">
        <v>77</v>
      </c>
      <c r="H1632" s="27" t="s">
        <v>24</v>
      </c>
      <c r="I1632" s="29">
        <v>0.6</v>
      </c>
      <c r="J1632" s="30">
        <v>8750</v>
      </c>
      <c r="K1632" s="31">
        <f t="shared" si="12"/>
        <v>5250</v>
      </c>
      <c r="L1632" s="31">
        <f t="shared" si="13"/>
        <v>2625</v>
      </c>
      <c r="M1632" s="32">
        <v>0.5</v>
      </c>
      <c r="O1632" s="37"/>
      <c r="P1632" s="38"/>
      <c r="Q1632" s="33"/>
      <c r="R1632" s="34"/>
    </row>
    <row r="1633" spans="1:18" ht="15.75" customHeight="1">
      <c r="A1633" s="22"/>
      <c r="B1633" s="27" t="s">
        <v>21</v>
      </c>
      <c r="C1633" s="27">
        <v>1185732</v>
      </c>
      <c r="D1633" s="28">
        <v>44424</v>
      </c>
      <c r="E1633" s="27" t="s">
        <v>53</v>
      </c>
      <c r="F1633" s="27" t="s">
        <v>76</v>
      </c>
      <c r="G1633" s="27" t="s">
        <v>77</v>
      </c>
      <c r="H1633" s="27" t="s">
        <v>25</v>
      </c>
      <c r="I1633" s="29">
        <v>0.55000000000000004</v>
      </c>
      <c r="J1633" s="30">
        <v>6500</v>
      </c>
      <c r="K1633" s="31">
        <f t="shared" si="12"/>
        <v>3575.0000000000005</v>
      </c>
      <c r="L1633" s="31">
        <f t="shared" si="13"/>
        <v>1430</v>
      </c>
      <c r="M1633" s="32">
        <v>0.39999999999999997</v>
      </c>
      <c r="O1633" s="37"/>
      <c r="P1633" s="38"/>
      <c r="Q1633" s="33"/>
      <c r="R1633" s="34"/>
    </row>
    <row r="1634" spans="1:18" ht="15.75" customHeight="1">
      <c r="A1634" s="22"/>
      <c r="B1634" s="27" t="s">
        <v>21</v>
      </c>
      <c r="C1634" s="27">
        <v>1185732</v>
      </c>
      <c r="D1634" s="28">
        <v>44424</v>
      </c>
      <c r="E1634" s="27" t="s">
        <v>53</v>
      </c>
      <c r="F1634" s="27" t="s">
        <v>76</v>
      </c>
      <c r="G1634" s="27" t="s">
        <v>77</v>
      </c>
      <c r="H1634" s="27" t="s">
        <v>26</v>
      </c>
      <c r="I1634" s="29">
        <v>0.45000000000000007</v>
      </c>
      <c r="J1634" s="30">
        <v>5750</v>
      </c>
      <c r="K1634" s="31">
        <f t="shared" si="12"/>
        <v>2587.5000000000005</v>
      </c>
      <c r="L1634" s="31">
        <f t="shared" si="13"/>
        <v>776.25000000000011</v>
      </c>
      <c r="M1634" s="32">
        <v>0.3</v>
      </c>
      <c r="O1634" s="37"/>
      <c r="P1634" s="38"/>
      <c r="Q1634" s="33"/>
      <c r="R1634" s="34"/>
    </row>
    <row r="1635" spans="1:18" ht="15.75" customHeight="1">
      <c r="A1635" s="22"/>
      <c r="B1635" s="27" t="s">
        <v>21</v>
      </c>
      <c r="C1635" s="27">
        <v>1185732</v>
      </c>
      <c r="D1635" s="28">
        <v>44424</v>
      </c>
      <c r="E1635" s="27" t="s">
        <v>53</v>
      </c>
      <c r="F1635" s="27" t="s">
        <v>76</v>
      </c>
      <c r="G1635" s="27" t="s">
        <v>77</v>
      </c>
      <c r="H1635" s="27" t="s">
        <v>27</v>
      </c>
      <c r="I1635" s="29">
        <v>0.35</v>
      </c>
      <c r="J1635" s="30">
        <v>5250</v>
      </c>
      <c r="K1635" s="31">
        <f t="shared" si="12"/>
        <v>1837.4999999999998</v>
      </c>
      <c r="L1635" s="31">
        <f t="shared" si="13"/>
        <v>643.12499999999989</v>
      </c>
      <c r="M1635" s="32">
        <v>0.35</v>
      </c>
      <c r="O1635" s="37"/>
      <c r="P1635" s="38"/>
      <c r="Q1635" s="33"/>
      <c r="R1635" s="34"/>
    </row>
    <row r="1636" spans="1:18" ht="15.75" customHeight="1">
      <c r="A1636" s="22"/>
      <c r="B1636" s="27" t="s">
        <v>21</v>
      </c>
      <c r="C1636" s="27">
        <v>1185732</v>
      </c>
      <c r="D1636" s="28">
        <v>44424</v>
      </c>
      <c r="E1636" s="27" t="s">
        <v>53</v>
      </c>
      <c r="F1636" s="27" t="s">
        <v>76</v>
      </c>
      <c r="G1636" s="27" t="s">
        <v>77</v>
      </c>
      <c r="H1636" s="27" t="s">
        <v>28</v>
      </c>
      <c r="I1636" s="29">
        <v>0.45000000000000007</v>
      </c>
      <c r="J1636" s="30">
        <v>5000</v>
      </c>
      <c r="K1636" s="31">
        <f t="shared" si="12"/>
        <v>2250.0000000000005</v>
      </c>
      <c r="L1636" s="31">
        <f t="shared" si="13"/>
        <v>900.00000000000011</v>
      </c>
      <c r="M1636" s="32">
        <v>0.39999999999999997</v>
      </c>
      <c r="O1636" s="37"/>
      <c r="P1636" s="38"/>
      <c r="Q1636" s="33"/>
      <c r="R1636" s="34"/>
    </row>
    <row r="1637" spans="1:18" ht="15.75" customHeight="1">
      <c r="A1637" s="22"/>
      <c r="B1637" s="27" t="s">
        <v>21</v>
      </c>
      <c r="C1637" s="27">
        <v>1185732</v>
      </c>
      <c r="D1637" s="28">
        <v>44424</v>
      </c>
      <c r="E1637" s="27" t="s">
        <v>53</v>
      </c>
      <c r="F1637" s="27" t="s">
        <v>76</v>
      </c>
      <c r="G1637" s="27" t="s">
        <v>77</v>
      </c>
      <c r="H1637" s="27" t="s">
        <v>29</v>
      </c>
      <c r="I1637" s="29">
        <v>0.50000000000000011</v>
      </c>
      <c r="J1637" s="30">
        <v>6750</v>
      </c>
      <c r="K1637" s="31">
        <f t="shared" si="12"/>
        <v>3375.0000000000009</v>
      </c>
      <c r="L1637" s="31">
        <f t="shared" si="13"/>
        <v>1856.2500000000007</v>
      </c>
      <c r="M1637" s="32">
        <v>0.55000000000000004</v>
      </c>
      <c r="O1637" s="37"/>
      <c r="P1637" s="38"/>
      <c r="Q1637" s="33"/>
      <c r="R1637" s="34"/>
    </row>
    <row r="1638" spans="1:18" ht="15.75" customHeight="1">
      <c r="A1638" s="22"/>
      <c r="B1638" s="27" t="s">
        <v>21</v>
      </c>
      <c r="C1638" s="27">
        <v>1185732</v>
      </c>
      <c r="D1638" s="28">
        <v>44454</v>
      </c>
      <c r="E1638" s="27" t="s">
        <v>53</v>
      </c>
      <c r="F1638" s="27" t="s">
        <v>76</v>
      </c>
      <c r="G1638" s="27" t="s">
        <v>77</v>
      </c>
      <c r="H1638" s="27" t="s">
        <v>24</v>
      </c>
      <c r="I1638" s="29">
        <v>0.45000000000000007</v>
      </c>
      <c r="J1638" s="30">
        <v>8000</v>
      </c>
      <c r="K1638" s="31">
        <f t="shared" si="12"/>
        <v>3600.0000000000005</v>
      </c>
      <c r="L1638" s="31">
        <f t="shared" si="13"/>
        <v>1800.0000000000002</v>
      </c>
      <c r="M1638" s="32">
        <v>0.5</v>
      </c>
      <c r="O1638" s="37"/>
      <c r="P1638" s="38"/>
      <c r="Q1638" s="33"/>
      <c r="R1638" s="34"/>
    </row>
    <row r="1639" spans="1:18" ht="15.75" customHeight="1">
      <c r="A1639" s="22"/>
      <c r="B1639" s="27" t="s">
        <v>21</v>
      </c>
      <c r="C1639" s="27">
        <v>1185732</v>
      </c>
      <c r="D1639" s="28">
        <v>44454</v>
      </c>
      <c r="E1639" s="27" t="s">
        <v>53</v>
      </c>
      <c r="F1639" s="27" t="s">
        <v>76</v>
      </c>
      <c r="G1639" s="27" t="s">
        <v>77</v>
      </c>
      <c r="H1639" s="27" t="s">
        <v>25</v>
      </c>
      <c r="I1639" s="29">
        <v>0.40000000000000013</v>
      </c>
      <c r="J1639" s="30">
        <v>6000</v>
      </c>
      <c r="K1639" s="31">
        <f t="shared" si="12"/>
        <v>2400.0000000000009</v>
      </c>
      <c r="L1639" s="31">
        <f t="shared" si="13"/>
        <v>960.00000000000023</v>
      </c>
      <c r="M1639" s="32">
        <v>0.39999999999999997</v>
      </c>
      <c r="O1639" s="37"/>
      <c r="P1639" s="38"/>
      <c r="Q1639" s="33"/>
      <c r="R1639" s="34"/>
    </row>
    <row r="1640" spans="1:18" ht="15.75" customHeight="1">
      <c r="A1640" s="22"/>
      <c r="B1640" s="27" t="s">
        <v>21</v>
      </c>
      <c r="C1640" s="27">
        <v>1185732</v>
      </c>
      <c r="D1640" s="28">
        <v>44454</v>
      </c>
      <c r="E1640" s="27" t="s">
        <v>53</v>
      </c>
      <c r="F1640" s="27" t="s">
        <v>76</v>
      </c>
      <c r="G1640" s="27" t="s">
        <v>77</v>
      </c>
      <c r="H1640" s="27" t="s">
        <v>26</v>
      </c>
      <c r="I1640" s="29">
        <v>0.35</v>
      </c>
      <c r="J1640" s="30">
        <v>5000</v>
      </c>
      <c r="K1640" s="31">
        <f t="shared" si="12"/>
        <v>1750</v>
      </c>
      <c r="L1640" s="31">
        <f t="shared" si="13"/>
        <v>525</v>
      </c>
      <c r="M1640" s="32">
        <v>0.3</v>
      </c>
      <c r="O1640" s="37"/>
      <c r="P1640" s="38"/>
      <c r="Q1640" s="33"/>
      <c r="R1640" s="34"/>
    </row>
    <row r="1641" spans="1:18" ht="15.75" customHeight="1">
      <c r="A1641" s="22"/>
      <c r="B1641" s="27" t="s">
        <v>21</v>
      </c>
      <c r="C1641" s="27">
        <v>1185732</v>
      </c>
      <c r="D1641" s="28">
        <v>44454</v>
      </c>
      <c r="E1641" s="27" t="s">
        <v>53</v>
      </c>
      <c r="F1641" s="27" t="s">
        <v>76</v>
      </c>
      <c r="G1641" s="27" t="s">
        <v>77</v>
      </c>
      <c r="H1641" s="27" t="s">
        <v>27</v>
      </c>
      <c r="I1641" s="29">
        <v>0.35</v>
      </c>
      <c r="J1641" s="30">
        <v>4750</v>
      </c>
      <c r="K1641" s="31">
        <f t="shared" si="12"/>
        <v>1662.5</v>
      </c>
      <c r="L1641" s="31">
        <f t="shared" si="13"/>
        <v>581.875</v>
      </c>
      <c r="M1641" s="32">
        <v>0.35</v>
      </c>
      <c r="O1641" s="37"/>
      <c r="P1641" s="38"/>
      <c r="Q1641" s="33"/>
      <c r="R1641" s="34"/>
    </row>
    <row r="1642" spans="1:18" ht="15.75" customHeight="1">
      <c r="A1642" s="22"/>
      <c r="B1642" s="27" t="s">
        <v>21</v>
      </c>
      <c r="C1642" s="27">
        <v>1185732</v>
      </c>
      <c r="D1642" s="28">
        <v>44454</v>
      </c>
      <c r="E1642" s="27" t="s">
        <v>53</v>
      </c>
      <c r="F1642" s="27" t="s">
        <v>76</v>
      </c>
      <c r="G1642" s="27" t="s">
        <v>77</v>
      </c>
      <c r="H1642" s="27" t="s">
        <v>28</v>
      </c>
      <c r="I1642" s="29">
        <v>0.45000000000000007</v>
      </c>
      <c r="J1642" s="30">
        <v>4750</v>
      </c>
      <c r="K1642" s="31">
        <f t="shared" si="12"/>
        <v>2137.5000000000005</v>
      </c>
      <c r="L1642" s="31">
        <f t="shared" si="13"/>
        <v>855.00000000000011</v>
      </c>
      <c r="M1642" s="32">
        <v>0.39999999999999997</v>
      </c>
      <c r="O1642" s="37"/>
      <c r="P1642" s="38"/>
      <c r="Q1642" s="33"/>
      <c r="R1642" s="34"/>
    </row>
    <row r="1643" spans="1:18" ht="15.75" customHeight="1">
      <c r="A1643" s="22"/>
      <c r="B1643" s="27" t="s">
        <v>21</v>
      </c>
      <c r="C1643" s="27">
        <v>1185732</v>
      </c>
      <c r="D1643" s="28">
        <v>44454</v>
      </c>
      <c r="E1643" s="27" t="s">
        <v>53</v>
      </c>
      <c r="F1643" s="27" t="s">
        <v>76</v>
      </c>
      <c r="G1643" s="27" t="s">
        <v>77</v>
      </c>
      <c r="H1643" s="27" t="s">
        <v>29</v>
      </c>
      <c r="I1643" s="29">
        <v>0.50000000000000011</v>
      </c>
      <c r="J1643" s="30">
        <v>5750</v>
      </c>
      <c r="K1643" s="31">
        <f t="shared" si="12"/>
        <v>2875.0000000000005</v>
      </c>
      <c r="L1643" s="31">
        <f t="shared" si="13"/>
        <v>1581.2500000000005</v>
      </c>
      <c r="M1643" s="32">
        <v>0.55000000000000004</v>
      </c>
      <c r="O1643" s="37"/>
      <c r="P1643" s="38"/>
      <c r="Q1643" s="33"/>
      <c r="R1643" s="34"/>
    </row>
    <row r="1644" spans="1:18" ht="15.75" customHeight="1">
      <c r="A1644" s="22"/>
      <c r="B1644" s="27" t="s">
        <v>21</v>
      </c>
      <c r="C1644" s="27">
        <v>1185732</v>
      </c>
      <c r="D1644" s="28">
        <v>44486</v>
      </c>
      <c r="E1644" s="27" t="s">
        <v>53</v>
      </c>
      <c r="F1644" s="27" t="s">
        <v>76</v>
      </c>
      <c r="G1644" s="27" t="s">
        <v>77</v>
      </c>
      <c r="H1644" s="27" t="s">
        <v>24</v>
      </c>
      <c r="I1644" s="29">
        <v>0.50000000000000011</v>
      </c>
      <c r="J1644" s="30">
        <v>7500</v>
      </c>
      <c r="K1644" s="31">
        <f t="shared" si="12"/>
        <v>3750.0000000000009</v>
      </c>
      <c r="L1644" s="31">
        <f t="shared" si="13"/>
        <v>1875.0000000000005</v>
      </c>
      <c r="M1644" s="32">
        <v>0.5</v>
      </c>
      <c r="O1644" s="37"/>
      <c r="P1644" s="38"/>
      <c r="Q1644" s="33"/>
      <c r="R1644" s="34"/>
    </row>
    <row r="1645" spans="1:18" ht="15.75" customHeight="1">
      <c r="A1645" s="22"/>
      <c r="B1645" s="27" t="s">
        <v>21</v>
      </c>
      <c r="C1645" s="27">
        <v>1185732</v>
      </c>
      <c r="D1645" s="28">
        <v>44486</v>
      </c>
      <c r="E1645" s="27" t="s">
        <v>53</v>
      </c>
      <c r="F1645" s="27" t="s">
        <v>76</v>
      </c>
      <c r="G1645" s="27" t="s">
        <v>77</v>
      </c>
      <c r="H1645" s="27" t="s">
        <v>25</v>
      </c>
      <c r="I1645" s="29">
        <v>0.40000000000000013</v>
      </c>
      <c r="J1645" s="30">
        <v>5750</v>
      </c>
      <c r="K1645" s="31">
        <f t="shared" si="12"/>
        <v>2300.0000000000009</v>
      </c>
      <c r="L1645" s="31">
        <f t="shared" si="13"/>
        <v>920.00000000000034</v>
      </c>
      <c r="M1645" s="32">
        <v>0.39999999999999997</v>
      </c>
      <c r="O1645" s="37"/>
      <c r="P1645" s="38"/>
      <c r="Q1645" s="33"/>
      <c r="R1645" s="34"/>
    </row>
    <row r="1646" spans="1:18" ht="15.75" customHeight="1">
      <c r="A1646" s="22"/>
      <c r="B1646" s="27" t="s">
        <v>21</v>
      </c>
      <c r="C1646" s="27">
        <v>1185732</v>
      </c>
      <c r="D1646" s="28">
        <v>44486</v>
      </c>
      <c r="E1646" s="27" t="s">
        <v>53</v>
      </c>
      <c r="F1646" s="27" t="s">
        <v>76</v>
      </c>
      <c r="G1646" s="27" t="s">
        <v>77</v>
      </c>
      <c r="H1646" s="27" t="s">
        <v>26</v>
      </c>
      <c r="I1646" s="29">
        <v>0.40000000000000013</v>
      </c>
      <c r="J1646" s="30">
        <v>4250</v>
      </c>
      <c r="K1646" s="31">
        <f t="shared" si="12"/>
        <v>1700.0000000000005</v>
      </c>
      <c r="L1646" s="31">
        <f t="shared" si="13"/>
        <v>510.00000000000011</v>
      </c>
      <c r="M1646" s="32">
        <v>0.3</v>
      </c>
      <c r="O1646" s="37"/>
      <c r="P1646" s="38"/>
      <c r="Q1646" s="33"/>
      <c r="R1646" s="34"/>
    </row>
    <row r="1647" spans="1:18" ht="15.75" customHeight="1">
      <c r="A1647" s="22"/>
      <c r="B1647" s="27" t="s">
        <v>21</v>
      </c>
      <c r="C1647" s="27">
        <v>1185732</v>
      </c>
      <c r="D1647" s="28">
        <v>44486</v>
      </c>
      <c r="E1647" s="27" t="s">
        <v>53</v>
      </c>
      <c r="F1647" s="27" t="s">
        <v>76</v>
      </c>
      <c r="G1647" s="27" t="s">
        <v>77</v>
      </c>
      <c r="H1647" s="27" t="s">
        <v>27</v>
      </c>
      <c r="I1647" s="29">
        <v>0.40000000000000013</v>
      </c>
      <c r="J1647" s="30">
        <v>4000</v>
      </c>
      <c r="K1647" s="31">
        <f t="shared" si="12"/>
        <v>1600.0000000000005</v>
      </c>
      <c r="L1647" s="31">
        <f t="shared" si="13"/>
        <v>560.00000000000011</v>
      </c>
      <c r="M1647" s="32">
        <v>0.35</v>
      </c>
      <c r="O1647" s="37"/>
      <c r="P1647" s="38"/>
      <c r="Q1647" s="33"/>
      <c r="R1647" s="34"/>
    </row>
    <row r="1648" spans="1:18" ht="15.75" customHeight="1">
      <c r="A1648" s="22"/>
      <c r="B1648" s="27" t="s">
        <v>21</v>
      </c>
      <c r="C1648" s="27">
        <v>1185732</v>
      </c>
      <c r="D1648" s="28">
        <v>44486</v>
      </c>
      <c r="E1648" s="27" t="s">
        <v>53</v>
      </c>
      <c r="F1648" s="27" t="s">
        <v>76</v>
      </c>
      <c r="G1648" s="27" t="s">
        <v>77</v>
      </c>
      <c r="H1648" s="27" t="s">
        <v>28</v>
      </c>
      <c r="I1648" s="29">
        <v>0.50000000000000011</v>
      </c>
      <c r="J1648" s="30">
        <v>4000</v>
      </c>
      <c r="K1648" s="31">
        <f t="shared" si="12"/>
        <v>2000.0000000000005</v>
      </c>
      <c r="L1648" s="31">
        <f t="shared" si="13"/>
        <v>800.00000000000011</v>
      </c>
      <c r="M1648" s="32">
        <v>0.39999999999999997</v>
      </c>
      <c r="O1648" s="37"/>
      <c r="P1648" s="38"/>
      <c r="Q1648" s="33"/>
      <c r="R1648" s="34"/>
    </row>
    <row r="1649" spans="1:18" ht="15.75" customHeight="1">
      <c r="A1649" s="22"/>
      <c r="B1649" s="27" t="s">
        <v>21</v>
      </c>
      <c r="C1649" s="27">
        <v>1185732</v>
      </c>
      <c r="D1649" s="28">
        <v>44486</v>
      </c>
      <c r="E1649" s="27" t="s">
        <v>53</v>
      </c>
      <c r="F1649" s="27" t="s">
        <v>76</v>
      </c>
      <c r="G1649" s="27" t="s">
        <v>77</v>
      </c>
      <c r="H1649" s="27" t="s">
        <v>29</v>
      </c>
      <c r="I1649" s="29">
        <v>0.55000000000000004</v>
      </c>
      <c r="J1649" s="30">
        <v>5250</v>
      </c>
      <c r="K1649" s="31">
        <f t="shared" si="12"/>
        <v>2887.5000000000005</v>
      </c>
      <c r="L1649" s="31">
        <f t="shared" si="13"/>
        <v>1588.1250000000005</v>
      </c>
      <c r="M1649" s="32">
        <v>0.55000000000000004</v>
      </c>
      <c r="O1649" s="37"/>
      <c r="P1649" s="38"/>
      <c r="Q1649" s="33"/>
      <c r="R1649" s="34"/>
    </row>
    <row r="1650" spans="1:18" ht="15.75" customHeight="1">
      <c r="A1650" s="22"/>
      <c r="B1650" s="27" t="s">
        <v>21</v>
      </c>
      <c r="C1650" s="27">
        <v>1185732</v>
      </c>
      <c r="D1650" s="28">
        <v>44516</v>
      </c>
      <c r="E1650" s="27" t="s">
        <v>53</v>
      </c>
      <c r="F1650" s="27" t="s">
        <v>76</v>
      </c>
      <c r="G1650" s="27" t="s">
        <v>77</v>
      </c>
      <c r="H1650" s="27" t="s">
        <v>24</v>
      </c>
      <c r="I1650" s="29">
        <v>0.50000000000000011</v>
      </c>
      <c r="J1650" s="30">
        <v>6750</v>
      </c>
      <c r="K1650" s="31">
        <f t="shared" si="12"/>
        <v>3375.0000000000009</v>
      </c>
      <c r="L1650" s="31">
        <f t="shared" si="13"/>
        <v>1687.5000000000005</v>
      </c>
      <c r="M1650" s="32">
        <v>0.5</v>
      </c>
      <c r="O1650" s="37"/>
      <c r="P1650" s="38"/>
      <c r="Q1650" s="33"/>
      <c r="R1650" s="34"/>
    </row>
    <row r="1651" spans="1:18" ht="15.75" customHeight="1">
      <c r="A1651" s="22"/>
      <c r="B1651" s="27" t="s">
        <v>21</v>
      </c>
      <c r="C1651" s="27">
        <v>1185732</v>
      </c>
      <c r="D1651" s="28">
        <v>44516</v>
      </c>
      <c r="E1651" s="27" t="s">
        <v>53</v>
      </c>
      <c r="F1651" s="27" t="s">
        <v>76</v>
      </c>
      <c r="G1651" s="27" t="s">
        <v>77</v>
      </c>
      <c r="H1651" s="27" t="s">
        <v>25</v>
      </c>
      <c r="I1651" s="29">
        <v>0.45000000000000012</v>
      </c>
      <c r="J1651" s="30">
        <v>5000</v>
      </c>
      <c r="K1651" s="31">
        <f t="shared" si="12"/>
        <v>2250.0000000000005</v>
      </c>
      <c r="L1651" s="31">
        <f t="shared" si="13"/>
        <v>900.00000000000011</v>
      </c>
      <c r="M1651" s="32">
        <v>0.39999999999999997</v>
      </c>
      <c r="O1651" s="37"/>
      <c r="P1651" s="38"/>
      <c r="Q1651" s="33"/>
      <c r="R1651" s="34"/>
    </row>
    <row r="1652" spans="1:18" ht="15.75" customHeight="1">
      <c r="A1652" s="22"/>
      <c r="B1652" s="27" t="s">
        <v>21</v>
      </c>
      <c r="C1652" s="27">
        <v>1185732</v>
      </c>
      <c r="D1652" s="28">
        <v>44516</v>
      </c>
      <c r="E1652" s="27" t="s">
        <v>53</v>
      </c>
      <c r="F1652" s="27" t="s">
        <v>76</v>
      </c>
      <c r="G1652" s="27" t="s">
        <v>77</v>
      </c>
      <c r="H1652" s="27" t="s">
        <v>26</v>
      </c>
      <c r="I1652" s="29">
        <v>0.45000000000000012</v>
      </c>
      <c r="J1652" s="30">
        <v>4450</v>
      </c>
      <c r="K1652" s="31">
        <f t="shared" si="12"/>
        <v>2002.5000000000005</v>
      </c>
      <c r="L1652" s="31">
        <f t="shared" si="13"/>
        <v>600.75000000000011</v>
      </c>
      <c r="M1652" s="32">
        <v>0.3</v>
      </c>
      <c r="O1652" s="37"/>
      <c r="P1652" s="38"/>
      <c r="Q1652" s="33"/>
      <c r="R1652" s="34"/>
    </row>
    <row r="1653" spans="1:18" ht="15.75" customHeight="1">
      <c r="A1653" s="22"/>
      <c r="B1653" s="27" t="s">
        <v>21</v>
      </c>
      <c r="C1653" s="27">
        <v>1185732</v>
      </c>
      <c r="D1653" s="28">
        <v>44516</v>
      </c>
      <c r="E1653" s="27" t="s">
        <v>53</v>
      </c>
      <c r="F1653" s="27" t="s">
        <v>76</v>
      </c>
      <c r="G1653" s="27" t="s">
        <v>77</v>
      </c>
      <c r="H1653" s="27" t="s">
        <v>27</v>
      </c>
      <c r="I1653" s="29">
        <v>0.45000000000000012</v>
      </c>
      <c r="J1653" s="30">
        <v>4750</v>
      </c>
      <c r="K1653" s="31">
        <f t="shared" si="12"/>
        <v>2137.5000000000005</v>
      </c>
      <c r="L1653" s="31">
        <f t="shared" si="13"/>
        <v>748.12500000000011</v>
      </c>
      <c r="M1653" s="32">
        <v>0.35</v>
      </c>
      <c r="O1653" s="37"/>
      <c r="P1653" s="38"/>
      <c r="Q1653" s="33"/>
      <c r="R1653" s="34"/>
    </row>
    <row r="1654" spans="1:18" ht="15.75" customHeight="1">
      <c r="A1654" s="22"/>
      <c r="B1654" s="27" t="s">
        <v>21</v>
      </c>
      <c r="C1654" s="27">
        <v>1185732</v>
      </c>
      <c r="D1654" s="28">
        <v>44516</v>
      </c>
      <c r="E1654" s="27" t="s">
        <v>53</v>
      </c>
      <c r="F1654" s="27" t="s">
        <v>76</v>
      </c>
      <c r="G1654" s="27" t="s">
        <v>77</v>
      </c>
      <c r="H1654" s="27" t="s">
        <v>28</v>
      </c>
      <c r="I1654" s="29">
        <v>0.6</v>
      </c>
      <c r="J1654" s="30">
        <v>4500</v>
      </c>
      <c r="K1654" s="31">
        <f t="shared" si="12"/>
        <v>2700</v>
      </c>
      <c r="L1654" s="31">
        <f t="shared" si="13"/>
        <v>1080</v>
      </c>
      <c r="M1654" s="32">
        <v>0.39999999999999997</v>
      </c>
      <c r="O1654" s="37"/>
      <c r="P1654" s="38"/>
      <c r="Q1654" s="33"/>
      <c r="R1654" s="34"/>
    </row>
    <row r="1655" spans="1:18" ht="15.75" customHeight="1">
      <c r="A1655" s="22"/>
      <c r="B1655" s="27" t="s">
        <v>21</v>
      </c>
      <c r="C1655" s="27">
        <v>1185732</v>
      </c>
      <c r="D1655" s="28">
        <v>44516</v>
      </c>
      <c r="E1655" s="27" t="s">
        <v>53</v>
      </c>
      <c r="F1655" s="27" t="s">
        <v>76</v>
      </c>
      <c r="G1655" s="27" t="s">
        <v>77</v>
      </c>
      <c r="H1655" s="27" t="s">
        <v>29</v>
      </c>
      <c r="I1655" s="29">
        <v>0.64999999999999991</v>
      </c>
      <c r="J1655" s="30">
        <v>6250</v>
      </c>
      <c r="K1655" s="31">
        <f t="shared" si="12"/>
        <v>4062.4999999999995</v>
      </c>
      <c r="L1655" s="31">
        <f t="shared" si="13"/>
        <v>2234.375</v>
      </c>
      <c r="M1655" s="32">
        <v>0.55000000000000004</v>
      </c>
      <c r="O1655" s="37"/>
      <c r="P1655" s="38"/>
      <c r="Q1655" s="33"/>
      <c r="R1655" s="34"/>
    </row>
    <row r="1656" spans="1:18" ht="15.75" customHeight="1">
      <c r="A1656" s="22"/>
      <c r="B1656" s="27" t="s">
        <v>21</v>
      </c>
      <c r="C1656" s="27">
        <v>1185732</v>
      </c>
      <c r="D1656" s="28">
        <v>44545</v>
      </c>
      <c r="E1656" s="27" t="s">
        <v>53</v>
      </c>
      <c r="F1656" s="27" t="s">
        <v>76</v>
      </c>
      <c r="G1656" s="27" t="s">
        <v>77</v>
      </c>
      <c r="H1656" s="27" t="s">
        <v>24</v>
      </c>
      <c r="I1656" s="29">
        <v>0.6</v>
      </c>
      <c r="J1656" s="30">
        <v>8500</v>
      </c>
      <c r="K1656" s="31">
        <f t="shared" si="12"/>
        <v>5100</v>
      </c>
      <c r="L1656" s="31">
        <f t="shared" si="13"/>
        <v>2550</v>
      </c>
      <c r="M1656" s="32">
        <v>0.5</v>
      </c>
      <c r="O1656" s="37"/>
      <c r="P1656" s="38"/>
      <c r="Q1656" s="33"/>
      <c r="R1656" s="34"/>
    </row>
    <row r="1657" spans="1:18" ht="15.75" customHeight="1">
      <c r="A1657" s="22"/>
      <c r="B1657" s="27" t="s">
        <v>21</v>
      </c>
      <c r="C1657" s="27">
        <v>1185732</v>
      </c>
      <c r="D1657" s="28">
        <v>44545</v>
      </c>
      <c r="E1657" s="27" t="s">
        <v>53</v>
      </c>
      <c r="F1657" s="27" t="s">
        <v>76</v>
      </c>
      <c r="G1657" s="27" t="s">
        <v>77</v>
      </c>
      <c r="H1657" s="27" t="s">
        <v>25</v>
      </c>
      <c r="I1657" s="29">
        <v>0.5</v>
      </c>
      <c r="J1657" s="30">
        <v>6500</v>
      </c>
      <c r="K1657" s="31">
        <f t="shared" si="12"/>
        <v>3250</v>
      </c>
      <c r="L1657" s="31">
        <f t="shared" si="13"/>
        <v>1300</v>
      </c>
      <c r="M1657" s="32">
        <v>0.39999999999999997</v>
      </c>
      <c r="O1657" s="37"/>
      <c r="P1657" s="38"/>
      <c r="Q1657" s="33"/>
      <c r="R1657" s="34"/>
    </row>
    <row r="1658" spans="1:18" ht="15.75" customHeight="1">
      <c r="A1658" s="22"/>
      <c r="B1658" s="27" t="s">
        <v>21</v>
      </c>
      <c r="C1658" s="27">
        <v>1185732</v>
      </c>
      <c r="D1658" s="28">
        <v>44545</v>
      </c>
      <c r="E1658" s="27" t="s">
        <v>53</v>
      </c>
      <c r="F1658" s="27" t="s">
        <v>76</v>
      </c>
      <c r="G1658" s="27" t="s">
        <v>77</v>
      </c>
      <c r="H1658" s="27" t="s">
        <v>26</v>
      </c>
      <c r="I1658" s="29">
        <v>0.5</v>
      </c>
      <c r="J1658" s="30">
        <v>6000</v>
      </c>
      <c r="K1658" s="31">
        <f t="shared" si="12"/>
        <v>3000</v>
      </c>
      <c r="L1658" s="31">
        <f t="shared" si="13"/>
        <v>900</v>
      </c>
      <c r="M1658" s="32">
        <v>0.3</v>
      </c>
      <c r="O1658" s="37"/>
      <c r="P1658" s="38"/>
      <c r="Q1658" s="33"/>
      <c r="R1658" s="34"/>
    </row>
    <row r="1659" spans="1:18" ht="15.75" customHeight="1">
      <c r="A1659" s="22"/>
      <c r="B1659" s="27" t="s">
        <v>21</v>
      </c>
      <c r="C1659" s="27">
        <v>1185732</v>
      </c>
      <c r="D1659" s="28">
        <v>44545</v>
      </c>
      <c r="E1659" s="27" t="s">
        <v>53</v>
      </c>
      <c r="F1659" s="27" t="s">
        <v>76</v>
      </c>
      <c r="G1659" s="27" t="s">
        <v>77</v>
      </c>
      <c r="H1659" s="27" t="s">
        <v>27</v>
      </c>
      <c r="I1659" s="29">
        <v>0.5</v>
      </c>
      <c r="J1659" s="30">
        <v>5500</v>
      </c>
      <c r="K1659" s="31">
        <f t="shared" si="12"/>
        <v>2750</v>
      </c>
      <c r="L1659" s="31">
        <f t="shared" si="13"/>
        <v>962.49999999999989</v>
      </c>
      <c r="M1659" s="32">
        <v>0.35</v>
      </c>
      <c r="O1659" s="37"/>
      <c r="P1659" s="38"/>
      <c r="Q1659" s="33"/>
      <c r="R1659" s="34"/>
    </row>
    <row r="1660" spans="1:18" ht="15.75" customHeight="1">
      <c r="A1660" s="22"/>
      <c r="B1660" s="27" t="s">
        <v>21</v>
      </c>
      <c r="C1660" s="27">
        <v>1185732</v>
      </c>
      <c r="D1660" s="28">
        <v>44545</v>
      </c>
      <c r="E1660" s="27" t="s">
        <v>53</v>
      </c>
      <c r="F1660" s="27" t="s">
        <v>76</v>
      </c>
      <c r="G1660" s="27" t="s">
        <v>77</v>
      </c>
      <c r="H1660" s="27" t="s">
        <v>28</v>
      </c>
      <c r="I1660" s="29">
        <v>0.6</v>
      </c>
      <c r="J1660" s="30">
        <v>5500</v>
      </c>
      <c r="K1660" s="31">
        <f t="shared" si="12"/>
        <v>3300</v>
      </c>
      <c r="L1660" s="31">
        <f t="shared" si="13"/>
        <v>1320</v>
      </c>
      <c r="M1660" s="32">
        <v>0.39999999999999997</v>
      </c>
      <c r="O1660" s="37"/>
      <c r="P1660" s="38"/>
      <c r="Q1660" s="33"/>
      <c r="R1660" s="34"/>
    </row>
    <row r="1661" spans="1:18" ht="15.75" customHeight="1">
      <c r="A1661" s="22"/>
      <c r="B1661" s="27" t="s">
        <v>21</v>
      </c>
      <c r="C1661" s="27">
        <v>1185732</v>
      </c>
      <c r="D1661" s="28">
        <v>44545</v>
      </c>
      <c r="E1661" s="27" t="s">
        <v>53</v>
      </c>
      <c r="F1661" s="27" t="s">
        <v>76</v>
      </c>
      <c r="G1661" s="27" t="s">
        <v>77</v>
      </c>
      <c r="H1661" s="27" t="s">
        <v>29</v>
      </c>
      <c r="I1661" s="29">
        <v>0.64999999999999991</v>
      </c>
      <c r="J1661" s="30">
        <v>6500</v>
      </c>
      <c r="K1661" s="31">
        <f t="shared" si="12"/>
        <v>4224.9999999999991</v>
      </c>
      <c r="L1661" s="31">
        <f t="shared" si="13"/>
        <v>2323.7499999999995</v>
      </c>
      <c r="M1661" s="32">
        <v>0.55000000000000004</v>
      </c>
      <c r="O1661" s="37"/>
      <c r="P1661" s="38"/>
      <c r="Q1661" s="33"/>
      <c r="R1661" s="34"/>
    </row>
    <row r="1662" spans="1:18" ht="15.75" customHeight="1">
      <c r="A1662" s="22" t="s">
        <v>46</v>
      </c>
      <c r="B1662" s="27" t="s">
        <v>21</v>
      </c>
      <c r="C1662" s="27">
        <v>1185732</v>
      </c>
      <c r="D1662" s="28">
        <v>44214</v>
      </c>
      <c r="E1662" s="27" t="s">
        <v>40</v>
      </c>
      <c r="F1662" s="27" t="s">
        <v>78</v>
      </c>
      <c r="G1662" s="27" t="s">
        <v>79</v>
      </c>
      <c r="H1662" s="27" t="s">
        <v>24</v>
      </c>
      <c r="I1662" s="29">
        <v>0.3</v>
      </c>
      <c r="J1662" s="30">
        <v>6250</v>
      </c>
      <c r="K1662" s="31">
        <f t="shared" si="12"/>
        <v>1875</v>
      </c>
      <c r="L1662" s="31">
        <f t="shared" si="13"/>
        <v>750</v>
      </c>
      <c r="M1662" s="32">
        <v>0.4</v>
      </c>
      <c r="O1662" s="37"/>
      <c r="P1662" s="35"/>
      <c r="Q1662" s="33"/>
      <c r="R1662" s="34"/>
    </row>
    <row r="1663" spans="1:18" ht="15.75" customHeight="1">
      <c r="A1663" s="22"/>
      <c r="B1663" s="27" t="s">
        <v>21</v>
      </c>
      <c r="C1663" s="27">
        <v>1185732</v>
      </c>
      <c r="D1663" s="28">
        <v>44214</v>
      </c>
      <c r="E1663" s="27" t="s">
        <v>40</v>
      </c>
      <c r="F1663" s="27" t="s">
        <v>78</v>
      </c>
      <c r="G1663" s="27" t="s">
        <v>79</v>
      </c>
      <c r="H1663" s="27" t="s">
        <v>25</v>
      </c>
      <c r="I1663" s="29">
        <v>0.3</v>
      </c>
      <c r="J1663" s="30">
        <v>4250</v>
      </c>
      <c r="K1663" s="31">
        <f t="shared" si="12"/>
        <v>1275</v>
      </c>
      <c r="L1663" s="31">
        <f t="shared" si="13"/>
        <v>446.25</v>
      </c>
      <c r="M1663" s="32">
        <v>0.35</v>
      </c>
      <c r="O1663" s="37"/>
      <c r="P1663" s="35"/>
      <c r="Q1663" s="33"/>
      <c r="R1663" s="34"/>
    </row>
    <row r="1664" spans="1:18" ht="15.75" customHeight="1">
      <c r="A1664" s="22"/>
      <c r="B1664" s="27" t="s">
        <v>21</v>
      </c>
      <c r="C1664" s="27">
        <v>1185732</v>
      </c>
      <c r="D1664" s="28">
        <v>44214</v>
      </c>
      <c r="E1664" s="27" t="s">
        <v>40</v>
      </c>
      <c r="F1664" s="27" t="s">
        <v>78</v>
      </c>
      <c r="G1664" s="27" t="s">
        <v>79</v>
      </c>
      <c r="H1664" s="27" t="s">
        <v>26</v>
      </c>
      <c r="I1664" s="29">
        <v>0.2</v>
      </c>
      <c r="J1664" s="30">
        <v>4250</v>
      </c>
      <c r="K1664" s="31">
        <f t="shared" si="12"/>
        <v>850</v>
      </c>
      <c r="L1664" s="31">
        <f t="shared" si="13"/>
        <v>297.5</v>
      </c>
      <c r="M1664" s="32">
        <v>0.35</v>
      </c>
      <c r="O1664" s="37"/>
      <c r="P1664" s="35"/>
      <c r="Q1664" s="33"/>
      <c r="R1664" s="34"/>
    </row>
    <row r="1665" spans="1:18" ht="15.75" customHeight="1">
      <c r="A1665" s="22"/>
      <c r="B1665" s="27" t="s">
        <v>21</v>
      </c>
      <c r="C1665" s="27">
        <v>1185732</v>
      </c>
      <c r="D1665" s="28">
        <v>44214</v>
      </c>
      <c r="E1665" s="27" t="s">
        <v>40</v>
      </c>
      <c r="F1665" s="27" t="s">
        <v>78</v>
      </c>
      <c r="G1665" s="27" t="s">
        <v>79</v>
      </c>
      <c r="H1665" s="27" t="s">
        <v>27</v>
      </c>
      <c r="I1665" s="29">
        <v>0.25000000000000006</v>
      </c>
      <c r="J1665" s="30">
        <v>2750</v>
      </c>
      <c r="K1665" s="31">
        <f t="shared" si="12"/>
        <v>687.50000000000011</v>
      </c>
      <c r="L1665" s="31">
        <f t="shared" si="13"/>
        <v>275.00000000000006</v>
      </c>
      <c r="M1665" s="32">
        <v>0.4</v>
      </c>
      <c r="O1665" s="37"/>
      <c r="P1665" s="35"/>
      <c r="Q1665" s="33"/>
      <c r="R1665" s="34"/>
    </row>
    <row r="1666" spans="1:18" ht="15.75" customHeight="1">
      <c r="A1666" s="22"/>
      <c r="B1666" s="27" t="s">
        <v>21</v>
      </c>
      <c r="C1666" s="27">
        <v>1185732</v>
      </c>
      <c r="D1666" s="28">
        <v>44214</v>
      </c>
      <c r="E1666" s="27" t="s">
        <v>40</v>
      </c>
      <c r="F1666" s="27" t="s">
        <v>78</v>
      </c>
      <c r="G1666" s="27" t="s">
        <v>79</v>
      </c>
      <c r="H1666" s="27" t="s">
        <v>28</v>
      </c>
      <c r="I1666" s="29">
        <v>0.39999999999999997</v>
      </c>
      <c r="J1666" s="30">
        <v>3250</v>
      </c>
      <c r="K1666" s="31">
        <f t="shared" si="12"/>
        <v>1300</v>
      </c>
      <c r="L1666" s="31">
        <f t="shared" si="13"/>
        <v>454.99999999999994</v>
      </c>
      <c r="M1666" s="32">
        <v>0.35</v>
      </c>
      <c r="O1666" s="37"/>
      <c r="P1666" s="35"/>
      <c r="Q1666" s="33"/>
      <c r="R1666" s="34"/>
    </row>
    <row r="1667" spans="1:18" ht="15.75" customHeight="1">
      <c r="A1667" s="22"/>
      <c r="B1667" s="27" t="s">
        <v>21</v>
      </c>
      <c r="C1667" s="27">
        <v>1185732</v>
      </c>
      <c r="D1667" s="28">
        <v>44214</v>
      </c>
      <c r="E1667" s="27" t="s">
        <v>40</v>
      </c>
      <c r="F1667" s="27" t="s">
        <v>78</v>
      </c>
      <c r="G1667" s="27" t="s">
        <v>79</v>
      </c>
      <c r="H1667" s="27" t="s">
        <v>29</v>
      </c>
      <c r="I1667" s="29">
        <v>0.3</v>
      </c>
      <c r="J1667" s="30">
        <v>4250</v>
      </c>
      <c r="K1667" s="31">
        <f t="shared" si="12"/>
        <v>1275</v>
      </c>
      <c r="L1667" s="31">
        <f t="shared" si="13"/>
        <v>637.5</v>
      </c>
      <c r="M1667" s="32">
        <v>0.5</v>
      </c>
      <c r="O1667" s="37"/>
      <c r="P1667" s="35"/>
      <c r="Q1667" s="33"/>
      <c r="R1667" s="34"/>
    </row>
    <row r="1668" spans="1:18" ht="15.75" customHeight="1">
      <c r="A1668" s="22"/>
      <c r="B1668" s="27" t="s">
        <v>21</v>
      </c>
      <c r="C1668" s="27">
        <v>1185732</v>
      </c>
      <c r="D1668" s="28">
        <v>44245</v>
      </c>
      <c r="E1668" s="27" t="s">
        <v>40</v>
      </c>
      <c r="F1668" s="27" t="s">
        <v>78</v>
      </c>
      <c r="G1668" s="27" t="s">
        <v>79</v>
      </c>
      <c r="H1668" s="27" t="s">
        <v>24</v>
      </c>
      <c r="I1668" s="29">
        <v>0.3</v>
      </c>
      <c r="J1668" s="30">
        <v>6750</v>
      </c>
      <c r="K1668" s="31">
        <f t="shared" si="12"/>
        <v>2025</v>
      </c>
      <c r="L1668" s="31">
        <f t="shared" si="13"/>
        <v>810</v>
      </c>
      <c r="M1668" s="32">
        <v>0.4</v>
      </c>
      <c r="O1668" s="37"/>
      <c r="P1668" s="35"/>
      <c r="Q1668" s="33"/>
      <c r="R1668" s="34"/>
    </row>
    <row r="1669" spans="1:18" ht="15.75" customHeight="1">
      <c r="A1669" s="22"/>
      <c r="B1669" s="27" t="s">
        <v>21</v>
      </c>
      <c r="C1669" s="27">
        <v>1185732</v>
      </c>
      <c r="D1669" s="28">
        <v>44245</v>
      </c>
      <c r="E1669" s="27" t="s">
        <v>40</v>
      </c>
      <c r="F1669" s="27" t="s">
        <v>78</v>
      </c>
      <c r="G1669" s="27" t="s">
        <v>79</v>
      </c>
      <c r="H1669" s="27" t="s">
        <v>25</v>
      </c>
      <c r="I1669" s="29">
        <v>0.3</v>
      </c>
      <c r="J1669" s="30">
        <v>3250</v>
      </c>
      <c r="K1669" s="31">
        <f t="shared" si="12"/>
        <v>975</v>
      </c>
      <c r="L1669" s="31">
        <f t="shared" si="13"/>
        <v>341.25</v>
      </c>
      <c r="M1669" s="32">
        <v>0.35</v>
      </c>
      <c r="O1669" s="37"/>
      <c r="P1669" s="35"/>
      <c r="Q1669" s="33"/>
      <c r="R1669" s="34"/>
    </row>
    <row r="1670" spans="1:18" ht="15.75" customHeight="1">
      <c r="A1670" s="22"/>
      <c r="B1670" s="27" t="s">
        <v>21</v>
      </c>
      <c r="C1670" s="27">
        <v>1185732</v>
      </c>
      <c r="D1670" s="28">
        <v>44245</v>
      </c>
      <c r="E1670" s="27" t="s">
        <v>40</v>
      </c>
      <c r="F1670" s="27" t="s">
        <v>78</v>
      </c>
      <c r="G1670" s="27" t="s">
        <v>79</v>
      </c>
      <c r="H1670" s="27" t="s">
        <v>26</v>
      </c>
      <c r="I1670" s="29">
        <v>0.2</v>
      </c>
      <c r="J1670" s="30">
        <v>3750</v>
      </c>
      <c r="K1670" s="31">
        <f t="shared" si="12"/>
        <v>750</v>
      </c>
      <c r="L1670" s="31">
        <f t="shared" si="13"/>
        <v>262.5</v>
      </c>
      <c r="M1670" s="32">
        <v>0.35</v>
      </c>
      <c r="O1670" s="37"/>
      <c r="P1670" s="35"/>
      <c r="Q1670" s="33"/>
      <c r="R1670" s="34"/>
    </row>
    <row r="1671" spans="1:18" ht="15.75" customHeight="1">
      <c r="A1671" s="22"/>
      <c r="B1671" s="27" t="s">
        <v>21</v>
      </c>
      <c r="C1671" s="27">
        <v>1185732</v>
      </c>
      <c r="D1671" s="28">
        <v>44245</v>
      </c>
      <c r="E1671" s="27" t="s">
        <v>40</v>
      </c>
      <c r="F1671" s="27" t="s">
        <v>78</v>
      </c>
      <c r="G1671" s="27" t="s">
        <v>79</v>
      </c>
      <c r="H1671" s="27" t="s">
        <v>27</v>
      </c>
      <c r="I1671" s="29">
        <v>0.25000000000000006</v>
      </c>
      <c r="J1671" s="30">
        <v>2500</v>
      </c>
      <c r="K1671" s="31">
        <f t="shared" si="12"/>
        <v>625.00000000000011</v>
      </c>
      <c r="L1671" s="31">
        <f t="shared" si="13"/>
        <v>250.00000000000006</v>
      </c>
      <c r="M1671" s="32">
        <v>0.4</v>
      </c>
      <c r="O1671" s="37"/>
      <c r="P1671" s="35"/>
      <c r="Q1671" s="33"/>
      <c r="R1671" s="34"/>
    </row>
    <row r="1672" spans="1:18" ht="15.75" customHeight="1">
      <c r="A1672" s="22"/>
      <c r="B1672" s="27" t="s">
        <v>21</v>
      </c>
      <c r="C1672" s="27">
        <v>1185732</v>
      </c>
      <c r="D1672" s="28">
        <v>44245</v>
      </c>
      <c r="E1672" s="27" t="s">
        <v>40</v>
      </c>
      <c r="F1672" s="27" t="s">
        <v>78</v>
      </c>
      <c r="G1672" s="27" t="s">
        <v>79</v>
      </c>
      <c r="H1672" s="27" t="s">
        <v>28</v>
      </c>
      <c r="I1672" s="29">
        <v>0.39999999999999997</v>
      </c>
      <c r="J1672" s="30">
        <v>3250</v>
      </c>
      <c r="K1672" s="31">
        <f t="shared" si="12"/>
        <v>1300</v>
      </c>
      <c r="L1672" s="31">
        <f t="shared" si="13"/>
        <v>454.99999999999994</v>
      </c>
      <c r="M1672" s="32">
        <v>0.35</v>
      </c>
      <c r="O1672" s="37"/>
      <c r="P1672" s="35"/>
      <c r="Q1672" s="33"/>
      <c r="R1672" s="34"/>
    </row>
    <row r="1673" spans="1:18" ht="15.75" customHeight="1">
      <c r="A1673" s="22"/>
      <c r="B1673" s="27" t="s">
        <v>21</v>
      </c>
      <c r="C1673" s="27">
        <v>1185732</v>
      </c>
      <c r="D1673" s="28">
        <v>44245</v>
      </c>
      <c r="E1673" s="27" t="s">
        <v>40</v>
      </c>
      <c r="F1673" s="27" t="s">
        <v>78</v>
      </c>
      <c r="G1673" s="27" t="s">
        <v>79</v>
      </c>
      <c r="H1673" s="27" t="s">
        <v>29</v>
      </c>
      <c r="I1673" s="29">
        <v>0.3</v>
      </c>
      <c r="J1673" s="30">
        <v>4000</v>
      </c>
      <c r="K1673" s="31">
        <f t="shared" si="12"/>
        <v>1200</v>
      </c>
      <c r="L1673" s="31">
        <f t="shared" si="13"/>
        <v>600</v>
      </c>
      <c r="M1673" s="32">
        <v>0.5</v>
      </c>
      <c r="O1673" s="37"/>
      <c r="P1673" s="35"/>
      <c r="Q1673" s="33"/>
      <c r="R1673" s="34"/>
    </row>
    <row r="1674" spans="1:18" ht="15.75" customHeight="1">
      <c r="A1674" s="22"/>
      <c r="B1674" s="27" t="s">
        <v>21</v>
      </c>
      <c r="C1674" s="27">
        <v>1185732</v>
      </c>
      <c r="D1674" s="28">
        <v>44272</v>
      </c>
      <c r="E1674" s="27" t="s">
        <v>40</v>
      </c>
      <c r="F1674" s="27" t="s">
        <v>78</v>
      </c>
      <c r="G1674" s="27" t="s">
        <v>79</v>
      </c>
      <c r="H1674" s="27" t="s">
        <v>24</v>
      </c>
      <c r="I1674" s="29">
        <v>0.35000000000000003</v>
      </c>
      <c r="J1674" s="30">
        <v>6200</v>
      </c>
      <c r="K1674" s="31">
        <f t="shared" si="12"/>
        <v>2170</v>
      </c>
      <c r="L1674" s="31">
        <f t="shared" si="13"/>
        <v>868</v>
      </c>
      <c r="M1674" s="32">
        <v>0.4</v>
      </c>
      <c r="O1674" s="37"/>
      <c r="P1674" s="35"/>
      <c r="Q1674" s="33"/>
      <c r="R1674" s="34"/>
    </row>
    <row r="1675" spans="1:18" ht="15.75" customHeight="1">
      <c r="A1675" s="22"/>
      <c r="B1675" s="27" t="s">
        <v>21</v>
      </c>
      <c r="C1675" s="27">
        <v>1185732</v>
      </c>
      <c r="D1675" s="28">
        <v>44272</v>
      </c>
      <c r="E1675" s="27" t="s">
        <v>40</v>
      </c>
      <c r="F1675" s="27" t="s">
        <v>78</v>
      </c>
      <c r="G1675" s="27" t="s">
        <v>79</v>
      </c>
      <c r="H1675" s="27" t="s">
        <v>25</v>
      </c>
      <c r="I1675" s="29">
        <v>0.35000000000000003</v>
      </c>
      <c r="J1675" s="30">
        <v>3000</v>
      </c>
      <c r="K1675" s="31">
        <f t="shared" si="12"/>
        <v>1050</v>
      </c>
      <c r="L1675" s="31">
        <f t="shared" si="13"/>
        <v>367.5</v>
      </c>
      <c r="M1675" s="32">
        <v>0.35</v>
      </c>
      <c r="O1675" s="37"/>
      <c r="P1675" s="35"/>
      <c r="Q1675" s="33"/>
      <c r="R1675" s="34"/>
    </row>
    <row r="1676" spans="1:18" ht="15.75" customHeight="1">
      <c r="A1676" s="22"/>
      <c r="B1676" s="27" t="s">
        <v>21</v>
      </c>
      <c r="C1676" s="27">
        <v>1185732</v>
      </c>
      <c r="D1676" s="28">
        <v>44272</v>
      </c>
      <c r="E1676" s="27" t="s">
        <v>40</v>
      </c>
      <c r="F1676" s="27" t="s">
        <v>78</v>
      </c>
      <c r="G1676" s="27" t="s">
        <v>79</v>
      </c>
      <c r="H1676" s="27" t="s">
        <v>26</v>
      </c>
      <c r="I1676" s="29">
        <v>0.25000000000000006</v>
      </c>
      <c r="J1676" s="30">
        <v>3500</v>
      </c>
      <c r="K1676" s="31">
        <f t="shared" si="12"/>
        <v>875.00000000000023</v>
      </c>
      <c r="L1676" s="31">
        <f t="shared" si="13"/>
        <v>306.25000000000006</v>
      </c>
      <c r="M1676" s="32">
        <v>0.35</v>
      </c>
      <c r="O1676" s="37"/>
      <c r="P1676" s="35"/>
      <c r="Q1676" s="33"/>
      <c r="R1676" s="34"/>
    </row>
    <row r="1677" spans="1:18" ht="15.75" customHeight="1">
      <c r="A1677" s="22"/>
      <c r="B1677" s="27" t="s">
        <v>21</v>
      </c>
      <c r="C1677" s="27">
        <v>1185732</v>
      </c>
      <c r="D1677" s="28">
        <v>44272</v>
      </c>
      <c r="E1677" s="27" t="s">
        <v>40</v>
      </c>
      <c r="F1677" s="27" t="s">
        <v>78</v>
      </c>
      <c r="G1677" s="27" t="s">
        <v>79</v>
      </c>
      <c r="H1677" s="27" t="s">
        <v>27</v>
      </c>
      <c r="I1677" s="29">
        <v>0.3</v>
      </c>
      <c r="J1677" s="30">
        <v>2000</v>
      </c>
      <c r="K1677" s="31">
        <f t="shared" si="12"/>
        <v>600</v>
      </c>
      <c r="L1677" s="31">
        <f t="shared" si="13"/>
        <v>240</v>
      </c>
      <c r="M1677" s="32">
        <v>0.4</v>
      </c>
      <c r="O1677" s="37"/>
      <c r="P1677" s="35"/>
      <c r="Q1677" s="33"/>
      <c r="R1677" s="34"/>
    </row>
    <row r="1678" spans="1:18" ht="15.75" customHeight="1">
      <c r="A1678" s="22"/>
      <c r="B1678" s="27" t="s">
        <v>21</v>
      </c>
      <c r="C1678" s="27">
        <v>1185732</v>
      </c>
      <c r="D1678" s="28">
        <v>44272</v>
      </c>
      <c r="E1678" s="27" t="s">
        <v>40</v>
      </c>
      <c r="F1678" s="27" t="s">
        <v>78</v>
      </c>
      <c r="G1678" s="27" t="s">
        <v>79</v>
      </c>
      <c r="H1678" s="27" t="s">
        <v>28</v>
      </c>
      <c r="I1678" s="29">
        <v>0.45</v>
      </c>
      <c r="J1678" s="30">
        <v>2500</v>
      </c>
      <c r="K1678" s="31">
        <f t="shared" si="12"/>
        <v>1125</v>
      </c>
      <c r="L1678" s="31">
        <f t="shared" si="13"/>
        <v>393.75</v>
      </c>
      <c r="M1678" s="32">
        <v>0.35</v>
      </c>
      <c r="O1678" s="37"/>
      <c r="P1678" s="35"/>
      <c r="Q1678" s="33"/>
      <c r="R1678" s="34"/>
    </row>
    <row r="1679" spans="1:18" ht="15.75" customHeight="1">
      <c r="A1679" s="22"/>
      <c r="B1679" s="27" t="s">
        <v>21</v>
      </c>
      <c r="C1679" s="27">
        <v>1185732</v>
      </c>
      <c r="D1679" s="28">
        <v>44272</v>
      </c>
      <c r="E1679" s="27" t="s">
        <v>40</v>
      </c>
      <c r="F1679" s="27" t="s">
        <v>78</v>
      </c>
      <c r="G1679" s="27" t="s">
        <v>79</v>
      </c>
      <c r="H1679" s="27" t="s">
        <v>29</v>
      </c>
      <c r="I1679" s="29">
        <v>0.35000000000000003</v>
      </c>
      <c r="J1679" s="30">
        <v>3500</v>
      </c>
      <c r="K1679" s="31">
        <f t="shared" si="12"/>
        <v>1225.0000000000002</v>
      </c>
      <c r="L1679" s="31">
        <f t="shared" si="13"/>
        <v>612.50000000000011</v>
      </c>
      <c r="M1679" s="32">
        <v>0.5</v>
      </c>
      <c r="O1679" s="37"/>
      <c r="P1679" s="35"/>
      <c r="Q1679" s="33"/>
      <c r="R1679" s="34"/>
    </row>
    <row r="1680" spans="1:18" ht="15.75" customHeight="1">
      <c r="A1680" s="22"/>
      <c r="B1680" s="27" t="s">
        <v>21</v>
      </c>
      <c r="C1680" s="27">
        <v>1185732</v>
      </c>
      <c r="D1680" s="28">
        <v>44304</v>
      </c>
      <c r="E1680" s="27" t="s">
        <v>40</v>
      </c>
      <c r="F1680" s="27" t="s">
        <v>78</v>
      </c>
      <c r="G1680" s="27" t="s">
        <v>79</v>
      </c>
      <c r="H1680" s="27" t="s">
        <v>24</v>
      </c>
      <c r="I1680" s="29">
        <v>0.35000000000000003</v>
      </c>
      <c r="J1680" s="30">
        <v>5750</v>
      </c>
      <c r="K1680" s="31">
        <f t="shared" si="12"/>
        <v>2012.5000000000002</v>
      </c>
      <c r="L1680" s="31">
        <f t="shared" si="13"/>
        <v>805.00000000000011</v>
      </c>
      <c r="M1680" s="32">
        <v>0.4</v>
      </c>
      <c r="O1680" s="37"/>
      <c r="P1680" s="35"/>
      <c r="Q1680" s="33"/>
      <c r="R1680" s="34"/>
    </row>
    <row r="1681" spans="1:18" ht="15.75" customHeight="1">
      <c r="A1681" s="22"/>
      <c r="B1681" s="27" t="s">
        <v>21</v>
      </c>
      <c r="C1681" s="27">
        <v>1185732</v>
      </c>
      <c r="D1681" s="28">
        <v>44304</v>
      </c>
      <c r="E1681" s="27" t="s">
        <v>40</v>
      </c>
      <c r="F1681" s="27" t="s">
        <v>78</v>
      </c>
      <c r="G1681" s="27" t="s">
        <v>79</v>
      </c>
      <c r="H1681" s="27" t="s">
        <v>25</v>
      </c>
      <c r="I1681" s="29">
        <v>0.30000000000000004</v>
      </c>
      <c r="J1681" s="30">
        <v>2750</v>
      </c>
      <c r="K1681" s="31">
        <f t="shared" si="12"/>
        <v>825.00000000000011</v>
      </c>
      <c r="L1681" s="31">
        <f t="shared" si="13"/>
        <v>288.75</v>
      </c>
      <c r="M1681" s="32">
        <v>0.35</v>
      </c>
      <c r="O1681" s="37"/>
      <c r="P1681" s="35"/>
      <c r="Q1681" s="33"/>
      <c r="R1681" s="34"/>
    </row>
    <row r="1682" spans="1:18" ht="15.75" customHeight="1">
      <c r="A1682" s="22"/>
      <c r="B1682" s="27" t="s">
        <v>21</v>
      </c>
      <c r="C1682" s="27">
        <v>1185732</v>
      </c>
      <c r="D1682" s="28">
        <v>44304</v>
      </c>
      <c r="E1682" s="27" t="s">
        <v>40</v>
      </c>
      <c r="F1682" s="27" t="s">
        <v>78</v>
      </c>
      <c r="G1682" s="27" t="s">
        <v>79</v>
      </c>
      <c r="H1682" s="27" t="s">
        <v>26</v>
      </c>
      <c r="I1682" s="29">
        <v>0.20000000000000007</v>
      </c>
      <c r="J1682" s="30">
        <v>2750</v>
      </c>
      <c r="K1682" s="31">
        <f t="shared" si="12"/>
        <v>550.00000000000023</v>
      </c>
      <c r="L1682" s="31">
        <f t="shared" si="13"/>
        <v>192.50000000000006</v>
      </c>
      <c r="M1682" s="32">
        <v>0.35</v>
      </c>
      <c r="O1682" s="37"/>
      <c r="P1682" s="35"/>
      <c r="Q1682" s="33"/>
      <c r="R1682" s="34"/>
    </row>
    <row r="1683" spans="1:18" ht="15.75" customHeight="1">
      <c r="A1683" s="22"/>
      <c r="B1683" s="27" t="s">
        <v>21</v>
      </c>
      <c r="C1683" s="27">
        <v>1185732</v>
      </c>
      <c r="D1683" s="28">
        <v>44304</v>
      </c>
      <c r="E1683" s="27" t="s">
        <v>40</v>
      </c>
      <c r="F1683" s="27" t="s">
        <v>78</v>
      </c>
      <c r="G1683" s="27" t="s">
        <v>79</v>
      </c>
      <c r="H1683" s="27" t="s">
        <v>27</v>
      </c>
      <c r="I1683" s="29">
        <v>0.25</v>
      </c>
      <c r="J1683" s="30">
        <v>2000</v>
      </c>
      <c r="K1683" s="31">
        <f t="shared" si="12"/>
        <v>500</v>
      </c>
      <c r="L1683" s="31">
        <f t="shared" si="13"/>
        <v>200</v>
      </c>
      <c r="M1683" s="32">
        <v>0.4</v>
      </c>
      <c r="O1683" s="37"/>
      <c r="P1683" s="35"/>
      <c r="Q1683" s="33"/>
      <c r="R1683" s="34"/>
    </row>
    <row r="1684" spans="1:18" ht="15.75" customHeight="1">
      <c r="A1684" s="22"/>
      <c r="B1684" s="27" t="s">
        <v>21</v>
      </c>
      <c r="C1684" s="27">
        <v>1185732</v>
      </c>
      <c r="D1684" s="28">
        <v>44304</v>
      </c>
      <c r="E1684" s="27" t="s">
        <v>40</v>
      </c>
      <c r="F1684" s="27" t="s">
        <v>78</v>
      </c>
      <c r="G1684" s="27" t="s">
        <v>79</v>
      </c>
      <c r="H1684" s="27" t="s">
        <v>28</v>
      </c>
      <c r="I1684" s="29">
        <v>0.4</v>
      </c>
      <c r="J1684" s="30">
        <v>2250</v>
      </c>
      <c r="K1684" s="31">
        <f t="shared" si="12"/>
        <v>900</v>
      </c>
      <c r="L1684" s="31">
        <f t="shared" si="13"/>
        <v>315</v>
      </c>
      <c r="M1684" s="32">
        <v>0.35</v>
      </c>
      <c r="O1684" s="37"/>
      <c r="P1684" s="35"/>
      <c r="Q1684" s="33"/>
      <c r="R1684" s="34"/>
    </row>
    <row r="1685" spans="1:18" ht="15.75" customHeight="1">
      <c r="A1685" s="22"/>
      <c r="B1685" s="27" t="s">
        <v>21</v>
      </c>
      <c r="C1685" s="27">
        <v>1185732</v>
      </c>
      <c r="D1685" s="28">
        <v>44304</v>
      </c>
      <c r="E1685" s="27" t="s">
        <v>40</v>
      </c>
      <c r="F1685" s="27" t="s">
        <v>78</v>
      </c>
      <c r="G1685" s="27" t="s">
        <v>79</v>
      </c>
      <c r="H1685" s="27" t="s">
        <v>29</v>
      </c>
      <c r="I1685" s="29">
        <v>0.30000000000000004</v>
      </c>
      <c r="J1685" s="30">
        <v>3500</v>
      </c>
      <c r="K1685" s="31">
        <f t="shared" si="12"/>
        <v>1050.0000000000002</v>
      </c>
      <c r="L1685" s="31">
        <f t="shared" si="13"/>
        <v>525.00000000000011</v>
      </c>
      <c r="M1685" s="32">
        <v>0.5</v>
      </c>
      <c r="O1685" s="37"/>
      <c r="P1685" s="35"/>
      <c r="Q1685" s="33"/>
      <c r="R1685" s="34"/>
    </row>
    <row r="1686" spans="1:18" ht="15.75" customHeight="1">
      <c r="A1686" s="22"/>
      <c r="B1686" s="27" t="s">
        <v>21</v>
      </c>
      <c r="C1686" s="27">
        <v>1185732</v>
      </c>
      <c r="D1686" s="28">
        <v>44335</v>
      </c>
      <c r="E1686" s="27" t="s">
        <v>40</v>
      </c>
      <c r="F1686" s="27" t="s">
        <v>78</v>
      </c>
      <c r="G1686" s="27" t="s">
        <v>79</v>
      </c>
      <c r="H1686" s="27" t="s">
        <v>24</v>
      </c>
      <c r="I1686" s="29">
        <v>0.4</v>
      </c>
      <c r="J1686" s="30">
        <v>6200</v>
      </c>
      <c r="K1686" s="31">
        <f t="shared" si="12"/>
        <v>2480</v>
      </c>
      <c r="L1686" s="31">
        <f t="shared" si="13"/>
        <v>992</v>
      </c>
      <c r="M1686" s="32">
        <v>0.4</v>
      </c>
      <c r="O1686" s="37"/>
      <c r="P1686" s="35"/>
      <c r="Q1686" s="33"/>
      <c r="R1686" s="34"/>
    </row>
    <row r="1687" spans="1:18" ht="15.75" customHeight="1">
      <c r="A1687" s="22"/>
      <c r="B1687" s="27" t="s">
        <v>21</v>
      </c>
      <c r="C1687" s="27">
        <v>1185732</v>
      </c>
      <c r="D1687" s="28">
        <v>44335</v>
      </c>
      <c r="E1687" s="27" t="s">
        <v>40</v>
      </c>
      <c r="F1687" s="27" t="s">
        <v>78</v>
      </c>
      <c r="G1687" s="27" t="s">
        <v>79</v>
      </c>
      <c r="H1687" s="27" t="s">
        <v>25</v>
      </c>
      <c r="I1687" s="29">
        <v>0.35000000000000009</v>
      </c>
      <c r="J1687" s="30">
        <v>3250</v>
      </c>
      <c r="K1687" s="31">
        <f t="shared" si="12"/>
        <v>1137.5000000000002</v>
      </c>
      <c r="L1687" s="31">
        <f t="shared" si="13"/>
        <v>398.12500000000006</v>
      </c>
      <c r="M1687" s="32">
        <v>0.35</v>
      </c>
      <c r="O1687" s="37"/>
      <c r="P1687" s="35"/>
      <c r="Q1687" s="33"/>
      <c r="R1687" s="34"/>
    </row>
    <row r="1688" spans="1:18" ht="15.75" customHeight="1">
      <c r="A1688" s="22"/>
      <c r="B1688" s="27" t="s">
        <v>21</v>
      </c>
      <c r="C1688" s="27">
        <v>1185732</v>
      </c>
      <c r="D1688" s="28">
        <v>44335</v>
      </c>
      <c r="E1688" s="27" t="s">
        <v>40</v>
      </c>
      <c r="F1688" s="27" t="s">
        <v>78</v>
      </c>
      <c r="G1688" s="27" t="s">
        <v>79</v>
      </c>
      <c r="H1688" s="27" t="s">
        <v>26</v>
      </c>
      <c r="I1688" s="29">
        <v>0.30000000000000004</v>
      </c>
      <c r="J1688" s="30">
        <v>3000</v>
      </c>
      <c r="K1688" s="31">
        <f t="shared" si="12"/>
        <v>900.00000000000011</v>
      </c>
      <c r="L1688" s="31">
        <f t="shared" si="13"/>
        <v>315</v>
      </c>
      <c r="M1688" s="32">
        <v>0.35</v>
      </c>
      <c r="O1688" s="37"/>
      <c r="P1688" s="35"/>
      <c r="Q1688" s="33"/>
      <c r="R1688" s="34"/>
    </row>
    <row r="1689" spans="1:18" ht="15.75" customHeight="1">
      <c r="A1689" s="22"/>
      <c r="B1689" s="27" t="s">
        <v>21</v>
      </c>
      <c r="C1689" s="27">
        <v>1185732</v>
      </c>
      <c r="D1689" s="28">
        <v>44335</v>
      </c>
      <c r="E1689" s="27" t="s">
        <v>40</v>
      </c>
      <c r="F1689" s="27" t="s">
        <v>78</v>
      </c>
      <c r="G1689" s="27" t="s">
        <v>79</v>
      </c>
      <c r="H1689" s="27" t="s">
        <v>27</v>
      </c>
      <c r="I1689" s="29">
        <v>0.30000000000000004</v>
      </c>
      <c r="J1689" s="30">
        <v>2250</v>
      </c>
      <c r="K1689" s="31">
        <f t="shared" si="12"/>
        <v>675.00000000000011</v>
      </c>
      <c r="L1689" s="31">
        <f t="shared" si="13"/>
        <v>270.00000000000006</v>
      </c>
      <c r="M1689" s="32">
        <v>0.4</v>
      </c>
      <c r="O1689" s="37"/>
      <c r="P1689" s="35"/>
      <c r="Q1689" s="33"/>
      <c r="R1689" s="34"/>
    </row>
    <row r="1690" spans="1:18" ht="15.75" customHeight="1">
      <c r="A1690" s="22"/>
      <c r="B1690" s="27" t="s">
        <v>21</v>
      </c>
      <c r="C1690" s="27">
        <v>1185732</v>
      </c>
      <c r="D1690" s="28">
        <v>44335</v>
      </c>
      <c r="E1690" s="27" t="s">
        <v>40</v>
      </c>
      <c r="F1690" s="27" t="s">
        <v>78</v>
      </c>
      <c r="G1690" s="27" t="s">
        <v>79</v>
      </c>
      <c r="H1690" s="27" t="s">
        <v>28</v>
      </c>
      <c r="I1690" s="29">
        <v>0.44999999999999996</v>
      </c>
      <c r="J1690" s="30">
        <v>2500</v>
      </c>
      <c r="K1690" s="31">
        <f t="shared" si="12"/>
        <v>1125</v>
      </c>
      <c r="L1690" s="31">
        <f t="shared" si="13"/>
        <v>393.75</v>
      </c>
      <c r="M1690" s="32">
        <v>0.35</v>
      </c>
      <c r="O1690" s="37"/>
      <c r="P1690" s="35"/>
      <c r="Q1690" s="33"/>
      <c r="R1690" s="34"/>
    </row>
    <row r="1691" spans="1:18" ht="15.75" customHeight="1">
      <c r="A1691" s="22"/>
      <c r="B1691" s="27" t="s">
        <v>21</v>
      </c>
      <c r="C1691" s="27">
        <v>1185732</v>
      </c>
      <c r="D1691" s="28">
        <v>44335</v>
      </c>
      <c r="E1691" s="27" t="s">
        <v>40</v>
      </c>
      <c r="F1691" s="27" t="s">
        <v>78</v>
      </c>
      <c r="G1691" s="27" t="s">
        <v>79</v>
      </c>
      <c r="H1691" s="27" t="s">
        <v>29</v>
      </c>
      <c r="I1691" s="29">
        <v>0.49999999999999994</v>
      </c>
      <c r="J1691" s="30">
        <v>3500</v>
      </c>
      <c r="K1691" s="31">
        <f t="shared" si="12"/>
        <v>1749.9999999999998</v>
      </c>
      <c r="L1691" s="31">
        <f t="shared" si="13"/>
        <v>874.99999999999989</v>
      </c>
      <c r="M1691" s="32">
        <v>0.5</v>
      </c>
      <c r="O1691" s="37"/>
      <c r="P1691" s="35"/>
      <c r="Q1691" s="33"/>
      <c r="R1691" s="34"/>
    </row>
    <row r="1692" spans="1:18" ht="15.75" customHeight="1">
      <c r="A1692" s="22"/>
      <c r="B1692" s="27" t="s">
        <v>21</v>
      </c>
      <c r="C1692" s="27">
        <v>1185732</v>
      </c>
      <c r="D1692" s="28">
        <v>44365</v>
      </c>
      <c r="E1692" s="27" t="s">
        <v>40</v>
      </c>
      <c r="F1692" s="27" t="s">
        <v>78</v>
      </c>
      <c r="G1692" s="27" t="s">
        <v>79</v>
      </c>
      <c r="H1692" s="27" t="s">
        <v>24</v>
      </c>
      <c r="I1692" s="29">
        <v>0.35000000000000003</v>
      </c>
      <c r="J1692" s="30">
        <v>6000</v>
      </c>
      <c r="K1692" s="31">
        <f t="shared" si="12"/>
        <v>2100</v>
      </c>
      <c r="L1692" s="31">
        <f t="shared" si="13"/>
        <v>840</v>
      </c>
      <c r="M1692" s="32">
        <v>0.4</v>
      </c>
      <c r="O1692" s="37"/>
      <c r="P1692" s="35"/>
      <c r="Q1692" s="33"/>
      <c r="R1692" s="34"/>
    </row>
    <row r="1693" spans="1:18" ht="15.75" customHeight="1">
      <c r="A1693" s="22"/>
      <c r="B1693" s="27" t="s">
        <v>21</v>
      </c>
      <c r="C1693" s="27">
        <v>1185732</v>
      </c>
      <c r="D1693" s="28">
        <v>44365</v>
      </c>
      <c r="E1693" s="27" t="s">
        <v>40</v>
      </c>
      <c r="F1693" s="27" t="s">
        <v>78</v>
      </c>
      <c r="G1693" s="27" t="s">
        <v>79</v>
      </c>
      <c r="H1693" s="27" t="s">
        <v>25</v>
      </c>
      <c r="I1693" s="29">
        <v>0.3000000000000001</v>
      </c>
      <c r="J1693" s="30">
        <v>3500</v>
      </c>
      <c r="K1693" s="31">
        <f t="shared" si="12"/>
        <v>1050.0000000000005</v>
      </c>
      <c r="L1693" s="31">
        <f t="shared" si="13"/>
        <v>367.50000000000011</v>
      </c>
      <c r="M1693" s="32">
        <v>0.35</v>
      </c>
      <c r="O1693" s="37"/>
      <c r="P1693" s="35"/>
      <c r="Q1693" s="33"/>
      <c r="R1693" s="34"/>
    </row>
    <row r="1694" spans="1:18" ht="15.75" customHeight="1">
      <c r="A1694" s="22"/>
      <c r="B1694" s="27" t="s">
        <v>21</v>
      </c>
      <c r="C1694" s="27">
        <v>1185732</v>
      </c>
      <c r="D1694" s="28">
        <v>44365</v>
      </c>
      <c r="E1694" s="27" t="s">
        <v>40</v>
      </c>
      <c r="F1694" s="27" t="s">
        <v>78</v>
      </c>
      <c r="G1694" s="27" t="s">
        <v>79</v>
      </c>
      <c r="H1694" s="27" t="s">
        <v>26</v>
      </c>
      <c r="I1694" s="29">
        <v>0.25000000000000006</v>
      </c>
      <c r="J1694" s="30">
        <v>3750</v>
      </c>
      <c r="K1694" s="31">
        <f t="shared" si="12"/>
        <v>937.50000000000023</v>
      </c>
      <c r="L1694" s="31">
        <f t="shared" si="13"/>
        <v>328.12500000000006</v>
      </c>
      <c r="M1694" s="32">
        <v>0.35</v>
      </c>
      <c r="O1694" s="37"/>
      <c r="P1694" s="35"/>
      <c r="Q1694" s="33"/>
      <c r="R1694" s="34"/>
    </row>
    <row r="1695" spans="1:18" ht="15.75" customHeight="1">
      <c r="A1695" s="22"/>
      <c r="B1695" s="27" t="s">
        <v>21</v>
      </c>
      <c r="C1695" s="27">
        <v>1185732</v>
      </c>
      <c r="D1695" s="28">
        <v>44365</v>
      </c>
      <c r="E1695" s="27" t="s">
        <v>40</v>
      </c>
      <c r="F1695" s="27" t="s">
        <v>78</v>
      </c>
      <c r="G1695" s="27" t="s">
        <v>79</v>
      </c>
      <c r="H1695" s="27" t="s">
        <v>27</v>
      </c>
      <c r="I1695" s="29">
        <v>0.25000000000000006</v>
      </c>
      <c r="J1695" s="30">
        <v>3500</v>
      </c>
      <c r="K1695" s="31">
        <f t="shared" si="12"/>
        <v>875.00000000000023</v>
      </c>
      <c r="L1695" s="31">
        <f t="shared" si="13"/>
        <v>350.00000000000011</v>
      </c>
      <c r="M1695" s="32">
        <v>0.4</v>
      </c>
      <c r="O1695" s="37"/>
      <c r="P1695" s="35"/>
      <c r="Q1695" s="33"/>
      <c r="R1695" s="34"/>
    </row>
    <row r="1696" spans="1:18" ht="15.75" customHeight="1">
      <c r="A1696" s="22"/>
      <c r="B1696" s="27" t="s">
        <v>21</v>
      </c>
      <c r="C1696" s="27">
        <v>1185732</v>
      </c>
      <c r="D1696" s="28">
        <v>44365</v>
      </c>
      <c r="E1696" s="27" t="s">
        <v>40</v>
      </c>
      <c r="F1696" s="27" t="s">
        <v>78</v>
      </c>
      <c r="G1696" s="27" t="s">
        <v>79</v>
      </c>
      <c r="H1696" s="27" t="s">
        <v>28</v>
      </c>
      <c r="I1696" s="29">
        <v>0.4</v>
      </c>
      <c r="J1696" s="30">
        <v>3500</v>
      </c>
      <c r="K1696" s="31">
        <f t="shared" si="12"/>
        <v>1400</v>
      </c>
      <c r="L1696" s="31">
        <f t="shared" si="13"/>
        <v>489.99999999999994</v>
      </c>
      <c r="M1696" s="32">
        <v>0.35</v>
      </c>
      <c r="O1696" s="37"/>
      <c r="P1696" s="35"/>
      <c r="Q1696" s="33"/>
      <c r="R1696" s="34"/>
    </row>
    <row r="1697" spans="1:18" ht="15.75" customHeight="1">
      <c r="A1697" s="22"/>
      <c r="B1697" s="27" t="s">
        <v>21</v>
      </c>
      <c r="C1697" s="27">
        <v>1185732</v>
      </c>
      <c r="D1697" s="28">
        <v>44365</v>
      </c>
      <c r="E1697" s="27" t="s">
        <v>40</v>
      </c>
      <c r="F1697" s="27" t="s">
        <v>78</v>
      </c>
      <c r="G1697" s="27" t="s">
        <v>79</v>
      </c>
      <c r="H1697" s="27" t="s">
        <v>29</v>
      </c>
      <c r="I1697" s="29">
        <v>0.45</v>
      </c>
      <c r="J1697" s="30">
        <v>5250</v>
      </c>
      <c r="K1697" s="31">
        <f t="shared" si="12"/>
        <v>2362.5</v>
      </c>
      <c r="L1697" s="31">
        <f t="shared" si="13"/>
        <v>1181.25</v>
      </c>
      <c r="M1697" s="32">
        <v>0.5</v>
      </c>
      <c r="O1697" s="37"/>
      <c r="P1697" s="35"/>
      <c r="Q1697" s="33"/>
      <c r="R1697" s="34"/>
    </row>
    <row r="1698" spans="1:18" ht="15.75" customHeight="1">
      <c r="A1698" s="22"/>
      <c r="B1698" s="27" t="s">
        <v>21</v>
      </c>
      <c r="C1698" s="27">
        <v>1185732</v>
      </c>
      <c r="D1698" s="28">
        <v>44394</v>
      </c>
      <c r="E1698" s="27" t="s">
        <v>40</v>
      </c>
      <c r="F1698" s="27" t="s">
        <v>78</v>
      </c>
      <c r="G1698" s="27" t="s">
        <v>79</v>
      </c>
      <c r="H1698" s="27" t="s">
        <v>24</v>
      </c>
      <c r="I1698" s="29">
        <v>0.4</v>
      </c>
      <c r="J1698" s="30">
        <v>7500</v>
      </c>
      <c r="K1698" s="31">
        <f t="shared" si="12"/>
        <v>3000</v>
      </c>
      <c r="L1698" s="31">
        <f t="shared" si="13"/>
        <v>1200</v>
      </c>
      <c r="M1698" s="32">
        <v>0.4</v>
      </c>
      <c r="O1698" s="37"/>
      <c r="P1698" s="35"/>
      <c r="Q1698" s="33"/>
      <c r="R1698" s="34"/>
    </row>
    <row r="1699" spans="1:18" ht="15.75" customHeight="1">
      <c r="A1699" s="22"/>
      <c r="B1699" s="27" t="s">
        <v>21</v>
      </c>
      <c r="C1699" s="27">
        <v>1185732</v>
      </c>
      <c r="D1699" s="28">
        <v>44394</v>
      </c>
      <c r="E1699" s="27" t="s">
        <v>40</v>
      </c>
      <c r="F1699" s="27" t="s">
        <v>78</v>
      </c>
      <c r="G1699" s="27" t="s">
        <v>79</v>
      </c>
      <c r="H1699" s="27" t="s">
        <v>25</v>
      </c>
      <c r="I1699" s="29">
        <v>0.35000000000000009</v>
      </c>
      <c r="J1699" s="30">
        <v>5000</v>
      </c>
      <c r="K1699" s="31">
        <f t="shared" si="12"/>
        <v>1750.0000000000005</v>
      </c>
      <c r="L1699" s="31">
        <f t="shared" si="13"/>
        <v>612.50000000000011</v>
      </c>
      <c r="M1699" s="32">
        <v>0.35</v>
      </c>
      <c r="O1699" s="37"/>
      <c r="P1699" s="35"/>
      <c r="Q1699" s="33"/>
      <c r="R1699" s="34"/>
    </row>
    <row r="1700" spans="1:18" ht="15.75" customHeight="1">
      <c r="A1700" s="22"/>
      <c r="B1700" s="27" t="s">
        <v>21</v>
      </c>
      <c r="C1700" s="27">
        <v>1185732</v>
      </c>
      <c r="D1700" s="28">
        <v>44394</v>
      </c>
      <c r="E1700" s="27" t="s">
        <v>40</v>
      </c>
      <c r="F1700" s="27" t="s">
        <v>78</v>
      </c>
      <c r="G1700" s="27" t="s">
        <v>79</v>
      </c>
      <c r="H1700" s="27" t="s">
        <v>26</v>
      </c>
      <c r="I1700" s="29">
        <v>0.30000000000000004</v>
      </c>
      <c r="J1700" s="30">
        <v>4250</v>
      </c>
      <c r="K1700" s="31">
        <f t="shared" si="12"/>
        <v>1275.0000000000002</v>
      </c>
      <c r="L1700" s="31">
        <f t="shared" si="13"/>
        <v>446.25000000000006</v>
      </c>
      <c r="M1700" s="32">
        <v>0.35</v>
      </c>
      <c r="O1700" s="37"/>
      <c r="P1700" s="35"/>
      <c r="Q1700" s="33"/>
      <c r="R1700" s="34"/>
    </row>
    <row r="1701" spans="1:18" ht="15.75" customHeight="1">
      <c r="A1701" s="22"/>
      <c r="B1701" s="27" t="s">
        <v>21</v>
      </c>
      <c r="C1701" s="27">
        <v>1185732</v>
      </c>
      <c r="D1701" s="28">
        <v>44394</v>
      </c>
      <c r="E1701" s="27" t="s">
        <v>40</v>
      </c>
      <c r="F1701" s="27" t="s">
        <v>78</v>
      </c>
      <c r="G1701" s="27" t="s">
        <v>79</v>
      </c>
      <c r="H1701" s="27" t="s">
        <v>27</v>
      </c>
      <c r="I1701" s="29">
        <v>0.30000000000000004</v>
      </c>
      <c r="J1701" s="30">
        <v>3750</v>
      </c>
      <c r="K1701" s="31">
        <f t="shared" si="12"/>
        <v>1125.0000000000002</v>
      </c>
      <c r="L1701" s="31">
        <f t="shared" si="13"/>
        <v>450.00000000000011</v>
      </c>
      <c r="M1701" s="32">
        <v>0.4</v>
      </c>
      <c r="O1701" s="37"/>
      <c r="P1701" s="35"/>
      <c r="Q1701" s="33"/>
      <c r="R1701" s="34"/>
    </row>
    <row r="1702" spans="1:18" ht="15.75" customHeight="1">
      <c r="A1702" s="22"/>
      <c r="B1702" s="27" t="s">
        <v>21</v>
      </c>
      <c r="C1702" s="27">
        <v>1185732</v>
      </c>
      <c r="D1702" s="28">
        <v>44394</v>
      </c>
      <c r="E1702" s="27" t="s">
        <v>40</v>
      </c>
      <c r="F1702" s="27" t="s">
        <v>78</v>
      </c>
      <c r="G1702" s="27" t="s">
        <v>79</v>
      </c>
      <c r="H1702" s="27" t="s">
        <v>28</v>
      </c>
      <c r="I1702" s="29">
        <v>0.4</v>
      </c>
      <c r="J1702" s="30">
        <v>3750</v>
      </c>
      <c r="K1702" s="31">
        <f t="shared" si="12"/>
        <v>1500</v>
      </c>
      <c r="L1702" s="31">
        <f t="shared" si="13"/>
        <v>525</v>
      </c>
      <c r="M1702" s="32">
        <v>0.35</v>
      </c>
      <c r="O1702" s="37"/>
      <c r="P1702" s="35"/>
      <c r="Q1702" s="33"/>
      <c r="R1702" s="34"/>
    </row>
    <row r="1703" spans="1:18" ht="15.75" customHeight="1">
      <c r="A1703" s="22"/>
      <c r="B1703" s="27" t="s">
        <v>21</v>
      </c>
      <c r="C1703" s="27">
        <v>1185732</v>
      </c>
      <c r="D1703" s="28">
        <v>44394</v>
      </c>
      <c r="E1703" s="27" t="s">
        <v>40</v>
      </c>
      <c r="F1703" s="27" t="s">
        <v>78</v>
      </c>
      <c r="G1703" s="27" t="s">
        <v>79</v>
      </c>
      <c r="H1703" s="27" t="s">
        <v>29</v>
      </c>
      <c r="I1703" s="29">
        <v>0.45</v>
      </c>
      <c r="J1703" s="30">
        <v>5500</v>
      </c>
      <c r="K1703" s="31">
        <f t="shared" si="12"/>
        <v>2475</v>
      </c>
      <c r="L1703" s="31">
        <f t="shared" si="13"/>
        <v>1237.5</v>
      </c>
      <c r="M1703" s="32">
        <v>0.5</v>
      </c>
      <c r="O1703" s="37"/>
      <c r="P1703" s="35"/>
      <c r="Q1703" s="33"/>
      <c r="R1703" s="34"/>
    </row>
    <row r="1704" spans="1:18" ht="15.75" customHeight="1">
      <c r="A1704" s="22"/>
      <c r="B1704" s="27" t="s">
        <v>21</v>
      </c>
      <c r="C1704" s="27">
        <v>1185732</v>
      </c>
      <c r="D1704" s="28">
        <v>44426</v>
      </c>
      <c r="E1704" s="27" t="s">
        <v>40</v>
      </c>
      <c r="F1704" s="27" t="s">
        <v>78</v>
      </c>
      <c r="G1704" s="27" t="s">
        <v>79</v>
      </c>
      <c r="H1704" s="27" t="s">
        <v>24</v>
      </c>
      <c r="I1704" s="29">
        <v>0.4</v>
      </c>
      <c r="J1704" s="30">
        <v>7000</v>
      </c>
      <c r="K1704" s="31">
        <f t="shared" si="12"/>
        <v>2800</v>
      </c>
      <c r="L1704" s="31">
        <f t="shared" si="13"/>
        <v>1120</v>
      </c>
      <c r="M1704" s="32">
        <v>0.4</v>
      </c>
      <c r="O1704" s="37"/>
      <c r="P1704" s="35"/>
      <c r="Q1704" s="33"/>
      <c r="R1704" s="34"/>
    </row>
    <row r="1705" spans="1:18" ht="15.75" customHeight="1">
      <c r="A1705" s="22"/>
      <c r="B1705" s="27" t="s">
        <v>21</v>
      </c>
      <c r="C1705" s="27">
        <v>1185732</v>
      </c>
      <c r="D1705" s="28">
        <v>44426</v>
      </c>
      <c r="E1705" s="27" t="s">
        <v>40</v>
      </c>
      <c r="F1705" s="27" t="s">
        <v>78</v>
      </c>
      <c r="G1705" s="27" t="s">
        <v>79</v>
      </c>
      <c r="H1705" s="27" t="s">
        <v>25</v>
      </c>
      <c r="I1705" s="29">
        <v>0.40000000000000008</v>
      </c>
      <c r="J1705" s="30">
        <v>4750</v>
      </c>
      <c r="K1705" s="31">
        <f t="shared" si="12"/>
        <v>1900.0000000000005</v>
      </c>
      <c r="L1705" s="31">
        <f t="shared" si="13"/>
        <v>665.00000000000011</v>
      </c>
      <c r="M1705" s="32">
        <v>0.35</v>
      </c>
      <c r="O1705" s="37"/>
      <c r="P1705" s="35"/>
      <c r="Q1705" s="33"/>
      <c r="R1705" s="34"/>
    </row>
    <row r="1706" spans="1:18" ht="15.75" customHeight="1">
      <c r="A1706" s="22"/>
      <c r="B1706" s="27" t="s">
        <v>21</v>
      </c>
      <c r="C1706" s="27">
        <v>1185732</v>
      </c>
      <c r="D1706" s="28">
        <v>44426</v>
      </c>
      <c r="E1706" s="27" t="s">
        <v>40</v>
      </c>
      <c r="F1706" s="27" t="s">
        <v>78</v>
      </c>
      <c r="G1706" s="27" t="s">
        <v>79</v>
      </c>
      <c r="H1706" s="27" t="s">
        <v>26</v>
      </c>
      <c r="I1706" s="29">
        <v>0.35000000000000003</v>
      </c>
      <c r="J1706" s="30">
        <v>4000</v>
      </c>
      <c r="K1706" s="31">
        <f t="shared" si="12"/>
        <v>1400.0000000000002</v>
      </c>
      <c r="L1706" s="31">
        <f t="shared" si="13"/>
        <v>490.00000000000006</v>
      </c>
      <c r="M1706" s="32">
        <v>0.35</v>
      </c>
      <c r="O1706" s="37"/>
      <c r="P1706" s="35"/>
      <c r="Q1706" s="33"/>
      <c r="R1706" s="34"/>
    </row>
    <row r="1707" spans="1:18" ht="15.75" customHeight="1">
      <c r="A1707" s="22"/>
      <c r="B1707" s="27" t="s">
        <v>21</v>
      </c>
      <c r="C1707" s="27">
        <v>1185732</v>
      </c>
      <c r="D1707" s="28">
        <v>44426</v>
      </c>
      <c r="E1707" s="27" t="s">
        <v>40</v>
      </c>
      <c r="F1707" s="27" t="s">
        <v>78</v>
      </c>
      <c r="G1707" s="27" t="s">
        <v>79</v>
      </c>
      <c r="H1707" s="27" t="s">
        <v>27</v>
      </c>
      <c r="I1707" s="29">
        <v>0.25000000000000006</v>
      </c>
      <c r="J1707" s="30">
        <v>3250</v>
      </c>
      <c r="K1707" s="31">
        <f t="shared" si="12"/>
        <v>812.50000000000023</v>
      </c>
      <c r="L1707" s="31">
        <f t="shared" si="13"/>
        <v>325.00000000000011</v>
      </c>
      <c r="M1707" s="32">
        <v>0.4</v>
      </c>
      <c r="O1707" s="37"/>
      <c r="P1707" s="35"/>
      <c r="Q1707" s="33"/>
      <c r="R1707" s="34"/>
    </row>
    <row r="1708" spans="1:18" ht="15.75" customHeight="1">
      <c r="A1708" s="22"/>
      <c r="B1708" s="27" t="s">
        <v>21</v>
      </c>
      <c r="C1708" s="27">
        <v>1185732</v>
      </c>
      <c r="D1708" s="28">
        <v>44426</v>
      </c>
      <c r="E1708" s="27" t="s">
        <v>40</v>
      </c>
      <c r="F1708" s="27" t="s">
        <v>78</v>
      </c>
      <c r="G1708" s="27" t="s">
        <v>79</v>
      </c>
      <c r="H1708" s="27" t="s">
        <v>28</v>
      </c>
      <c r="I1708" s="29">
        <v>0.35000000000000003</v>
      </c>
      <c r="J1708" s="30">
        <v>3000</v>
      </c>
      <c r="K1708" s="31">
        <f t="shared" si="12"/>
        <v>1050</v>
      </c>
      <c r="L1708" s="31">
        <f t="shared" si="13"/>
        <v>367.5</v>
      </c>
      <c r="M1708" s="32">
        <v>0.35</v>
      </c>
      <c r="O1708" s="37"/>
      <c r="P1708" s="35"/>
      <c r="Q1708" s="33"/>
      <c r="R1708" s="34"/>
    </row>
    <row r="1709" spans="1:18" ht="15.75" customHeight="1">
      <c r="A1709" s="22"/>
      <c r="B1709" s="27" t="s">
        <v>21</v>
      </c>
      <c r="C1709" s="27">
        <v>1185732</v>
      </c>
      <c r="D1709" s="28">
        <v>44426</v>
      </c>
      <c r="E1709" s="27" t="s">
        <v>40</v>
      </c>
      <c r="F1709" s="27" t="s">
        <v>78</v>
      </c>
      <c r="G1709" s="27" t="s">
        <v>79</v>
      </c>
      <c r="H1709" s="27" t="s">
        <v>29</v>
      </c>
      <c r="I1709" s="29">
        <v>0.4</v>
      </c>
      <c r="J1709" s="30">
        <v>4750</v>
      </c>
      <c r="K1709" s="31">
        <f t="shared" si="12"/>
        <v>1900</v>
      </c>
      <c r="L1709" s="31">
        <f t="shared" si="13"/>
        <v>950</v>
      </c>
      <c r="M1709" s="32">
        <v>0.5</v>
      </c>
      <c r="O1709" s="37"/>
      <c r="P1709" s="35"/>
      <c r="Q1709" s="33"/>
      <c r="R1709" s="34"/>
    </row>
    <row r="1710" spans="1:18" ht="15.75" customHeight="1">
      <c r="A1710" s="22"/>
      <c r="B1710" s="27" t="s">
        <v>21</v>
      </c>
      <c r="C1710" s="27">
        <v>1185732</v>
      </c>
      <c r="D1710" s="28">
        <v>44458</v>
      </c>
      <c r="E1710" s="27" t="s">
        <v>40</v>
      </c>
      <c r="F1710" s="27" t="s">
        <v>78</v>
      </c>
      <c r="G1710" s="27" t="s">
        <v>79</v>
      </c>
      <c r="H1710" s="27" t="s">
        <v>24</v>
      </c>
      <c r="I1710" s="29">
        <v>0.35000000000000003</v>
      </c>
      <c r="J1710" s="30">
        <v>6000</v>
      </c>
      <c r="K1710" s="31">
        <f t="shared" si="12"/>
        <v>2100</v>
      </c>
      <c r="L1710" s="31">
        <f t="shared" si="13"/>
        <v>840</v>
      </c>
      <c r="M1710" s="32">
        <v>0.4</v>
      </c>
      <c r="O1710" s="37"/>
      <c r="P1710" s="35"/>
      <c r="Q1710" s="33"/>
      <c r="R1710" s="34"/>
    </row>
    <row r="1711" spans="1:18" ht="15.75" customHeight="1">
      <c r="A1711" s="22"/>
      <c r="B1711" s="27" t="s">
        <v>21</v>
      </c>
      <c r="C1711" s="27">
        <v>1185732</v>
      </c>
      <c r="D1711" s="28">
        <v>44458</v>
      </c>
      <c r="E1711" s="27" t="s">
        <v>40</v>
      </c>
      <c r="F1711" s="27" t="s">
        <v>78</v>
      </c>
      <c r="G1711" s="27" t="s">
        <v>79</v>
      </c>
      <c r="H1711" s="27" t="s">
        <v>25</v>
      </c>
      <c r="I1711" s="29">
        <v>0.3000000000000001</v>
      </c>
      <c r="J1711" s="30">
        <v>4000</v>
      </c>
      <c r="K1711" s="31">
        <f t="shared" si="12"/>
        <v>1200.0000000000005</v>
      </c>
      <c r="L1711" s="31">
        <f t="shared" si="13"/>
        <v>420.00000000000011</v>
      </c>
      <c r="M1711" s="32">
        <v>0.35</v>
      </c>
      <c r="O1711" s="37"/>
      <c r="P1711" s="35"/>
      <c r="Q1711" s="33"/>
      <c r="R1711" s="34"/>
    </row>
    <row r="1712" spans="1:18" ht="15.75" customHeight="1">
      <c r="A1712" s="22"/>
      <c r="B1712" s="27" t="s">
        <v>21</v>
      </c>
      <c r="C1712" s="27">
        <v>1185732</v>
      </c>
      <c r="D1712" s="28">
        <v>44458</v>
      </c>
      <c r="E1712" s="27" t="s">
        <v>40</v>
      </c>
      <c r="F1712" s="27" t="s">
        <v>78</v>
      </c>
      <c r="G1712" s="27" t="s">
        <v>79</v>
      </c>
      <c r="H1712" s="27" t="s">
        <v>26</v>
      </c>
      <c r="I1712" s="29">
        <v>0.15000000000000002</v>
      </c>
      <c r="J1712" s="30">
        <v>3000</v>
      </c>
      <c r="K1712" s="31">
        <f t="shared" si="12"/>
        <v>450.00000000000006</v>
      </c>
      <c r="L1712" s="31">
        <f t="shared" si="13"/>
        <v>157.5</v>
      </c>
      <c r="M1712" s="32">
        <v>0.35</v>
      </c>
      <c r="O1712" s="37"/>
      <c r="P1712" s="35"/>
      <c r="Q1712" s="33"/>
      <c r="R1712" s="34"/>
    </row>
    <row r="1713" spans="1:18" ht="15.75" customHeight="1">
      <c r="A1713" s="22"/>
      <c r="B1713" s="27" t="s">
        <v>21</v>
      </c>
      <c r="C1713" s="27">
        <v>1185732</v>
      </c>
      <c r="D1713" s="28">
        <v>44458</v>
      </c>
      <c r="E1713" s="27" t="s">
        <v>40</v>
      </c>
      <c r="F1713" s="27" t="s">
        <v>78</v>
      </c>
      <c r="G1713" s="27" t="s">
        <v>79</v>
      </c>
      <c r="H1713" s="27" t="s">
        <v>27</v>
      </c>
      <c r="I1713" s="29">
        <v>0.15000000000000002</v>
      </c>
      <c r="J1713" s="30">
        <v>2750</v>
      </c>
      <c r="K1713" s="31">
        <f t="shared" si="12"/>
        <v>412.50000000000006</v>
      </c>
      <c r="L1713" s="31">
        <f t="shared" si="13"/>
        <v>165.00000000000003</v>
      </c>
      <c r="M1713" s="32">
        <v>0.4</v>
      </c>
      <c r="O1713" s="37"/>
      <c r="P1713" s="35"/>
      <c r="Q1713" s="33"/>
      <c r="R1713" s="34"/>
    </row>
    <row r="1714" spans="1:18" ht="15.75" customHeight="1">
      <c r="A1714" s="22"/>
      <c r="B1714" s="27" t="s">
        <v>21</v>
      </c>
      <c r="C1714" s="27">
        <v>1185732</v>
      </c>
      <c r="D1714" s="28">
        <v>44458</v>
      </c>
      <c r="E1714" s="27" t="s">
        <v>40</v>
      </c>
      <c r="F1714" s="27" t="s">
        <v>78</v>
      </c>
      <c r="G1714" s="27" t="s">
        <v>79</v>
      </c>
      <c r="H1714" s="27" t="s">
        <v>28</v>
      </c>
      <c r="I1714" s="29">
        <v>0.25</v>
      </c>
      <c r="J1714" s="30">
        <v>2750</v>
      </c>
      <c r="K1714" s="31">
        <f t="shared" si="12"/>
        <v>687.5</v>
      </c>
      <c r="L1714" s="31">
        <f t="shared" si="13"/>
        <v>240.62499999999997</v>
      </c>
      <c r="M1714" s="32">
        <v>0.35</v>
      </c>
      <c r="O1714" s="37"/>
      <c r="P1714" s="35"/>
      <c r="Q1714" s="33"/>
      <c r="R1714" s="34"/>
    </row>
    <row r="1715" spans="1:18" ht="15.75" customHeight="1">
      <c r="A1715" s="22"/>
      <c r="B1715" s="27" t="s">
        <v>21</v>
      </c>
      <c r="C1715" s="27">
        <v>1185732</v>
      </c>
      <c r="D1715" s="28">
        <v>44458</v>
      </c>
      <c r="E1715" s="27" t="s">
        <v>40</v>
      </c>
      <c r="F1715" s="27" t="s">
        <v>78</v>
      </c>
      <c r="G1715" s="27" t="s">
        <v>79</v>
      </c>
      <c r="H1715" s="27" t="s">
        <v>29</v>
      </c>
      <c r="I1715" s="29">
        <v>0.30000000000000004</v>
      </c>
      <c r="J1715" s="30">
        <v>3500</v>
      </c>
      <c r="K1715" s="31">
        <f t="shared" si="12"/>
        <v>1050.0000000000002</v>
      </c>
      <c r="L1715" s="31">
        <f t="shared" si="13"/>
        <v>525.00000000000011</v>
      </c>
      <c r="M1715" s="32">
        <v>0.5</v>
      </c>
      <c r="O1715" s="37"/>
      <c r="P1715" s="35"/>
      <c r="Q1715" s="33"/>
      <c r="R1715" s="34"/>
    </row>
    <row r="1716" spans="1:18" ht="15.75" customHeight="1">
      <c r="A1716" s="22"/>
      <c r="B1716" s="27" t="s">
        <v>21</v>
      </c>
      <c r="C1716" s="27">
        <v>1185732</v>
      </c>
      <c r="D1716" s="28">
        <v>44487</v>
      </c>
      <c r="E1716" s="27" t="s">
        <v>40</v>
      </c>
      <c r="F1716" s="27" t="s">
        <v>78</v>
      </c>
      <c r="G1716" s="27" t="s">
        <v>79</v>
      </c>
      <c r="H1716" s="27" t="s">
        <v>24</v>
      </c>
      <c r="I1716" s="29">
        <v>0.35</v>
      </c>
      <c r="J1716" s="30">
        <v>5250</v>
      </c>
      <c r="K1716" s="31">
        <f t="shared" si="12"/>
        <v>1837.4999999999998</v>
      </c>
      <c r="L1716" s="31">
        <f t="shared" si="13"/>
        <v>735</v>
      </c>
      <c r="M1716" s="32">
        <v>0.4</v>
      </c>
      <c r="O1716" s="37"/>
      <c r="P1716" s="35"/>
      <c r="Q1716" s="33"/>
      <c r="R1716" s="34"/>
    </row>
    <row r="1717" spans="1:18" ht="15.75" customHeight="1">
      <c r="A1717" s="22"/>
      <c r="B1717" s="27" t="s">
        <v>21</v>
      </c>
      <c r="C1717" s="27">
        <v>1185732</v>
      </c>
      <c r="D1717" s="28">
        <v>44487</v>
      </c>
      <c r="E1717" s="27" t="s">
        <v>40</v>
      </c>
      <c r="F1717" s="27" t="s">
        <v>78</v>
      </c>
      <c r="G1717" s="27" t="s">
        <v>79</v>
      </c>
      <c r="H1717" s="27" t="s">
        <v>25</v>
      </c>
      <c r="I1717" s="29">
        <v>0.25</v>
      </c>
      <c r="J1717" s="30">
        <v>3500</v>
      </c>
      <c r="K1717" s="31">
        <f t="shared" si="12"/>
        <v>875</v>
      </c>
      <c r="L1717" s="31">
        <f t="shared" si="13"/>
        <v>306.25</v>
      </c>
      <c r="M1717" s="32">
        <v>0.35</v>
      </c>
      <c r="O1717" s="37"/>
      <c r="P1717" s="35"/>
      <c r="Q1717" s="33"/>
      <c r="R1717" s="34"/>
    </row>
    <row r="1718" spans="1:18" ht="15.75" customHeight="1">
      <c r="A1718" s="22"/>
      <c r="B1718" s="27" t="s">
        <v>21</v>
      </c>
      <c r="C1718" s="27">
        <v>1185732</v>
      </c>
      <c r="D1718" s="28">
        <v>44487</v>
      </c>
      <c r="E1718" s="27" t="s">
        <v>40</v>
      </c>
      <c r="F1718" s="27" t="s">
        <v>78</v>
      </c>
      <c r="G1718" s="27" t="s">
        <v>79</v>
      </c>
      <c r="H1718" s="27" t="s">
        <v>26</v>
      </c>
      <c r="I1718" s="29">
        <v>0.25</v>
      </c>
      <c r="J1718" s="30">
        <v>2500</v>
      </c>
      <c r="K1718" s="31">
        <f t="shared" si="12"/>
        <v>625</v>
      </c>
      <c r="L1718" s="31">
        <f t="shared" si="13"/>
        <v>218.75</v>
      </c>
      <c r="M1718" s="32">
        <v>0.35</v>
      </c>
      <c r="O1718" s="37"/>
      <c r="P1718" s="35"/>
      <c r="Q1718" s="33"/>
      <c r="R1718" s="34"/>
    </row>
    <row r="1719" spans="1:18" ht="15.75" customHeight="1">
      <c r="A1719" s="22"/>
      <c r="B1719" s="27" t="s">
        <v>21</v>
      </c>
      <c r="C1719" s="27">
        <v>1185732</v>
      </c>
      <c r="D1719" s="28">
        <v>44487</v>
      </c>
      <c r="E1719" s="27" t="s">
        <v>40</v>
      </c>
      <c r="F1719" s="27" t="s">
        <v>78</v>
      </c>
      <c r="G1719" s="27" t="s">
        <v>79</v>
      </c>
      <c r="H1719" s="27" t="s">
        <v>27</v>
      </c>
      <c r="I1719" s="29">
        <v>0.25</v>
      </c>
      <c r="J1719" s="30">
        <v>2250</v>
      </c>
      <c r="K1719" s="31">
        <f t="shared" si="12"/>
        <v>562.5</v>
      </c>
      <c r="L1719" s="31">
        <f t="shared" si="13"/>
        <v>225</v>
      </c>
      <c r="M1719" s="32">
        <v>0.4</v>
      </c>
      <c r="O1719" s="37"/>
      <c r="P1719" s="35"/>
      <c r="Q1719" s="33"/>
      <c r="R1719" s="34"/>
    </row>
    <row r="1720" spans="1:18" ht="15.75" customHeight="1">
      <c r="A1720" s="22"/>
      <c r="B1720" s="27" t="s">
        <v>21</v>
      </c>
      <c r="C1720" s="27">
        <v>1185732</v>
      </c>
      <c r="D1720" s="28">
        <v>44487</v>
      </c>
      <c r="E1720" s="27" t="s">
        <v>40</v>
      </c>
      <c r="F1720" s="27" t="s">
        <v>78</v>
      </c>
      <c r="G1720" s="27" t="s">
        <v>79</v>
      </c>
      <c r="H1720" s="27" t="s">
        <v>28</v>
      </c>
      <c r="I1720" s="29">
        <v>0.35</v>
      </c>
      <c r="J1720" s="30">
        <v>2250</v>
      </c>
      <c r="K1720" s="31">
        <f t="shared" si="12"/>
        <v>787.5</v>
      </c>
      <c r="L1720" s="31">
        <f t="shared" si="13"/>
        <v>275.625</v>
      </c>
      <c r="M1720" s="32">
        <v>0.35</v>
      </c>
      <c r="O1720" s="37"/>
      <c r="P1720" s="35"/>
      <c r="Q1720" s="33"/>
      <c r="R1720" s="34"/>
    </row>
    <row r="1721" spans="1:18" ht="15.75" customHeight="1">
      <c r="A1721" s="22"/>
      <c r="B1721" s="27" t="s">
        <v>21</v>
      </c>
      <c r="C1721" s="27">
        <v>1185732</v>
      </c>
      <c r="D1721" s="28">
        <v>44487</v>
      </c>
      <c r="E1721" s="27" t="s">
        <v>40</v>
      </c>
      <c r="F1721" s="27" t="s">
        <v>78</v>
      </c>
      <c r="G1721" s="27" t="s">
        <v>79</v>
      </c>
      <c r="H1721" s="27" t="s">
        <v>29</v>
      </c>
      <c r="I1721" s="29">
        <v>0.39999999999999991</v>
      </c>
      <c r="J1721" s="30">
        <v>3500</v>
      </c>
      <c r="K1721" s="31">
        <f t="shared" si="12"/>
        <v>1399.9999999999998</v>
      </c>
      <c r="L1721" s="31">
        <f t="shared" si="13"/>
        <v>699.99999999999989</v>
      </c>
      <c r="M1721" s="32">
        <v>0.5</v>
      </c>
      <c r="O1721" s="37"/>
      <c r="P1721" s="35"/>
      <c r="Q1721" s="33"/>
      <c r="R1721" s="34"/>
    </row>
    <row r="1722" spans="1:18" ht="15.75" customHeight="1">
      <c r="A1722" s="22"/>
      <c r="B1722" s="27" t="s">
        <v>21</v>
      </c>
      <c r="C1722" s="27">
        <v>1185732</v>
      </c>
      <c r="D1722" s="28">
        <v>44518</v>
      </c>
      <c r="E1722" s="27" t="s">
        <v>40</v>
      </c>
      <c r="F1722" s="27" t="s">
        <v>78</v>
      </c>
      <c r="G1722" s="27" t="s">
        <v>79</v>
      </c>
      <c r="H1722" s="27" t="s">
        <v>24</v>
      </c>
      <c r="I1722" s="29">
        <v>0.35000000000000003</v>
      </c>
      <c r="J1722" s="30">
        <v>5000</v>
      </c>
      <c r="K1722" s="31">
        <f t="shared" si="12"/>
        <v>1750.0000000000002</v>
      </c>
      <c r="L1722" s="31">
        <f t="shared" si="13"/>
        <v>700.00000000000011</v>
      </c>
      <c r="M1722" s="32">
        <v>0.4</v>
      </c>
      <c r="O1722" s="37"/>
      <c r="P1722" s="35"/>
      <c r="Q1722" s="33"/>
      <c r="R1722" s="34"/>
    </row>
    <row r="1723" spans="1:18" ht="15.75" customHeight="1">
      <c r="A1723" s="22"/>
      <c r="B1723" s="27" t="s">
        <v>21</v>
      </c>
      <c r="C1723" s="27">
        <v>1185732</v>
      </c>
      <c r="D1723" s="28">
        <v>44518</v>
      </c>
      <c r="E1723" s="27" t="s">
        <v>40</v>
      </c>
      <c r="F1723" s="27" t="s">
        <v>78</v>
      </c>
      <c r="G1723" s="27" t="s">
        <v>79</v>
      </c>
      <c r="H1723" s="27" t="s">
        <v>25</v>
      </c>
      <c r="I1723" s="29">
        <v>0.25000000000000006</v>
      </c>
      <c r="J1723" s="30">
        <v>3500</v>
      </c>
      <c r="K1723" s="31">
        <f t="shared" si="12"/>
        <v>875.00000000000023</v>
      </c>
      <c r="L1723" s="31">
        <f t="shared" si="13"/>
        <v>306.25000000000006</v>
      </c>
      <c r="M1723" s="32">
        <v>0.35</v>
      </c>
      <c r="O1723" s="37"/>
      <c r="P1723" s="35"/>
      <c r="Q1723" s="33"/>
      <c r="R1723" s="34"/>
    </row>
    <row r="1724" spans="1:18" ht="15.75" customHeight="1">
      <c r="A1724" s="22"/>
      <c r="B1724" s="27" t="s">
        <v>21</v>
      </c>
      <c r="C1724" s="27">
        <v>1185732</v>
      </c>
      <c r="D1724" s="28">
        <v>44518</v>
      </c>
      <c r="E1724" s="27" t="s">
        <v>40</v>
      </c>
      <c r="F1724" s="27" t="s">
        <v>78</v>
      </c>
      <c r="G1724" s="27" t="s">
        <v>79</v>
      </c>
      <c r="H1724" s="27" t="s">
        <v>26</v>
      </c>
      <c r="I1724" s="29">
        <v>0.25000000000000006</v>
      </c>
      <c r="J1724" s="30">
        <v>2950</v>
      </c>
      <c r="K1724" s="31">
        <f t="shared" si="12"/>
        <v>737.50000000000011</v>
      </c>
      <c r="L1724" s="31">
        <f t="shared" si="13"/>
        <v>258.125</v>
      </c>
      <c r="M1724" s="32">
        <v>0.35</v>
      </c>
      <c r="O1724" s="37"/>
      <c r="P1724" s="35"/>
      <c r="Q1724" s="33"/>
      <c r="R1724" s="34"/>
    </row>
    <row r="1725" spans="1:18" ht="15.75" customHeight="1">
      <c r="A1725" s="22"/>
      <c r="B1725" s="27" t="s">
        <v>21</v>
      </c>
      <c r="C1725" s="27">
        <v>1185732</v>
      </c>
      <c r="D1725" s="28">
        <v>44518</v>
      </c>
      <c r="E1725" s="27" t="s">
        <v>40</v>
      </c>
      <c r="F1725" s="27" t="s">
        <v>78</v>
      </c>
      <c r="G1725" s="27" t="s">
        <v>79</v>
      </c>
      <c r="H1725" s="27" t="s">
        <v>27</v>
      </c>
      <c r="I1725" s="29">
        <v>0.25000000000000006</v>
      </c>
      <c r="J1725" s="30">
        <v>3250</v>
      </c>
      <c r="K1725" s="31">
        <f t="shared" si="12"/>
        <v>812.50000000000023</v>
      </c>
      <c r="L1725" s="31">
        <f t="shared" si="13"/>
        <v>325.00000000000011</v>
      </c>
      <c r="M1725" s="32">
        <v>0.4</v>
      </c>
      <c r="O1725" s="37"/>
      <c r="P1725" s="35"/>
      <c r="Q1725" s="33"/>
      <c r="R1725" s="34"/>
    </row>
    <row r="1726" spans="1:18" ht="15.75" customHeight="1">
      <c r="A1726" s="22"/>
      <c r="B1726" s="27" t="s">
        <v>21</v>
      </c>
      <c r="C1726" s="27">
        <v>1185732</v>
      </c>
      <c r="D1726" s="28">
        <v>44518</v>
      </c>
      <c r="E1726" s="27" t="s">
        <v>40</v>
      </c>
      <c r="F1726" s="27" t="s">
        <v>78</v>
      </c>
      <c r="G1726" s="27" t="s">
        <v>79</v>
      </c>
      <c r="H1726" s="27" t="s">
        <v>28</v>
      </c>
      <c r="I1726" s="29">
        <v>0.44999999999999996</v>
      </c>
      <c r="J1726" s="30">
        <v>3000</v>
      </c>
      <c r="K1726" s="31">
        <f t="shared" si="12"/>
        <v>1349.9999999999998</v>
      </c>
      <c r="L1726" s="31">
        <f t="shared" si="13"/>
        <v>472.49999999999989</v>
      </c>
      <c r="M1726" s="32">
        <v>0.35</v>
      </c>
      <c r="O1726" s="37"/>
      <c r="P1726" s="35"/>
      <c r="Q1726" s="33"/>
      <c r="R1726" s="34"/>
    </row>
    <row r="1727" spans="1:18" ht="15.75" customHeight="1">
      <c r="A1727" s="22"/>
      <c r="B1727" s="27" t="s">
        <v>21</v>
      </c>
      <c r="C1727" s="27">
        <v>1185732</v>
      </c>
      <c r="D1727" s="28">
        <v>44518</v>
      </c>
      <c r="E1727" s="27" t="s">
        <v>40</v>
      </c>
      <c r="F1727" s="27" t="s">
        <v>78</v>
      </c>
      <c r="G1727" s="27" t="s">
        <v>79</v>
      </c>
      <c r="H1727" s="27" t="s">
        <v>29</v>
      </c>
      <c r="I1727" s="29">
        <v>0.49999999999999983</v>
      </c>
      <c r="J1727" s="30">
        <v>4000</v>
      </c>
      <c r="K1727" s="31">
        <f t="shared" si="12"/>
        <v>1999.9999999999993</v>
      </c>
      <c r="L1727" s="31">
        <f t="shared" si="13"/>
        <v>999.99999999999966</v>
      </c>
      <c r="M1727" s="32">
        <v>0.5</v>
      </c>
      <c r="O1727" s="37"/>
      <c r="P1727" s="35"/>
      <c r="Q1727" s="33"/>
      <c r="R1727" s="34"/>
    </row>
    <row r="1728" spans="1:18" ht="15.75" customHeight="1">
      <c r="A1728" s="22"/>
      <c r="B1728" s="27" t="s">
        <v>21</v>
      </c>
      <c r="C1728" s="27">
        <v>1185732</v>
      </c>
      <c r="D1728" s="28">
        <v>44547</v>
      </c>
      <c r="E1728" s="27" t="s">
        <v>40</v>
      </c>
      <c r="F1728" s="27" t="s">
        <v>78</v>
      </c>
      <c r="G1728" s="27" t="s">
        <v>79</v>
      </c>
      <c r="H1728" s="27" t="s">
        <v>24</v>
      </c>
      <c r="I1728" s="29">
        <v>0.44999999999999996</v>
      </c>
      <c r="J1728" s="30">
        <v>6500</v>
      </c>
      <c r="K1728" s="31">
        <f t="shared" si="12"/>
        <v>2924.9999999999995</v>
      </c>
      <c r="L1728" s="31">
        <f t="shared" si="13"/>
        <v>1169.9999999999998</v>
      </c>
      <c r="M1728" s="32">
        <v>0.4</v>
      </c>
      <c r="O1728" s="37"/>
      <c r="P1728" s="35"/>
      <c r="Q1728" s="33"/>
      <c r="R1728" s="34"/>
    </row>
    <row r="1729" spans="1:18" ht="15.75" customHeight="1">
      <c r="A1729" s="22"/>
      <c r="B1729" s="27" t="s">
        <v>21</v>
      </c>
      <c r="C1729" s="27">
        <v>1185732</v>
      </c>
      <c r="D1729" s="28">
        <v>44547</v>
      </c>
      <c r="E1729" s="27" t="s">
        <v>40</v>
      </c>
      <c r="F1729" s="27" t="s">
        <v>78</v>
      </c>
      <c r="G1729" s="27" t="s">
        <v>79</v>
      </c>
      <c r="H1729" s="27" t="s">
        <v>25</v>
      </c>
      <c r="I1729" s="29">
        <v>0.35000000000000003</v>
      </c>
      <c r="J1729" s="30">
        <v>4500</v>
      </c>
      <c r="K1729" s="31">
        <f t="shared" si="12"/>
        <v>1575.0000000000002</v>
      </c>
      <c r="L1729" s="31">
        <f t="shared" si="13"/>
        <v>551.25</v>
      </c>
      <c r="M1729" s="32">
        <v>0.35</v>
      </c>
      <c r="O1729" s="37"/>
      <c r="P1729" s="35"/>
      <c r="Q1729" s="33"/>
      <c r="R1729" s="34"/>
    </row>
    <row r="1730" spans="1:18" ht="15.75" customHeight="1">
      <c r="A1730" s="22"/>
      <c r="B1730" s="27" t="s">
        <v>21</v>
      </c>
      <c r="C1730" s="27">
        <v>1185732</v>
      </c>
      <c r="D1730" s="28">
        <v>44547</v>
      </c>
      <c r="E1730" s="27" t="s">
        <v>40</v>
      </c>
      <c r="F1730" s="27" t="s">
        <v>78</v>
      </c>
      <c r="G1730" s="27" t="s">
        <v>79</v>
      </c>
      <c r="H1730" s="27" t="s">
        <v>26</v>
      </c>
      <c r="I1730" s="29">
        <v>0.35000000000000003</v>
      </c>
      <c r="J1730" s="30">
        <v>4000</v>
      </c>
      <c r="K1730" s="31">
        <f t="shared" si="12"/>
        <v>1400.0000000000002</v>
      </c>
      <c r="L1730" s="31">
        <f t="shared" si="13"/>
        <v>490.00000000000006</v>
      </c>
      <c r="M1730" s="32">
        <v>0.35</v>
      </c>
      <c r="O1730" s="37"/>
      <c r="P1730" s="35"/>
      <c r="Q1730" s="33"/>
      <c r="R1730" s="34"/>
    </row>
    <row r="1731" spans="1:18" ht="15.75" customHeight="1">
      <c r="A1731" s="22"/>
      <c r="B1731" s="27" t="s">
        <v>21</v>
      </c>
      <c r="C1731" s="27">
        <v>1185732</v>
      </c>
      <c r="D1731" s="28">
        <v>44547</v>
      </c>
      <c r="E1731" s="27" t="s">
        <v>40</v>
      </c>
      <c r="F1731" s="27" t="s">
        <v>78</v>
      </c>
      <c r="G1731" s="27" t="s">
        <v>79</v>
      </c>
      <c r="H1731" s="27" t="s">
        <v>27</v>
      </c>
      <c r="I1731" s="29">
        <v>0.35000000000000003</v>
      </c>
      <c r="J1731" s="30">
        <v>3500</v>
      </c>
      <c r="K1731" s="31">
        <f t="shared" si="12"/>
        <v>1225.0000000000002</v>
      </c>
      <c r="L1731" s="31">
        <f t="shared" si="13"/>
        <v>490.00000000000011</v>
      </c>
      <c r="M1731" s="32">
        <v>0.4</v>
      </c>
      <c r="O1731" s="37"/>
      <c r="P1731" s="35"/>
      <c r="Q1731" s="33"/>
      <c r="R1731" s="34"/>
    </row>
    <row r="1732" spans="1:18" ht="15.75" customHeight="1">
      <c r="A1732" s="22"/>
      <c r="B1732" s="27" t="s">
        <v>21</v>
      </c>
      <c r="C1732" s="27">
        <v>1185732</v>
      </c>
      <c r="D1732" s="28">
        <v>44547</v>
      </c>
      <c r="E1732" s="27" t="s">
        <v>40</v>
      </c>
      <c r="F1732" s="27" t="s">
        <v>78</v>
      </c>
      <c r="G1732" s="27" t="s">
        <v>79</v>
      </c>
      <c r="H1732" s="27" t="s">
        <v>28</v>
      </c>
      <c r="I1732" s="29">
        <v>0.44999999999999996</v>
      </c>
      <c r="J1732" s="30">
        <v>3500</v>
      </c>
      <c r="K1732" s="31">
        <f t="shared" si="12"/>
        <v>1574.9999999999998</v>
      </c>
      <c r="L1732" s="31">
        <f t="shared" si="13"/>
        <v>551.24999999999989</v>
      </c>
      <c r="M1732" s="32">
        <v>0.35</v>
      </c>
      <c r="O1732" s="37"/>
      <c r="P1732" s="35"/>
      <c r="Q1732" s="33"/>
      <c r="R1732" s="34"/>
    </row>
    <row r="1733" spans="1:18" ht="15.75" customHeight="1">
      <c r="A1733" s="22"/>
      <c r="B1733" s="27" t="s">
        <v>21</v>
      </c>
      <c r="C1733" s="27">
        <v>1185732</v>
      </c>
      <c r="D1733" s="28">
        <v>44547</v>
      </c>
      <c r="E1733" s="27" t="s">
        <v>40</v>
      </c>
      <c r="F1733" s="27" t="s">
        <v>78</v>
      </c>
      <c r="G1733" s="27" t="s">
        <v>79</v>
      </c>
      <c r="H1733" s="27" t="s">
        <v>29</v>
      </c>
      <c r="I1733" s="29">
        <v>0.49999999999999983</v>
      </c>
      <c r="J1733" s="30">
        <v>4500</v>
      </c>
      <c r="K1733" s="31">
        <f t="shared" si="12"/>
        <v>2249.9999999999991</v>
      </c>
      <c r="L1733" s="31">
        <f t="shared" si="13"/>
        <v>1124.9999999999995</v>
      </c>
      <c r="M1733" s="32">
        <v>0.5</v>
      </c>
      <c r="O1733" s="37"/>
      <c r="P1733" s="35"/>
      <c r="Q1733" s="33"/>
      <c r="R1733" s="34"/>
    </row>
    <row r="1734" spans="1:18" ht="15.75" customHeight="1">
      <c r="A1734" s="22" t="s">
        <v>46</v>
      </c>
      <c r="B1734" s="27" t="s">
        <v>21</v>
      </c>
      <c r="C1734" s="27">
        <v>1185732</v>
      </c>
      <c r="D1734" s="28">
        <v>44207</v>
      </c>
      <c r="E1734" s="27" t="s">
        <v>40</v>
      </c>
      <c r="F1734" s="27" t="s">
        <v>80</v>
      </c>
      <c r="G1734" s="27" t="s">
        <v>81</v>
      </c>
      <c r="H1734" s="27" t="s">
        <v>24</v>
      </c>
      <c r="I1734" s="29">
        <v>0.25</v>
      </c>
      <c r="J1734" s="30">
        <v>6750</v>
      </c>
      <c r="K1734" s="31">
        <f t="shared" si="12"/>
        <v>1687.5</v>
      </c>
      <c r="L1734" s="31">
        <f t="shared" si="13"/>
        <v>675</v>
      </c>
      <c r="M1734" s="32">
        <v>0.4</v>
      </c>
      <c r="O1734" s="37"/>
      <c r="P1734" s="35"/>
      <c r="Q1734" s="33"/>
      <c r="R1734" s="34"/>
    </row>
    <row r="1735" spans="1:18" ht="15.75" customHeight="1">
      <c r="A1735" s="22"/>
      <c r="B1735" s="27" t="s">
        <v>21</v>
      </c>
      <c r="C1735" s="27">
        <v>1185732</v>
      </c>
      <c r="D1735" s="28">
        <v>44207</v>
      </c>
      <c r="E1735" s="27" t="s">
        <v>40</v>
      </c>
      <c r="F1735" s="27" t="s">
        <v>80</v>
      </c>
      <c r="G1735" s="27" t="s">
        <v>81</v>
      </c>
      <c r="H1735" s="27" t="s">
        <v>25</v>
      </c>
      <c r="I1735" s="29">
        <v>0.25</v>
      </c>
      <c r="J1735" s="30">
        <v>4750</v>
      </c>
      <c r="K1735" s="31">
        <f t="shared" si="12"/>
        <v>1187.5</v>
      </c>
      <c r="L1735" s="31">
        <f t="shared" si="13"/>
        <v>415.625</v>
      </c>
      <c r="M1735" s="32">
        <v>0.35</v>
      </c>
      <c r="O1735" s="37"/>
      <c r="P1735" s="35"/>
      <c r="Q1735" s="33"/>
      <c r="R1735" s="34"/>
    </row>
    <row r="1736" spans="1:18" ht="15.75" customHeight="1">
      <c r="A1736" s="22"/>
      <c r="B1736" s="27" t="s">
        <v>21</v>
      </c>
      <c r="C1736" s="27">
        <v>1185732</v>
      </c>
      <c r="D1736" s="28">
        <v>44207</v>
      </c>
      <c r="E1736" s="27" t="s">
        <v>40</v>
      </c>
      <c r="F1736" s="27" t="s">
        <v>80</v>
      </c>
      <c r="G1736" s="27" t="s">
        <v>81</v>
      </c>
      <c r="H1736" s="27" t="s">
        <v>26</v>
      </c>
      <c r="I1736" s="29">
        <v>0.15000000000000002</v>
      </c>
      <c r="J1736" s="30">
        <v>4750</v>
      </c>
      <c r="K1736" s="31">
        <f t="shared" si="12"/>
        <v>712.50000000000011</v>
      </c>
      <c r="L1736" s="31">
        <f t="shared" si="13"/>
        <v>249.37500000000003</v>
      </c>
      <c r="M1736" s="32">
        <v>0.35</v>
      </c>
      <c r="O1736" s="37"/>
      <c r="P1736" s="35"/>
      <c r="Q1736" s="33"/>
      <c r="R1736" s="34"/>
    </row>
    <row r="1737" spans="1:18" ht="15.75" customHeight="1">
      <c r="A1737" s="22"/>
      <c r="B1737" s="27" t="s">
        <v>21</v>
      </c>
      <c r="C1737" s="27">
        <v>1185732</v>
      </c>
      <c r="D1737" s="28">
        <v>44207</v>
      </c>
      <c r="E1737" s="27" t="s">
        <v>40</v>
      </c>
      <c r="F1737" s="27" t="s">
        <v>80</v>
      </c>
      <c r="G1737" s="27" t="s">
        <v>81</v>
      </c>
      <c r="H1737" s="27" t="s">
        <v>27</v>
      </c>
      <c r="I1737" s="29">
        <v>0.20000000000000007</v>
      </c>
      <c r="J1737" s="30">
        <v>3250</v>
      </c>
      <c r="K1737" s="31">
        <f t="shared" si="12"/>
        <v>650.00000000000023</v>
      </c>
      <c r="L1737" s="31">
        <f t="shared" si="13"/>
        <v>260.00000000000011</v>
      </c>
      <c r="M1737" s="32">
        <v>0.4</v>
      </c>
      <c r="O1737" s="37"/>
      <c r="P1737" s="35"/>
      <c r="Q1737" s="33"/>
      <c r="R1737" s="34"/>
    </row>
    <row r="1738" spans="1:18" ht="15.75" customHeight="1">
      <c r="A1738" s="22"/>
      <c r="B1738" s="27" t="s">
        <v>21</v>
      </c>
      <c r="C1738" s="27">
        <v>1185732</v>
      </c>
      <c r="D1738" s="28">
        <v>44207</v>
      </c>
      <c r="E1738" s="27" t="s">
        <v>40</v>
      </c>
      <c r="F1738" s="27" t="s">
        <v>80</v>
      </c>
      <c r="G1738" s="27" t="s">
        <v>81</v>
      </c>
      <c r="H1738" s="27" t="s">
        <v>28</v>
      </c>
      <c r="I1738" s="29">
        <v>0.35</v>
      </c>
      <c r="J1738" s="30">
        <v>3750</v>
      </c>
      <c r="K1738" s="31">
        <f t="shared" si="12"/>
        <v>1312.5</v>
      </c>
      <c r="L1738" s="31">
        <f t="shared" si="13"/>
        <v>459.37499999999994</v>
      </c>
      <c r="M1738" s="32">
        <v>0.35</v>
      </c>
      <c r="O1738" s="37"/>
      <c r="P1738" s="35"/>
      <c r="Q1738" s="33"/>
      <c r="R1738" s="34"/>
    </row>
    <row r="1739" spans="1:18" ht="15.75" customHeight="1">
      <c r="A1739" s="22"/>
      <c r="B1739" s="27" t="s">
        <v>21</v>
      </c>
      <c r="C1739" s="27">
        <v>1185732</v>
      </c>
      <c r="D1739" s="28">
        <v>44207</v>
      </c>
      <c r="E1739" s="27" t="s">
        <v>40</v>
      </c>
      <c r="F1739" s="27" t="s">
        <v>80</v>
      </c>
      <c r="G1739" s="27" t="s">
        <v>81</v>
      </c>
      <c r="H1739" s="27" t="s">
        <v>29</v>
      </c>
      <c r="I1739" s="29">
        <v>0.25</v>
      </c>
      <c r="J1739" s="30">
        <v>4750</v>
      </c>
      <c r="K1739" s="31">
        <f t="shared" si="12"/>
        <v>1187.5</v>
      </c>
      <c r="L1739" s="31">
        <f t="shared" si="13"/>
        <v>593.75</v>
      </c>
      <c r="M1739" s="32">
        <v>0.5</v>
      </c>
      <c r="O1739" s="37"/>
      <c r="P1739" s="35"/>
      <c r="Q1739" s="33"/>
      <c r="R1739" s="34"/>
    </row>
    <row r="1740" spans="1:18" ht="15.75" customHeight="1">
      <c r="A1740" s="22"/>
      <c r="B1740" s="27" t="s">
        <v>21</v>
      </c>
      <c r="C1740" s="27">
        <v>1185732</v>
      </c>
      <c r="D1740" s="28">
        <v>44238</v>
      </c>
      <c r="E1740" s="27" t="s">
        <v>40</v>
      </c>
      <c r="F1740" s="27" t="s">
        <v>80</v>
      </c>
      <c r="G1740" s="27" t="s">
        <v>81</v>
      </c>
      <c r="H1740" s="27" t="s">
        <v>24</v>
      </c>
      <c r="I1740" s="29">
        <v>0.25</v>
      </c>
      <c r="J1740" s="30">
        <v>7250</v>
      </c>
      <c r="K1740" s="31">
        <f t="shared" si="12"/>
        <v>1812.5</v>
      </c>
      <c r="L1740" s="31">
        <f t="shared" si="13"/>
        <v>725</v>
      </c>
      <c r="M1740" s="32">
        <v>0.4</v>
      </c>
      <c r="O1740" s="37"/>
      <c r="P1740" s="35"/>
      <c r="Q1740" s="33"/>
      <c r="R1740" s="34"/>
    </row>
    <row r="1741" spans="1:18" ht="15.75" customHeight="1">
      <c r="A1741" s="22"/>
      <c r="B1741" s="27" t="s">
        <v>21</v>
      </c>
      <c r="C1741" s="27">
        <v>1185732</v>
      </c>
      <c r="D1741" s="28">
        <v>44238</v>
      </c>
      <c r="E1741" s="27" t="s">
        <v>40</v>
      </c>
      <c r="F1741" s="27" t="s">
        <v>80</v>
      </c>
      <c r="G1741" s="27" t="s">
        <v>81</v>
      </c>
      <c r="H1741" s="27" t="s">
        <v>25</v>
      </c>
      <c r="I1741" s="29">
        <v>0.25</v>
      </c>
      <c r="J1741" s="30">
        <v>3750</v>
      </c>
      <c r="K1741" s="31">
        <f t="shared" si="12"/>
        <v>937.5</v>
      </c>
      <c r="L1741" s="31">
        <f t="shared" si="13"/>
        <v>328.125</v>
      </c>
      <c r="M1741" s="32">
        <v>0.35</v>
      </c>
      <c r="O1741" s="37"/>
      <c r="P1741" s="35"/>
      <c r="Q1741" s="33"/>
      <c r="R1741" s="34"/>
    </row>
    <row r="1742" spans="1:18" ht="15.75" customHeight="1">
      <c r="A1742" s="22"/>
      <c r="B1742" s="27" t="s">
        <v>21</v>
      </c>
      <c r="C1742" s="27">
        <v>1185732</v>
      </c>
      <c r="D1742" s="28">
        <v>44238</v>
      </c>
      <c r="E1742" s="27" t="s">
        <v>40</v>
      </c>
      <c r="F1742" s="27" t="s">
        <v>80</v>
      </c>
      <c r="G1742" s="27" t="s">
        <v>81</v>
      </c>
      <c r="H1742" s="27" t="s">
        <v>26</v>
      </c>
      <c r="I1742" s="29">
        <v>0.15000000000000002</v>
      </c>
      <c r="J1742" s="30">
        <v>4250</v>
      </c>
      <c r="K1742" s="31">
        <f t="shared" si="12"/>
        <v>637.50000000000011</v>
      </c>
      <c r="L1742" s="31">
        <f t="shared" si="13"/>
        <v>223.12500000000003</v>
      </c>
      <c r="M1742" s="32">
        <v>0.35</v>
      </c>
      <c r="O1742" s="37"/>
      <c r="P1742" s="35"/>
      <c r="Q1742" s="33"/>
      <c r="R1742" s="34"/>
    </row>
    <row r="1743" spans="1:18" ht="15.75" customHeight="1">
      <c r="A1743" s="22"/>
      <c r="B1743" s="27" t="s">
        <v>21</v>
      </c>
      <c r="C1743" s="27">
        <v>1185732</v>
      </c>
      <c r="D1743" s="28">
        <v>44238</v>
      </c>
      <c r="E1743" s="27" t="s">
        <v>40</v>
      </c>
      <c r="F1743" s="27" t="s">
        <v>80</v>
      </c>
      <c r="G1743" s="27" t="s">
        <v>81</v>
      </c>
      <c r="H1743" s="27" t="s">
        <v>27</v>
      </c>
      <c r="I1743" s="29">
        <v>0.20000000000000007</v>
      </c>
      <c r="J1743" s="30">
        <v>3000</v>
      </c>
      <c r="K1743" s="31">
        <f t="shared" si="12"/>
        <v>600.00000000000023</v>
      </c>
      <c r="L1743" s="31">
        <f t="shared" si="13"/>
        <v>240.00000000000011</v>
      </c>
      <c r="M1743" s="32">
        <v>0.4</v>
      </c>
      <c r="O1743" s="37"/>
      <c r="P1743" s="35"/>
      <c r="Q1743" s="33"/>
      <c r="R1743" s="34"/>
    </row>
    <row r="1744" spans="1:18" ht="15.75" customHeight="1">
      <c r="A1744" s="22"/>
      <c r="B1744" s="27" t="s">
        <v>21</v>
      </c>
      <c r="C1744" s="27">
        <v>1185732</v>
      </c>
      <c r="D1744" s="28">
        <v>44238</v>
      </c>
      <c r="E1744" s="27" t="s">
        <v>40</v>
      </c>
      <c r="F1744" s="27" t="s">
        <v>80</v>
      </c>
      <c r="G1744" s="27" t="s">
        <v>81</v>
      </c>
      <c r="H1744" s="27" t="s">
        <v>28</v>
      </c>
      <c r="I1744" s="29">
        <v>0.35</v>
      </c>
      <c r="J1744" s="30">
        <v>3750</v>
      </c>
      <c r="K1744" s="31">
        <f t="shared" si="12"/>
        <v>1312.5</v>
      </c>
      <c r="L1744" s="31">
        <f t="shared" si="13"/>
        <v>459.37499999999994</v>
      </c>
      <c r="M1744" s="32">
        <v>0.35</v>
      </c>
      <c r="O1744" s="37"/>
      <c r="P1744" s="35"/>
      <c r="Q1744" s="33"/>
      <c r="R1744" s="34"/>
    </row>
    <row r="1745" spans="1:18" ht="15.75" customHeight="1">
      <c r="A1745" s="22"/>
      <c r="B1745" s="27" t="s">
        <v>21</v>
      </c>
      <c r="C1745" s="27">
        <v>1185732</v>
      </c>
      <c r="D1745" s="28">
        <v>44238</v>
      </c>
      <c r="E1745" s="27" t="s">
        <v>40</v>
      </c>
      <c r="F1745" s="27" t="s">
        <v>80</v>
      </c>
      <c r="G1745" s="27" t="s">
        <v>81</v>
      </c>
      <c r="H1745" s="27" t="s">
        <v>29</v>
      </c>
      <c r="I1745" s="29">
        <v>0.25</v>
      </c>
      <c r="J1745" s="30">
        <v>4500</v>
      </c>
      <c r="K1745" s="31">
        <f t="shared" si="12"/>
        <v>1125</v>
      </c>
      <c r="L1745" s="31">
        <f t="shared" si="13"/>
        <v>562.5</v>
      </c>
      <c r="M1745" s="32">
        <v>0.5</v>
      </c>
      <c r="O1745" s="37"/>
      <c r="P1745" s="35"/>
      <c r="Q1745" s="33"/>
      <c r="R1745" s="34"/>
    </row>
    <row r="1746" spans="1:18" ht="15.75" customHeight="1">
      <c r="A1746" s="22"/>
      <c r="B1746" s="27" t="s">
        <v>21</v>
      </c>
      <c r="C1746" s="27">
        <v>1185732</v>
      </c>
      <c r="D1746" s="28">
        <v>44265</v>
      </c>
      <c r="E1746" s="27" t="s">
        <v>40</v>
      </c>
      <c r="F1746" s="27" t="s">
        <v>80</v>
      </c>
      <c r="G1746" s="27" t="s">
        <v>81</v>
      </c>
      <c r="H1746" s="27" t="s">
        <v>24</v>
      </c>
      <c r="I1746" s="29">
        <v>0.30000000000000004</v>
      </c>
      <c r="J1746" s="30">
        <v>6700</v>
      </c>
      <c r="K1746" s="31">
        <f t="shared" si="12"/>
        <v>2010.0000000000002</v>
      </c>
      <c r="L1746" s="31">
        <f t="shared" si="13"/>
        <v>804.00000000000011</v>
      </c>
      <c r="M1746" s="32">
        <v>0.4</v>
      </c>
      <c r="O1746" s="37"/>
      <c r="P1746" s="35"/>
      <c r="Q1746" s="33"/>
      <c r="R1746" s="34"/>
    </row>
    <row r="1747" spans="1:18" ht="15.75" customHeight="1">
      <c r="A1747" s="22"/>
      <c r="B1747" s="27" t="s">
        <v>21</v>
      </c>
      <c r="C1747" s="27">
        <v>1185732</v>
      </c>
      <c r="D1747" s="28">
        <v>44265</v>
      </c>
      <c r="E1747" s="27" t="s">
        <v>40</v>
      </c>
      <c r="F1747" s="27" t="s">
        <v>80</v>
      </c>
      <c r="G1747" s="27" t="s">
        <v>81</v>
      </c>
      <c r="H1747" s="27" t="s">
        <v>25</v>
      </c>
      <c r="I1747" s="29">
        <v>0.30000000000000004</v>
      </c>
      <c r="J1747" s="30">
        <v>3500</v>
      </c>
      <c r="K1747" s="31">
        <f t="shared" si="12"/>
        <v>1050.0000000000002</v>
      </c>
      <c r="L1747" s="31">
        <f t="shared" si="13"/>
        <v>367.50000000000006</v>
      </c>
      <c r="M1747" s="32">
        <v>0.35</v>
      </c>
      <c r="O1747" s="37"/>
      <c r="P1747" s="35"/>
      <c r="Q1747" s="33"/>
      <c r="R1747" s="34"/>
    </row>
    <row r="1748" spans="1:18" ht="15.75" customHeight="1">
      <c r="A1748" s="22"/>
      <c r="B1748" s="27" t="s">
        <v>21</v>
      </c>
      <c r="C1748" s="27">
        <v>1185732</v>
      </c>
      <c r="D1748" s="28">
        <v>44265</v>
      </c>
      <c r="E1748" s="27" t="s">
        <v>40</v>
      </c>
      <c r="F1748" s="27" t="s">
        <v>80</v>
      </c>
      <c r="G1748" s="27" t="s">
        <v>81</v>
      </c>
      <c r="H1748" s="27" t="s">
        <v>26</v>
      </c>
      <c r="I1748" s="29">
        <v>0.20000000000000007</v>
      </c>
      <c r="J1748" s="30">
        <v>4000</v>
      </c>
      <c r="K1748" s="31">
        <f t="shared" si="12"/>
        <v>800.00000000000023</v>
      </c>
      <c r="L1748" s="31">
        <f t="shared" si="13"/>
        <v>280.00000000000006</v>
      </c>
      <c r="M1748" s="32">
        <v>0.35</v>
      </c>
      <c r="O1748" s="37"/>
      <c r="P1748" s="35"/>
      <c r="Q1748" s="33"/>
      <c r="R1748" s="34"/>
    </row>
    <row r="1749" spans="1:18" ht="15.75" customHeight="1">
      <c r="A1749" s="22"/>
      <c r="B1749" s="27" t="s">
        <v>21</v>
      </c>
      <c r="C1749" s="27">
        <v>1185732</v>
      </c>
      <c r="D1749" s="28">
        <v>44265</v>
      </c>
      <c r="E1749" s="27" t="s">
        <v>40</v>
      </c>
      <c r="F1749" s="27" t="s">
        <v>80</v>
      </c>
      <c r="G1749" s="27" t="s">
        <v>81</v>
      </c>
      <c r="H1749" s="27" t="s">
        <v>27</v>
      </c>
      <c r="I1749" s="29">
        <v>0.25</v>
      </c>
      <c r="J1749" s="30">
        <v>2500</v>
      </c>
      <c r="K1749" s="31">
        <f t="shared" si="12"/>
        <v>625</v>
      </c>
      <c r="L1749" s="31">
        <f t="shared" si="13"/>
        <v>250</v>
      </c>
      <c r="M1749" s="32">
        <v>0.4</v>
      </c>
      <c r="O1749" s="37"/>
      <c r="P1749" s="35"/>
      <c r="Q1749" s="33"/>
      <c r="R1749" s="34"/>
    </row>
    <row r="1750" spans="1:18" ht="15.75" customHeight="1">
      <c r="A1750" s="22"/>
      <c r="B1750" s="27" t="s">
        <v>21</v>
      </c>
      <c r="C1750" s="27">
        <v>1185732</v>
      </c>
      <c r="D1750" s="28">
        <v>44265</v>
      </c>
      <c r="E1750" s="27" t="s">
        <v>40</v>
      </c>
      <c r="F1750" s="27" t="s">
        <v>80</v>
      </c>
      <c r="G1750" s="27" t="s">
        <v>81</v>
      </c>
      <c r="H1750" s="27" t="s">
        <v>28</v>
      </c>
      <c r="I1750" s="29">
        <v>0.4</v>
      </c>
      <c r="J1750" s="30">
        <v>3000</v>
      </c>
      <c r="K1750" s="31">
        <f t="shared" si="12"/>
        <v>1200</v>
      </c>
      <c r="L1750" s="31">
        <f t="shared" si="13"/>
        <v>420</v>
      </c>
      <c r="M1750" s="32">
        <v>0.35</v>
      </c>
      <c r="O1750" s="37"/>
      <c r="P1750" s="35"/>
      <c r="Q1750" s="33"/>
      <c r="R1750" s="34"/>
    </row>
    <row r="1751" spans="1:18" ht="15.75" customHeight="1">
      <c r="A1751" s="22"/>
      <c r="B1751" s="27" t="s">
        <v>21</v>
      </c>
      <c r="C1751" s="27">
        <v>1185732</v>
      </c>
      <c r="D1751" s="28">
        <v>44265</v>
      </c>
      <c r="E1751" s="27" t="s">
        <v>40</v>
      </c>
      <c r="F1751" s="27" t="s">
        <v>80</v>
      </c>
      <c r="G1751" s="27" t="s">
        <v>81</v>
      </c>
      <c r="H1751" s="27" t="s">
        <v>29</v>
      </c>
      <c r="I1751" s="29">
        <v>0.30000000000000004</v>
      </c>
      <c r="J1751" s="30">
        <v>4000</v>
      </c>
      <c r="K1751" s="31">
        <f t="shared" si="12"/>
        <v>1200.0000000000002</v>
      </c>
      <c r="L1751" s="31">
        <f t="shared" si="13"/>
        <v>600.00000000000011</v>
      </c>
      <c r="M1751" s="32">
        <v>0.5</v>
      </c>
      <c r="O1751" s="37"/>
      <c r="P1751" s="35"/>
      <c r="Q1751" s="33"/>
      <c r="R1751" s="34"/>
    </row>
    <row r="1752" spans="1:18" ht="15.75" customHeight="1">
      <c r="A1752" s="22"/>
      <c r="B1752" s="27" t="s">
        <v>21</v>
      </c>
      <c r="C1752" s="27">
        <v>1185732</v>
      </c>
      <c r="D1752" s="28">
        <v>44297</v>
      </c>
      <c r="E1752" s="27" t="s">
        <v>40</v>
      </c>
      <c r="F1752" s="27" t="s">
        <v>80</v>
      </c>
      <c r="G1752" s="27" t="s">
        <v>81</v>
      </c>
      <c r="H1752" s="27" t="s">
        <v>24</v>
      </c>
      <c r="I1752" s="29">
        <v>0.30000000000000004</v>
      </c>
      <c r="J1752" s="30">
        <v>6250</v>
      </c>
      <c r="K1752" s="31">
        <f t="shared" si="12"/>
        <v>1875.0000000000002</v>
      </c>
      <c r="L1752" s="31">
        <f t="shared" si="13"/>
        <v>750.00000000000011</v>
      </c>
      <c r="M1752" s="32">
        <v>0.4</v>
      </c>
      <c r="O1752" s="37"/>
      <c r="P1752" s="35"/>
      <c r="Q1752" s="33"/>
      <c r="R1752" s="34"/>
    </row>
    <row r="1753" spans="1:18" ht="15.75" customHeight="1">
      <c r="A1753" s="22"/>
      <c r="B1753" s="27" t="s">
        <v>21</v>
      </c>
      <c r="C1753" s="27">
        <v>1185732</v>
      </c>
      <c r="D1753" s="28">
        <v>44297</v>
      </c>
      <c r="E1753" s="27" t="s">
        <v>40</v>
      </c>
      <c r="F1753" s="27" t="s">
        <v>80</v>
      </c>
      <c r="G1753" s="27" t="s">
        <v>81</v>
      </c>
      <c r="H1753" s="27" t="s">
        <v>25</v>
      </c>
      <c r="I1753" s="29">
        <v>0.25000000000000006</v>
      </c>
      <c r="J1753" s="30">
        <v>3250</v>
      </c>
      <c r="K1753" s="31">
        <f t="shared" si="12"/>
        <v>812.50000000000023</v>
      </c>
      <c r="L1753" s="31">
        <f t="shared" si="13"/>
        <v>284.37500000000006</v>
      </c>
      <c r="M1753" s="32">
        <v>0.35</v>
      </c>
      <c r="O1753" s="37"/>
      <c r="P1753" s="35"/>
      <c r="Q1753" s="33"/>
      <c r="R1753" s="34"/>
    </row>
    <row r="1754" spans="1:18" ht="15.75" customHeight="1">
      <c r="A1754" s="22"/>
      <c r="B1754" s="27" t="s">
        <v>21</v>
      </c>
      <c r="C1754" s="27">
        <v>1185732</v>
      </c>
      <c r="D1754" s="28">
        <v>44297</v>
      </c>
      <c r="E1754" s="27" t="s">
        <v>40</v>
      </c>
      <c r="F1754" s="27" t="s">
        <v>80</v>
      </c>
      <c r="G1754" s="27" t="s">
        <v>81</v>
      </c>
      <c r="H1754" s="27" t="s">
        <v>26</v>
      </c>
      <c r="I1754" s="29">
        <v>0.15000000000000008</v>
      </c>
      <c r="J1754" s="30">
        <v>3250</v>
      </c>
      <c r="K1754" s="31">
        <f t="shared" si="12"/>
        <v>487.50000000000023</v>
      </c>
      <c r="L1754" s="31">
        <f t="shared" si="13"/>
        <v>170.62500000000006</v>
      </c>
      <c r="M1754" s="32">
        <v>0.35</v>
      </c>
      <c r="O1754" s="37"/>
      <c r="P1754" s="35"/>
      <c r="Q1754" s="33"/>
      <c r="R1754" s="34"/>
    </row>
    <row r="1755" spans="1:18" ht="15.75" customHeight="1">
      <c r="A1755" s="22"/>
      <c r="B1755" s="27" t="s">
        <v>21</v>
      </c>
      <c r="C1755" s="27">
        <v>1185732</v>
      </c>
      <c r="D1755" s="28">
        <v>44297</v>
      </c>
      <c r="E1755" s="27" t="s">
        <v>40</v>
      </c>
      <c r="F1755" s="27" t="s">
        <v>80</v>
      </c>
      <c r="G1755" s="27" t="s">
        <v>81</v>
      </c>
      <c r="H1755" s="27" t="s">
        <v>27</v>
      </c>
      <c r="I1755" s="29">
        <v>0.2</v>
      </c>
      <c r="J1755" s="30">
        <v>2500</v>
      </c>
      <c r="K1755" s="31">
        <f t="shared" si="12"/>
        <v>500</v>
      </c>
      <c r="L1755" s="31">
        <f t="shared" si="13"/>
        <v>200</v>
      </c>
      <c r="M1755" s="32">
        <v>0.4</v>
      </c>
      <c r="O1755" s="37"/>
      <c r="P1755" s="35"/>
      <c r="Q1755" s="33"/>
      <c r="R1755" s="34"/>
    </row>
    <row r="1756" spans="1:18" ht="15.75" customHeight="1">
      <c r="A1756" s="22"/>
      <c r="B1756" s="27" t="s">
        <v>21</v>
      </c>
      <c r="C1756" s="27">
        <v>1185732</v>
      </c>
      <c r="D1756" s="28">
        <v>44297</v>
      </c>
      <c r="E1756" s="27" t="s">
        <v>40</v>
      </c>
      <c r="F1756" s="27" t="s">
        <v>80</v>
      </c>
      <c r="G1756" s="27" t="s">
        <v>81</v>
      </c>
      <c r="H1756" s="27" t="s">
        <v>28</v>
      </c>
      <c r="I1756" s="29">
        <v>0.35000000000000003</v>
      </c>
      <c r="J1756" s="30">
        <v>2750</v>
      </c>
      <c r="K1756" s="31">
        <f t="shared" si="12"/>
        <v>962.50000000000011</v>
      </c>
      <c r="L1756" s="31">
        <f t="shared" si="13"/>
        <v>336.875</v>
      </c>
      <c r="M1756" s="32">
        <v>0.35</v>
      </c>
      <c r="O1756" s="37"/>
      <c r="P1756" s="35"/>
      <c r="Q1756" s="33"/>
      <c r="R1756" s="34"/>
    </row>
    <row r="1757" spans="1:18" ht="15.75" customHeight="1">
      <c r="A1757" s="22"/>
      <c r="B1757" s="27" t="s">
        <v>21</v>
      </c>
      <c r="C1757" s="27">
        <v>1185732</v>
      </c>
      <c r="D1757" s="28">
        <v>44297</v>
      </c>
      <c r="E1757" s="27" t="s">
        <v>40</v>
      </c>
      <c r="F1757" s="27" t="s">
        <v>80</v>
      </c>
      <c r="G1757" s="27" t="s">
        <v>81</v>
      </c>
      <c r="H1757" s="27" t="s">
        <v>29</v>
      </c>
      <c r="I1757" s="29">
        <v>0.25000000000000006</v>
      </c>
      <c r="J1757" s="30">
        <v>4000</v>
      </c>
      <c r="K1757" s="31">
        <f t="shared" si="12"/>
        <v>1000.0000000000002</v>
      </c>
      <c r="L1757" s="31">
        <f t="shared" si="13"/>
        <v>500.00000000000011</v>
      </c>
      <c r="M1757" s="32">
        <v>0.5</v>
      </c>
      <c r="O1757" s="37"/>
      <c r="P1757" s="35"/>
      <c r="Q1757" s="33"/>
      <c r="R1757" s="34"/>
    </row>
    <row r="1758" spans="1:18" ht="15.75" customHeight="1">
      <c r="A1758" s="22"/>
      <c r="B1758" s="27" t="s">
        <v>21</v>
      </c>
      <c r="C1758" s="27">
        <v>1185732</v>
      </c>
      <c r="D1758" s="28">
        <v>44328</v>
      </c>
      <c r="E1758" s="27" t="s">
        <v>40</v>
      </c>
      <c r="F1758" s="27" t="s">
        <v>80</v>
      </c>
      <c r="G1758" s="27" t="s">
        <v>81</v>
      </c>
      <c r="H1758" s="27" t="s">
        <v>24</v>
      </c>
      <c r="I1758" s="29">
        <v>0.35000000000000003</v>
      </c>
      <c r="J1758" s="30">
        <v>6700</v>
      </c>
      <c r="K1758" s="31">
        <f t="shared" si="12"/>
        <v>2345</v>
      </c>
      <c r="L1758" s="31">
        <f t="shared" si="13"/>
        <v>938</v>
      </c>
      <c r="M1758" s="32">
        <v>0.4</v>
      </c>
      <c r="O1758" s="37"/>
      <c r="P1758" s="35"/>
      <c r="Q1758" s="33"/>
      <c r="R1758" s="34"/>
    </row>
    <row r="1759" spans="1:18" ht="15.75" customHeight="1">
      <c r="A1759" s="22"/>
      <c r="B1759" s="27" t="s">
        <v>21</v>
      </c>
      <c r="C1759" s="27">
        <v>1185732</v>
      </c>
      <c r="D1759" s="28">
        <v>44328</v>
      </c>
      <c r="E1759" s="27" t="s">
        <v>40</v>
      </c>
      <c r="F1759" s="27" t="s">
        <v>80</v>
      </c>
      <c r="G1759" s="27" t="s">
        <v>81</v>
      </c>
      <c r="H1759" s="27" t="s">
        <v>25</v>
      </c>
      <c r="I1759" s="29">
        <v>0.3000000000000001</v>
      </c>
      <c r="J1759" s="30">
        <v>3750</v>
      </c>
      <c r="K1759" s="31">
        <f t="shared" si="12"/>
        <v>1125.0000000000005</v>
      </c>
      <c r="L1759" s="31">
        <f t="shared" si="13"/>
        <v>393.75000000000011</v>
      </c>
      <c r="M1759" s="32">
        <v>0.35</v>
      </c>
      <c r="O1759" s="37"/>
      <c r="P1759" s="35"/>
      <c r="Q1759" s="33"/>
      <c r="R1759" s="34"/>
    </row>
    <row r="1760" spans="1:18" ht="15.75" customHeight="1">
      <c r="A1760" s="22"/>
      <c r="B1760" s="27" t="s">
        <v>21</v>
      </c>
      <c r="C1760" s="27">
        <v>1185732</v>
      </c>
      <c r="D1760" s="28">
        <v>44328</v>
      </c>
      <c r="E1760" s="27" t="s">
        <v>40</v>
      </c>
      <c r="F1760" s="27" t="s">
        <v>80</v>
      </c>
      <c r="G1760" s="27" t="s">
        <v>81</v>
      </c>
      <c r="H1760" s="27" t="s">
        <v>26</v>
      </c>
      <c r="I1760" s="29">
        <v>0.25000000000000006</v>
      </c>
      <c r="J1760" s="30">
        <v>3500</v>
      </c>
      <c r="K1760" s="31">
        <f t="shared" si="12"/>
        <v>875.00000000000023</v>
      </c>
      <c r="L1760" s="31">
        <f t="shared" si="13"/>
        <v>306.25000000000006</v>
      </c>
      <c r="M1760" s="32">
        <v>0.35</v>
      </c>
      <c r="O1760" s="37"/>
      <c r="P1760" s="35"/>
      <c r="Q1760" s="33"/>
      <c r="R1760" s="34"/>
    </row>
    <row r="1761" spans="1:18" ht="15.75" customHeight="1">
      <c r="A1761" s="22"/>
      <c r="B1761" s="27" t="s">
        <v>21</v>
      </c>
      <c r="C1761" s="27">
        <v>1185732</v>
      </c>
      <c r="D1761" s="28">
        <v>44328</v>
      </c>
      <c r="E1761" s="27" t="s">
        <v>40</v>
      </c>
      <c r="F1761" s="27" t="s">
        <v>80</v>
      </c>
      <c r="G1761" s="27" t="s">
        <v>81</v>
      </c>
      <c r="H1761" s="27" t="s">
        <v>27</v>
      </c>
      <c r="I1761" s="29">
        <v>0.25000000000000006</v>
      </c>
      <c r="J1761" s="30">
        <v>2750</v>
      </c>
      <c r="K1761" s="31">
        <f t="shared" si="12"/>
        <v>687.50000000000011</v>
      </c>
      <c r="L1761" s="31">
        <f t="shared" si="13"/>
        <v>275.00000000000006</v>
      </c>
      <c r="M1761" s="32">
        <v>0.4</v>
      </c>
      <c r="O1761" s="37"/>
      <c r="P1761" s="35"/>
      <c r="Q1761" s="33"/>
      <c r="R1761" s="34"/>
    </row>
    <row r="1762" spans="1:18" ht="15.75" customHeight="1">
      <c r="A1762" s="22"/>
      <c r="B1762" s="27" t="s">
        <v>21</v>
      </c>
      <c r="C1762" s="27">
        <v>1185732</v>
      </c>
      <c r="D1762" s="28">
        <v>44328</v>
      </c>
      <c r="E1762" s="27" t="s">
        <v>40</v>
      </c>
      <c r="F1762" s="27" t="s">
        <v>80</v>
      </c>
      <c r="G1762" s="27" t="s">
        <v>81</v>
      </c>
      <c r="H1762" s="27" t="s">
        <v>28</v>
      </c>
      <c r="I1762" s="29">
        <v>0.39999999999999997</v>
      </c>
      <c r="J1762" s="30">
        <v>3000</v>
      </c>
      <c r="K1762" s="31">
        <f t="shared" si="12"/>
        <v>1200</v>
      </c>
      <c r="L1762" s="31">
        <f t="shared" si="13"/>
        <v>420</v>
      </c>
      <c r="M1762" s="32">
        <v>0.35</v>
      </c>
      <c r="O1762" s="37"/>
      <c r="P1762" s="35"/>
      <c r="Q1762" s="33"/>
      <c r="R1762" s="34"/>
    </row>
    <row r="1763" spans="1:18" ht="15.75" customHeight="1">
      <c r="A1763" s="22"/>
      <c r="B1763" s="27" t="s">
        <v>21</v>
      </c>
      <c r="C1763" s="27">
        <v>1185732</v>
      </c>
      <c r="D1763" s="28">
        <v>44328</v>
      </c>
      <c r="E1763" s="27" t="s">
        <v>40</v>
      </c>
      <c r="F1763" s="27" t="s">
        <v>80</v>
      </c>
      <c r="G1763" s="27" t="s">
        <v>81</v>
      </c>
      <c r="H1763" s="27" t="s">
        <v>29</v>
      </c>
      <c r="I1763" s="29">
        <v>0.44999999999999996</v>
      </c>
      <c r="J1763" s="30">
        <v>4000</v>
      </c>
      <c r="K1763" s="31">
        <f t="shared" si="12"/>
        <v>1799.9999999999998</v>
      </c>
      <c r="L1763" s="31">
        <f t="shared" si="13"/>
        <v>899.99999999999989</v>
      </c>
      <c r="M1763" s="32">
        <v>0.5</v>
      </c>
      <c r="O1763" s="37"/>
      <c r="P1763" s="35"/>
      <c r="Q1763" s="33"/>
      <c r="R1763" s="34"/>
    </row>
    <row r="1764" spans="1:18" ht="15.75" customHeight="1">
      <c r="A1764" s="22"/>
      <c r="B1764" s="27" t="s">
        <v>21</v>
      </c>
      <c r="C1764" s="27">
        <v>1185732</v>
      </c>
      <c r="D1764" s="28">
        <v>44358</v>
      </c>
      <c r="E1764" s="27" t="s">
        <v>40</v>
      </c>
      <c r="F1764" s="27" t="s">
        <v>80</v>
      </c>
      <c r="G1764" s="27" t="s">
        <v>81</v>
      </c>
      <c r="H1764" s="27" t="s">
        <v>24</v>
      </c>
      <c r="I1764" s="29">
        <v>0.30000000000000004</v>
      </c>
      <c r="J1764" s="30">
        <v>6500</v>
      </c>
      <c r="K1764" s="31">
        <f t="shared" si="12"/>
        <v>1950.0000000000002</v>
      </c>
      <c r="L1764" s="31">
        <f t="shared" si="13"/>
        <v>780.00000000000011</v>
      </c>
      <c r="M1764" s="32">
        <v>0.4</v>
      </c>
      <c r="O1764" s="37"/>
      <c r="P1764" s="35"/>
      <c r="Q1764" s="33"/>
      <c r="R1764" s="34"/>
    </row>
    <row r="1765" spans="1:18" ht="15.75" customHeight="1">
      <c r="A1765" s="22"/>
      <c r="B1765" s="27" t="s">
        <v>21</v>
      </c>
      <c r="C1765" s="27">
        <v>1185732</v>
      </c>
      <c r="D1765" s="28">
        <v>44358</v>
      </c>
      <c r="E1765" s="27" t="s">
        <v>40</v>
      </c>
      <c r="F1765" s="27" t="s">
        <v>80</v>
      </c>
      <c r="G1765" s="27" t="s">
        <v>81</v>
      </c>
      <c r="H1765" s="27" t="s">
        <v>25</v>
      </c>
      <c r="I1765" s="29">
        <v>0.25000000000000011</v>
      </c>
      <c r="J1765" s="30">
        <v>4000</v>
      </c>
      <c r="K1765" s="31">
        <f t="shared" si="12"/>
        <v>1000.0000000000005</v>
      </c>
      <c r="L1765" s="31">
        <f t="shared" si="13"/>
        <v>350.00000000000011</v>
      </c>
      <c r="M1765" s="32">
        <v>0.35</v>
      </c>
      <c r="O1765" s="37"/>
      <c r="P1765" s="35"/>
      <c r="Q1765" s="33"/>
      <c r="R1765" s="34"/>
    </row>
    <row r="1766" spans="1:18" ht="15.75" customHeight="1">
      <c r="A1766" s="22"/>
      <c r="B1766" s="27" t="s">
        <v>21</v>
      </c>
      <c r="C1766" s="27">
        <v>1185732</v>
      </c>
      <c r="D1766" s="28">
        <v>44358</v>
      </c>
      <c r="E1766" s="27" t="s">
        <v>40</v>
      </c>
      <c r="F1766" s="27" t="s">
        <v>80</v>
      </c>
      <c r="G1766" s="27" t="s">
        <v>81</v>
      </c>
      <c r="H1766" s="27" t="s">
        <v>26</v>
      </c>
      <c r="I1766" s="29">
        <v>0.20000000000000007</v>
      </c>
      <c r="J1766" s="30">
        <v>4250</v>
      </c>
      <c r="K1766" s="31">
        <f t="shared" si="12"/>
        <v>850.00000000000023</v>
      </c>
      <c r="L1766" s="31">
        <f t="shared" si="13"/>
        <v>297.50000000000006</v>
      </c>
      <c r="M1766" s="32">
        <v>0.35</v>
      </c>
      <c r="O1766" s="37"/>
      <c r="P1766" s="35"/>
      <c r="Q1766" s="33"/>
      <c r="R1766" s="34"/>
    </row>
    <row r="1767" spans="1:18" ht="15.75" customHeight="1">
      <c r="A1767" s="22"/>
      <c r="B1767" s="27" t="s">
        <v>21</v>
      </c>
      <c r="C1767" s="27">
        <v>1185732</v>
      </c>
      <c r="D1767" s="28">
        <v>44358</v>
      </c>
      <c r="E1767" s="27" t="s">
        <v>40</v>
      </c>
      <c r="F1767" s="27" t="s">
        <v>80</v>
      </c>
      <c r="G1767" s="27" t="s">
        <v>81</v>
      </c>
      <c r="H1767" s="27" t="s">
        <v>27</v>
      </c>
      <c r="I1767" s="29">
        <v>0.20000000000000007</v>
      </c>
      <c r="J1767" s="30">
        <v>4000</v>
      </c>
      <c r="K1767" s="31">
        <f t="shared" si="12"/>
        <v>800.00000000000023</v>
      </c>
      <c r="L1767" s="31">
        <f t="shared" si="13"/>
        <v>320.00000000000011</v>
      </c>
      <c r="M1767" s="32">
        <v>0.4</v>
      </c>
      <c r="O1767" s="37"/>
      <c r="P1767" s="35"/>
      <c r="Q1767" s="33"/>
      <c r="R1767" s="34"/>
    </row>
    <row r="1768" spans="1:18" ht="15.75" customHeight="1">
      <c r="A1768" s="22"/>
      <c r="B1768" s="27" t="s">
        <v>21</v>
      </c>
      <c r="C1768" s="27">
        <v>1185732</v>
      </c>
      <c r="D1768" s="28">
        <v>44358</v>
      </c>
      <c r="E1768" s="27" t="s">
        <v>40</v>
      </c>
      <c r="F1768" s="27" t="s">
        <v>80</v>
      </c>
      <c r="G1768" s="27" t="s">
        <v>81</v>
      </c>
      <c r="H1768" s="27" t="s">
        <v>28</v>
      </c>
      <c r="I1768" s="29">
        <v>0.35000000000000003</v>
      </c>
      <c r="J1768" s="30">
        <v>4000</v>
      </c>
      <c r="K1768" s="31">
        <f t="shared" si="12"/>
        <v>1400.0000000000002</v>
      </c>
      <c r="L1768" s="31">
        <f t="shared" si="13"/>
        <v>490.00000000000006</v>
      </c>
      <c r="M1768" s="32">
        <v>0.35</v>
      </c>
      <c r="O1768" s="37"/>
      <c r="P1768" s="35"/>
      <c r="Q1768" s="33"/>
      <c r="R1768" s="34"/>
    </row>
    <row r="1769" spans="1:18" ht="15.75" customHeight="1">
      <c r="A1769" s="22"/>
      <c r="B1769" s="27" t="s">
        <v>21</v>
      </c>
      <c r="C1769" s="27">
        <v>1185732</v>
      </c>
      <c r="D1769" s="28">
        <v>44358</v>
      </c>
      <c r="E1769" s="27" t="s">
        <v>40</v>
      </c>
      <c r="F1769" s="27" t="s">
        <v>80</v>
      </c>
      <c r="G1769" s="27" t="s">
        <v>81</v>
      </c>
      <c r="H1769" s="27" t="s">
        <v>29</v>
      </c>
      <c r="I1769" s="29">
        <v>0.4</v>
      </c>
      <c r="J1769" s="30">
        <v>5750</v>
      </c>
      <c r="K1769" s="31">
        <f t="shared" si="12"/>
        <v>2300</v>
      </c>
      <c r="L1769" s="31">
        <f t="shared" si="13"/>
        <v>1150</v>
      </c>
      <c r="M1769" s="32">
        <v>0.5</v>
      </c>
      <c r="O1769" s="37"/>
      <c r="P1769" s="35"/>
      <c r="Q1769" s="33"/>
      <c r="R1769" s="34"/>
    </row>
    <row r="1770" spans="1:18" ht="15.75" customHeight="1">
      <c r="A1770" s="22"/>
      <c r="B1770" s="27" t="s">
        <v>21</v>
      </c>
      <c r="C1770" s="27">
        <v>1185732</v>
      </c>
      <c r="D1770" s="28">
        <v>44387</v>
      </c>
      <c r="E1770" s="27" t="s">
        <v>40</v>
      </c>
      <c r="F1770" s="27" t="s">
        <v>80</v>
      </c>
      <c r="G1770" s="27" t="s">
        <v>81</v>
      </c>
      <c r="H1770" s="27" t="s">
        <v>24</v>
      </c>
      <c r="I1770" s="29">
        <v>0.35000000000000003</v>
      </c>
      <c r="J1770" s="30">
        <v>8000</v>
      </c>
      <c r="K1770" s="31">
        <f t="shared" si="12"/>
        <v>2800.0000000000005</v>
      </c>
      <c r="L1770" s="31">
        <f t="shared" si="13"/>
        <v>1120.0000000000002</v>
      </c>
      <c r="M1770" s="32">
        <v>0.4</v>
      </c>
      <c r="O1770" s="37"/>
      <c r="P1770" s="35"/>
      <c r="Q1770" s="33"/>
      <c r="R1770" s="34"/>
    </row>
    <row r="1771" spans="1:18" ht="15.75" customHeight="1">
      <c r="A1771" s="22"/>
      <c r="B1771" s="27" t="s">
        <v>21</v>
      </c>
      <c r="C1771" s="27">
        <v>1185732</v>
      </c>
      <c r="D1771" s="28">
        <v>44387</v>
      </c>
      <c r="E1771" s="27" t="s">
        <v>40</v>
      </c>
      <c r="F1771" s="27" t="s">
        <v>80</v>
      </c>
      <c r="G1771" s="27" t="s">
        <v>81</v>
      </c>
      <c r="H1771" s="27" t="s">
        <v>25</v>
      </c>
      <c r="I1771" s="29">
        <v>0.3000000000000001</v>
      </c>
      <c r="J1771" s="30">
        <v>5500</v>
      </c>
      <c r="K1771" s="31">
        <f t="shared" si="12"/>
        <v>1650.0000000000005</v>
      </c>
      <c r="L1771" s="31">
        <f t="shared" si="13"/>
        <v>577.50000000000011</v>
      </c>
      <c r="M1771" s="32">
        <v>0.35</v>
      </c>
      <c r="O1771" s="37"/>
      <c r="P1771" s="35"/>
      <c r="Q1771" s="33"/>
      <c r="R1771" s="34"/>
    </row>
    <row r="1772" spans="1:18" ht="15.75" customHeight="1">
      <c r="A1772" s="22"/>
      <c r="B1772" s="27" t="s">
        <v>21</v>
      </c>
      <c r="C1772" s="27">
        <v>1185732</v>
      </c>
      <c r="D1772" s="28">
        <v>44387</v>
      </c>
      <c r="E1772" s="27" t="s">
        <v>40</v>
      </c>
      <c r="F1772" s="27" t="s">
        <v>80</v>
      </c>
      <c r="G1772" s="27" t="s">
        <v>81</v>
      </c>
      <c r="H1772" s="27" t="s">
        <v>26</v>
      </c>
      <c r="I1772" s="29">
        <v>0.25000000000000006</v>
      </c>
      <c r="J1772" s="30">
        <v>4750</v>
      </c>
      <c r="K1772" s="31">
        <f t="shared" si="12"/>
        <v>1187.5000000000002</v>
      </c>
      <c r="L1772" s="31">
        <f t="shared" si="13"/>
        <v>415.62500000000006</v>
      </c>
      <c r="M1772" s="32">
        <v>0.35</v>
      </c>
      <c r="O1772" s="37"/>
      <c r="P1772" s="35"/>
      <c r="Q1772" s="33"/>
      <c r="R1772" s="34"/>
    </row>
    <row r="1773" spans="1:18" ht="15.75" customHeight="1">
      <c r="A1773" s="22"/>
      <c r="B1773" s="27" t="s">
        <v>21</v>
      </c>
      <c r="C1773" s="27">
        <v>1185732</v>
      </c>
      <c r="D1773" s="28">
        <v>44387</v>
      </c>
      <c r="E1773" s="27" t="s">
        <v>40</v>
      </c>
      <c r="F1773" s="27" t="s">
        <v>80</v>
      </c>
      <c r="G1773" s="27" t="s">
        <v>81</v>
      </c>
      <c r="H1773" s="27" t="s">
        <v>27</v>
      </c>
      <c r="I1773" s="29">
        <v>0.25000000000000006</v>
      </c>
      <c r="J1773" s="30">
        <v>4250</v>
      </c>
      <c r="K1773" s="31">
        <f t="shared" si="12"/>
        <v>1062.5000000000002</v>
      </c>
      <c r="L1773" s="31">
        <f t="shared" si="13"/>
        <v>425.00000000000011</v>
      </c>
      <c r="M1773" s="32">
        <v>0.4</v>
      </c>
      <c r="O1773" s="37"/>
      <c r="P1773" s="35"/>
      <c r="Q1773" s="33"/>
      <c r="R1773" s="34"/>
    </row>
    <row r="1774" spans="1:18" ht="15.75" customHeight="1">
      <c r="A1774" s="22"/>
      <c r="B1774" s="27" t="s">
        <v>21</v>
      </c>
      <c r="C1774" s="27">
        <v>1185732</v>
      </c>
      <c r="D1774" s="28">
        <v>44387</v>
      </c>
      <c r="E1774" s="27" t="s">
        <v>40</v>
      </c>
      <c r="F1774" s="27" t="s">
        <v>80</v>
      </c>
      <c r="G1774" s="27" t="s">
        <v>81</v>
      </c>
      <c r="H1774" s="27" t="s">
        <v>28</v>
      </c>
      <c r="I1774" s="29">
        <v>0.35000000000000003</v>
      </c>
      <c r="J1774" s="30">
        <v>4250</v>
      </c>
      <c r="K1774" s="31">
        <f t="shared" si="12"/>
        <v>1487.5000000000002</v>
      </c>
      <c r="L1774" s="31">
        <f t="shared" si="13"/>
        <v>520.625</v>
      </c>
      <c r="M1774" s="32">
        <v>0.35</v>
      </c>
      <c r="O1774" s="37"/>
      <c r="P1774" s="35"/>
      <c r="Q1774" s="33"/>
      <c r="R1774" s="34"/>
    </row>
    <row r="1775" spans="1:18" ht="15.75" customHeight="1">
      <c r="A1775" s="22"/>
      <c r="B1775" s="27" t="s">
        <v>21</v>
      </c>
      <c r="C1775" s="27">
        <v>1185732</v>
      </c>
      <c r="D1775" s="28">
        <v>44387</v>
      </c>
      <c r="E1775" s="27" t="s">
        <v>40</v>
      </c>
      <c r="F1775" s="27" t="s">
        <v>80</v>
      </c>
      <c r="G1775" s="27" t="s">
        <v>81</v>
      </c>
      <c r="H1775" s="27" t="s">
        <v>29</v>
      </c>
      <c r="I1775" s="29">
        <v>0.4</v>
      </c>
      <c r="J1775" s="30">
        <v>6000</v>
      </c>
      <c r="K1775" s="31">
        <f t="shared" si="12"/>
        <v>2400</v>
      </c>
      <c r="L1775" s="31">
        <f t="shared" si="13"/>
        <v>1200</v>
      </c>
      <c r="M1775" s="32">
        <v>0.5</v>
      </c>
      <c r="O1775" s="37"/>
      <c r="P1775" s="35"/>
      <c r="Q1775" s="33"/>
      <c r="R1775" s="34"/>
    </row>
    <row r="1776" spans="1:18" ht="15.75" customHeight="1">
      <c r="A1776" s="22"/>
      <c r="B1776" s="27" t="s">
        <v>21</v>
      </c>
      <c r="C1776" s="27">
        <v>1185732</v>
      </c>
      <c r="D1776" s="28">
        <v>44419</v>
      </c>
      <c r="E1776" s="27" t="s">
        <v>40</v>
      </c>
      <c r="F1776" s="27" t="s">
        <v>80</v>
      </c>
      <c r="G1776" s="27" t="s">
        <v>81</v>
      </c>
      <c r="H1776" s="27" t="s">
        <v>24</v>
      </c>
      <c r="I1776" s="29">
        <v>0.35000000000000003</v>
      </c>
      <c r="J1776" s="30">
        <v>7500</v>
      </c>
      <c r="K1776" s="31">
        <f t="shared" si="12"/>
        <v>2625.0000000000005</v>
      </c>
      <c r="L1776" s="31">
        <f t="shared" si="13"/>
        <v>1050.0000000000002</v>
      </c>
      <c r="M1776" s="32">
        <v>0.4</v>
      </c>
      <c r="O1776" s="37"/>
      <c r="P1776" s="35"/>
      <c r="Q1776" s="33"/>
      <c r="R1776" s="34"/>
    </row>
    <row r="1777" spans="1:18" ht="15.75" customHeight="1">
      <c r="A1777" s="22"/>
      <c r="B1777" s="27" t="s">
        <v>21</v>
      </c>
      <c r="C1777" s="27">
        <v>1185732</v>
      </c>
      <c r="D1777" s="28">
        <v>44419</v>
      </c>
      <c r="E1777" s="27" t="s">
        <v>40</v>
      </c>
      <c r="F1777" s="27" t="s">
        <v>80</v>
      </c>
      <c r="G1777" s="27" t="s">
        <v>81</v>
      </c>
      <c r="H1777" s="27" t="s">
        <v>25</v>
      </c>
      <c r="I1777" s="29">
        <v>0.35000000000000009</v>
      </c>
      <c r="J1777" s="30">
        <v>5250</v>
      </c>
      <c r="K1777" s="31">
        <f t="shared" si="12"/>
        <v>1837.5000000000005</v>
      </c>
      <c r="L1777" s="31">
        <f t="shared" si="13"/>
        <v>643.12500000000011</v>
      </c>
      <c r="M1777" s="32">
        <v>0.35</v>
      </c>
      <c r="O1777" s="37"/>
      <c r="P1777" s="35"/>
      <c r="Q1777" s="33"/>
      <c r="R1777" s="34"/>
    </row>
    <row r="1778" spans="1:18" ht="15.75" customHeight="1">
      <c r="A1778" s="22"/>
      <c r="B1778" s="27" t="s">
        <v>21</v>
      </c>
      <c r="C1778" s="27">
        <v>1185732</v>
      </c>
      <c r="D1778" s="28">
        <v>44419</v>
      </c>
      <c r="E1778" s="27" t="s">
        <v>40</v>
      </c>
      <c r="F1778" s="27" t="s">
        <v>80</v>
      </c>
      <c r="G1778" s="27" t="s">
        <v>81</v>
      </c>
      <c r="H1778" s="27" t="s">
        <v>26</v>
      </c>
      <c r="I1778" s="29">
        <v>0.30000000000000004</v>
      </c>
      <c r="J1778" s="30">
        <v>4500</v>
      </c>
      <c r="K1778" s="31">
        <f t="shared" si="12"/>
        <v>1350.0000000000002</v>
      </c>
      <c r="L1778" s="31">
        <f t="shared" si="13"/>
        <v>472.50000000000006</v>
      </c>
      <c r="M1778" s="32">
        <v>0.35</v>
      </c>
      <c r="O1778" s="37"/>
      <c r="P1778" s="35"/>
      <c r="Q1778" s="33"/>
      <c r="R1778" s="34"/>
    </row>
    <row r="1779" spans="1:18" ht="15.75" customHeight="1">
      <c r="A1779" s="22"/>
      <c r="B1779" s="27" t="s">
        <v>21</v>
      </c>
      <c r="C1779" s="27">
        <v>1185732</v>
      </c>
      <c r="D1779" s="28">
        <v>44419</v>
      </c>
      <c r="E1779" s="27" t="s">
        <v>40</v>
      </c>
      <c r="F1779" s="27" t="s">
        <v>80</v>
      </c>
      <c r="G1779" s="27" t="s">
        <v>81</v>
      </c>
      <c r="H1779" s="27" t="s">
        <v>27</v>
      </c>
      <c r="I1779" s="29">
        <v>0.20000000000000007</v>
      </c>
      <c r="J1779" s="30">
        <v>3750</v>
      </c>
      <c r="K1779" s="31">
        <f t="shared" si="12"/>
        <v>750.00000000000023</v>
      </c>
      <c r="L1779" s="31">
        <f t="shared" si="13"/>
        <v>300.00000000000011</v>
      </c>
      <c r="M1779" s="32">
        <v>0.4</v>
      </c>
      <c r="O1779" s="37"/>
      <c r="P1779" s="35"/>
      <c r="Q1779" s="33"/>
      <c r="R1779" s="34"/>
    </row>
    <row r="1780" spans="1:18" ht="15.75" customHeight="1">
      <c r="A1780" s="22"/>
      <c r="B1780" s="27" t="s">
        <v>21</v>
      </c>
      <c r="C1780" s="27">
        <v>1185732</v>
      </c>
      <c r="D1780" s="28">
        <v>44419</v>
      </c>
      <c r="E1780" s="27" t="s">
        <v>40</v>
      </c>
      <c r="F1780" s="27" t="s">
        <v>80</v>
      </c>
      <c r="G1780" s="27" t="s">
        <v>81</v>
      </c>
      <c r="H1780" s="27" t="s">
        <v>28</v>
      </c>
      <c r="I1780" s="29">
        <v>0.30000000000000004</v>
      </c>
      <c r="J1780" s="30">
        <v>3500</v>
      </c>
      <c r="K1780" s="31">
        <f t="shared" si="12"/>
        <v>1050.0000000000002</v>
      </c>
      <c r="L1780" s="31">
        <f t="shared" si="13"/>
        <v>367.50000000000006</v>
      </c>
      <c r="M1780" s="32">
        <v>0.35</v>
      </c>
      <c r="O1780" s="37"/>
      <c r="P1780" s="35"/>
      <c r="Q1780" s="33"/>
      <c r="R1780" s="34"/>
    </row>
    <row r="1781" spans="1:18" ht="15.75" customHeight="1">
      <c r="A1781" s="22"/>
      <c r="B1781" s="27" t="s">
        <v>21</v>
      </c>
      <c r="C1781" s="27">
        <v>1185732</v>
      </c>
      <c r="D1781" s="28">
        <v>44419</v>
      </c>
      <c r="E1781" s="27" t="s">
        <v>40</v>
      </c>
      <c r="F1781" s="27" t="s">
        <v>80</v>
      </c>
      <c r="G1781" s="27" t="s">
        <v>81</v>
      </c>
      <c r="H1781" s="27" t="s">
        <v>29</v>
      </c>
      <c r="I1781" s="29">
        <v>0.35000000000000003</v>
      </c>
      <c r="J1781" s="30">
        <v>5250</v>
      </c>
      <c r="K1781" s="31">
        <f t="shared" si="12"/>
        <v>1837.5000000000002</v>
      </c>
      <c r="L1781" s="31">
        <f t="shared" si="13"/>
        <v>918.75000000000011</v>
      </c>
      <c r="M1781" s="32">
        <v>0.5</v>
      </c>
      <c r="O1781" s="37"/>
      <c r="P1781" s="35"/>
      <c r="Q1781" s="33"/>
      <c r="R1781" s="34"/>
    </row>
    <row r="1782" spans="1:18" ht="15.75" customHeight="1">
      <c r="A1782" s="22"/>
      <c r="B1782" s="27" t="s">
        <v>21</v>
      </c>
      <c r="C1782" s="27">
        <v>1185732</v>
      </c>
      <c r="D1782" s="28">
        <v>44451</v>
      </c>
      <c r="E1782" s="27" t="s">
        <v>40</v>
      </c>
      <c r="F1782" s="27" t="s">
        <v>80</v>
      </c>
      <c r="G1782" s="27" t="s">
        <v>81</v>
      </c>
      <c r="H1782" s="27" t="s">
        <v>24</v>
      </c>
      <c r="I1782" s="29">
        <v>0.30000000000000004</v>
      </c>
      <c r="J1782" s="30">
        <v>6500</v>
      </c>
      <c r="K1782" s="31">
        <f t="shared" si="12"/>
        <v>1950.0000000000002</v>
      </c>
      <c r="L1782" s="31">
        <f t="shared" si="13"/>
        <v>780.00000000000011</v>
      </c>
      <c r="M1782" s="32">
        <v>0.4</v>
      </c>
      <c r="O1782" s="37"/>
      <c r="P1782" s="35"/>
      <c r="Q1782" s="33"/>
      <c r="R1782" s="34"/>
    </row>
    <row r="1783" spans="1:18" ht="15.75" customHeight="1">
      <c r="A1783" s="22"/>
      <c r="B1783" s="27" t="s">
        <v>21</v>
      </c>
      <c r="C1783" s="27">
        <v>1185732</v>
      </c>
      <c r="D1783" s="28">
        <v>44451</v>
      </c>
      <c r="E1783" s="27" t="s">
        <v>40</v>
      </c>
      <c r="F1783" s="27" t="s">
        <v>80</v>
      </c>
      <c r="G1783" s="27" t="s">
        <v>81</v>
      </c>
      <c r="H1783" s="27" t="s">
        <v>25</v>
      </c>
      <c r="I1783" s="29">
        <v>0.25000000000000011</v>
      </c>
      <c r="J1783" s="30">
        <v>4500</v>
      </c>
      <c r="K1783" s="31">
        <f t="shared" si="12"/>
        <v>1125.0000000000005</v>
      </c>
      <c r="L1783" s="31">
        <f t="shared" si="13"/>
        <v>393.75000000000011</v>
      </c>
      <c r="M1783" s="32">
        <v>0.35</v>
      </c>
      <c r="O1783" s="37"/>
      <c r="P1783" s="35"/>
      <c r="Q1783" s="33"/>
      <c r="R1783" s="34"/>
    </row>
    <row r="1784" spans="1:18" ht="15.75" customHeight="1">
      <c r="A1784" s="22"/>
      <c r="B1784" s="27" t="s">
        <v>21</v>
      </c>
      <c r="C1784" s="27">
        <v>1185732</v>
      </c>
      <c r="D1784" s="28">
        <v>44451</v>
      </c>
      <c r="E1784" s="27" t="s">
        <v>40</v>
      </c>
      <c r="F1784" s="27" t="s">
        <v>80</v>
      </c>
      <c r="G1784" s="27" t="s">
        <v>81</v>
      </c>
      <c r="H1784" s="27" t="s">
        <v>26</v>
      </c>
      <c r="I1784" s="29">
        <v>0.10000000000000002</v>
      </c>
      <c r="J1784" s="30">
        <v>3500</v>
      </c>
      <c r="K1784" s="31">
        <f t="shared" si="12"/>
        <v>350.00000000000006</v>
      </c>
      <c r="L1784" s="31">
        <f t="shared" si="13"/>
        <v>122.50000000000001</v>
      </c>
      <c r="M1784" s="32">
        <v>0.35</v>
      </c>
      <c r="O1784" s="37"/>
      <c r="P1784" s="35"/>
      <c r="Q1784" s="33"/>
      <c r="R1784" s="34"/>
    </row>
    <row r="1785" spans="1:18" ht="15.75" customHeight="1">
      <c r="A1785" s="22"/>
      <c r="B1785" s="27" t="s">
        <v>21</v>
      </c>
      <c r="C1785" s="27">
        <v>1185732</v>
      </c>
      <c r="D1785" s="28">
        <v>44451</v>
      </c>
      <c r="E1785" s="27" t="s">
        <v>40</v>
      </c>
      <c r="F1785" s="27" t="s">
        <v>80</v>
      </c>
      <c r="G1785" s="27" t="s">
        <v>81</v>
      </c>
      <c r="H1785" s="27" t="s">
        <v>27</v>
      </c>
      <c r="I1785" s="29">
        <v>0.10000000000000002</v>
      </c>
      <c r="J1785" s="30">
        <v>3250</v>
      </c>
      <c r="K1785" s="31">
        <f t="shared" si="12"/>
        <v>325.00000000000006</v>
      </c>
      <c r="L1785" s="31">
        <f t="shared" si="13"/>
        <v>130.00000000000003</v>
      </c>
      <c r="M1785" s="32">
        <v>0.4</v>
      </c>
      <c r="O1785" s="37"/>
      <c r="P1785" s="35"/>
      <c r="Q1785" s="33"/>
      <c r="R1785" s="34"/>
    </row>
    <row r="1786" spans="1:18" ht="15.75" customHeight="1">
      <c r="A1786" s="22"/>
      <c r="B1786" s="27" t="s">
        <v>21</v>
      </c>
      <c r="C1786" s="27">
        <v>1185732</v>
      </c>
      <c r="D1786" s="28">
        <v>44451</v>
      </c>
      <c r="E1786" s="27" t="s">
        <v>40</v>
      </c>
      <c r="F1786" s="27" t="s">
        <v>80</v>
      </c>
      <c r="G1786" s="27" t="s">
        <v>81</v>
      </c>
      <c r="H1786" s="27" t="s">
        <v>28</v>
      </c>
      <c r="I1786" s="29">
        <v>0.2</v>
      </c>
      <c r="J1786" s="30">
        <v>3250</v>
      </c>
      <c r="K1786" s="31">
        <f t="shared" si="12"/>
        <v>650</v>
      </c>
      <c r="L1786" s="31">
        <f t="shared" si="13"/>
        <v>227.49999999999997</v>
      </c>
      <c r="M1786" s="32">
        <v>0.35</v>
      </c>
      <c r="O1786" s="37"/>
      <c r="P1786" s="35"/>
      <c r="Q1786" s="33"/>
      <c r="R1786" s="34"/>
    </row>
    <row r="1787" spans="1:18" ht="15.75" customHeight="1">
      <c r="A1787" s="22"/>
      <c r="B1787" s="27" t="s">
        <v>21</v>
      </c>
      <c r="C1787" s="27">
        <v>1185732</v>
      </c>
      <c r="D1787" s="28">
        <v>44451</v>
      </c>
      <c r="E1787" s="27" t="s">
        <v>40</v>
      </c>
      <c r="F1787" s="27" t="s">
        <v>80</v>
      </c>
      <c r="G1787" s="27" t="s">
        <v>81</v>
      </c>
      <c r="H1787" s="27" t="s">
        <v>29</v>
      </c>
      <c r="I1787" s="29">
        <v>0.25000000000000006</v>
      </c>
      <c r="J1787" s="30">
        <v>4000</v>
      </c>
      <c r="K1787" s="31">
        <f t="shared" si="12"/>
        <v>1000.0000000000002</v>
      </c>
      <c r="L1787" s="31">
        <f t="shared" si="13"/>
        <v>500.00000000000011</v>
      </c>
      <c r="M1787" s="32">
        <v>0.5</v>
      </c>
      <c r="O1787" s="37"/>
      <c r="P1787" s="35"/>
      <c r="Q1787" s="33"/>
      <c r="R1787" s="34"/>
    </row>
    <row r="1788" spans="1:18" ht="15.75" customHeight="1">
      <c r="A1788" s="22"/>
      <c r="B1788" s="27" t="s">
        <v>21</v>
      </c>
      <c r="C1788" s="27">
        <v>1185732</v>
      </c>
      <c r="D1788" s="28">
        <v>44480</v>
      </c>
      <c r="E1788" s="27" t="s">
        <v>40</v>
      </c>
      <c r="F1788" s="27" t="s">
        <v>80</v>
      </c>
      <c r="G1788" s="27" t="s">
        <v>81</v>
      </c>
      <c r="H1788" s="27" t="s">
        <v>24</v>
      </c>
      <c r="I1788" s="29">
        <v>0.3</v>
      </c>
      <c r="J1788" s="30">
        <v>5750</v>
      </c>
      <c r="K1788" s="31">
        <f t="shared" si="12"/>
        <v>1725</v>
      </c>
      <c r="L1788" s="31">
        <f t="shared" si="13"/>
        <v>690</v>
      </c>
      <c r="M1788" s="32">
        <v>0.4</v>
      </c>
      <c r="O1788" s="37"/>
      <c r="P1788" s="35"/>
      <c r="Q1788" s="33"/>
      <c r="R1788" s="34"/>
    </row>
    <row r="1789" spans="1:18" ht="15.75" customHeight="1">
      <c r="A1789" s="22"/>
      <c r="B1789" s="27" t="s">
        <v>21</v>
      </c>
      <c r="C1789" s="27">
        <v>1185732</v>
      </c>
      <c r="D1789" s="28">
        <v>44480</v>
      </c>
      <c r="E1789" s="27" t="s">
        <v>40</v>
      </c>
      <c r="F1789" s="27" t="s">
        <v>80</v>
      </c>
      <c r="G1789" s="27" t="s">
        <v>81</v>
      </c>
      <c r="H1789" s="27" t="s">
        <v>25</v>
      </c>
      <c r="I1789" s="29">
        <v>0.2</v>
      </c>
      <c r="J1789" s="30">
        <v>4000</v>
      </c>
      <c r="K1789" s="31">
        <f t="shared" si="12"/>
        <v>800</v>
      </c>
      <c r="L1789" s="31">
        <f t="shared" si="13"/>
        <v>280</v>
      </c>
      <c r="M1789" s="32">
        <v>0.35</v>
      </c>
      <c r="O1789" s="37"/>
      <c r="P1789" s="35"/>
      <c r="Q1789" s="33"/>
      <c r="R1789" s="34"/>
    </row>
    <row r="1790" spans="1:18" ht="15.75" customHeight="1">
      <c r="A1790" s="22"/>
      <c r="B1790" s="27" t="s">
        <v>21</v>
      </c>
      <c r="C1790" s="27">
        <v>1185732</v>
      </c>
      <c r="D1790" s="28">
        <v>44480</v>
      </c>
      <c r="E1790" s="27" t="s">
        <v>40</v>
      </c>
      <c r="F1790" s="27" t="s">
        <v>80</v>
      </c>
      <c r="G1790" s="27" t="s">
        <v>81</v>
      </c>
      <c r="H1790" s="27" t="s">
        <v>26</v>
      </c>
      <c r="I1790" s="29">
        <v>0.2</v>
      </c>
      <c r="J1790" s="30">
        <v>3000</v>
      </c>
      <c r="K1790" s="31">
        <f t="shared" si="12"/>
        <v>600</v>
      </c>
      <c r="L1790" s="31">
        <f t="shared" si="13"/>
        <v>210</v>
      </c>
      <c r="M1790" s="32">
        <v>0.35</v>
      </c>
      <c r="O1790" s="37"/>
      <c r="P1790" s="35"/>
      <c r="Q1790" s="33"/>
      <c r="R1790" s="34"/>
    </row>
    <row r="1791" spans="1:18" ht="15.75" customHeight="1">
      <c r="A1791" s="22"/>
      <c r="B1791" s="27" t="s">
        <v>21</v>
      </c>
      <c r="C1791" s="27">
        <v>1185732</v>
      </c>
      <c r="D1791" s="28">
        <v>44480</v>
      </c>
      <c r="E1791" s="27" t="s">
        <v>40</v>
      </c>
      <c r="F1791" s="27" t="s">
        <v>80</v>
      </c>
      <c r="G1791" s="27" t="s">
        <v>81</v>
      </c>
      <c r="H1791" s="27" t="s">
        <v>27</v>
      </c>
      <c r="I1791" s="29">
        <v>0.2</v>
      </c>
      <c r="J1791" s="30">
        <v>2750</v>
      </c>
      <c r="K1791" s="31">
        <f t="shared" ref="K1791:K2045" si="14">I1791*J1791</f>
        <v>550</v>
      </c>
      <c r="L1791" s="31">
        <f t="shared" ref="L1791:L2045" si="15">K1791*M1791</f>
        <v>220</v>
      </c>
      <c r="M1791" s="32">
        <v>0.4</v>
      </c>
      <c r="O1791" s="37"/>
      <c r="P1791" s="35"/>
      <c r="Q1791" s="33"/>
      <c r="R1791" s="34"/>
    </row>
    <row r="1792" spans="1:18" ht="15.75" customHeight="1">
      <c r="A1792" s="22"/>
      <c r="B1792" s="27" t="s">
        <v>21</v>
      </c>
      <c r="C1792" s="27">
        <v>1185732</v>
      </c>
      <c r="D1792" s="28">
        <v>44480</v>
      </c>
      <c r="E1792" s="27" t="s">
        <v>40</v>
      </c>
      <c r="F1792" s="27" t="s">
        <v>80</v>
      </c>
      <c r="G1792" s="27" t="s">
        <v>81</v>
      </c>
      <c r="H1792" s="27" t="s">
        <v>28</v>
      </c>
      <c r="I1792" s="29">
        <v>0.3</v>
      </c>
      <c r="J1792" s="30">
        <v>2750</v>
      </c>
      <c r="K1792" s="31">
        <f t="shared" si="14"/>
        <v>825</v>
      </c>
      <c r="L1792" s="31">
        <f t="shared" si="15"/>
        <v>288.75</v>
      </c>
      <c r="M1792" s="32">
        <v>0.35</v>
      </c>
      <c r="O1792" s="37"/>
      <c r="P1792" s="35"/>
      <c r="Q1792" s="33"/>
      <c r="R1792" s="34"/>
    </row>
    <row r="1793" spans="1:18" ht="15.75" customHeight="1">
      <c r="A1793" s="22"/>
      <c r="B1793" s="27" t="s">
        <v>21</v>
      </c>
      <c r="C1793" s="27">
        <v>1185732</v>
      </c>
      <c r="D1793" s="28">
        <v>44480</v>
      </c>
      <c r="E1793" s="27" t="s">
        <v>40</v>
      </c>
      <c r="F1793" s="27" t="s">
        <v>80</v>
      </c>
      <c r="G1793" s="27" t="s">
        <v>81</v>
      </c>
      <c r="H1793" s="27" t="s">
        <v>29</v>
      </c>
      <c r="I1793" s="29">
        <v>0.34999999999999992</v>
      </c>
      <c r="J1793" s="30">
        <v>4000</v>
      </c>
      <c r="K1793" s="31">
        <f t="shared" si="14"/>
        <v>1399.9999999999998</v>
      </c>
      <c r="L1793" s="31">
        <f t="shared" si="15"/>
        <v>699.99999999999989</v>
      </c>
      <c r="M1793" s="32">
        <v>0.5</v>
      </c>
      <c r="O1793" s="37"/>
      <c r="P1793" s="35"/>
      <c r="Q1793" s="33"/>
      <c r="R1793" s="34"/>
    </row>
    <row r="1794" spans="1:18" ht="15.75" customHeight="1">
      <c r="A1794" s="22"/>
      <c r="B1794" s="27" t="s">
        <v>21</v>
      </c>
      <c r="C1794" s="27">
        <v>1185732</v>
      </c>
      <c r="D1794" s="28">
        <v>44511</v>
      </c>
      <c r="E1794" s="27" t="s">
        <v>40</v>
      </c>
      <c r="F1794" s="27" t="s">
        <v>80</v>
      </c>
      <c r="G1794" s="27" t="s">
        <v>81</v>
      </c>
      <c r="H1794" s="27" t="s">
        <v>24</v>
      </c>
      <c r="I1794" s="29">
        <v>0.30000000000000004</v>
      </c>
      <c r="J1794" s="30">
        <v>5500</v>
      </c>
      <c r="K1794" s="31">
        <f t="shared" si="14"/>
        <v>1650.0000000000002</v>
      </c>
      <c r="L1794" s="31">
        <f t="shared" si="15"/>
        <v>660.00000000000011</v>
      </c>
      <c r="M1794" s="32">
        <v>0.4</v>
      </c>
      <c r="O1794" s="37"/>
      <c r="P1794" s="35"/>
      <c r="Q1794" s="33"/>
      <c r="R1794" s="34"/>
    </row>
    <row r="1795" spans="1:18" ht="15.75" customHeight="1">
      <c r="A1795" s="22"/>
      <c r="B1795" s="27" t="s">
        <v>21</v>
      </c>
      <c r="C1795" s="27">
        <v>1185732</v>
      </c>
      <c r="D1795" s="28">
        <v>44511</v>
      </c>
      <c r="E1795" s="27" t="s">
        <v>40</v>
      </c>
      <c r="F1795" s="27" t="s">
        <v>80</v>
      </c>
      <c r="G1795" s="27" t="s">
        <v>81</v>
      </c>
      <c r="H1795" s="27" t="s">
        <v>25</v>
      </c>
      <c r="I1795" s="29">
        <v>0.20000000000000007</v>
      </c>
      <c r="J1795" s="30">
        <v>4000</v>
      </c>
      <c r="K1795" s="31">
        <f t="shared" si="14"/>
        <v>800.00000000000023</v>
      </c>
      <c r="L1795" s="31">
        <f t="shared" si="15"/>
        <v>280.00000000000006</v>
      </c>
      <c r="M1795" s="32">
        <v>0.35</v>
      </c>
      <c r="O1795" s="37"/>
      <c r="P1795" s="35"/>
      <c r="Q1795" s="33"/>
      <c r="R1795" s="34"/>
    </row>
    <row r="1796" spans="1:18" ht="15.75" customHeight="1">
      <c r="A1796" s="22"/>
      <c r="B1796" s="27" t="s">
        <v>21</v>
      </c>
      <c r="C1796" s="27">
        <v>1185732</v>
      </c>
      <c r="D1796" s="28">
        <v>44511</v>
      </c>
      <c r="E1796" s="27" t="s">
        <v>40</v>
      </c>
      <c r="F1796" s="27" t="s">
        <v>80</v>
      </c>
      <c r="G1796" s="27" t="s">
        <v>81</v>
      </c>
      <c r="H1796" s="27" t="s">
        <v>26</v>
      </c>
      <c r="I1796" s="29">
        <v>0.20000000000000007</v>
      </c>
      <c r="J1796" s="30">
        <v>3450</v>
      </c>
      <c r="K1796" s="31">
        <f t="shared" si="14"/>
        <v>690.00000000000023</v>
      </c>
      <c r="L1796" s="31">
        <f t="shared" si="15"/>
        <v>241.50000000000006</v>
      </c>
      <c r="M1796" s="32">
        <v>0.35</v>
      </c>
      <c r="O1796" s="37"/>
      <c r="P1796" s="35"/>
      <c r="Q1796" s="33"/>
      <c r="R1796" s="34"/>
    </row>
    <row r="1797" spans="1:18" ht="15.75" customHeight="1">
      <c r="A1797" s="22"/>
      <c r="B1797" s="27" t="s">
        <v>21</v>
      </c>
      <c r="C1797" s="27">
        <v>1185732</v>
      </c>
      <c r="D1797" s="28">
        <v>44511</v>
      </c>
      <c r="E1797" s="27" t="s">
        <v>40</v>
      </c>
      <c r="F1797" s="27" t="s">
        <v>80</v>
      </c>
      <c r="G1797" s="27" t="s">
        <v>81</v>
      </c>
      <c r="H1797" s="27" t="s">
        <v>27</v>
      </c>
      <c r="I1797" s="29">
        <v>0.20000000000000007</v>
      </c>
      <c r="J1797" s="30">
        <v>3750</v>
      </c>
      <c r="K1797" s="31">
        <f t="shared" si="14"/>
        <v>750.00000000000023</v>
      </c>
      <c r="L1797" s="31">
        <f t="shared" si="15"/>
        <v>300.00000000000011</v>
      </c>
      <c r="M1797" s="32">
        <v>0.4</v>
      </c>
      <c r="O1797" s="37"/>
      <c r="P1797" s="35"/>
      <c r="Q1797" s="33"/>
      <c r="R1797" s="34"/>
    </row>
    <row r="1798" spans="1:18" ht="15.75" customHeight="1">
      <c r="A1798" s="22"/>
      <c r="B1798" s="27" t="s">
        <v>21</v>
      </c>
      <c r="C1798" s="27">
        <v>1185732</v>
      </c>
      <c r="D1798" s="28">
        <v>44511</v>
      </c>
      <c r="E1798" s="27" t="s">
        <v>40</v>
      </c>
      <c r="F1798" s="27" t="s">
        <v>80</v>
      </c>
      <c r="G1798" s="27" t="s">
        <v>81</v>
      </c>
      <c r="H1798" s="27" t="s">
        <v>28</v>
      </c>
      <c r="I1798" s="29">
        <v>0.39999999999999997</v>
      </c>
      <c r="J1798" s="30">
        <v>3500</v>
      </c>
      <c r="K1798" s="31">
        <f t="shared" si="14"/>
        <v>1399.9999999999998</v>
      </c>
      <c r="L1798" s="31">
        <f t="shared" si="15"/>
        <v>489.99999999999989</v>
      </c>
      <c r="M1798" s="32">
        <v>0.35</v>
      </c>
      <c r="O1798" s="37"/>
      <c r="P1798" s="35"/>
      <c r="Q1798" s="33"/>
      <c r="R1798" s="34"/>
    </row>
    <row r="1799" spans="1:18" ht="15.75" customHeight="1">
      <c r="A1799" s="22"/>
      <c r="B1799" s="27" t="s">
        <v>21</v>
      </c>
      <c r="C1799" s="27">
        <v>1185732</v>
      </c>
      <c r="D1799" s="28">
        <v>44511</v>
      </c>
      <c r="E1799" s="27" t="s">
        <v>40</v>
      </c>
      <c r="F1799" s="27" t="s">
        <v>80</v>
      </c>
      <c r="G1799" s="27" t="s">
        <v>81</v>
      </c>
      <c r="H1799" s="27" t="s">
        <v>29</v>
      </c>
      <c r="I1799" s="29">
        <v>0.44999999999999984</v>
      </c>
      <c r="J1799" s="30">
        <v>4500</v>
      </c>
      <c r="K1799" s="31">
        <f t="shared" si="14"/>
        <v>2024.9999999999993</v>
      </c>
      <c r="L1799" s="31">
        <f t="shared" si="15"/>
        <v>1012.4999999999997</v>
      </c>
      <c r="M1799" s="32">
        <v>0.5</v>
      </c>
      <c r="O1799" s="37"/>
      <c r="P1799" s="35"/>
      <c r="Q1799" s="33"/>
      <c r="R1799" s="34"/>
    </row>
    <row r="1800" spans="1:18" ht="15.75" customHeight="1">
      <c r="A1800" s="22"/>
      <c r="B1800" s="27" t="s">
        <v>21</v>
      </c>
      <c r="C1800" s="27">
        <v>1185732</v>
      </c>
      <c r="D1800" s="28">
        <v>44540</v>
      </c>
      <c r="E1800" s="27" t="s">
        <v>40</v>
      </c>
      <c r="F1800" s="27" t="s">
        <v>80</v>
      </c>
      <c r="G1800" s="27" t="s">
        <v>81</v>
      </c>
      <c r="H1800" s="27" t="s">
        <v>24</v>
      </c>
      <c r="I1800" s="29">
        <v>0.39999999999999997</v>
      </c>
      <c r="J1800" s="30">
        <v>7000</v>
      </c>
      <c r="K1800" s="31">
        <f t="shared" si="14"/>
        <v>2799.9999999999995</v>
      </c>
      <c r="L1800" s="31">
        <f t="shared" si="15"/>
        <v>1119.9999999999998</v>
      </c>
      <c r="M1800" s="32">
        <v>0.4</v>
      </c>
      <c r="O1800" s="37"/>
      <c r="P1800" s="35"/>
      <c r="Q1800" s="33"/>
      <c r="R1800" s="34"/>
    </row>
    <row r="1801" spans="1:18" ht="15.75" customHeight="1">
      <c r="A1801" s="22"/>
      <c r="B1801" s="27" t="s">
        <v>21</v>
      </c>
      <c r="C1801" s="27">
        <v>1185732</v>
      </c>
      <c r="D1801" s="28">
        <v>44540</v>
      </c>
      <c r="E1801" s="27" t="s">
        <v>40</v>
      </c>
      <c r="F1801" s="27" t="s">
        <v>80</v>
      </c>
      <c r="G1801" s="27" t="s">
        <v>81</v>
      </c>
      <c r="H1801" s="27" t="s">
        <v>25</v>
      </c>
      <c r="I1801" s="29">
        <v>0.30000000000000004</v>
      </c>
      <c r="J1801" s="30">
        <v>5000</v>
      </c>
      <c r="K1801" s="31">
        <f t="shared" si="14"/>
        <v>1500.0000000000002</v>
      </c>
      <c r="L1801" s="31">
        <f t="shared" si="15"/>
        <v>525</v>
      </c>
      <c r="M1801" s="32">
        <v>0.35</v>
      </c>
      <c r="O1801" s="37"/>
      <c r="P1801" s="35"/>
      <c r="Q1801" s="33"/>
      <c r="R1801" s="34"/>
    </row>
    <row r="1802" spans="1:18" ht="15.75" customHeight="1">
      <c r="A1802" s="22"/>
      <c r="B1802" s="27" t="s">
        <v>21</v>
      </c>
      <c r="C1802" s="27">
        <v>1185732</v>
      </c>
      <c r="D1802" s="28">
        <v>44540</v>
      </c>
      <c r="E1802" s="27" t="s">
        <v>40</v>
      </c>
      <c r="F1802" s="27" t="s">
        <v>80</v>
      </c>
      <c r="G1802" s="27" t="s">
        <v>81</v>
      </c>
      <c r="H1802" s="27" t="s">
        <v>26</v>
      </c>
      <c r="I1802" s="29">
        <v>0.30000000000000004</v>
      </c>
      <c r="J1802" s="30">
        <v>4500</v>
      </c>
      <c r="K1802" s="31">
        <f t="shared" si="14"/>
        <v>1350.0000000000002</v>
      </c>
      <c r="L1802" s="31">
        <f t="shared" si="15"/>
        <v>472.50000000000006</v>
      </c>
      <c r="M1802" s="32">
        <v>0.35</v>
      </c>
      <c r="O1802" s="37"/>
      <c r="P1802" s="35"/>
      <c r="Q1802" s="33"/>
      <c r="R1802" s="34"/>
    </row>
    <row r="1803" spans="1:18" ht="15.75" customHeight="1">
      <c r="A1803" s="22"/>
      <c r="B1803" s="27" t="s">
        <v>21</v>
      </c>
      <c r="C1803" s="27">
        <v>1185732</v>
      </c>
      <c r="D1803" s="28">
        <v>44540</v>
      </c>
      <c r="E1803" s="27" t="s">
        <v>40</v>
      </c>
      <c r="F1803" s="27" t="s">
        <v>80</v>
      </c>
      <c r="G1803" s="27" t="s">
        <v>81</v>
      </c>
      <c r="H1803" s="27" t="s">
        <v>27</v>
      </c>
      <c r="I1803" s="29">
        <v>0.30000000000000004</v>
      </c>
      <c r="J1803" s="30">
        <v>4000</v>
      </c>
      <c r="K1803" s="31">
        <f t="shared" si="14"/>
        <v>1200.0000000000002</v>
      </c>
      <c r="L1803" s="31">
        <f t="shared" si="15"/>
        <v>480.00000000000011</v>
      </c>
      <c r="M1803" s="32">
        <v>0.4</v>
      </c>
      <c r="O1803" s="37"/>
      <c r="P1803" s="35"/>
      <c r="Q1803" s="33"/>
      <c r="R1803" s="34"/>
    </row>
    <row r="1804" spans="1:18" ht="15.75" customHeight="1">
      <c r="A1804" s="22"/>
      <c r="B1804" s="27" t="s">
        <v>21</v>
      </c>
      <c r="C1804" s="27">
        <v>1185732</v>
      </c>
      <c r="D1804" s="28">
        <v>44540</v>
      </c>
      <c r="E1804" s="27" t="s">
        <v>40</v>
      </c>
      <c r="F1804" s="27" t="s">
        <v>80</v>
      </c>
      <c r="G1804" s="27" t="s">
        <v>81</v>
      </c>
      <c r="H1804" s="27" t="s">
        <v>28</v>
      </c>
      <c r="I1804" s="29">
        <v>0.39999999999999997</v>
      </c>
      <c r="J1804" s="30">
        <v>4000</v>
      </c>
      <c r="K1804" s="31">
        <f t="shared" si="14"/>
        <v>1599.9999999999998</v>
      </c>
      <c r="L1804" s="31">
        <f t="shared" si="15"/>
        <v>559.99999999999989</v>
      </c>
      <c r="M1804" s="32">
        <v>0.35</v>
      </c>
      <c r="O1804" s="37"/>
      <c r="P1804" s="35"/>
      <c r="Q1804" s="33"/>
      <c r="R1804" s="34"/>
    </row>
    <row r="1805" spans="1:18" ht="15.75" customHeight="1">
      <c r="A1805" s="22"/>
      <c r="B1805" s="27" t="s">
        <v>21</v>
      </c>
      <c r="C1805" s="27">
        <v>1185732</v>
      </c>
      <c r="D1805" s="28">
        <v>44540</v>
      </c>
      <c r="E1805" s="27" t="s">
        <v>40</v>
      </c>
      <c r="F1805" s="27" t="s">
        <v>80</v>
      </c>
      <c r="G1805" s="27" t="s">
        <v>81</v>
      </c>
      <c r="H1805" s="27" t="s">
        <v>29</v>
      </c>
      <c r="I1805" s="29">
        <v>0.44999999999999984</v>
      </c>
      <c r="J1805" s="30">
        <v>5000</v>
      </c>
      <c r="K1805" s="31">
        <f t="shared" si="14"/>
        <v>2249.9999999999991</v>
      </c>
      <c r="L1805" s="31">
        <f t="shared" si="15"/>
        <v>1124.9999999999995</v>
      </c>
      <c r="M1805" s="32">
        <v>0.5</v>
      </c>
      <c r="O1805" s="37"/>
      <c r="P1805" s="35"/>
      <c r="Q1805" s="33"/>
      <c r="R1805" s="34"/>
    </row>
    <row r="1806" spans="1:18" ht="15.75" customHeight="1">
      <c r="A1806" s="22" t="s">
        <v>46</v>
      </c>
      <c r="B1806" s="27" t="s">
        <v>34</v>
      </c>
      <c r="C1806" s="27">
        <v>1128299</v>
      </c>
      <c r="D1806" s="28">
        <v>44220</v>
      </c>
      <c r="E1806" s="27" t="s">
        <v>35</v>
      </c>
      <c r="F1806" s="27" t="s">
        <v>82</v>
      </c>
      <c r="G1806" s="27" t="s">
        <v>83</v>
      </c>
      <c r="H1806" s="27" t="s">
        <v>24</v>
      </c>
      <c r="I1806" s="29">
        <v>0.30000000000000004</v>
      </c>
      <c r="J1806" s="30">
        <v>3500</v>
      </c>
      <c r="K1806" s="31">
        <f t="shared" si="14"/>
        <v>1050.0000000000002</v>
      </c>
      <c r="L1806" s="31">
        <f t="shared" si="15"/>
        <v>367.50000000000006</v>
      </c>
      <c r="M1806" s="32">
        <v>0.35</v>
      </c>
      <c r="O1806" s="37"/>
      <c r="P1806" s="35"/>
      <c r="Q1806" s="33"/>
      <c r="R1806" s="34"/>
    </row>
    <row r="1807" spans="1:18" ht="15.75" customHeight="1">
      <c r="A1807" s="22"/>
      <c r="B1807" s="27" t="s">
        <v>34</v>
      </c>
      <c r="C1807" s="27">
        <v>1128299</v>
      </c>
      <c r="D1807" s="28">
        <v>44220</v>
      </c>
      <c r="E1807" s="27" t="s">
        <v>35</v>
      </c>
      <c r="F1807" s="27" t="s">
        <v>82</v>
      </c>
      <c r="G1807" s="27" t="s">
        <v>83</v>
      </c>
      <c r="H1807" s="27" t="s">
        <v>25</v>
      </c>
      <c r="I1807" s="29">
        <v>0.4</v>
      </c>
      <c r="J1807" s="30">
        <v>3500</v>
      </c>
      <c r="K1807" s="31">
        <f t="shared" si="14"/>
        <v>1400</v>
      </c>
      <c r="L1807" s="31">
        <f t="shared" si="15"/>
        <v>489.99999999999994</v>
      </c>
      <c r="M1807" s="32">
        <v>0.35</v>
      </c>
      <c r="O1807" s="37"/>
      <c r="P1807" s="35"/>
      <c r="Q1807" s="33"/>
      <c r="R1807" s="34"/>
    </row>
    <row r="1808" spans="1:18" ht="15.75" customHeight="1">
      <c r="A1808" s="22"/>
      <c r="B1808" s="27" t="s">
        <v>34</v>
      </c>
      <c r="C1808" s="27">
        <v>1128299</v>
      </c>
      <c r="D1808" s="28">
        <v>44220</v>
      </c>
      <c r="E1808" s="27" t="s">
        <v>35</v>
      </c>
      <c r="F1808" s="27" t="s">
        <v>82</v>
      </c>
      <c r="G1808" s="27" t="s">
        <v>83</v>
      </c>
      <c r="H1808" s="27" t="s">
        <v>26</v>
      </c>
      <c r="I1808" s="29">
        <v>0.4</v>
      </c>
      <c r="J1808" s="30">
        <v>3500</v>
      </c>
      <c r="K1808" s="31">
        <f t="shared" si="14"/>
        <v>1400</v>
      </c>
      <c r="L1808" s="31">
        <f t="shared" si="15"/>
        <v>489.99999999999994</v>
      </c>
      <c r="M1808" s="32">
        <v>0.35</v>
      </c>
      <c r="O1808" s="37"/>
      <c r="P1808" s="35"/>
      <c r="Q1808" s="33"/>
      <c r="R1808" s="34"/>
    </row>
    <row r="1809" spans="1:18" ht="15.75" customHeight="1">
      <c r="A1809" s="22"/>
      <c r="B1809" s="27" t="s">
        <v>34</v>
      </c>
      <c r="C1809" s="27">
        <v>1128299</v>
      </c>
      <c r="D1809" s="28">
        <v>44220</v>
      </c>
      <c r="E1809" s="27" t="s">
        <v>35</v>
      </c>
      <c r="F1809" s="27" t="s">
        <v>82</v>
      </c>
      <c r="G1809" s="27" t="s">
        <v>83</v>
      </c>
      <c r="H1809" s="27" t="s">
        <v>27</v>
      </c>
      <c r="I1809" s="29">
        <v>0.4</v>
      </c>
      <c r="J1809" s="30">
        <v>2000</v>
      </c>
      <c r="K1809" s="31">
        <f t="shared" si="14"/>
        <v>800</v>
      </c>
      <c r="L1809" s="31">
        <f t="shared" si="15"/>
        <v>280</v>
      </c>
      <c r="M1809" s="32">
        <v>0.35</v>
      </c>
      <c r="O1809" s="37"/>
      <c r="P1809" s="35"/>
      <c r="Q1809" s="33"/>
      <c r="R1809" s="34"/>
    </row>
    <row r="1810" spans="1:18" ht="15.75" customHeight="1">
      <c r="A1810" s="22"/>
      <c r="B1810" s="27" t="s">
        <v>34</v>
      </c>
      <c r="C1810" s="27">
        <v>1128299</v>
      </c>
      <c r="D1810" s="28">
        <v>44220</v>
      </c>
      <c r="E1810" s="27" t="s">
        <v>35</v>
      </c>
      <c r="F1810" s="27" t="s">
        <v>82</v>
      </c>
      <c r="G1810" s="27" t="s">
        <v>83</v>
      </c>
      <c r="H1810" s="27" t="s">
        <v>28</v>
      </c>
      <c r="I1810" s="29">
        <v>0.45000000000000007</v>
      </c>
      <c r="J1810" s="30">
        <v>1500</v>
      </c>
      <c r="K1810" s="31">
        <f t="shared" si="14"/>
        <v>675.00000000000011</v>
      </c>
      <c r="L1810" s="31">
        <f t="shared" si="15"/>
        <v>270.00000000000006</v>
      </c>
      <c r="M1810" s="32">
        <v>0.4</v>
      </c>
      <c r="O1810" s="37"/>
      <c r="P1810" s="35"/>
      <c r="Q1810" s="33"/>
      <c r="R1810" s="34"/>
    </row>
    <row r="1811" spans="1:18" ht="15.75" customHeight="1">
      <c r="A1811" s="22"/>
      <c r="B1811" s="27" t="s">
        <v>34</v>
      </c>
      <c r="C1811" s="27">
        <v>1128299</v>
      </c>
      <c r="D1811" s="28">
        <v>44220</v>
      </c>
      <c r="E1811" s="27" t="s">
        <v>35</v>
      </c>
      <c r="F1811" s="27" t="s">
        <v>82</v>
      </c>
      <c r="G1811" s="27" t="s">
        <v>83</v>
      </c>
      <c r="H1811" s="27" t="s">
        <v>29</v>
      </c>
      <c r="I1811" s="29">
        <v>0.4</v>
      </c>
      <c r="J1811" s="30">
        <v>4000</v>
      </c>
      <c r="K1811" s="31">
        <f t="shared" si="14"/>
        <v>1600</v>
      </c>
      <c r="L1811" s="31">
        <f t="shared" si="15"/>
        <v>480</v>
      </c>
      <c r="M1811" s="32">
        <v>0.3</v>
      </c>
      <c r="O1811" s="37"/>
      <c r="P1811" s="35"/>
      <c r="Q1811" s="33"/>
      <c r="R1811" s="34"/>
    </row>
    <row r="1812" spans="1:18" ht="15.75" customHeight="1">
      <c r="A1812" s="22"/>
      <c r="B1812" s="27" t="s">
        <v>34</v>
      </c>
      <c r="C1812" s="27">
        <v>1128299</v>
      </c>
      <c r="D1812" s="28">
        <v>44251</v>
      </c>
      <c r="E1812" s="27" t="s">
        <v>35</v>
      </c>
      <c r="F1812" s="27" t="s">
        <v>82</v>
      </c>
      <c r="G1812" s="27" t="s">
        <v>83</v>
      </c>
      <c r="H1812" s="27" t="s">
        <v>24</v>
      </c>
      <c r="I1812" s="29">
        <v>0.30000000000000004</v>
      </c>
      <c r="J1812" s="30">
        <v>4500</v>
      </c>
      <c r="K1812" s="31">
        <f t="shared" si="14"/>
        <v>1350.0000000000002</v>
      </c>
      <c r="L1812" s="31">
        <f t="shared" si="15"/>
        <v>472.50000000000006</v>
      </c>
      <c r="M1812" s="32">
        <v>0.35</v>
      </c>
      <c r="O1812" s="37"/>
      <c r="P1812" s="35"/>
      <c r="Q1812" s="33"/>
      <c r="R1812" s="34"/>
    </row>
    <row r="1813" spans="1:18" ht="15.75" customHeight="1">
      <c r="A1813" s="22"/>
      <c r="B1813" s="27" t="s">
        <v>34</v>
      </c>
      <c r="C1813" s="27">
        <v>1128299</v>
      </c>
      <c r="D1813" s="28">
        <v>44251</v>
      </c>
      <c r="E1813" s="27" t="s">
        <v>35</v>
      </c>
      <c r="F1813" s="27" t="s">
        <v>82</v>
      </c>
      <c r="G1813" s="27" t="s">
        <v>83</v>
      </c>
      <c r="H1813" s="27" t="s">
        <v>25</v>
      </c>
      <c r="I1813" s="29">
        <v>0.4</v>
      </c>
      <c r="J1813" s="30">
        <v>3500</v>
      </c>
      <c r="K1813" s="31">
        <f t="shared" si="14"/>
        <v>1400</v>
      </c>
      <c r="L1813" s="31">
        <f t="shared" si="15"/>
        <v>489.99999999999994</v>
      </c>
      <c r="M1813" s="32">
        <v>0.35</v>
      </c>
      <c r="O1813" s="37"/>
      <c r="P1813" s="35"/>
      <c r="Q1813" s="33"/>
      <c r="R1813" s="34"/>
    </row>
    <row r="1814" spans="1:18" ht="15.75" customHeight="1">
      <c r="A1814" s="22"/>
      <c r="B1814" s="27" t="s">
        <v>34</v>
      </c>
      <c r="C1814" s="27">
        <v>1128299</v>
      </c>
      <c r="D1814" s="28">
        <v>44251</v>
      </c>
      <c r="E1814" s="27" t="s">
        <v>35</v>
      </c>
      <c r="F1814" s="27" t="s">
        <v>82</v>
      </c>
      <c r="G1814" s="27" t="s">
        <v>83</v>
      </c>
      <c r="H1814" s="27" t="s">
        <v>26</v>
      </c>
      <c r="I1814" s="29">
        <v>0.4</v>
      </c>
      <c r="J1814" s="30">
        <v>3500</v>
      </c>
      <c r="K1814" s="31">
        <f t="shared" si="14"/>
        <v>1400</v>
      </c>
      <c r="L1814" s="31">
        <f t="shared" si="15"/>
        <v>489.99999999999994</v>
      </c>
      <c r="M1814" s="32">
        <v>0.35</v>
      </c>
      <c r="O1814" s="37"/>
      <c r="P1814" s="35"/>
      <c r="Q1814" s="33"/>
      <c r="R1814" s="34"/>
    </row>
    <row r="1815" spans="1:18" ht="15.75" customHeight="1">
      <c r="A1815" s="22"/>
      <c r="B1815" s="27" t="s">
        <v>34</v>
      </c>
      <c r="C1815" s="27">
        <v>1128299</v>
      </c>
      <c r="D1815" s="28">
        <v>44251</v>
      </c>
      <c r="E1815" s="27" t="s">
        <v>35</v>
      </c>
      <c r="F1815" s="27" t="s">
        <v>82</v>
      </c>
      <c r="G1815" s="27" t="s">
        <v>83</v>
      </c>
      <c r="H1815" s="27" t="s">
        <v>27</v>
      </c>
      <c r="I1815" s="29">
        <v>0.4</v>
      </c>
      <c r="J1815" s="30">
        <v>2000</v>
      </c>
      <c r="K1815" s="31">
        <f t="shared" si="14"/>
        <v>800</v>
      </c>
      <c r="L1815" s="31">
        <f t="shared" si="15"/>
        <v>280</v>
      </c>
      <c r="M1815" s="32">
        <v>0.35</v>
      </c>
      <c r="O1815" s="37"/>
      <c r="P1815" s="35"/>
      <c r="Q1815" s="33"/>
      <c r="R1815" s="34"/>
    </row>
    <row r="1816" spans="1:18" ht="15.75" customHeight="1">
      <c r="A1816" s="22"/>
      <c r="B1816" s="27" t="s">
        <v>34</v>
      </c>
      <c r="C1816" s="27">
        <v>1128299</v>
      </c>
      <c r="D1816" s="28">
        <v>44251</v>
      </c>
      <c r="E1816" s="27" t="s">
        <v>35</v>
      </c>
      <c r="F1816" s="27" t="s">
        <v>82</v>
      </c>
      <c r="G1816" s="27" t="s">
        <v>83</v>
      </c>
      <c r="H1816" s="27" t="s">
        <v>28</v>
      </c>
      <c r="I1816" s="29">
        <v>0.45000000000000007</v>
      </c>
      <c r="J1816" s="30">
        <v>1250</v>
      </c>
      <c r="K1816" s="31">
        <f t="shared" si="14"/>
        <v>562.50000000000011</v>
      </c>
      <c r="L1816" s="31">
        <f t="shared" si="15"/>
        <v>225.00000000000006</v>
      </c>
      <c r="M1816" s="32">
        <v>0.4</v>
      </c>
      <c r="O1816" s="37"/>
      <c r="P1816" s="35"/>
      <c r="Q1816" s="33"/>
      <c r="R1816" s="34"/>
    </row>
    <row r="1817" spans="1:18" ht="15.75" customHeight="1">
      <c r="A1817" s="22"/>
      <c r="B1817" s="27" t="s">
        <v>34</v>
      </c>
      <c r="C1817" s="27">
        <v>1128299</v>
      </c>
      <c r="D1817" s="28">
        <v>44251</v>
      </c>
      <c r="E1817" s="27" t="s">
        <v>35</v>
      </c>
      <c r="F1817" s="27" t="s">
        <v>82</v>
      </c>
      <c r="G1817" s="27" t="s">
        <v>83</v>
      </c>
      <c r="H1817" s="27" t="s">
        <v>29</v>
      </c>
      <c r="I1817" s="29">
        <v>0.4</v>
      </c>
      <c r="J1817" s="30">
        <v>3250</v>
      </c>
      <c r="K1817" s="31">
        <f t="shared" si="14"/>
        <v>1300</v>
      </c>
      <c r="L1817" s="31">
        <f t="shared" si="15"/>
        <v>390</v>
      </c>
      <c r="M1817" s="32">
        <v>0.3</v>
      </c>
      <c r="O1817" s="37"/>
      <c r="P1817" s="35"/>
      <c r="Q1817" s="33"/>
      <c r="R1817" s="34"/>
    </row>
    <row r="1818" spans="1:18" ht="15.75" customHeight="1">
      <c r="A1818" s="22"/>
      <c r="B1818" s="27" t="s">
        <v>34</v>
      </c>
      <c r="C1818" s="27">
        <v>1128299</v>
      </c>
      <c r="D1818" s="28">
        <v>44278</v>
      </c>
      <c r="E1818" s="27" t="s">
        <v>35</v>
      </c>
      <c r="F1818" s="27" t="s">
        <v>82</v>
      </c>
      <c r="G1818" s="27" t="s">
        <v>83</v>
      </c>
      <c r="H1818" s="27" t="s">
        <v>24</v>
      </c>
      <c r="I1818" s="29">
        <v>0.4</v>
      </c>
      <c r="J1818" s="30">
        <v>4750</v>
      </c>
      <c r="K1818" s="31">
        <f t="shared" si="14"/>
        <v>1900</v>
      </c>
      <c r="L1818" s="31">
        <f t="shared" si="15"/>
        <v>665</v>
      </c>
      <c r="M1818" s="32">
        <v>0.35</v>
      </c>
      <c r="O1818" s="37"/>
      <c r="P1818" s="35"/>
      <c r="Q1818" s="33"/>
      <c r="R1818" s="34"/>
    </row>
    <row r="1819" spans="1:18" ht="15.75" customHeight="1">
      <c r="A1819" s="22"/>
      <c r="B1819" s="27" t="s">
        <v>34</v>
      </c>
      <c r="C1819" s="27">
        <v>1128299</v>
      </c>
      <c r="D1819" s="28">
        <v>44278</v>
      </c>
      <c r="E1819" s="27" t="s">
        <v>35</v>
      </c>
      <c r="F1819" s="27" t="s">
        <v>82</v>
      </c>
      <c r="G1819" s="27" t="s">
        <v>83</v>
      </c>
      <c r="H1819" s="27" t="s">
        <v>25</v>
      </c>
      <c r="I1819" s="29">
        <v>0.5</v>
      </c>
      <c r="J1819" s="30">
        <v>3250</v>
      </c>
      <c r="K1819" s="31">
        <f t="shared" si="14"/>
        <v>1625</v>
      </c>
      <c r="L1819" s="31">
        <f t="shared" si="15"/>
        <v>568.75</v>
      </c>
      <c r="M1819" s="32">
        <v>0.35</v>
      </c>
      <c r="O1819" s="37"/>
      <c r="P1819" s="35"/>
      <c r="Q1819" s="33"/>
      <c r="R1819" s="34"/>
    </row>
    <row r="1820" spans="1:18" ht="15.75" customHeight="1">
      <c r="A1820" s="22"/>
      <c r="B1820" s="27" t="s">
        <v>34</v>
      </c>
      <c r="C1820" s="27">
        <v>1128299</v>
      </c>
      <c r="D1820" s="28">
        <v>44278</v>
      </c>
      <c r="E1820" s="27" t="s">
        <v>35</v>
      </c>
      <c r="F1820" s="27" t="s">
        <v>82</v>
      </c>
      <c r="G1820" s="27" t="s">
        <v>83</v>
      </c>
      <c r="H1820" s="27" t="s">
        <v>26</v>
      </c>
      <c r="I1820" s="29">
        <v>0.54999999999999993</v>
      </c>
      <c r="J1820" s="30">
        <v>3500</v>
      </c>
      <c r="K1820" s="31">
        <f t="shared" si="14"/>
        <v>1924.9999999999998</v>
      </c>
      <c r="L1820" s="31">
        <f t="shared" si="15"/>
        <v>673.74999999999989</v>
      </c>
      <c r="M1820" s="32">
        <v>0.35</v>
      </c>
      <c r="O1820" s="37"/>
      <c r="P1820" s="35"/>
      <c r="Q1820" s="33"/>
      <c r="R1820" s="34"/>
    </row>
    <row r="1821" spans="1:18" ht="15.75" customHeight="1">
      <c r="A1821" s="22"/>
      <c r="B1821" s="27" t="s">
        <v>34</v>
      </c>
      <c r="C1821" s="27">
        <v>1128299</v>
      </c>
      <c r="D1821" s="28">
        <v>44278</v>
      </c>
      <c r="E1821" s="27" t="s">
        <v>35</v>
      </c>
      <c r="F1821" s="27" t="s">
        <v>82</v>
      </c>
      <c r="G1821" s="27" t="s">
        <v>83</v>
      </c>
      <c r="H1821" s="27" t="s">
        <v>27</v>
      </c>
      <c r="I1821" s="29">
        <v>0.5</v>
      </c>
      <c r="J1821" s="30">
        <v>2500</v>
      </c>
      <c r="K1821" s="31">
        <f t="shared" si="14"/>
        <v>1250</v>
      </c>
      <c r="L1821" s="31">
        <f t="shared" si="15"/>
        <v>437.5</v>
      </c>
      <c r="M1821" s="32">
        <v>0.35</v>
      </c>
      <c r="O1821" s="37"/>
      <c r="P1821" s="35"/>
      <c r="Q1821" s="33"/>
      <c r="R1821" s="34"/>
    </row>
    <row r="1822" spans="1:18" ht="15.75" customHeight="1">
      <c r="A1822" s="22"/>
      <c r="B1822" s="27" t="s">
        <v>34</v>
      </c>
      <c r="C1822" s="27">
        <v>1128299</v>
      </c>
      <c r="D1822" s="28">
        <v>44278</v>
      </c>
      <c r="E1822" s="27" t="s">
        <v>35</v>
      </c>
      <c r="F1822" s="27" t="s">
        <v>82</v>
      </c>
      <c r="G1822" s="27" t="s">
        <v>83</v>
      </c>
      <c r="H1822" s="27" t="s">
        <v>28</v>
      </c>
      <c r="I1822" s="29">
        <v>0.55000000000000004</v>
      </c>
      <c r="J1822" s="30">
        <v>1000</v>
      </c>
      <c r="K1822" s="31">
        <f t="shared" si="14"/>
        <v>550</v>
      </c>
      <c r="L1822" s="31">
        <f t="shared" si="15"/>
        <v>220</v>
      </c>
      <c r="M1822" s="32">
        <v>0.4</v>
      </c>
      <c r="O1822" s="37"/>
      <c r="P1822" s="35"/>
      <c r="Q1822" s="33"/>
      <c r="R1822" s="34"/>
    </row>
    <row r="1823" spans="1:18" ht="15.75" customHeight="1">
      <c r="A1823" s="22"/>
      <c r="B1823" s="27" t="s">
        <v>34</v>
      </c>
      <c r="C1823" s="27">
        <v>1128299</v>
      </c>
      <c r="D1823" s="28">
        <v>44278</v>
      </c>
      <c r="E1823" s="27" t="s">
        <v>35</v>
      </c>
      <c r="F1823" s="27" t="s">
        <v>82</v>
      </c>
      <c r="G1823" s="27" t="s">
        <v>83</v>
      </c>
      <c r="H1823" s="27" t="s">
        <v>29</v>
      </c>
      <c r="I1823" s="29">
        <v>0.5</v>
      </c>
      <c r="J1823" s="30">
        <v>3000</v>
      </c>
      <c r="K1823" s="31">
        <f t="shared" si="14"/>
        <v>1500</v>
      </c>
      <c r="L1823" s="31">
        <f t="shared" si="15"/>
        <v>450</v>
      </c>
      <c r="M1823" s="32">
        <v>0.3</v>
      </c>
      <c r="O1823" s="37"/>
      <c r="P1823" s="35"/>
      <c r="Q1823" s="33"/>
      <c r="R1823" s="34"/>
    </row>
    <row r="1824" spans="1:18" ht="15.75" customHeight="1">
      <c r="A1824" s="22"/>
      <c r="B1824" s="27" t="s">
        <v>34</v>
      </c>
      <c r="C1824" s="27">
        <v>1128299</v>
      </c>
      <c r="D1824" s="28">
        <v>44310</v>
      </c>
      <c r="E1824" s="27" t="s">
        <v>35</v>
      </c>
      <c r="F1824" s="27" t="s">
        <v>82</v>
      </c>
      <c r="G1824" s="27" t="s">
        <v>83</v>
      </c>
      <c r="H1824" s="27" t="s">
        <v>24</v>
      </c>
      <c r="I1824" s="29">
        <v>0.55000000000000004</v>
      </c>
      <c r="J1824" s="30">
        <v>4750</v>
      </c>
      <c r="K1824" s="31">
        <f t="shared" si="14"/>
        <v>2612.5</v>
      </c>
      <c r="L1824" s="31">
        <f t="shared" si="15"/>
        <v>914.37499999999989</v>
      </c>
      <c r="M1824" s="32">
        <v>0.35</v>
      </c>
      <c r="O1824" s="37"/>
      <c r="P1824" s="35"/>
      <c r="Q1824" s="33"/>
      <c r="R1824" s="34"/>
    </row>
    <row r="1825" spans="1:18" ht="15.75" customHeight="1">
      <c r="A1825" s="22"/>
      <c r="B1825" s="27" t="s">
        <v>34</v>
      </c>
      <c r="C1825" s="27">
        <v>1128299</v>
      </c>
      <c r="D1825" s="28">
        <v>44310</v>
      </c>
      <c r="E1825" s="27" t="s">
        <v>35</v>
      </c>
      <c r="F1825" s="27" t="s">
        <v>82</v>
      </c>
      <c r="G1825" s="27" t="s">
        <v>83</v>
      </c>
      <c r="H1825" s="27" t="s">
        <v>25</v>
      </c>
      <c r="I1825" s="29">
        <v>0.60000000000000009</v>
      </c>
      <c r="J1825" s="30">
        <v>2750</v>
      </c>
      <c r="K1825" s="31">
        <f t="shared" si="14"/>
        <v>1650.0000000000002</v>
      </c>
      <c r="L1825" s="31">
        <f t="shared" si="15"/>
        <v>577.5</v>
      </c>
      <c r="M1825" s="32">
        <v>0.35</v>
      </c>
      <c r="O1825" s="37"/>
      <c r="P1825" s="35"/>
      <c r="Q1825" s="33"/>
      <c r="R1825" s="34"/>
    </row>
    <row r="1826" spans="1:18" ht="15.75" customHeight="1">
      <c r="A1826" s="22"/>
      <c r="B1826" s="27" t="s">
        <v>34</v>
      </c>
      <c r="C1826" s="27">
        <v>1128299</v>
      </c>
      <c r="D1826" s="28">
        <v>44310</v>
      </c>
      <c r="E1826" s="27" t="s">
        <v>35</v>
      </c>
      <c r="F1826" s="27" t="s">
        <v>82</v>
      </c>
      <c r="G1826" s="27" t="s">
        <v>83</v>
      </c>
      <c r="H1826" s="27" t="s">
        <v>26</v>
      </c>
      <c r="I1826" s="29">
        <v>0.60000000000000009</v>
      </c>
      <c r="J1826" s="30">
        <v>3250</v>
      </c>
      <c r="K1826" s="31">
        <f t="shared" si="14"/>
        <v>1950.0000000000002</v>
      </c>
      <c r="L1826" s="31">
        <f t="shared" si="15"/>
        <v>682.5</v>
      </c>
      <c r="M1826" s="32">
        <v>0.35</v>
      </c>
      <c r="O1826" s="37"/>
      <c r="P1826" s="35"/>
      <c r="Q1826" s="33"/>
      <c r="R1826" s="34"/>
    </row>
    <row r="1827" spans="1:18" ht="15.75" customHeight="1">
      <c r="A1827" s="22"/>
      <c r="B1827" s="27" t="s">
        <v>34</v>
      </c>
      <c r="C1827" s="27">
        <v>1128299</v>
      </c>
      <c r="D1827" s="28">
        <v>44310</v>
      </c>
      <c r="E1827" s="27" t="s">
        <v>35</v>
      </c>
      <c r="F1827" s="27" t="s">
        <v>82</v>
      </c>
      <c r="G1827" s="27" t="s">
        <v>83</v>
      </c>
      <c r="H1827" s="27" t="s">
        <v>27</v>
      </c>
      <c r="I1827" s="29">
        <v>0.45000000000000007</v>
      </c>
      <c r="J1827" s="30">
        <v>2250</v>
      </c>
      <c r="K1827" s="31">
        <f t="shared" si="14"/>
        <v>1012.5000000000001</v>
      </c>
      <c r="L1827" s="31">
        <f t="shared" si="15"/>
        <v>354.375</v>
      </c>
      <c r="M1827" s="32">
        <v>0.35</v>
      </c>
      <c r="O1827" s="37"/>
      <c r="P1827" s="35"/>
      <c r="Q1827" s="33"/>
      <c r="R1827" s="34"/>
    </row>
    <row r="1828" spans="1:18" ht="15.75" customHeight="1">
      <c r="A1828" s="22"/>
      <c r="B1828" s="27" t="s">
        <v>34</v>
      </c>
      <c r="C1828" s="27">
        <v>1128299</v>
      </c>
      <c r="D1828" s="28">
        <v>44310</v>
      </c>
      <c r="E1828" s="27" t="s">
        <v>35</v>
      </c>
      <c r="F1828" s="27" t="s">
        <v>82</v>
      </c>
      <c r="G1828" s="27" t="s">
        <v>83</v>
      </c>
      <c r="H1828" s="27" t="s">
        <v>28</v>
      </c>
      <c r="I1828" s="29">
        <v>0.50000000000000011</v>
      </c>
      <c r="J1828" s="30">
        <v>1250</v>
      </c>
      <c r="K1828" s="31">
        <f t="shared" si="14"/>
        <v>625.00000000000011</v>
      </c>
      <c r="L1828" s="31">
        <f t="shared" si="15"/>
        <v>250.00000000000006</v>
      </c>
      <c r="M1828" s="32">
        <v>0.4</v>
      </c>
      <c r="O1828" s="37"/>
      <c r="P1828" s="35"/>
      <c r="Q1828" s="33"/>
      <c r="R1828" s="34"/>
    </row>
    <row r="1829" spans="1:18" ht="15.75" customHeight="1">
      <c r="A1829" s="22"/>
      <c r="B1829" s="27" t="s">
        <v>34</v>
      </c>
      <c r="C1829" s="27">
        <v>1128299</v>
      </c>
      <c r="D1829" s="28">
        <v>44310</v>
      </c>
      <c r="E1829" s="27" t="s">
        <v>35</v>
      </c>
      <c r="F1829" s="27" t="s">
        <v>82</v>
      </c>
      <c r="G1829" s="27" t="s">
        <v>83</v>
      </c>
      <c r="H1829" s="27" t="s">
        <v>29</v>
      </c>
      <c r="I1829" s="29">
        <v>0.65000000000000013</v>
      </c>
      <c r="J1829" s="30">
        <v>3000</v>
      </c>
      <c r="K1829" s="31">
        <f t="shared" si="14"/>
        <v>1950.0000000000005</v>
      </c>
      <c r="L1829" s="31">
        <f t="shared" si="15"/>
        <v>585.00000000000011</v>
      </c>
      <c r="M1829" s="32">
        <v>0.3</v>
      </c>
      <c r="O1829" s="37"/>
      <c r="P1829" s="35"/>
      <c r="Q1829" s="33"/>
      <c r="R1829" s="34"/>
    </row>
    <row r="1830" spans="1:18" ht="15.75" customHeight="1">
      <c r="A1830" s="22"/>
      <c r="B1830" s="27" t="s">
        <v>34</v>
      </c>
      <c r="C1830" s="27">
        <v>1128299</v>
      </c>
      <c r="D1830" s="28">
        <v>44341</v>
      </c>
      <c r="E1830" s="27" t="s">
        <v>35</v>
      </c>
      <c r="F1830" s="27" t="s">
        <v>82</v>
      </c>
      <c r="G1830" s="27" t="s">
        <v>83</v>
      </c>
      <c r="H1830" s="27" t="s">
        <v>24</v>
      </c>
      <c r="I1830" s="29">
        <v>0.5</v>
      </c>
      <c r="J1830" s="30">
        <v>5000</v>
      </c>
      <c r="K1830" s="31">
        <f t="shared" si="14"/>
        <v>2500</v>
      </c>
      <c r="L1830" s="31">
        <f t="shared" si="15"/>
        <v>875</v>
      </c>
      <c r="M1830" s="32">
        <v>0.35</v>
      </c>
      <c r="O1830" s="37"/>
      <c r="P1830" s="35"/>
      <c r="Q1830" s="33"/>
      <c r="R1830" s="34"/>
    </row>
    <row r="1831" spans="1:18" ht="15.75" customHeight="1">
      <c r="A1831" s="22"/>
      <c r="B1831" s="27" t="s">
        <v>34</v>
      </c>
      <c r="C1831" s="27">
        <v>1128299</v>
      </c>
      <c r="D1831" s="28">
        <v>44341</v>
      </c>
      <c r="E1831" s="27" t="s">
        <v>35</v>
      </c>
      <c r="F1831" s="27" t="s">
        <v>82</v>
      </c>
      <c r="G1831" s="27" t="s">
        <v>83</v>
      </c>
      <c r="H1831" s="27" t="s">
        <v>25</v>
      </c>
      <c r="I1831" s="29">
        <v>0.55000000000000004</v>
      </c>
      <c r="J1831" s="30">
        <v>3500</v>
      </c>
      <c r="K1831" s="31">
        <f t="shared" si="14"/>
        <v>1925.0000000000002</v>
      </c>
      <c r="L1831" s="31">
        <f t="shared" si="15"/>
        <v>673.75</v>
      </c>
      <c r="M1831" s="32">
        <v>0.35</v>
      </c>
      <c r="O1831" s="37"/>
      <c r="P1831" s="35"/>
      <c r="Q1831" s="33"/>
      <c r="R1831" s="34"/>
    </row>
    <row r="1832" spans="1:18" ht="15.75" customHeight="1">
      <c r="A1832" s="22"/>
      <c r="B1832" s="27" t="s">
        <v>34</v>
      </c>
      <c r="C1832" s="27">
        <v>1128299</v>
      </c>
      <c r="D1832" s="28">
        <v>44341</v>
      </c>
      <c r="E1832" s="27" t="s">
        <v>35</v>
      </c>
      <c r="F1832" s="27" t="s">
        <v>82</v>
      </c>
      <c r="G1832" s="27" t="s">
        <v>83</v>
      </c>
      <c r="H1832" s="27" t="s">
        <v>26</v>
      </c>
      <c r="I1832" s="29">
        <v>0.55000000000000004</v>
      </c>
      <c r="J1832" s="30">
        <v>3500</v>
      </c>
      <c r="K1832" s="31">
        <f t="shared" si="14"/>
        <v>1925.0000000000002</v>
      </c>
      <c r="L1832" s="31">
        <f t="shared" si="15"/>
        <v>673.75</v>
      </c>
      <c r="M1832" s="32">
        <v>0.35</v>
      </c>
      <c r="O1832" s="37"/>
      <c r="P1832" s="35"/>
      <c r="Q1832" s="33"/>
      <c r="R1832" s="34"/>
    </row>
    <row r="1833" spans="1:18" ht="15.75" customHeight="1">
      <c r="A1833" s="22"/>
      <c r="B1833" s="27" t="s">
        <v>34</v>
      </c>
      <c r="C1833" s="27">
        <v>1128299</v>
      </c>
      <c r="D1833" s="28">
        <v>44341</v>
      </c>
      <c r="E1833" s="27" t="s">
        <v>35</v>
      </c>
      <c r="F1833" s="27" t="s">
        <v>82</v>
      </c>
      <c r="G1833" s="27" t="s">
        <v>83</v>
      </c>
      <c r="H1833" s="27" t="s">
        <v>27</v>
      </c>
      <c r="I1833" s="29">
        <v>0.5</v>
      </c>
      <c r="J1833" s="30">
        <v>2750</v>
      </c>
      <c r="K1833" s="31">
        <f t="shared" si="14"/>
        <v>1375</v>
      </c>
      <c r="L1833" s="31">
        <f t="shared" si="15"/>
        <v>481.24999999999994</v>
      </c>
      <c r="M1833" s="32">
        <v>0.35</v>
      </c>
      <c r="O1833" s="37"/>
      <c r="P1833" s="35"/>
      <c r="Q1833" s="33"/>
      <c r="R1833" s="34"/>
    </row>
    <row r="1834" spans="1:18" ht="15.75" customHeight="1">
      <c r="A1834" s="22"/>
      <c r="B1834" s="27" t="s">
        <v>34</v>
      </c>
      <c r="C1834" s="27">
        <v>1128299</v>
      </c>
      <c r="D1834" s="28">
        <v>44341</v>
      </c>
      <c r="E1834" s="27" t="s">
        <v>35</v>
      </c>
      <c r="F1834" s="27" t="s">
        <v>82</v>
      </c>
      <c r="G1834" s="27" t="s">
        <v>83</v>
      </c>
      <c r="H1834" s="27" t="s">
        <v>28</v>
      </c>
      <c r="I1834" s="29">
        <v>0.44999999999999996</v>
      </c>
      <c r="J1834" s="30">
        <v>1750</v>
      </c>
      <c r="K1834" s="31">
        <f t="shared" si="14"/>
        <v>787.49999999999989</v>
      </c>
      <c r="L1834" s="31">
        <f t="shared" si="15"/>
        <v>315</v>
      </c>
      <c r="M1834" s="32">
        <v>0.4</v>
      </c>
      <c r="O1834" s="37"/>
      <c r="P1834" s="35"/>
      <c r="Q1834" s="33"/>
      <c r="R1834" s="34"/>
    </row>
    <row r="1835" spans="1:18" ht="15.75" customHeight="1">
      <c r="A1835" s="22"/>
      <c r="B1835" s="27" t="s">
        <v>34</v>
      </c>
      <c r="C1835" s="27">
        <v>1128299</v>
      </c>
      <c r="D1835" s="28">
        <v>44341</v>
      </c>
      <c r="E1835" s="27" t="s">
        <v>35</v>
      </c>
      <c r="F1835" s="27" t="s">
        <v>82</v>
      </c>
      <c r="G1835" s="27" t="s">
        <v>83</v>
      </c>
      <c r="H1835" s="27" t="s">
        <v>29</v>
      </c>
      <c r="I1835" s="29">
        <v>0.6</v>
      </c>
      <c r="J1835" s="30">
        <v>5250</v>
      </c>
      <c r="K1835" s="31">
        <f t="shared" si="14"/>
        <v>3150</v>
      </c>
      <c r="L1835" s="31">
        <f t="shared" si="15"/>
        <v>945</v>
      </c>
      <c r="M1835" s="32">
        <v>0.3</v>
      </c>
      <c r="O1835" s="37"/>
      <c r="P1835" s="35"/>
      <c r="Q1835" s="33"/>
      <c r="R1835" s="34"/>
    </row>
    <row r="1836" spans="1:18" ht="15.75" customHeight="1">
      <c r="A1836" s="22"/>
      <c r="B1836" s="27" t="s">
        <v>34</v>
      </c>
      <c r="C1836" s="27">
        <v>1128299</v>
      </c>
      <c r="D1836" s="28">
        <v>44371</v>
      </c>
      <c r="E1836" s="27" t="s">
        <v>35</v>
      </c>
      <c r="F1836" s="27" t="s">
        <v>82</v>
      </c>
      <c r="G1836" s="27" t="s">
        <v>83</v>
      </c>
      <c r="H1836" s="27" t="s">
        <v>24</v>
      </c>
      <c r="I1836" s="29">
        <v>0.54999999999999993</v>
      </c>
      <c r="J1836" s="30">
        <v>7750</v>
      </c>
      <c r="K1836" s="31">
        <f t="shared" si="14"/>
        <v>4262.4999999999991</v>
      </c>
      <c r="L1836" s="31">
        <f t="shared" si="15"/>
        <v>1491.8749999999995</v>
      </c>
      <c r="M1836" s="32">
        <v>0.35</v>
      </c>
      <c r="O1836" s="37"/>
      <c r="P1836" s="35"/>
      <c r="Q1836" s="33"/>
      <c r="R1836" s="34"/>
    </row>
    <row r="1837" spans="1:18" ht="15.75" customHeight="1">
      <c r="A1837" s="22"/>
      <c r="B1837" s="27" t="s">
        <v>34</v>
      </c>
      <c r="C1837" s="27">
        <v>1128299</v>
      </c>
      <c r="D1837" s="28">
        <v>44371</v>
      </c>
      <c r="E1837" s="27" t="s">
        <v>35</v>
      </c>
      <c r="F1837" s="27" t="s">
        <v>82</v>
      </c>
      <c r="G1837" s="27" t="s">
        <v>83</v>
      </c>
      <c r="H1837" s="27" t="s">
        <v>25</v>
      </c>
      <c r="I1837" s="29">
        <v>0.64999999999999991</v>
      </c>
      <c r="J1837" s="30">
        <v>6500</v>
      </c>
      <c r="K1837" s="31">
        <f t="shared" si="14"/>
        <v>4224.9999999999991</v>
      </c>
      <c r="L1837" s="31">
        <f t="shared" si="15"/>
        <v>1478.7499999999995</v>
      </c>
      <c r="M1837" s="32">
        <v>0.35</v>
      </c>
      <c r="O1837" s="37"/>
      <c r="P1837" s="35"/>
      <c r="Q1837" s="33"/>
      <c r="R1837" s="34"/>
    </row>
    <row r="1838" spans="1:18" ht="15.75" customHeight="1">
      <c r="A1838" s="22"/>
      <c r="B1838" s="27" t="s">
        <v>34</v>
      </c>
      <c r="C1838" s="27">
        <v>1128299</v>
      </c>
      <c r="D1838" s="28">
        <v>44371</v>
      </c>
      <c r="E1838" s="27" t="s">
        <v>35</v>
      </c>
      <c r="F1838" s="27" t="s">
        <v>82</v>
      </c>
      <c r="G1838" s="27" t="s">
        <v>83</v>
      </c>
      <c r="H1838" s="27" t="s">
        <v>26</v>
      </c>
      <c r="I1838" s="29">
        <v>0.79999999999999993</v>
      </c>
      <c r="J1838" s="30">
        <v>6500</v>
      </c>
      <c r="K1838" s="31">
        <f t="shared" si="14"/>
        <v>5200</v>
      </c>
      <c r="L1838" s="31">
        <f t="shared" si="15"/>
        <v>1819.9999999999998</v>
      </c>
      <c r="M1838" s="32">
        <v>0.35</v>
      </c>
      <c r="O1838" s="37"/>
      <c r="P1838" s="35"/>
      <c r="Q1838" s="33"/>
      <c r="R1838" s="34"/>
    </row>
    <row r="1839" spans="1:18" ht="15.75" customHeight="1">
      <c r="A1839" s="22"/>
      <c r="B1839" s="27" t="s">
        <v>34</v>
      </c>
      <c r="C1839" s="27">
        <v>1128299</v>
      </c>
      <c r="D1839" s="28">
        <v>44371</v>
      </c>
      <c r="E1839" s="27" t="s">
        <v>35</v>
      </c>
      <c r="F1839" s="27" t="s">
        <v>82</v>
      </c>
      <c r="G1839" s="27" t="s">
        <v>83</v>
      </c>
      <c r="H1839" s="27" t="s">
        <v>27</v>
      </c>
      <c r="I1839" s="29">
        <v>0.79999999999999993</v>
      </c>
      <c r="J1839" s="30">
        <v>5250</v>
      </c>
      <c r="K1839" s="31">
        <f t="shared" si="14"/>
        <v>4200</v>
      </c>
      <c r="L1839" s="31">
        <f t="shared" si="15"/>
        <v>1470</v>
      </c>
      <c r="M1839" s="32">
        <v>0.35</v>
      </c>
      <c r="O1839" s="37"/>
      <c r="P1839" s="35"/>
      <c r="Q1839" s="33"/>
      <c r="R1839" s="34"/>
    </row>
    <row r="1840" spans="1:18" ht="15.75" customHeight="1">
      <c r="A1840" s="22"/>
      <c r="B1840" s="27" t="s">
        <v>34</v>
      </c>
      <c r="C1840" s="27">
        <v>1128299</v>
      </c>
      <c r="D1840" s="28">
        <v>44371</v>
      </c>
      <c r="E1840" s="27" t="s">
        <v>35</v>
      </c>
      <c r="F1840" s="27" t="s">
        <v>82</v>
      </c>
      <c r="G1840" s="27" t="s">
        <v>83</v>
      </c>
      <c r="H1840" s="27" t="s">
        <v>28</v>
      </c>
      <c r="I1840" s="29">
        <v>0.9</v>
      </c>
      <c r="J1840" s="30">
        <v>4000</v>
      </c>
      <c r="K1840" s="31">
        <f t="shared" si="14"/>
        <v>3600</v>
      </c>
      <c r="L1840" s="31">
        <f t="shared" si="15"/>
        <v>1440</v>
      </c>
      <c r="M1840" s="32">
        <v>0.4</v>
      </c>
      <c r="O1840" s="37"/>
      <c r="P1840" s="35"/>
      <c r="Q1840" s="33"/>
      <c r="R1840" s="34"/>
    </row>
    <row r="1841" spans="1:18" ht="15.75" customHeight="1">
      <c r="A1841" s="22"/>
      <c r="B1841" s="27" t="s">
        <v>34</v>
      </c>
      <c r="C1841" s="27">
        <v>1128299</v>
      </c>
      <c r="D1841" s="28">
        <v>44371</v>
      </c>
      <c r="E1841" s="27" t="s">
        <v>35</v>
      </c>
      <c r="F1841" s="27" t="s">
        <v>82</v>
      </c>
      <c r="G1841" s="27" t="s">
        <v>83</v>
      </c>
      <c r="H1841" s="27" t="s">
        <v>29</v>
      </c>
      <c r="I1841" s="29">
        <v>1.05</v>
      </c>
      <c r="J1841" s="30">
        <v>7000</v>
      </c>
      <c r="K1841" s="31">
        <f t="shared" si="14"/>
        <v>7350</v>
      </c>
      <c r="L1841" s="31">
        <f t="shared" si="15"/>
        <v>2205</v>
      </c>
      <c r="M1841" s="32">
        <v>0.3</v>
      </c>
      <c r="O1841" s="37"/>
      <c r="P1841" s="35"/>
      <c r="Q1841" s="33"/>
      <c r="R1841" s="34"/>
    </row>
    <row r="1842" spans="1:18" ht="15.75" customHeight="1">
      <c r="A1842" s="22"/>
      <c r="B1842" s="27" t="s">
        <v>34</v>
      </c>
      <c r="C1842" s="27">
        <v>1128299</v>
      </c>
      <c r="D1842" s="28">
        <v>44400</v>
      </c>
      <c r="E1842" s="27" t="s">
        <v>35</v>
      </c>
      <c r="F1842" s="27" t="s">
        <v>82</v>
      </c>
      <c r="G1842" s="27" t="s">
        <v>83</v>
      </c>
      <c r="H1842" s="27" t="s">
        <v>24</v>
      </c>
      <c r="I1842" s="29">
        <v>0.85</v>
      </c>
      <c r="J1842" s="30">
        <v>8500</v>
      </c>
      <c r="K1842" s="31">
        <f t="shared" si="14"/>
        <v>7225</v>
      </c>
      <c r="L1842" s="31">
        <f t="shared" si="15"/>
        <v>2528.75</v>
      </c>
      <c r="M1842" s="32">
        <v>0.35</v>
      </c>
      <c r="O1842" s="37"/>
      <c r="P1842" s="35"/>
      <c r="Q1842" s="33"/>
      <c r="R1842" s="34"/>
    </row>
    <row r="1843" spans="1:18" ht="15.75" customHeight="1">
      <c r="A1843" s="22"/>
      <c r="B1843" s="27" t="s">
        <v>34</v>
      </c>
      <c r="C1843" s="27">
        <v>1128299</v>
      </c>
      <c r="D1843" s="28">
        <v>44400</v>
      </c>
      <c r="E1843" s="27" t="s">
        <v>35</v>
      </c>
      <c r="F1843" s="27" t="s">
        <v>82</v>
      </c>
      <c r="G1843" s="27" t="s">
        <v>83</v>
      </c>
      <c r="H1843" s="27" t="s">
        <v>25</v>
      </c>
      <c r="I1843" s="29">
        <v>0.9</v>
      </c>
      <c r="J1843" s="30">
        <v>7000</v>
      </c>
      <c r="K1843" s="31">
        <f t="shared" si="14"/>
        <v>6300</v>
      </c>
      <c r="L1843" s="31">
        <f t="shared" si="15"/>
        <v>2205</v>
      </c>
      <c r="M1843" s="32">
        <v>0.35</v>
      </c>
      <c r="O1843" s="37"/>
      <c r="P1843" s="35"/>
      <c r="Q1843" s="33"/>
      <c r="R1843" s="34"/>
    </row>
    <row r="1844" spans="1:18" ht="15.75" customHeight="1">
      <c r="A1844" s="22"/>
      <c r="B1844" s="27" t="s">
        <v>34</v>
      </c>
      <c r="C1844" s="27">
        <v>1128299</v>
      </c>
      <c r="D1844" s="28">
        <v>44400</v>
      </c>
      <c r="E1844" s="27" t="s">
        <v>35</v>
      </c>
      <c r="F1844" s="27" t="s">
        <v>82</v>
      </c>
      <c r="G1844" s="27" t="s">
        <v>83</v>
      </c>
      <c r="H1844" s="27" t="s">
        <v>26</v>
      </c>
      <c r="I1844" s="29">
        <v>0.9</v>
      </c>
      <c r="J1844" s="30">
        <v>6500</v>
      </c>
      <c r="K1844" s="31">
        <f t="shared" si="14"/>
        <v>5850</v>
      </c>
      <c r="L1844" s="31">
        <f t="shared" si="15"/>
        <v>2047.4999999999998</v>
      </c>
      <c r="M1844" s="32">
        <v>0.35</v>
      </c>
      <c r="O1844" s="37"/>
      <c r="P1844" s="35"/>
      <c r="Q1844" s="33"/>
      <c r="R1844" s="34"/>
    </row>
    <row r="1845" spans="1:18" ht="15.75" customHeight="1">
      <c r="A1845" s="22"/>
      <c r="B1845" s="27" t="s">
        <v>34</v>
      </c>
      <c r="C1845" s="27">
        <v>1128299</v>
      </c>
      <c r="D1845" s="28">
        <v>44400</v>
      </c>
      <c r="E1845" s="27" t="s">
        <v>35</v>
      </c>
      <c r="F1845" s="27" t="s">
        <v>82</v>
      </c>
      <c r="G1845" s="27" t="s">
        <v>83</v>
      </c>
      <c r="H1845" s="27" t="s">
        <v>27</v>
      </c>
      <c r="I1845" s="29">
        <v>0.85</v>
      </c>
      <c r="J1845" s="30">
        <v>5500</v>
      </c>
      <c r="K1845" s="31">
        <f t="shared" si="14"/>
        <v>4675</v>
      </c>
      <c r="L1845" s="31">
        <f t="shared" si="15"/>
        <v>1636.25</v>
      </c>
      <c r="M1845" s="32">
        <v>0.35</v>
      </c>
      <c r="O1845" s="37"/>
      <c r="P1845" s="35"/>
      <c r="Q1845" s="33"/>
      <c r="R1845" s="34"/>
    </row>
    <row r="1846" spans="1:18" ht="15.75" customHeight="1">
      <c r="A1846" s="22"/>
      <c r="B1846" s="27" t="s">
        <v>34</v>
      </c>
      <c r="C1846" s="27">
        <v>1128299</v>
      </c>
      <c r="D1846" s="28">
        <v>44400</v>
      </c>
      <c r="E1846" s="27" t="s">
        <v>35</v>
      </c>
      <c r="F1846" s="27" t="s">
        <v>82</v>
      </c>
      <c r="G1846" s="27" t="s">
        <v>83</v>
      </c>
      <c r="H1846" s="27" t="s">
        <v>28</v>
      </c>
      <c r="I1846" s="29">
        <v>0.9</v>
      </c>
      <c r="J1846" s="30">
        <v>6000</v>
      </c>
      <c r="K1846" s="31">
        <f t="shared" si="14"/>
        <v>5400</v>
      </c>
      <c r="L1846" s="31">
        <f t="shared" si="15"/>
        <v>2160</v>
      </c>
      <c r="M1846" s="32">
        <v>0.4</v>
      </c>
      <c r="O1846" s="37"/>
      <c r="P1846" s="35"/>
      <c r="Q1846" s="33"/>
      <c r="R1846" s="34"/>
    </row>
    <row r="1847" spans="1:18" ht="15.75" customHeight="1">
      <c r="A1847" s="22"/>
      <c r="B1847" s="27" t="s">
        <v>34</v>
      </c>
      <c r="C1847" s="27">
        <v>1128299</v>
      </c>
      <c r="D1847" s="28">
        <v>44400</v>
      </c>
      <c r="E1847" s="27" t="s">
        <v>35</v>
      </c>
      <c r="F1847" s="27" t="s">
        <v>82</v>
      </c>
      <c r="G1847" s="27" t="s">
        <v>83</v>
      </c>
      <c r="H1847" s="27" t="s">
        <v>29</v>
      </c>
      <c r="I1847" s="29">
        <v>1.05</v>
      </c>
      <c r="J1847" s="30">
        <v>6000</v>
      </c>
      <c r="K1847" s="31">
        <f t="shared" si="14"/>
        <v>6300</v>
      </c>
      <c r="L1847" s="31">
        <f t="shared" si="15"/>
        <v>1890</v>
      </c>
      <c r="M1847" s="32">
        <v>0.3</v>
      </c>
      <c r="O1847" s="37"/>
      <c r="P1847" s="35"/>
      <c r="Q1847" s="33"/>
      <c r="R1847" s="34"/>
    </row>
    <row r="1848" spans="1:18" ht="15.75" customHeight="1">
      <c r="A1848" s="22"/>
      <c r="B1848" s="27" t="s">
        <v>34</v>
      </c>
      <c r="C1848" s="27">
        <v>1128299</v>
      </c>
      <c r="D1848" s="28">
        <v>44432</v>
      </c>
      <c r="E1848" s="27" t="s">
        <v>35</v>
      </c>
      <c r="F1848" s="27" t="s">
        <v>82</v>
      </c>
      <c r="G1848" s="27" t="s">
        <v>83</v>
      </c>
      <c r="H1848" s="27" t="s">
        <v>24</v>
      </c>
      <c r="I1848" s="29">
        <v>0.9</v>
      </c>
      <c r="J1848" s="30">
        <v>8000</v>
      </c>
      <c r="K1848" s="31">
        <f t="shared" si="14"/>
        <v>7200</v>
      </c>
      <c r="L1848" s="31">
        <f t="shared" si="15"/>
        <v>2520</v>
      </c>
      <c r="M1848" s="32">
        <v>0.35</v>
      </c>
      <c r="O1848" s="37"/>
      <c r="P1848" s="35"/>
      <c r="Q1848" s="33"/>
      <c r="R1848" s="34"/>
    </row>
    <row r="1849" spans="1:18" ht="15.75" customHeight="1">
      <c r="A1849" s="22"/>
      <c r="B1849" s="27" t="s">
        <v>34</v>
      </c>
      <c r="C1849" s="27">
        <v>1128299</v>
      </c>
      <c r="D1849" s="28">
        <v>44432</v>
      </c>
      <c r="E1849" s="27" t="s">
        <v>35</v>
      </c>
      <c r="F1849" s="27" t="s">
        <v>82</v>
      </c>
      <c r="G1849" s="27" t="s">
        <v>83</v>
      </c>
      <c r="H1849" s="27" t="s">
        <v>25</v>
      </c>
      <c r="I1849" s="29">
        <v>0.8</v>
      </c>
      <c r="J1849" s="30">
        <v>7750</v>
      </c>
      <c r="K1849" s="31">
        <f t="shared" si="14"/>
        <v>6200</v>
      </c>
      <c r="L1849" s="31">
        <f t="shared" si="15"/>
        <v>2170</v>
      </c>
      <c r="M1849" s="32">
        <v>0.35</v>
      </c>
      <c r="O1849" s="37"/>
      <c r="P1849" s="35"/>
      <c r="Q1849" s="33"/>
      <c r="R1849" s="34"/>
    </row>
    <row r="1850" spans="1:18" ht="15.75" customHeight="1">
      <c r="A1850" s="22"/>
      <c r="B1850" s="27" t="s">
        <v>34</v>
      </c>
      <c r="C1850" s="27">
        <v>1128299</v>
      </c>
      <c r="D1850" s="28">
        <v>44432</v>
      </c>
      <c r="E1850" s="27" t="s">
        <v>35</v>
      </c>
      <c r="F1850" s="27" t="s">
        <v>82</v>
      </c>
      <c r="G1850" s="27" t="s">
        <v>83</v>
      </c>
      <c r="H1850" s="27" t="s">
        <v>26</v>
      </c>
      <c r="I1850" s="29">
        <v>0.70000000000000007</v>
      </c>
      <c r="J1850" s="30">
        <v>6500</v>
      </c>
      <c r="K1850" s="31">
        <f t="shared" si="14"/>
        <v>4550</v>
      </c>
      <c r="L1850" s="31">
        <f t="shared" si="15"/>
        <v>1592.5</v>
      </c>
      <c r="M1850" s="32">
        <v>0.35</v>
      </c>
      <c r="O1850" s="37"/>
      <c r="P1850" s="35"/>
      <c r="Q1850" s="33"/>
      <c r="R1850" s="34"/>
    </row>
    <row r="1851" spans="1:18" ht="15.75" customHeight="1">
      <c r="A1851" s="22"/>
      <c r="B1851" s="27" t="s">
        <v>34</v>
      </c>
      <c r="C1851" s="27">
        <v>1128299</v>
      </c>
      <c r="D1851" s="28">
        <v>44432</v>
      </c>
      <c r="E1851" s="27" t="s">
        <v>35</v>
      </c>
      <c r="F1851" s="27" t="s">
        <v>82</v>
      </c>
      <c r="G1851" s="27" t="s">
        <v>83</v>
      </c>
      <c r="H1851" s="27" t="s">
        <v>27</v>
      </c>
      <c r="I1851" s="29">
        <v>0.70000000000000007</v>
      </c>
      <c r="J1851" s="30">
        <v>4250</v>
      </c>
      <c r="K1851" s="31">
        <f t="shared" si="14"/>
        <v>2975.0000000000005</v>
      </c>
      <c r="L1851" s="31">
        <f t="shared" si="15"/>
        <v>1041.25</v>
      </c>
      <c r="M1851" s="32">
        <v>0.35</v>
      </c>
      <c r="O1851" s="37"/>
      <c r="P1851" s="35"/>
      <c r="Q1851" s="33"/>
      <c r="R1851" s="34"/>
    </row>
    <row r="1852" spans="1:18" ht="15.75" customHeight="1">
      <c r="A1852" s="22"/>
      <c r="B1852" s="27" t="s">
        <v>34</v>
      </c>
      <c r="C1852" s="27">
        <v>1128299</v>
      </c>
      <c r="D1852" s="28">
        <v>44432</v>
      </c>
      <c r="E1852" s="27" t="s">
        <v>35</v>
      </c>
      <c r="F1852" s="27" t="s">
        <v>82</v>
      </c>
      <c r="G1852" s="27" t="s">
        <v>83</v>
      </c>
      <c r="H1852" s="27" t="s">
        <v>28</v>
      </c>
      <c r="I1852" s="29">
        <v>0.7</v>
      </c>
      <c r="J1852" s="30">
        <v>4250</v>
      </c>
      <c r="K1852" s="31">
        <f t="shared" si="14"/>
        <v>2975</v>
      </c>
      <c r="L1852" s="31">
        <f t="shared" si="15"/>
        <v>1190</v>
      </c>
      <c r="M1852" s="32">
        <v>0.4</v>
      </c>
      <c r="O1852" s="37"/>
      <c r="P1852" s="35"/>
      <c r="Q1852" s="33"/>
      <c r="R1852" s="34"/>
    </row>
    <row r="1853" spans="1:18" ht="15.75" customHeight="1">
      <c r="A1853" s="22"/>
      <c r="B1853" s="27" t="s">
        <v>34</v>
      </c>
      <c r="C1853" s="27">
        <v>1128299</v>
      </c>
      <c r="D1853" s="28">
        <v>44432</v>
      </c>
      <c r="E1853" s="27" t="s">
        <v>35</v>
      </c>
      <c r="F1853" s="27" t="s">
        <v>82</v>
      </c>
      <c r="G1853" s="27" t="s">
        <v>83</v>
      </c>
      <c r="H1853" s="27" t="s">
        <v>29</v>
      </c>
      <c r="I1853" s="29">
        <v>0.75</v>
      </c>
      <c r="J1853" s="30">
        <v>2500</v>
      </c>
      <c r="K1853" s="31">
        <f t="shared" si="14"/>
        <v>1875</v>
      </c>
      <c r="L1853" s="31">
        <f t="shared" si="15"/>
        <v>562.5</v>
      </c>
      <c r="M1853" s="32">
        <v>0.3</v>
      </c>
      <c r="O1853" s="37"/>
      <c r="P1853" s="35"/>
      <c r="Q1853" s="33"/>
      <c r="R1853" s="34"/>
    </row>
    <row r="1854" spans="1:18" ht="15.75" customHeight="1">
      <c r="A1854" s="22"/>
      <c r="B1854" s="27" t="s">
        <v>34</v>
      </c>
      <c r="C1854" s="27">
        <v>1128299</v>
      </c>
      <c r="D1854" s="28">
        <v>44464</v>
      </c>
      <c r="E1854" s="27" t="s">
        <v>35</v>
      </c>
      <c r="F1854" s="27" t="s">
        <v>82</v>
      </c>
      <c r="G1854" s="27" t="s">
        <v>83</v>
      </c>
      <c r="H1854" s="27" t="s">
        <v>24</v>
      </c>
      <c r="I1854" s="29">
        <v>0.50000000000000011</v>
      </c>
      <c r="J1854" s="30">
        <v>4500</v>
      </c>
      <c r="K1854" s="31">
        <f t="shared" si="14"/>
        <v>2250.0000000000005</v>
      </c>
      <c r="L1854" s="31">
        <f t="shared" si="15"/>
        <v>787.50000000000011</v>
      </c>
      <c r="M1854" s="32">
        <v>0.35</v>
      </c>
      <c r="O1854" s="37"/>
      <c r="P1854" s="35"/>
      <c r="Q1854" s="33"/>
      <c r="R1854" s="34"/>
    </row>
    <row r="1855" spans="1:18" ht="15.75" customHeight="1">
      <c r="A1855" s="22"/>
      <c r="B1855" s="27" t="s">
        <v>34</v>
      </c>
      <c r="C1855" s="27">
        <v>1128299</v>
      </c>
      <c r="D1855" s="28">
        <v>44464</v>
      </c>
      <c r="E1855" s="27" t="s">
        <v>35</v>
      </c>
      <c r="F1855" s="27" t="s">
        <v>82</v>
      </c>
      <c r="G1855" s="27" t="s">
        <v>83</v>
      </c>
      <c r="H1855" s="27" t="s">
        <v>25</v>
      </c>
      <c r="I1855" s="29">
        <v>0.55000000000000016</v>
      </c>
      <c r="J1855" s="30">
        <v>4500</v>
      </c>
      <c r="K1855" s="31">
        <f t="shared" si="14"/>
        <v>2475.0000000000009</v>
      </c>
      <c r="L1855" s="31">
        <f t="shared" si="15"/>
        <v>866.25000000000023</v>
      </c>
      <c r="M1855" s="32">
        <v>0.35</v>
      </c>
      <c r="O1855" s="37"/>
      <c r="P1855" s="35"/>
      <c r="Q1855" s="33"/>
      <c r="R1855" s="34"/>
    </row>
    <row r="1856" spans="1:18" ht="15.75" customHeight="1">
      <c r="A1856" s="22"/>
      <c r="B1856" s="27" t="s">
        <v>34</v>
      </c>
      <c r="C1856" s="27">
        <v>1128299</v>
      </c>
      <c r="D1856" s="28">
        <v>44464</v>
      </c>
      <c r="E1856" s="27" t="s">
        <v>35</v>
      </c>
      <c r="F1856" s="27" t="s">
        <v>82</v>
      </c>
      <c r="G1856" s="27" t="s">
        <v>83</v>
      </c>
      <c r="H1856" s="27" t="s">
        <v>26</v>
      </c>
      <c r="I1856" s="29">
        <v>0.50000000000000011</v>
      </c>
      <c r="J1856" s="30">
        <v>2500</v>
      </c>
      <c r="K1856" s="31">
        <f t="shared" si="14"/>
        <v>1250.0000000000002</v>
      </c>
      <c r="L1856" s="31">
        <f t="shared" si="15"/>
        <v>437.50000000000006</v>
      </c>
      <c r="M1856" s="32">
        <v>0.35</v>
      </c>
      <c r="O1856" s="37"/>
      <c r="P1856" s="35"/>
      <c r="Q1856" s="33"/>
      <c r="R1856" s="34"/>
    </row>
    <row r="1857" spans="1:18" ht="15.75" customHeight="1">
      <c r="A1857" s="22"/>
      <c r="B1857" s="27" t="s">
        <v>34</v>
      </c>
      <c r="C1857" s="27">
        <v>1128299</v>
      </c>
      <c r="D1857" s="28">
        <v>44464</v>
      </c>
      <c r="E1857" s="27" t="s">
        <v>35</v>
      </c>
      <c r="F1857" s="27" t="s">
        <v>82</v>
      </c>
      <c r="G1857" s="27" t="s">
        <v>83</v>
      </c>
      <c r="H1857" s="27" t="s">
        <v>27</v>
      </c>
      <c r="I1857" s="29">
        <v>0.50000000000000011</v>
      </c>
      <c r="J1857" s="30">
        <v>2000</v>
      </c>
      <c r="K1857" s="31">
        <f t="shared" si="14"/>
        <v>1000.0000000000002</v>
      </c>
      <c r="L1857" s="31">
        <f t="shared" si="15"/>
        <v>350.00000000000006</v>
      </c>
      <c r="M1857" s="32">
        <v>0.35</v>
      </c>
      <c r="O1857" s="37"/>
      <c r="P1857" s="35"/>
      <c r="Q1857" s="33"/>
      <c r="R1857" s="34"/>
    </row>
    <row r="1858" spans="1:18" ht="15.75" customHeight="1">
      <c r="A1858" s="22"/>
      <c r="B1858" s="27" t="s">
        <v>34</v>
      </c>
      <c r="C1858" s="27">
        <v>1128299</v>
      </c>
      <c r="D1858" s="28">
        <v>44464</v>
      </c>
      <c r="E1858" s="27" t="s">
        <v>35</v>
      </c>
      <c r="F1858" s="27" t="s">
        <v>82</v>
      </c>
      <c r="G1858" s="27" t="s">
        <v>83</v>
      </c>
      <c r="H1858" s="27" t="s">
        <v>28</v>
      </c>
      <c r="I1858" s="29">
        <v>0.60000000000000009</v>
      </c>
      <c r="J1858" s="30">
        <v>2250</v>
      </c>
      <c r="K1858" s="31">
        <f t="shared" si="14"/>
        <v>1350.0000000000002</v>
      </c>
      <c r="L1858" s="31">
        <f t="shared" si="15"/>
        <v>540.00000000000011</v>
      </c>
      <c r="M1858" s="32">
        <v>0.4</v>
      </c>
      <c r="O1858" s="37"/>
      <c r="P1858" s="35"/>
      <c r="Q1858" s="33"/>
      <c r="R1858" s="34"/>
    </row>
    <row r="1859" spans="1:18" ht="15.75" customHeight="1">
      <c r="A1859" s="22"/>
      <c r="B1859" s="27" t="s">
        <v>34</v>
      </c>
      <c r="C1859" s="27">
        <v>1128299</v>
      </c>
      <c r="D1859" s="28">
        <v>44464</v>
      </c>
      <c r="E1859" s="27" t="s">
        <v>35</v>
      </c>
      <c r="F1859" s="27" t="s">
        <v>82</v>
      </c>
      <c r="G1859" s="27" t="s">
        <v>83</v>
      </c>
      <c r="H1859" s="27" t="s">
        <v>29</v>
      </c>
      <c r="I1859" s="29">
        <v>0.44999999999999996</v>
      </c>
      <c r="J1859" s="30">
        <v>2500</v>
      </c>
      <c r="K1859" s="31">
        <f t="shared" si="14"/>
        <v>1125</v>
      </c>
      <c r="L1859" s="31">
        <f t="shared" si="15"/>
        <v>337.5</v>
      </c>
      <c r="M1859" s="32">
        <v>0.3</v>
      </c>
      <c r="O1859" s="37"/>
      <c r="P1859" s="35"/>
      <c r="Q1859" s="33"/>
      <c r="R1859" s="34"/>
    </row>
    <row r="1860" spans="1:18" ht="15.75" customHeight="1">
      <c r="A1860" s="22"/>
      <c r="B1860" s="27" t="s">
        <v>34</v>
      </c>
      <c r="C1860" s="27">
        <v>1128299</v>
      </c>
      <c r="D1860" s="28">
        <v>44493</v>
      </c>
      <c r="E1860" s="27" t="s">
        <v>35</v>
      </c>
      <c r="F1860" s="27" t="s">
        <v>82</v>
      </c>
      <c r="G1860" s="27" t="s">
        <v>83</v>
      </c>
      <c r="H1860" s="27" t="s">
        <v>24</v>
      </c>
      <c r="I1860" s="29">
        <v>0.4</v>
      </c>
      <c r="J1860" s="30">
        <v>3500</v>
      </c>
      <c r="K1860" s="31">
        <f t="shared" si="14"/>
        <v>1400</v>
      </c>
      <c r="L1860" s="31">
        <f t="shared" si="15"/>
        <v>489.99999999999994</v>
      </c>
      <c r="M1860" s="32">
        <v>0.35</v>
      </c>
      <c r="O1860" s="37"/>
      <c r="P1860" s="35"/>
      <c r="Q1860" s="33"/>
      <c r="R1860" s="34"/>
    </row>
    <row r="1861" spans="1:18" ht="15.75" customHeight="1">
      <c r="A1861" s="22"/>
      <c r="B1861" s="27" t="s">
        <v>34</v>
      </c>
      <c r="C1861" s="27">
        <v>1128299</v>
      </c>
      <c r="D1861" s="28">
        <v>44493</v>
      </c>
      <c r="E1861" s="27" t="s">
        <v>35</v>
      </c>
      <c r="F1861" s="27" t="s">
        <v>82</v>
      </c>
      <c r="G1861" s="27" t="s">
        <v>83</v>
      </c>
      <c r="H1861" s="27" t="s">
        <v>25</v>
      </c>
      <c r="I1861" s="29">
        <v>0.55000000000000016</v>
      </c>
      <c r="J1861" s="30">
        <v>5250</v>
      </c>
      <c r="K1861" s="31">
        <f t="shared" si="14"/>
        <v>2887.5000000000009</v>
      </c>
      <c r="L1861" s="31">
        <f t="shared" si="15"/>
        <v>1010.6250000000002</v>
      </c>
      <c r="M1861" s="32">
        <v>0.35</v>
      </c>
      <c r="O1861" s="37"/>
      <c r="P1861" s="35"/>
      <c r="Q1861" s="33"/>
      <c r="R1861" s="34"/>
    </row>
    <row r="1862" spans="1:18" ht="15.75" customHeight="1">
      <c r="A1862" s="22"/>
      <c r="B1862" s="27" t="s">
        <v>34</v>
      </c>
      <c r="C1862" s="27">
        <v>1128299</v>
      </c>
      <c r="D1862" s="28">
        <v>44493</v>
      </c>
      <c r="E1862" s="27" t="s">
        <v>35</v>
      </c>
      <c r="F1862" s="27" t="s">
        <v>82</v>
      </c>
      <c r="G1862" s="27" t="s">
        <v>83</v>
      </c>
      <c r="H1862" s="27" t="s">
        <v>26</v>
      </c>
      <c r="I1862" s="29">
        <v>0.50000000000000011</v>
      </c>
      <c r="J1862" s="30">
        <v>3500</v>
      </c>
      <c r="K1862" s="31">
        <f t="shared" si="14"/>
        <v>1750.0000000000005</v>
      </c>
      <c r="L1862" s="31">
        <f t="shared" si="15"/>
        <v>612.50000000000011</v>
      </c>
      <c r="M1862" s="32">
        <v>0.35</v>
      </c>
      <c r="O1862" s="37"/>
      <c r="P1862" s="35"/>
      <c r="Q1862" s="33"/>
      <c r="R1862" s="34"/>
    </row>
    <row r="1863" spans="1:18" ht="15.75" customHeight="1">
      <c r="A1863" s="22"/>
      <c r="B1863" s="27" t="s">
        <v>34</v>
      </c>
      <c r="C1863" s="27">
        <v>1128299</v>
      </c>
      <c r="D1863" s="28">
        <v>44493</v>
      </c>
      <c r="E1863" s="27" t="s">
        <v>35</v>
      </c>
      <c r="F1863" s="27" t="s">
        <v>82</v>
      </c>
      <c r="G1863" s="27" t="s">
        <v>83</v>
      </c>
      <c r="H1863" s="27" t="s">
        <v>27</v>
      </c>
      <c r="I1863" s="29">
        <v>0.45000000000000007</v>
      </c>
      <c r="J1863" s="30">
        <v>3250</v>
      </c>
      <c r="K1863" s="31">
        <f t="shared" si="14"/>
        <v>1462.5000000000002</v>
      </c>
      <c r="L1863" s="31">
        <f t="shared" si="15"/>
        <v>511.87500000000006</v>
      </c>
      <c r="M1863" s="32">
        <v>0.35</v>
      </c>
      <c r="O1863" s="37"/>
      <c r="P1863" s="35"/>
      <c r="Q1863" s="33"/>
      <c r="R1863" s="34"/>
    </row>
    <row r="1864" spans="1:18" ht="15.75" customHeight="1">
      <c r="A1864" s="22"/>
      <c r="B1864" s="27" t="s">
        <v>34</v>
      </c>
      <c r="C1864" s="27">
        <v>1128299</v>
      </c>
      <c r="D1864" s="28">
        <v>44493</v>
      </c>
      <c r="E1864" s="27" t="s">
        <v>35</v>
      </c>
      <c r="F1864" s="27" t="s">
        <v>82</v>
      </c>
      <c r="G1864" s="27" t="s">
        <v>83</v>
      </c>
      <c r="H1864" s="27" t="s">
        <v>28</v>
      </c>
      <c r="I1864" s="29">
        <v>0.55000000000000004</v>
      </c>
      <c r="J1864" s="30">
        <v>3000</v>
      </c>
      <c r="K1864" s="31">
        <f t="shared" si="14"/>
        <v>1650.0000000000002</v>
      </c>
      <c r="L1864" s="31">
        <f t="shared" si="15"/>
        <v>660.00000000000011</v>
      </c>
      <c r="M1864" s="32">
        <v>0.4</v>
      </c>
      <c r="O1864" s="37"/>
      <c r="P1864" s="35"/>
      <c r="Q1864" s="33"/>
      <c r="R1864" s="34"/>
    </row>
    <row r="1865" spans="1:18" ht="15.75" customHeight="1">
      <c r="A1865" s="22"/>
      <c r="B1865" s="27" t="s">
        <v>34</v>
      </c>
      <c r="C1865" s="27">
        <v>1128299</v>
      </c>
      <c r="D1865" s="28">
        <v>44493</v>
      </c>
      <c r="E1865" s="27" t="s">
        <v>35</v>
      </c>
      <c r="F1865" s="27" t="s">
        <v>82</v>
      </c>
      <c r="G1865" s="27" t="s">
        <v>83</v>
      </c>
      <c r="H1865" s="27" t="s">
        <v>29</v>
      </c>
      <c r="I1865" s="29">
        <v>0.60000000000000009</v>
      </c>
      <c r="J1865" s="30">
        <v>3500</v>
      </c>
      <c r="K1865" s="31">
        <f t="shared" si="14"/>
        <v>2100.0000000000005</v>
      </c>
      <c r="L1865" s="31">
        <f t="shared" si="15"/>
        <v>630.00000000000011</v>
      </c>
      <c r="M1865" s="32">
        <v>0.3</v>
      </c>
      <c r="O1865" s="37"/>
      <c r="P1865" s="35"/>
      <c r="Q1865" s="33"/>
      <c r="R1865" s="34"/>
    </row>
    <row r="1866" spans="1:18" ht="15.75" customHeight="1">
      <c r="A1866" s="22"/>
      <c r="B1866" s="27" t="s">
        <v>34</v>
      </c>
      <c r="C1866" s="27">
        <v>1128299</v>
      </c>
      <c r="D1866" s="28">
        <v>44524</v>
      </c>
      <c r="E1866" s="27" t="s">
        <v>35</v>
      </c>
      <c r="F1866" s="27" t="s">
        <v>82</v>
      </c>
      <c r="G1866" s="27" t="s">
        <v>83</v>
      </c>
      <c r="H1866" s="27" t="s">
        <v>24</v>
      </c>
      <c r="I1866" s="29">
        <v>0.45000000000000007</v>
      </c>
      <c r="J1866" s="30">
        <v>5750</v>
      </c>
      <c r="K1866" s="31">
        <f t="shared" si="14"/>
        <v>2587.5000000000005</v>
      </c>
      <c r="L1866" s="31">
        <f t="shared" si="15"/>
        <v>905.62500000000011</v>
      </c>
      <c r="M1866" s="32">
        <v>0.35</v>
      </c>
      <c r="O1866" s="37"/>
      <c r="P1866" s="35"/>
      <c r="Q1866" s="33"/>
      <c r="R1866" s="34"/>
    </row>
    <row r="1867" spans="1:18" ht="15.75" customHeight="1">
      <c r="A1867" s="22"/>
      <c r="B1867" s="27" t="s">
        <v>34</v>
      </c>
      <c r="C1867" s="27">
        <v>1128299</v>
      </c>
      <c r="D1867" s="28">
        <v>44524</v>
      </c>
      <c r="E1867" s="27" t="s">
        <v>35</v>
      </c>
      <c r="F1867" s="27" t="s">
        <v>82</v>
      </c>
      <c r="G1867" s="27" t="s">
        <v>83</v>
      </c>
      <c r="H1867" s="27" t="s">
        <v>25</v>
      </c>
      <c r="I1867" s="29">
        <v>0.50000000000000011</v>
      </c>
      <c r="J1867" s="30">
        <v>6500</v>
      </c>
      <c r="K1867" s="31">
        <f t="shared" si="14"/>
        <v>3250.0000000000009</v>
      </c>
      <c r="L1867" s="31">
        <f t="shared" si="15"/>
        <v>1137.5000000000002</v>
      </c>
      <c r="M1867" s="32">
        <v>0.35</v>
      </c>
      <c r="O1867" s="37"/>
      <c r="P1867" s="35"/>
      <c r="Q1867" s="33"/>
      <c r="R1867" s="34"/>
    </row>
    <row r="1868" spans="1:18" ht="15.75" customHeight="1">
      <c r="A1868" s="22"/>
      <c r="B1868" s="27" t="s">
        <v>34</v>
      </c>
      <c r="C1868" s="27">
        <v>1128299</v>
      </c>
      <c r="D1868" s="28">
        <v>44524</v>
      </c>
      <c r="E1868" s="27" t="s">
        <v>35</v>
      </c>
      <c r="F1868" s="27" t="s">
        <v>82</v>
      </c>
      <c r="G1868" s="27" t="s">
        <v>83</v>
      </c>
      <c r="H1868" s="27" t="s">
        <v>26</v>
      </c>
      <c r="I1868" s="29">
        <v>0.45000000000000007</v>
      </c>
      <c r="J1868" s="30">
        <v>4750</v>
      </c>
      <c r="K1868" s="31">
        <f t="shared" si="14"/>
        <v>2137.5000000000005</v>
      </c>
      <c r="L1868" s="31">
        <f t="shared" si="15"/>
        <v>748.12500000000011</v>
      </c>
      <c r="M1868" s="32">
        <v>0.35</v>
      </c>
      <c r="O1868" s="37"/>
      <c r="P1868" s="35"/>
      <c r="Q1868" s="33"/>
      <c r="R1868" s="34"/>
    </row>
    <row r="1869" spans="1:18" ht="15.75" customHeight="1">
      <c r="A1869" s="22"/>
      <c r="B1869" s="27" t="s">
        <v>34</v>
      </c>
      <c r="C1869" s="27">
        <v>1128299</v>
      </c>
      <c r="D1869" s="28">
        <v>44524</v>
      </c>
      <c r="E1869" s="27" t="s">
        <v>35</v>
      </c>
      <c r="F1869" s="27" t="s">
        <v>82</v>
      </c>
      <c r="G1869" s="27" t="s">
        <v>83</v>
      </c>
      <c r="H1869" s="27" t="s">
        <v>27</v>
      </c>
      <c r="I1869" s="29">
        <v>0.55000000000000016</v>
      </c>
      <c r="J1869" s="30">
        <v>4500</v>
      </c>
      <c r="K1869" s="31">
        <f t="shared" si="14"/>
        <v>2475.0000000000009</v>
      </c>
      <c r="L1869" s="31">
        <f t="shared" si="15"/>
        <v>866.25000000000023</v>
      </c>
      <c r="M1869" s="32">
        <v>0.35</v>
      </c>
      <c r="O1869" s="37"/>
      <c r="P1869" s="35"/>
      <c r="Q1869" s="33"/>
      <c r="R1869" s="34"/>
    </row>
    <row r="1870" spans="1:18" ht="15.75" customHeight="1">
      <c r="A1870" s="22"/>
      <c r="B1870" s="27" t="s">
        <v>34</v>
      </c>
      <c r="C1870" s="27">
        <v>1128299</v>
      </c>
      <c r="D1870" s="28">
        <v>44524</v>
      </c>
      <c r="E1870" s="27" t="s">
        <v>35</v>
      </c>
      <c r="F1870" s="27" t="s">
        <v>82</v>
      </c>
      <c r="G1870" s="27" t="s">
        <v>83</v>
      </c>
      <c r="H1870" s="27" t="s">
        <v>28</v>
      </c>
      <c r="I1870" s="29">
        <v>0.75000000000000011</v>
      </c>
      <c r="J1870" s="30">
        <v>4250</v>
      </c>
      <c r="K1870" s="31">
        <f t="shared" si="14"/>
        <v>3187.5000000000005</v>
      </c>
      <c r="L1870" s="31">
        <f t="shared" si="15"/>
        <v>1275.0000000000002</v>
      </c>
      <c r="M1870" s="32">
        <v>0.4</v>
      </c>
      <c r="O1870" s="37"/>
      <c r="P1870" s="35"/>
      <c r="Q1870" s="33"/>
      <c r="R1870" s="34"/>
    </row>
    <row r="1871" spans="1:18" ht="15.75" customHeight="1">
      <c r="A1871" s="22"/>
      <c r="B1871" s="27" t="s">
        <v>34</v>
      </c>
      <c r="C1871" s="27">
        <v>1128299</v>
      </c>
      <c r="D1871" s="28">
        <v>44524</v>
      </c>
      <c r="E1871" s="27" t="s">
        <v>35</v>
      </c>
      <c r="F1871" s="27" t="s">
        <v>82</v>
      </c>
      <c r="G1871" s="27" t="s">
        <v>83</v>
      </c>
      <c r="H1871" s="27" t="s">
        <v>29</v>
      </c>
      <c r="I1871" s="29">
        <v>0.80000000000000016</v>
      </c>
      <c r="J1871" s="30">
        <v>5500</v>
      </c>
      <c r="K1871" s="31">
        <f t="shared" si="14"/>
        <v>4400.0000000000009</v>
      </c>
      <c r="L1871" s="31">
        <f t="shared" si="15"/>
        <v>1320.0000000000002</v>
      </c>
      <c r="M1871" s="32">
        <v>0.3</v>
      </c>
      <c r="O1871" s="37"/>
      <c r="P1871" s="35"/>
      <c r="Q1871" s="33"/>
      <c r="R1871" s="34"/>
    </row>
    <row r="1872" spans="1:18" ht="15.75" customHeight="1">
      <c r="A1872" s="22"/>
      <c r="B1872" s="27" t="s">
        <v>34</v>
      </c>
      <c r="C1872" s="27">
        <v>1128299</v>
      </c>
      <c r="D1872" s="28">
        <v>44553</v>
      </c>
      <c r="E1872" s="27" t="s">
        <v>35</v>
      </c>
      <c r="F1872" s="27" t="s">
        <v>82</v>
      </c>
      <c r="G1872" s="27" t="s">
        <v>83</v>
      </c>
      <c r="H1872" s="27" t="s">
        <v>24</v>
      </c>
      <c r="I1872" s="29">
        <v>0.65000000000000013</v>
      </c>
      <c r="J1872" s="30">
        <v>7500</v>
      </c>
      <c r="K1872" s="31">
        <f t="shared" si="14"/>
        <v>4875.0000000000009</v>
      </c>
      <c r="L1872" s="31">
        <f t="shared" si="15"/>
        <v>1706.2500000000002</v>
      </c>
      <c r="M1872" s="32">
        <v>0.35</v>
      </c>
      <c r="O1872" s="37"/>
      <c r="P1872" s="35"/>
      <c r="Q1872" s="33"/>
      <c r="R1872" s="34"/>
    </row>
    <row r="1873" spans="1:18" ht="15.75" customHeight="1">
      <c r="A1873" s="22"/>
      <c r="B1873" s="27" t="s">
        <v>34</v>
      </c>
      <c r="C1873" s="27">
        <v>1128299</v>
      </c>
      <c r="D1873" s="28">
        <v>44553</v>
      </c>
      <c r="E1873" s="27" t="s">
        <v>35</v>
      </c>
      <c r="F1873" s="27" t="s">
        <v>82</v>
      </c>
      <c r="G1873" s="27" t="s">
        <v>83</v>
      </c>
      <c r="H1873" s="27" t="s">
        <v>25</v>
      </c>
      <c r="I1873" s="29">
        <v>0.75000000000000022</v>
      </c>
      <c r="J1873" s="30">
        <v>7500</v>
      </c>
      <c r="K1873" s="31">
        <f t="shared" si="14"/>
        <v>5625.0000000000018</v>
      </c>
      <c r="L1873" s="31">
        <f t="shared" si="15"/>
        <v>1968.7500000000005</v>
      </c>
      <c r="M1873" s="32">
        <v>0.35</v>
      </c>
      <c r="O1873" s="37"/>
      <c r="P1873" s="35"/>
      <c r="Q1873" s="33"/>
      <c r="R1873" s="34"/>
    </row>
    <row r="1874" spans="1:18" ht="15.75" customHeight="1">
      <c r="A1874" s="22"/>
      <c r="B1874" s="27" t="s">
        <v>34</v>
      </c>
      <c r="C1874" s="27">
        <v>1128299</v>
      </c>
      <c r="D1874" s="28">
        <v>44553</v>
      </c>
      <c r="E1874" s="27" t="s">
        <v>35</v>
      </c>
      <c r="F1874" s="27" t="s">
        <v>82</v>
      </c>
      <c r="G1874" s="27" t="s">
        <v>83</v>
      </c>
      <c r="H1874" s="27" t="s">
        <v>26</v>
      </c>
      <c r="I1874" s="29">
        <v>0.70000000000000018</v>
      </c>
      <c r="J1874" s="30">
        <v>5500</v>
      </c>
      <c r="K1874" s="31">
        <f t="shared" si="14"/>
        <v>3850.0000000000009</v>
      </c>
      <c r="L1874" s="31">
        <f t="shared" si="15"/>
        <v>1347.5000000000002</v>
      </c>
      <c r="M1874" s="32">
        <v>0.35</v>
      </c>
      <c r="O1874" s="37"/>
      <c r="P1874" s="35"/>
      <c r="Q1874" s="33"/>
      <c r="R1874" s="34"/>
    </row>
    <row r="1875" spans="1:18" ht="15.75" customHeight="1">
      <c r="A1875" s="22"/>
      <c r="B1875" s="27" t="s">
        <v>34</v>
      </c>
      <c r="C1875" s="27">
        <v>1128299</v>
      </c>
      <c r="D1875" s="28">
        <v>44553</v>
      </c>
      <c r="E1875" s="27" t="s">
        <v>35</v>
      </c>
      <c r="F1875" s="27" t="s">
        <v>82</v>
      </c>
      <c r="G1875" s="27" t="s">
        <v>83</v>
      </c>
      <c r="H1875" s="27" t="s">
        <v>27</v>
      </c>
      <c r="I1875" s="29">
        <v>0.70000000000000018</v>
      </c>
      <c r="J1875" s="30">
        <v>5500</v>
      </c>
      <c r="K1875" s="31">
        <f t="shared" si="14"/>
        <v>3850.0000000000009</v>
      </c>
      <c r="L1875" s="31">
        <f t="shared" si="15"/>
        <v>1347.5000000000002</v>
      </c>
      <c r="M1875" s="32">
        <v>0.35</v>
      </c>
      <c r="O1875" s="37"/>
      <c r="P1875" s="35"/>
      <c r="Q1875" s="33"/>
      <c r="R1875" s="34"/>
    </row>
    <row r="1876" spans="1:18" ht="15.75" customHeight="1">
      <c r="A1876" s="22"/>
      <c r="B1876" s="27" t="s">
        <v>34</v>
      </c>
      <c r="C1876" s="27">
        <v>1128299</v>
      </c>
      <c r="D1876" s="28">
        <v>44553</v>
      </c>
      <c r="E1876" s="27" t="s">
        <v>35</v>
      </c>
      <c r="F1876" s="27" t="s">
        <v>82</v>
      </c>
      <c r="G1876" s="27" t="s">
        <v>83</v>
      </c>
      <c r="H1876" s="27" t="s">
        <v>28</v>
      </c>
      <c r="I1876" s="29">
        <v>0.80000000000000016</v>
      </c>
      <c r="J1876" s="30">
        <v>4750</v>
      </c>
      <c r="K1876" s="31">
        <f t="shared" si="14"/>
        <v>3800.0000000000009</v>
      </c>
      <c r="L1876" s="31">
        <f t="shared" si="15"/>
        <v>1520.0000000000005</v>
      </c>
      <c r="M1876" s="32">
        <v>0.4</v>
      </c>
      <c r="O1876" s="37"/>
      <c r="P1876" s="35"/>
      <c r="Q1876" s="33"/>
      <c r="R1876" s="34"/>
    </row>
    <row r="1877" spans="1:18" ht="15.75" customHeight="1">
      <c r="A1877" s="22"/>
      <c r="B1877" s="27" t="s">
        <v>34</v>
      </c>
      <c r="C1877" s="27">
        <v>1128299</v>
      </c>
      <c r="D1877" s="28">
        <v>44553</v>
      </c>
      <c r="E1877" s="27" t="s">
        <v>35</v>
      </c>
      <c r="F1877" s="27" t="s">
        <v>82</v>
      </c>
      <c r="G1877" s="27" t="s">
        <v>83</v>
      </c>
      <c r="H1877" s="27" t="s">
        <v>29</v>
      </c>
      <c r="I1877" s="29">
        <v>0.8500000000000002</v>
      </c>
      <c r="J1877" s="30">
        <v>5750</v>
      </c>
      <c r="K1877" s="31">
        <f t="shared" si="14"/>
        <v>4887.5000000000009</v>
      </c>
      <c r="L1877" s="31">
        <f t="shared" si="15"/>
        <v>1466.2500000000002</v>
      </c>
      <c r="M1877" s="32">
        <v>0.3</v>
      </c>
      <c r="O1877" s="37"/>
      <c r="P1877" s="35"/>
      <c r="Q1877" s="33"/>
      <c r="R1877" s="34"/>
    </row>
    <row r="1878" spans="1:18" ht="15.75" customHeight="1">
      <c r="A1878" s="22" t="s">
        <v>46</v>
      </c>
      <c r="B1878" s="27" t="s">
        <v>34</v>
      </c>
      <c r="C1878" s="27">
        <v>1128299</v>
      </c>
      <c r="D1878" s="28">
        <v>44213</v>
      </c>
      <c r="E1878" s="27" t="s">
        <v>35</v>
      </c>
      <c r="F1878" s="27" t="s">
        <v>84</v>
      </c>
      <c r="G1878" s="27" t="s">
        <v>67</v>
      </c>
      <c r="H1878" s="27" t="s">
        <v>24</v>
      </c>
      <c r="I1878" s="29">
        <v>0.35000000000000003</v>
      </c>
      <c r="J1878" s="30">
        <v>4000</v>
      </c>
      <c r="K1878" s="31">
        <f t="shared" si="14"/>
        <v>1400.0000000000002</v>
      </c>
      <c r="L1878" s="31">
        <f t="shared" si="15"/>
        <v>560</v>
      </c>
      <c r="M1878" s="32">
        <v>0.39999999999999997</v>
      </c>
      <c r="O1878" s="37"/>
      <c r="P1878" s="35"/>
      <c r="Q1878" s="33"/>
      <c r="R1878" s="34"/>
    </row>
    <row r="1879" spans="1:18" ht="15.75" customHeight="1">
      <c r="A1879" s="22"/>
      <c r="B1879" s="27" t="s">
        <v>34</v>
      </c>
      <c r="C1879" s="27">
        <v>1128299</v>
      </c>
      <c r="D1879" s="28">
        <v>44213</v>
      </c>
      <c r="E1879" s="27" t="s">
        <v>35</v>
      </c>
      <c r="F1879" s="27" t="s">
        <v>84</v>
      </c>
      <c r="G1879" s="27" t="s">
        <v>67</v>
      </c>
      <c r="H1879" s="27" t="s">
        <v>25</v>
      </c>
      <c r="I1879" s="29">
        <v>0.45</v>
      </c>
      <c r="J1879" s="30">
        <v>4000</v>
      </c>
      <c r="K1879" s="31">
        <f t="shared" si="14"/>
        <v>1800</v>
      </c>
      <c r="L1879" s="31">
        <f t="shared" si="15"/>
        <v>719.99999999999989</v>
      </c>
      <c r="M1879" s="32">
        <v>0.39999999999999997</v>
      </c>
      <c r="O1879" s="37"/>
      <c r="P1879" s="35"/>
      <c r="Q1879" s="33"/>
      <c r="R1879" s="34"/>
    </row>
    <row r="1880" spans="1:18" ht="15.75" customHeight="1">
      <c r="A1880" s="22"/>
      <c r="B1880" s="27" t="s">
        <v>34</v>
      </c>
      <c r="C1880" s="27">
        <v>1128299</v>
      </c>
      <c r="D1880" s="28">
        <v>44213</v>
      </c>
      <c r="E1880" s="27" t="s">
        <v>35</v>
      </c>
      <c r="F1880" s="27" t="s">
        <v>84</v>
      </c>
      <c r="G1880" s="27" t="s">
        <v>67</v>
      </c>
      <c r="H1880" s="27" t="s">
        <v>26</v>
      </c>
      <c r="I1880" s="29">
        <v>0.45</v>
      </c>
      <c r="J1880" s="30">
        <v>4000</v>
      </c>
      <c r="K1880" s="31">
        <f t="shared" si="14"/>
        <v>1800</v>
      </c>
      <c r="L1880" s="31">
        <f t="shared" si="15"/>
        <v>719.99999999999989</v>
      </c>
      <c r="M1880" s="32">
        <v>0.39999999999999997</v>
      </c>
      <c r="O1880" s="37"/>
      <c r="P1880" s="35"/>
      <c r="Q1880" s="33"/>
      <c r="R1880" s="34"/>
    </row>
    <row r="1881" spans="1:18" ht="15.75" customHeight="1">
      <c r="A1881" s="22"/>
      <c r="B1881" s="27" t="s">
        <v>34</v>
      </c>
      <c r="C1881" s="27">
        <v>1128299</v>
      </c>
      <c r="D1881" s="28">
        <v>44213</v>
      </c>
      <c r="E1881" s="27" t="s">
        <v>35</v>
      </c>
      <c r="F1881" s="27" t="s">
        <v>84</v>
      </c>
      <c r="G1881" s="27" t="s">
        <v>67</v>
      </c>
      <c r="H1881" s="27" t="s">
        <v>27</v>
      </c>
      <c r="I1881" s="29">
        <v>0.45</v>
      </c>
      <c r="J1881" s="30">
        <v>2500</v>
      </c>
      <c r="K1881" s="31">
        <f t="shared" si="14"/>
        <v>1125</v>
      </c>
      <c r="L1881" s="31">
        <f t="shared" si="15"/>
        <v>449.99999999999994</v>
      </c>
      <c r="M1881" s="32">
        <v>0.39999999999999997</v>
      </c>
      <c r="O1881" s="37"/>
      <c r="P1881" s="35"/>
      <c r="Q1881" s="33"/>
      <c r="R1881" s="34"/>
    </row>
    <row r="1882" spans="1:18" ht="15.75" customHeight="1">
      <c r="A1882" s="22"/>
      <c r="B1882" s="27" t="s">
        <v>34</v>
      </c>
      <c r="C1882" s="27">
        <v>1128299</v>
      </c>
      <c r="D1882" s="28">
        <v>44213</v>
      </c>
      <c r="E1882" s="27" t="s">
        <v>35</v>
      </c>
      <c r="F1882" s="27" t="s">
        <v>84</v>
      </c>
      <c r="G1882" s="27" t="s">
        <v>67</v>
      </c>
      <c r="H1882" s="27" t="s">
        <v>28</v>
      </c>
      <c r="I1882" s="29">
        <v>0.50000000000000011</v>
      </c>
      <c r="J1882" s="30">
        <v>2000</v>
      </c>
      <c r="K1882" s="31">
        <f t="shared" si="14"/>
        <v>1000.0000000000002</v>
      </c>
      <c r="L1882" s="31">
        <f t="shared" si="15"/>
        <v>450.00000000000011</v>
      </c>
      <c r="M1882" s="32">
        <v>0.45</v>
      </c>
      <c r="O1882" s="37"/>
      <c r="P1882" s="35"/>
      <c r="Q1882" s="33"/>
      <c r="R1882" s="34"/>
    </row>
    <row r="1883" spans="1:18" ht="15.75" customHeight="1">
      <c r="A1883" s="22"/>
      <c r="B1883" s="27" t="s">
        <v>34</v>
      </c>
      <c r="C1883" s="27">
        <v>1128299</v>
      </c>
      <c r="D1883" s="28">
        <v>44213</v>
      </c>
      <c r="E1883" s="27" t="s">
        <v>35</v>
      </c>
      <c r="F1883" s="27" t="s">
        <v>84</v>
      </c>
      <c r="G1883" s="27" t="s">
        <v>67</v>
      </c>
      <c r="H1883" s="27" t="s">
        <v>29</v>
      </c>
      <c r="I1883" s="29">
        <v>0.45</v>
      </c>
      <c r="J1883" s="30">
        <v>4500</v>
      </c>
      <c r="K1883" s="31">
        <f t="shared" si="14"/>
        <v>2025</v>
      </c>
      <c r="L1883" s="31">
        <f t="shared" si="15"/>
        <v>708.75</v>
      </c>
      <c r="M1883" s="32">
        <v>0.35</v>
      </c>
      <c r="O1883" s="37"/>
      <c r="P1883" s="35"/>
      <c r="Q1883" s="33"/>
      <c r="R1883" s="34"/>
    </row>
    <row r="1884" spans="1:18" ht="15.75" customHeight="1">
      <c r="A1884" s="22"/>
      <c r="B1884" s="27" t="s">
        <v>34</v>
      </c>
      <c r="C1884" s="27">
        <v>1128299</v>
      </c>
      <c r="D1884" s="28">
        <v>44244</v>
      </c>
      <c r="E1884" s="27" t="s">
        <v>35</v>
      </c>
      <c r="F1884" s="27" t="s">
        <v>84</v>
      </c>
      <c r="G1884" s="27" t="s">
        <v>67</v>
      </c>
      <c r="H1884" s="27" t="s">
        <v>24</v>
      </c>
      <c r="I1884" s="29">
        <v>0.35000000000000003</v>
      </c>
      <c r="J1884" s="30">
        <v>5000</v>
      </c>
      <c r="K1884" s="31">
        <f t="shared" si="14"/>
        <v>1750.0000000000002</v>
      </c>
      <c r="L1884" s="31">
        <f t="shared" si="15"/>
        <v>700</v>
      </c>
      <c r="M1884" s="32">
        <v>0.39999999999999997</v>
      </c>
      <c r="O1884" s="37"/>
      <c r="P1884" s="35"/>
      <c r="Q1884" s="33"/>
      <c r="R1884" s="34"/>
    </row>
    <row r="1885" spans="1:18" ht="15.75" customHeight="1">
      <c r="A1885" s="22"/>
      <c r="B1885" s="27" t="s">
        <v>34</v>
      </c>
      <c r="C1885" s="27">
        <v>1128299</v>
      </c>
      <c r="D1885" s="28">
        <v>44244</v>
      </c>
      <c r="E1885" s="27" t="s">
        <v>35</v>
      </c>
      <c r="F1885" s="27" t="s">
        <v>84</v>
      </c>
      <c r="G1885" s="27" t="s">
        <v>67</v>
      </c>
      <c r="H1885" s="27" t="s">
        <v>25</v>
      </c>
      <c r="I1885" s="29">
        <v>0.45</v>
      </c>
      <c r="J1885" s="30">
        <v>4000</v>
      </c>
      <c r="K1885" s="31">
        <f t="shared" si="14"/>
        <v>1800</v>
      </c>
      <c r="L1885" s="31">
        <f t="shared" si="15"/>
        <v>719.99999999999989</v>
      </c>
      <c r="M1885" s="32">
        <v>0.39999999999999997</v>
      </c>
      <c r="O1885" s="37"/>
      <c r="P1885" s="35"/>
      <c r="Q1885" s="33"/>
      <c r="R1885" s="34"/>
    </row>
    <row r="1886" spans="1:18" ht="15.75" customHeight="1">
      <c r="A1886" s="22"/>
      <c r="B1886" s="27" t="s">
        <v>34</v>
      </c>
      <c r="C1886" s="27">
        <v>1128299</v>
      </c>
      <c r="D1886" s="28">
        <v>44244</v>
      </c>
      <c r="E1886" s="27" t="s">
        <v>35</v>
      </c>
      <c r="F1886" s="27" t="s">
        <v>84</v>
      </c>
      <c r="G1886" s="27" t="s">
        <v>67</v>
      </c>
      <c r="H1886" s="27" t="s">
        <v>26</v>
      </c>
      <c r="I1886" s="29">
        <v>0.45</v>
      </c>
      <c r="J1886" s="30">
        <v>4000</v>
      </c>
      <c r="K1886" s="31">
        <f t="shared" si="14"/>
        <v>1800</v>
      </c>
      <c r="L1886" s="31">
        <f t="shared" si="15"/>
        <v>719.99999999999989</v>
      </c>
      <c r="M1886" s="32">
        <v>0.39999999999999997</v>
      </c>
      <c r="O1886" s="37"/>
      <c r="P1886" s="35"/>
      <c r="Q1886" s="33"/>
      <c r="R1886" s="34"/>
    </row>
    <row r="1887" spans="1:18" ht="15.75" customHeight="1">
      <c r="A1887" s="22"/>
      <c r="B1887" s="27" t="s">
        <v>34</v>
      </c>
      <c r="C1887" s="27">
        <v>1128299</v>
      </c>
      <c r="D1887" s="28">
        <v>44244</v>
      </c>
      <c r="E1887" s="27" t="s">
        <v>35</v>
      </c>
      <c r="F1887" s="27" t="s">
        <v>84</v>
      </c>
      <c r="G1887" s="27" t="s">
        <v>67</v>
      </c>
      <c r="H1887" s="27" t="s">
        <v>27</v>
      </c>
      <c r="I1887" s="29">
        <v>0.45</v>
      </c>
      <c r="J1887" s="30">
        <v>2500</v>
      </c>
      <c r="K1887" s="31">
        <f t="shared" si="14"/>
        <v>1125</v>
      </c>
      <c r="L1887" s="31">
        <f t="shared" si="15"/>
        <v>449.99999999999994</v>
      </c>
      <c r="M1887" s="32">
        <v>0.39999999999999997</v>
      </c>
      <c r="O1887" s="37"/>
      <c r="P1887" s="35"/>
      <c r="Q1887" s="33"/>
      <c r="R1887" s="34"/>
    </row>
    <row r="1888" spans="1:18" ht="15.75" customHeight="1">
      <c r="A1888" s="22"/>
      <c r="B1888" s="27" t="s">
        <v>34</v>
      </c>
      <c r="C1888" s="27">
        <v>1128299</v>
      </c>
      <c r="D1888" s="28">
        <v>44244</v>
      </c>
      <c r="E1888" s="27" t="s">
        <v>35</v>
      </c>
      <c r="F1888" s="27" t="s">
        <v>84</v>
      </c>
      <c r="G1888" s="27" t="s">
        <v>67</v>
      </c>
      <c r="H1888" s="27" t="s">
        <v>28</v>
      </c>
      <c r="I1888" s="29">
        <v>0.50000000000000011</v>
      </c>
      <c r="J1888" s="30">
        <v>1750</v>
      </c>
      <c r="K1888" s="31">
        <f t="shared" si="14"/>
        <v>875.00000000000023</v>
      </c>
      <c r="L1888" s="31">
        <f t="shared" si="15"/>
        <v>393.75000000000011</v>
      </c>
      <c r="M1888" s="32">
        <v>0.45</v>
      </c>
      <c r="O1888" s="37"/>
      <c r="P1888" s="35"/>
      <c r="Q1888" s="33"/>
      <c r="R1888" s="34"/>
    </row>
    <row r="1889" spans="1:18" ht="15.75" customHeight="1">
      <c r="A1889" s="22"/>
      <c r="B1889" s="27" t="s">
        <v>34</v>
      </c>
      <c r="C1889" s="27">
        <v>1128299</v>
      </c>
      <c r="D1889" s="28">
        <v>44244</v>
      </c>
      <c r="E1889" s="27" t="s">
        <v>35</v>
      </c>
      <c r="F1889" s="27" t="s">
        <v>84</v>
      </c>
      <c r="G1889" s="27" t="s">
        <v>67</v>
      </c>
      <c r="H1889" s="27" t="s">
        <v>29</v>
      </c>
      <c r="I1889" s="29">
        <v>0.45</v>
      </c>
      <c r="J1889" s="30">
        <v>3750</v>
      </c>
      <c r="K1889" s="31">
        <f t="shared" si="14"/>
        <v>1687.5</v>
      </c>
      <c r="L1889" s="31">
        <f t="shared" si="15"/>
        <v>590.625</v>
      </c>
      <c r="M1889" s="32">
        <v>0.35</v>
      </c>
      <c r="O1889" s="37"/>
      <c r="P1889" s="35"/>
      <c r="Q1889" s="33"/>
      <c r="R1889" s="34"/>
    </row>
    <row r="1890" spans="1:18" ht="15.75" customHeight="1">
      <c r="A1890" s="22"/>
      <c r="B1890" s="27" t="s">
        <v>34</v>
      </c>
      <c r="C1890" s="27">
        <v>1128299</v>
      </c>
      <c r="D1890" s="28">
        <v>44271</v>
      </c>
      <c r="E1890" s="27" t="s">
        <v>35</v>
      </c>
      <c r="F1890" s="27" t="s">
        <v>84</v>
      </c>
      <c r="G1890" s="27" t="s">
        <v>67</v>
      </c>
      <c r="H1890" s="27" t="s">
        <v>24</v>
      </c>
      <c r="I1890" s="29">
        <v>0.45</v>
      </c>
      <c r="J1890" s="30">
        <v>5250</v>
      </c>
      <c r="K1890" s="31">
        <f t="shared" si="14"/>
        <v>2362.5</v>
      </c>
      <c r="L1890" s="31">
        <f t="shared" si="15"/>
        <v>944.99999999999989</v>
      </c>
      <c r="M1890" s="32">
        <v>0.39999999999999997</v>
      </c>
      <c r="O1890" s="37"/>
      <c r="P1890" s="35"/>
      <c r="Q1890" s="33"/>
      <c r="R1890" s="34"/>
    </row>
    <row r="1891" spans="1:18" ht="15.75" customHeight="1">
      <c r="A1891" s="22"/>
      <c r="B1891" s="27" t="s">
        <v>34</v>
      </c>
      <c r="C1891" s="27">
        <v>1128299</v>
      </c>
      <c r="D1891" s="28">
        <v>44271</v>
      </c>
      <c r="E1891" s="27" t="s">
        <v>35</v>
      </c>
      <c r="F1891" s="27" t="s">
        <v>84</v>
      </c>
      <c r="G1891" s="27" t="s">
        <v>67</v>
      </c>
      <c r="H1891" s="27" t="s">
        <v>25</v>
      </c>
      <c r="I1891" s="29">
        <v>0.55000000000000004</v>
      </c>
      <c r="J1891" s="30">
        <v>3750</v>
      </c>
      <c r="K1891" s="31">
        <f t="shared" si="14"/>
        <v>2062.5</v>
      </c>
      <c r="L1891" s="31">
        <f t="shared" si="15"/>
        <v>824.99999999999989</v>
      </c>
      <c r="M1891" s="32">
        <v>0.39999999999999997</v>
      </c>
      <c r="O1891" s="37"/>
      <c r="P1891" s="35"/>
      <c r="Q1891" s="33"/>
      <c r="R1891" s="34"/>
    </row>
    <row r="1892" spans="1:18" ht="15.75" customHeight="1">
      <c r="A1892" s="22"/>
      <c r="B1892" s="27" t="s">
        <v>34</v>
      </c>
      <c r="C1892" s="27">
        <v>1128299</v>
      </c>
      <c r="D1892" s="28">
        <v>44271</v>
      </c>
      <c r="E1892" s="27" t="s">
        <v>35</v>
      </c>
      <c r="F1892" s="27" t="s">
        <v>84</v>
      </c>
      <c r="G1892" s="27" t="s">
        <v>67</v>
      </c>
      <c r="H1892" s="27" t="s">
        <v>26</v>
      </c>
      <c r="I1892" s="29">
        <v>0.6</v>
      </c>
      <c r="J1892" s="30">
        <v>4000</v>
      </c>
      <c r="K1892" s="31">
        <f t="shared" si="14"/>
        <v>2400</v>
      </c>
      <c r="L1892" s="31">
        <f t="shared" si="15"/>
        <v>959.99999999999989</v>
      </c>
      <c r="M1892" s="32">
        <v>0.39999999999999997</v>
      </c>
      <c r="O1892" s="37"/>
      <c r="P1892" s="35"/>
      <c r="Q1892" s="33"/>
      <c r="R1892" s="34"/>
    </row>
    <row r="1893" spans="1:18" ht="15.75" customHeight="1">
      <c r="A1893" s="22"/>
      <c r="B1893" s="27" t="s">
        <v>34</v>
      </c>
      <c r="C1893" s="27">
        <v>1128299</v>
      </c>
      <c r="D1893" s="28">
        <v>44271</v>
      </c>
      <c r="E1893" s="27" t="s">
        <v>35</v>
      </c>
      <c r="F1893" s="27" t="s">
        <v>84</v>
      </c>
      <c r="G1893" s="27" t="s">
        <v>67</v>
      </c>
      <c r="H1893" s="27" t="s">
        <v>27</v>
      </c>
      <c r="I1893" s="29">
        <v>0.55000000000000004</v>
      </c>
      <c r="J1893" s="30">
        <v>3000</v>
      </c>
      <c r="K1893" s="31">
        <f t="shared" si="14"/>
        <v>1650.0000000000002</v>
      </c>
      <c r="L1893" s="31">
        <f t="shared" si="15"/>
        <v>660</v>
      </c>
      <c r="M1893" s="32">
        <v>0.39999999999999997</v>
      </c>
      <c r="O1893" s="37"/>
      <c r="P1893" s="35"/>
      <c r="Q1893" s="33"/>
      <c r="R1893" s="34"/>
    </row>
    <row r="1894" spans="1:18" ht="15.75" customHeight="1">
      <c r="A1894" s="22"/>
      <c r="B1894" s="27" t="s">
        <v>34</v>
      </c>
      <c r="C1894" s="27">
        <v>1128299</v>
      </c>
      <c r="D1894" s="28">
        <v>44271</v>
      </c>
      <c r="E1894" s="27" t="s">
        <v>35</v>
      </c>
      <c r="F1894" s="27" t="s">
        <v>84</v>
      </c>
      <c r="G1894" s="27" t="s">
        <v>67</v>
      </c>
      <c r="H1894" s="27" t="s">
        <v>28</v>
      </c>
      <c r="I1894" s="29">
        <v>0.60000000000000009</v>
      </c>
      <c r="J1894" s="30">
        <v>1500</v>
      </c>
      <c r="K1894" s="31">
        <f t="shared" si="14"/>
        <v>900.00000000000011</v>
      </c>
      <c r="L1894" s="31">
        <f t="shared" si="15"/>
        <v>405.00000000000006</v>
      </c>
      <c r="M1894" s="32">
        <v>0.45</v>
      </c>
      <c r="O1894" s="37"/>
      <c r="P1894" s="35"/>
      <c r="Q1894" s="33"/>
      <c r="R1894" s="34"/>
    </row>
    <row r="1895" spans="1:18" ht="15.75" customHeight="1">
      <c r="A1895" s="22"/>
      <c r="B1895" s="27" t="s">
        <v>34</v>
      </c>
      <c r="C1895" s="27">
        <v>1128299</v>
      </c>
      <c r="D1895" s="28">
        <v>44271</v>
      </c>
      <c r="E1895" s="27" t="s">
        <v>35</v>
      </c>
      <c r="F1895" s="27" t="s">
        <v>84</v>
      </c>
      <c r="G1895" s="27" t="s">
        <v>67</v>
      </c>
      <c r="H1895" s="27" t="s">
        <v>29</v>
      </c>
      <c r="I1895" s="29">
        <v>0.45</v>
      </c>
      <c r="J1895" s="30">
        <v>3500</v>
      </c>
      <c r="K1895" s="31">
        <f t="shared" si="14"/>
        <v>1575</v>
      </c>
      <c r="L1895" s="31">
        <f t="shared" si="15"/>
        <v>551.25</v>
      </c>
      <c r="M1895" s="32">
        <v>0.35</v>
      </c>
      <c r="O1895" s="37"/>
      <c r="P1895" s="35"/>
      <c r="Q1895" s="33"/>
      <c r="R1895" s="34"/>
    </row>
    <row r="1896" spans="1:18" ht="15.75" customHeight="1">
      <c r="A1896" s="22"/>
      <c r="B1896" s="27" t="s">
        <v>34</v>
      </c>
      <c r="C1896" s="27">
        <v>1128299</v>
      </c>
      <c r="D1896" s="28">
        <v>44303</v>
      </c>
      <c r="E1896" s="27" t="s">
        <v>35</v>
      </c>
      <c r="F1896" s="27" t="s">
        <v>84</v>
      </c>
      <c r="G1896" s="27" t="s">
        <v>67</v>
      </c>
      <c r="H1896" s="27" t="s">
        <v>24</v>
      </c>
      <c r="I1896" s="29">
        <v>0.5</v>
      </c>
      <c r="J1896" s="30">
        <v>5250</v>
      </c>
      <c r="K1896" s="31">
        <f t="shared" si="14"/>
        <v>2625</v>
      </c>
      <c r="L1896" s="31">
        <f t="shared" si="15"/>
        <v>1050</v>
      </c>
      <c r="M1896" s="32">
        <v>0.39999999999999997</v>
      </c>
      <c r="O1896" s="37"/>
      <c r="P1896" s="35"/>
      <c r="Q1896" s="33"/>
      <c r="R1896" s="34"/>
    </row>
    <row r="1897" spans="1:18" ht="15.75" customHeight="1">
      <c r="A1897" s="22"/>
      <c r="B1897" s="27" t="s">
        <v>34</v>
      </c>
      <c r="C1897" s="27">
        <v>1128299</v>
      </c>
      <c r="D1897" s="28">
        <v>44303</v>
      </c>
      <c r="E1897" s="27" t="s">
        <v>35</v>
      </c>
      <c r="F1897" s="27" t="s">
        <v>84</v>
      </c>
      <c r="G1897" s="27" t="s">
        <v>67</v>
      </c>
      <c r="H1897" s="27" t="s">
        <v>25</v>
      </c>
      <c r="I1897" s="29">
        <v>0.55000000000000004</v>
      </c>
      <c r="J1897" s="30">
        <v>3250</v>
      </c>
      <c r="K1897" s="31">
        <f t="shared" si="14"/>
        <v>1787.5000000000002</v>
      </c>
      <c r="L1897" s="31">
        <f t="shared" si="15"/>
        <v>715</v>
      </c>
      <c r="M1897" s="32">
        <v>0.39999999999999997</v>
      </c>
      <c r="O1897" s="37"/>
      <c r="P1897" s="35"/>
      <c r="Q1897" s="33"/>
      <c r="R1897" s="34"/>
    </row>
    <row r="1898" spans="1:18" ht="15.75" customHeight="1">
      <c r="A1898" s="22"/>
      <c r="B1898" s="27" t="s">
        <v>34</v>
      </c>
      <c r="C1898" s="27">
        <v>1128299</v>
      </c>
      <c r="D1898" s="28">
        <v>44303</v>
      </c>
      <c r="E1898" s="27" t="s">
        <v>35</v>
      </c>
      <c r="F1898" s="27" t="s">
        <v>84</v>
      </c>
      <c r="G1898" s="27" t="s">
        <v>67</v>
      </c>
      <c r="H1898" s="27" t="s">
        <v>26</v>
      </c>
      <c r="I1898" s="29">
        <v>0.55000000000000004</v>
      </c>
      <c r="J1898" s="30">
        <v>3750</v>
      </c>
      <c r="K1898" s="31">
        <f t="shared" si="14"/>
        <v>2062.5</v>
      </c>
      <c r="L1898" s="31">
        <f t="shared" si="15"/>
        <v>824.99999999999989</v>
      </c>
      <c r="M1898" s="32">
        <v>0.39999999999999997</v>
      </c>
      <c r="O1898" s="37"/>
      <c r="P1898" s="35"/>
      <c r="Q1898" s="33"/>
      <c r="R1898" s="34"/>
    </row>
    <row r="1899" spans="1:18" ht="15.75" customHeight="1">
      <c r="A1899" s="22"/>
      <c r="B1899" s="27" t="s">
        <v>34</v>
      </c>
      <c r="C1899" s="27">
        <v>1128299</v>
      </c>
      <c r="D1899" s="28">
        <v>44303</v>
      </c>
      <c r="E1899" s="27" t="s">
        <v>35</v>
      </c>
      <c r="F1899" s="27" t="s">
        <v>84</v>
      </c>
      <c r="G1899" s="27" t="s">
        <v>67</v>
      </c>
      <c r="H1899" s="27" t="s">
        <v>27</v>
      </c>
      <c r="I1899" s="29">
        <v>0.40000000000000008</v>
      </c>
      <c r="J1899" s="30">
        <v>2750</v>
      </c>
      <c r="K1899" s="31">
        <f t="shared" si="14"/>
        <v>1100.0000000000002</v>
      </c>
      <c r="L1899" s="31">
        <f t="shared" si="15"/>
        <v>440.00000000000006</v>
      </c>
      <c r="M1899" s="32">
        <v>0.39999999999999997</v>
      </c>
      <c r="O1899" s="37"/>
      <c r="P1899" s="35"/>
      <c r="Q1899" s="33"/>
      <c r="R1899" s="34"/>
    </row>
    <row r="1900" spans="1:18" ht="15.75" customHeight="1">
      <c r="A1900" s="22"/>
      <c r="B1900" s="27" t="s">
        <v>34</v>
      </c>
      <c r="C1900" s="27">
        <v>1128299</v>
      </c>
      <c r="D1900" s="28">
        <v>44303</v>
      </c>
      <c r="E1900" s="27" t="s">
        <v>35</v>
      </c>
      <c r="F1900" s="27" t="s">
        <v>84</v>
      </c>
      <c r="G1900" s="27" t="s">
        <v>67</v>
      </c>
      <c r="H1900" s="27" t="s">
        <v>28</v>
      </c>
      <c r="I1900" s="29">
        <v>0.45000000000000012</v>
      </c>
      <c r="J1900" s="30">
        <v>1750</v>
      </c>
      <c r="K1900" s="31">
        <f t="shared" si="14"/>
        <v>787.50000000000023</v>
      </c>
      <c r="L1900" s="31">
        <f t="shared" si="15"/>
        <v>354.37500000000011</v>
      </c>
      <c r="M1900" s="32">
        <v>0.45</v>
      </c>
      <c r="O1900" s="37"/>
      <c r="P1900" s="35"/>
      <c r="Q1900" s="33"/>
      <c r="R1900" s="34"/>
    </row>
    <row r="1901" spans="1:18" ht="15.75" customHeight="1">
      <c r="A1901" s="22"/>
      <c r="B1901" s="27" t="s">
        <v>34</v>
      </c>
      <c r="C1901" s="27">
        <v>1128299</v>
      </c>
      <c r="D1901" s="28">
        <v>44303</v>
      </c>
      <c r="E1901" s="27" t="s">
        <v>35</v>
      </c>
      <c r="F1901" s="27" t="s">
        <v>84</v>
      </c>
      <c r="G1901" s="27" t="s">
        <v>67</v>
      </c>
      <c r="H1901" s="27" t="s">
        <v>29</v>
      </c>
      <c r="I1901" s="29">
        <v>0.60000000000000009</v>
      </c>
      <c r="J1901" s="30">
        <v>3500</v>
      </c>
      <c r="K1901" s="31">
        <f t="shared" si="14"/>
        <v>2100.0000000000005</v>
      </c>
      <c r="L1901" s="31">
        <f t="shared" si="15"/>
        <v>735.00000000000011</v>
      </c>
      <c r="M1901" s="32">
        <v>0.35</v>
      </c>
      <c r="O1901" s="37"/>
      <c r="P1901" s="35"/>
      <c r="Q1901" s="33"/>
      <c r="R1901" s="34"/>
    </row>
    <row r="1902" spans="1:18" ht="15.75" customHeight="1">
      <c r="A1902" s="22"/>
      <c r="B1902" s="27" t="s">
        <v>34</v>
      </c>
      <c r="C1902" s="27">
        <v>1128299</v>
      </c>
      <c r="D1902" s="28">
        <v>44334</v>
      </c>
      <c r="E1902" s="27" t="s">
        <v>35</v>
      </c>
      <c r="F1902" s="27" t="s">
        <v>84</v>
      </c>
      <c r="G1902" s="27" t="s">
        <v>67</v>
      </c>
      <c r="H1902" s="27" t="s">
        <v>24</v>
      </c>
      <c r="I1902" s="29">
        <v>0.45</v>
      </c>
      <c r="J1902" s="30">
        <v>5500</v>
      </c>
      <c r="K1902" s="31">
        <f t="shared" si="14"/>
        <v>2475</v>
      </c>
      <c r="L1902" s="31">
        <f t="shared" si="15"/>
        <v>989.99999999999989</v>
      </c>
      <c r="M1902" s="32">
        <v>0.39999999999999997</v>
      </c>
      <c r="O1902" s="37"/>
      <c r="P1902" s="35"/>
      <c r="Q1902" s="33"/>
      <c r="R1902" s="34"/>
    </row>
    <row r="1903" spans="1:18" ht="15.75" customHeight="1">
      <c r="A1903" s="22"/>
      <c r="B1903" s="27" t="s">
        <v>34</v>
      </c>
      <c r="C1903" s="27">
        <v>1128299</v>
      </c>
      <c r="D1903" s="28">
        <v>44334</v>
      </c>
      <c r="E1903" s="27" t="s">
        <v>35</v>
      </c>
      <c r="F1903" s="27" t="s">
        <v>84</v>
      </c>
      <c r="G1903" s="27" t="s">
        <v>67</v>
      </c>
      <c r="H1903" s="27" t="s">
        <v>25</v>
      </c>
      <c r="I1903" s="29">
        <v>0.5</v>
      </c>
      <c r="J1903" s="30">
        <v>4000</v>
      </c>
      <c r="K1903" s="31">
        <f t="shared" si="14"/>
        <v>2000</v>
      </c>
      <c r="L1903" s="31">
        <f t="shared" si="15"/>
        <v>799.99999999999989</v>
      </c>
      <c r="M1903" s="32">
        <v>0.39999999999999997</v>
      </c>
      <c r="O1903" s="37"/>
      <c r="P1903" s="35"/>
      <c r="Q1903" s="33"/>
      <c r="R1903" s="34"/>
    </row>
    <row r="1904" spans="1:18" ht="15.75" customHeight="1">
      <c r="A1904" s="22"/>
      <c r="B1904" s="27" t="s">
        <v>34</v>
      </c>
      <c r="C1904" s="27">
        <v>1128299</v>
      </c>
      <c r="D1904" s="28">
        <v>44334</v>
      </c>
      <c r="E1904" s="27" t="s">
        <v>35</v>
      </c>
      <c r="F1904" s="27" t="s">
        <v>84</v>
      </c>
      <c r="G1904" s="27" t="s">
        <v>67</v>
      </c>
      <c r="H1904" s="27" t="s">
        <v>26</v>
      </c>
      <c r="I1904" s="29">
        <v>0.5</v>
      </c>
      <c r="J1904" s="30">
        <v>4000</v>
      </c>
      <c r="K1904" s="31">
        <f t="shared" si="14"/>
        <v>2000</v>
      </c>
      <c r="L1904" s="31">
        <f t="shared" si="15"/>
        <v>799.99999999999989</v>
      </c>
      <c r="M1904" s="32">
        <v>0.39999999999999997</v>
      </c>
      <c r="O1904" s="37"/>
      <c r="P1904" s="35"/>
      <c r="Q1904" s="33"/>
      <c r="R1904" s="34"/>
    </row>
    <row r="1905" spans="1:18" ht="15.75" customHeight="1">
      <c r="A1905" s="22"/>
      <c r="B1905" s="27" t="s">
        <v>34</v>
      </c>
      <c r="C1905" s="27">
        <v>1128299</v>
      </c>
      <c r="D1905" s="28">
        <v>44334</v>
      </c>
      <c r="E1905" s="27" t="s">
        <v>35</v>
      </c>
      <c r="F1905" s="27" t="s">
        <v>84</v>
      </c>
      <c r="G1905" s="27" t="s">
        <v>67</v>
      </c>
      <c r="H1905" s="27" t="s">
        <v>27</v>
      </c>
      <c r="I1905" s="29">
        <v>0.45</v>
      </c>
      <c r="J1905" s="30">
        <v>3250</v>
      </c>
      <c r="K1905" s="31">
        <f t="shared" si="14"/>
        <v>1462.5</v>
      </c>
      <c r="L1905" s="31">
        <f t="shared" si="15"/>
        <v>585</v>
      </c>
      <c r="M1905" s="32">
        <v>0.39999999999999997</v>
      </c>
      <c r="O1905" s="37"/>
      <c r="P1905" s="35"/>
      <c r="Q1905" s="33"/>
      <c r="R1905" s="34"/>
    </row>
    <row r="1906" spans="1:18" ht="15.75" customHeight="1">
      <c r="A1906" s="22"/>
      <c r="B1906" s="27" t="s">
        <v>34</v>
      </c>
      <c r="C1906" s="27">
        <v>1128299</v>
      </c>
      <c r="D1906" s="28">
        <v>44334</v>
      </c>
      <c r="E1906" s="27" t="s">
        <v>35</v>
      </c>
      <c r="F1906" s="27" t="s">
        <v>84</v>
      </c>
      <c r="G1906" s="27" t="s">
        <v>67</v>
      </c>
      <c r="H1906" s="27" t="s">
        <v>28</v>
      </c>
      <c r="I1906" s="29">
        <v>0.39999999999999997</v>
      </c>
      <c r="J1906" s="30">
        <v>2250</v>
      </c>
      <c r="K1906" s="31">
        <f t="shared" si="14"/>
        <v>899.99999999999989</v>
      </c>
      <c r="L1906" s="31">
        <f t="shared" si="15"/>
        <v>404.99999999999994</v>
      </c>
      <c r="M1906" s="32">
        <v>0.45</v>
      </c>
      <c r="O1906" s="37"/>
      <c r="P1906" s="35"/>
      <c r="Q1906" s="33"/>
      <c r="R1906" s="34"/>
    </row>
    <row r="1907" spans="1:18" ht="15.75" customHeight="1">
      <c r="A1907" s="22"/>
      <c r="B1907" s="27" t="s">
        <v>34</v>
      </c>
      <c r="C1907" s="27">
        <v>1128299</v>
      </c>
      <c r="D1907" s="28">
        <v>44334</v>
      </c>
      <c r="E1907" s="27" t="s">
        <v>35</v>
      </c>
      <c r="F1907" s="27" t="s">
        <v>84</v>
      </c>
      <c r="G1907" s="27" t="s">
        <v>67</v>
      </c>
      <c r="H1907" s="27" t="s">
        <v>29</v>
      </c>
      <c r="I1907" s="29">
        <v>0.65</v>
      </c>
      <c r="J1907" s="30">
        <v>5750</v>
      </c>
      <c r="K1907" s="31">
        <f t="shared" si="14"/>
        <v>3737.5</v>
      </c>
      <c r="L1907" s="31">
        <f t="shared" si="15"/>
        <v>1308.125</v>
      </c>
      <c r="M1907" s="32">
        <v>0.35</v>
      </c>
      <c r="O1907" s="37"/>
      <c r="P1907" s="35"/>
      <c r="Q1907" s="33"/>
      <c r="R1907" s="34"/>
    </row>
    <row r="1908" spans="1:18" ht="15.75" customHeight="1">
      <c r="A1908" s="22"/>
      <c r="B1908" s="27" t="s">
        <v>34</v>
      </c>
      <c r="C1908" s="27">
        <v>1128299</v>
      </c>
      <c r="D1908" s="28">
        <v>44364</v>
      </c>
      <c r="E1908" s="27" t="s">
        <v>35</v>
      </c>
      <c r="F1908" s="27" t="s">
        <v>84</v>
      </c>
      <c r="G1908" s="27" t="s">
        <v>67</v>
      </c>
      <c r="H1908" s="27" t="s">
        <v>24</v>
      </c>
      <c r="I1908" s="29">
        <v>0.6</v>
      </c>
      <c r="J1908" s="30">
        <v>8250</v>
      </c>
      <c r="K1908" s="31">
        <f t="shared" si="14"/>
        <v>4950</v>
      </c>
      <c r="L1908" s="31">
        <f t="shared" si="15"/>
        <v>1979.9999999999998</v>
      </c>
      <c r="M1908" s="32">
        <v>0.39999999999999997</v>
      </c>
      <c r="O1908" s="37"/>
      <c r="P1908" s="35"/>
      <c r="Q1908" s="33"/>
      <c r="R1908" s="34"/>
    </row>
    <row r="1909" spans="1:18" ht="15.75" customHeight="1">
      <c r="A1909" s="22"/>
      <c r="B1909" s="27" t="s">
        <v>34</v>
      </c>
      <c r="C1909" s="27">
        <v>1128299</v>
      </c>
      <c r="D1909" s="28">
        <v>44364</v>
      </c>
      <c r="E1909" s="27" t="s">
        <v>35</v>
      </c>
      <c r="F1909" s="27" t="s">
        <v>84</v>
      </c>
      <c r="G1909" s="27" t="s">
        <v>67</v>
      </c>
      <c r="H1909" s="27" t="s">
        <v>25</v>
      </c>
      <c r="I1909" s="29">
        <v>0.7</v>
      </c>
      <c r="J1909" s="30">
        <v>7000</v>
      </c>
      <c r="K1909" s="31">
        <f t="shared" si="14"/>
        <v>4900</v>
      </c>
      <c r="L1909" s="31">
        <f t="shared" si="15"/>
        <v>1959.9999999999998</v>
      </c>
      <c r="M1909" s="32">
        <v>0.39999999999999997</v>
      </c>
      <c r="O1909" s="37"/>
      <c r="P1909" s="35"/>
      <c r="Q1909" s="33"/>
      <c r="R1909" s="34"/>
    </row>
    <row r="1910" spans="1:18" ht="15.75" customHeight="1">
      <c r="A1910" s="22"/>
      <c r="B1910" s="27" t="s">
        <v>34</v>
      </c>
      <c r="C1910" s="27">
        <v>1128299</v>
      </c>
      <c r="D1910" s="28">
        <v>44364</v>
      </c>
      <c r="E1910" s="27" t="s">
        <v>35</v>
      </c>
      <c r="F1910" s="27" t="s">
        <v>84</v>
      </c>
      <c r="G1910" s="27" t="s">
        <v>67</v>
      </c>
      <c r="H1910" s="27" t="s">
        <v>26</v>
      </c>
      <c r="I1910" s="29">
        <v>0.85</v>
      </c>
      <c r="J1910" s="30">
        <v>7000</v>
      </c>
      <c r="K1910" s="31">
        <f t="shared" si="14"/>
        <v>5950</v>
      </c>
      <c r="L1910" s="31">
        <f t="shared" si="15"/>
        <v>2380</v>
      </c>
      <c r="M1910" s="32">
        <v>0.39999999999999997</v>
      </c>
      <c r="O1910" s="37"/>
      <c r="P1910" s="35"/>
      <c r="Q1910" s="33"/>
      <c r="R1910" s="34"/>
    </row>
    <row r="1911" spans="1:18" ht="15.75" customHeight="1">
      <c r="A1911" s="22"/>
      <c r="B1911" s="27" t="s">
        <v>34</v>
      </c>
      <c r="C1911" s="27">
        <v>1128299</v>
      </c>
      <c r="D1911" s="28">
        <v>44364</v>
      </c>
      <c r="E1911" s="27" t="s">
        <v>35</v>
      </c>
      <c r="F1911" s="27" t="s">
        <v>84</v>
      </c>
      <c r="G1911" s="27" t="s">
        <v>67</v>
      </c>
      <c r="H1911" s="27" t="s">
        <v>27</v>
      </c>
      <c r="I1911" s="29">
        <v>0.85</v>
      </c>
      <c r="J1911" s="30">
        <v>5750</v>
      </c>
      <c r="K1911" s="31">
        <f t="shared" si="14"/>
        <v>4887.5</v>
      </c>
      <c r="L1911" s="31">
        <f t="shared" si="15"/>
        <v>1954.9999999999998</v>
      </c>
      <c r="M1911" s="32">
        <v>0.39999999999999997</v>
      </c>
      <c r="O1911" s="37"/>
      <c r="P1911" s="35"/>
      <c r="Q1911" s="33"/>
      <c r="R1911" s="34"/>
    </row>
    <row r="1912" spans="1:18" ht="15.75" customHeight="1">
      <c r="A1912" s="22"/>
      <c r="B1912" s="27" t="s">
        <v>34</v>
      </c>
      <c r="C1912" s="27">
        <v>1128299</v>
      </c>
      <c r="D1912" s="28">
        <v>44364</v>
      </c>
      <c r="E1912" s="27" t="s">
        <v>35</v>
      </c>
      <c r="F1912" s="27" t="s">
        <v>84</v>
      </c>
      <c r="G1912" s="27" t="s">
        <v>67</v>
      </c>
      <c r="H1912" s="27" t="s">
        <v>28</v>
      </c>
      <c r="I1912" s="29">
        <v>0.95000000000000007</v>
      </c>
      <c r="J1912" s="30">
        <v>4500</v>
      </c>
      <c r="K1912" s="31">
        <f t="shared" si="14"/>
        <v>4275</v>
      </c>
      <c r="L1912" s="31">
        <f t="shared" si="15"/>
        <v>1923.75</v>
      </c>
      <c r="M1912" s="32">
        <v>0.45</v>
      </c>
      <c r="O1912" s="37"/>
      <c r="P1912" s="35"/>
      <c r="Q1912" s="33"/>
      <c r="R1912" s="34"/>
    </row>
    <row r="1913" spans="1:18" ht="15.75" customHeight="1">
      <c r="A1913" s="22"/>
      <c r="B1913" s="27" t="s">
        <v>34</v>
      </c>
      <c r="C1913" s="27">
        <v>1128299</v>
      </c>
      <c r="D1913" s="28">
        <v>44364</v>
      </c>
      <c r="E1913" s="27" t="s">
        <v>35</v>
      </c>
      <c r="F1913" s="27" t="s">
        <v>84</v>
      </c>
      <c r="G1913" s="27" t="s">
        <v>67</v>
      </c>
      <c r="H1913" s="27" t="s">
        <v>29</v>
      </c>
      <c r="I1913" s="29">
        <v>1.1000000000000001</v>
      </c>
      <c r="J1913" s="30">
        <v>7500</v>
      </c>
      <c r="K1913" s="31">
        <f t="shared" si="14"/>
        <v>8250</v>
      </c>
      <c r="L1913" s="31">
        <f t="shared" si="15"/>
        <v>2887.5</v>
      </c>
      <c r="M1913" s="32">
        <v>0.35</v>
      </c>
      <c r="O1913" s="37"/>
      <c r="P1913" s="35"/>
      <c r="Q1913" s="33"/>
      <c r="R1913" s="34"/>
    </row>
    <row r="1914" spans="1:18" ht="15.75" customHeight="1">
      <c r="A1914" s="22"/>
      <c r="B1914" s="27" t="s">
        <v>34</v>
      </c>
      <c r="C1914" s="27">
        <v>1128299</v>
      </c>
      <c r="D1914" s="28">
        <v>44393</v>
      </c>
      <c r="E1914" s="27" t="s">
        <v>35</v>
      </c>
      <c r="F1914" s="27" t="s">
        <v>84</v>
      </c>
      <c r="G1914" s="27" t="s">
        <v>67</v>
      </c>
      <c r="H1914" s="27" t="s">
        <v>24</v>
      </c>
      <c r="I1914" s="29">
        <v>0.9</v>
      </c>
      <c r="J1914" s="30">
        <v>9000</v>
      </c>
      <c r="K1914" s="31">
        <f t="shared" si="14"/>
        <v>8100</v>
      </c>
      <c r="L1914" s="31">
        <f t="shared" si="15"/>
        <v>3239.9999999999995</v>
      </c>
      <c r="M1914" s="32">
        <v>0.39999999999999997</v>
      </c>
      <c r="O1914" s="37"/>
      <c r="P1914" s="35"/>
      <c r="Q1914" s="33"/>
      <c r="R1914" s="34"/>
    </row>
    <row r="1915" spans="1:18" ht="15.75" customHeight="1">
      <c r="A1915" s="22"/>
      <c r="B1915" s="27" t="s">
        <v>34</v>
      </c>
      <c r="C1915" s="27">
        <v>1128299</v>
      </c>
      <c r="D1915" s="28">
        <v>44393</v>
      </c>
      <c r="E1915" s="27" t="s">
        <v>35</v>
      </c>
      <c r="F1915" s="27" t="s">
        <v>84</v>
      </c>
      <c r="G1915" s="27" t="s">
        <v>67</v>
      </c>
      <c r="H1915" s="27" t="s">
        <v>25</v>
      </c>
      <c r="I1915" s="29">
        <v>0.95000000000000007</v>
      </c>
      <c r="J1915" s="30">
        <v>7500</v>
      </c>
      <c r="K1915" s="31">
        <f t="shared" si="14"/>
        <v>7125.0000000000009</v>
      </c>
      <c r="L1915" s="31">
        <f t="shared" si="15"/>
        <v>2850</v>
      </c>
      <c r="M1915" s="32">
        <v>0.39999999999999997</v>
      </c>
      <c r="O1915" s="37"/>
      <c r="P1915" s="35"/>
      <c r="Q1915" s="33"/>
      <c r="R1915" s="34"/>
    </row>
    <row r="1916" spans="1:18" ht="15.75" customHeight="1">
      <c r="A1916" s="22"/>
      <c r="B1916" s="27" t="s">
        <v>34</v>
      </c>
      <c r="C1916" s="27">
        <v>1128299</v>
      </c>
      <c r="D1916" s="28">
        <v>44393</v>
      </c>
      <c r="E1916" s="27" t="s">
        <v>35</v>
      </c>
      <c r="F1916" s="27" t="s">
        <v>84</v>
      </c>
      <c r="G1916" s="27" t="s">
        <v>67</v>
      </c>
      <c r="H1916" s="27" t="s">
        <v>26</v>
      </c>
      <c r="I1916" s="29">
        <v>0.95000000000000007</v>
      </c>
      <c r="J1916" s="30">
        <v>7000</v>
      </c>
      <c r="K1916" s="31">
        <f t="shared" si="14"/>
        <v>6650.0000000000009</v>
      </c>
      <c r="L1916" s="31">
        <f t="shared" si="15"/>
        <v>2660</v>
      </c>
      <c r="M1916" s="32">
        <v>0.39999999999999997</v>
      </c>
      <c r="O1916" s="37"/>
      <c r="P1916" s="35"/>
      <c r="Q1916" s="33"/>
      <c r="R1916" s="34"/>
    </row>
    <row r="1917" spans="1:18" ht="15.75" customHeight="1">
      <c r="A1917" s="22"/>
      <c r="B1917" s="27" t="s">
        <v>34</v>
      </c>
      <c r="C1917" s="27">
        <v>1128299</v>
      </c>
      <c r="D1917" s="28">
        <v>44393</v>
      </c>
      <c r="E1917" s="27" t="s">
        <v>35</v>
      </c>
      <c r="F1917" s="27" t="s">
        <v>84</v>
      </c>
      <c r="G1917" s="27" t="s">
        <v>67</v>
      </c>
      <c r="H1917" s="27" t="s">
        <v>27</v>
      </c>
      <c r="I1917" s="29">
        <v>0.9</v>
      </c>
      <c r="J1917" s="30">
        <v>6000</v>
      </c>
      <c r="K1917" s="31">
        <f t="shared" si="14"/>
        <v>5400</v>
      </c>
      <c r="L1917" s="31">
        <f t="shared" si="15"/>
        <v>2160</v>
      </c>
      <c r="M1917" s="32">
        <v>0.39999999999999997</v>
      </c>
      <c r="O1917" s="37"/>
      <c r="P1917" s="35"/>
      <c r="Q1917" s="33"/>
      <c r="R1917" s="34"/>
    </row>
    <row r="1918" spans="1:18" ht="15.75" customHeight="1">
      <c r="A1918" s="22"/>
      <c r="B1918" s="27" t="s">
        <v>34</v>
      </c>
      <c r="C1918" s="27">
        <v>1128299</v>
      </c>
      <c r="D1918" s="28">
        <v>44393</v>
      </c>
      <c r="E1918" s="27" t="s">
        <v>35</v>
      </c>
      <c r="F1918" s="27" t="s">
        <v>84</v>
      </c>
      <c r="G1918" s="27" t="s">
        <v>67</v>
      </c>
      <c r="H1918" s="27" t="s">
        <v>28</v>
      </c>
      <c r="I1918" s="29">
        <v>0.95000000000000007</v>
      </c>
      <c r="J1918" s="30">
        <v>6500</v>
      </c>
      <c r="K1918" s="31">
        <f t="shared" si="14"/>
        <v>6175</v>
      </c>
      <c r="L1918" s="31">
        <f t="shared" si="15"/>
        <v>2778.75</v>
      </c>
      <c r="M1918" s="32">
        <v>0.45</v>
      </c>
      <c r="O1918" s="37"/>
      <c r="P1918" s="35"/>
      <c r="Q1918" s="33"/>
      <c r="R1918" s="34"/>
    </row>
    <row r="1919" spans="1:18" ht="15.75" customHeight="1">
      <c r="A1919" s="22"/>
      <c r="B1919" s="27" t="s">
        <v>34</v>
      </c>
      <c r="C1919" s="27">
        <v>1128299</v>
      </c>
      <c r="D1919" s="28">
        <v>44393</v>
      </c>
      <c r="E1919" s="27" t="s">
        <v>35</v>
      </c>
      <c r="F1919" s="27" t="s">
        <v>84</v>
      </c>
      <c r="G1919" s="27" t="s">
        <v>67</v>
      </c>
      <c r="H1919" s="27" t="s">
        <v>29</v>
      </c>
      <c r="I1919" s="29">
        <v>1.1000000000000001</v>
      </c>
      <c r="J1919" s="30">
        <v>6500</v>
      </c>
      <c r="K1919" s="31">
        <f t="shared" si="14"/>
        <v>7150.0000000000009</v>
      </c>
      <c r="L1919" s="31">
        <f t="shared" si="15"/>
        <v>2502.5</v>
      </c>
      <c r="M1919" s="32">
        <v>0.35</v>
      </c>
      <c r="O1919" s="37"/>
      <c r="P1919" s="35"/>
      <c r="Q1919" s="33"/>
      <c r="R1919" s="34"/>
    </row>
    <row r="1920" spans="1:18" ht="15.75" customHeight="1">
      <c r="A1920" s="22"/>
      <c r="B1920" s="27" t="s">
        <v>34</v>
      </c>
      <c r="C1920" s="27">
        <v>1128299</v>
      </c>
      <c r="D1920" s="28">
        <v>44425</v>
      </c>
      <c r="E1920" s="27" t="s">
        <v>35</v>
      </c>
      <c r="F1920" s="27" t="s">
        <v>84</v>
      </c>
      <c r="G1920" s="27" t="s">
        <v>67</v>
      </c>
      <c r="H1920" s="27" t="s">
        <v>24</v>
      </c>
      <c r="I1920" s="29">
        <v>0.95000000000000007</v>
      </c>
      <c r="J1920" s="30">
        <v>8500</v>
      </c>
      <c r="K1920" s="31">
        <f t="shared" si="14"/>
        <v>8075.0000000000009</v>
      </c>
      <c r="L1920" s="31">
        <f t="shared" si="15"/>
        <v>3230</v>
      </c>
      <c r="M1920" s="32">
        <v>0.39999999999999997</v>
      </c>
      <c r="O1920" s="37"/>
      <c r="P1920" s="35"/>
      <c r="Q1920" s="33"/>
      <c r="R1920" s="34"/>
    </row>
    <row r="1921" spans="1:18" ht="15.75" customHeight="1">
      <c r="A1921" s="22"/>
      <c r="B1921" s="27" t="s">
        <v>34</v>
      </c>
      <c r="C1921" s="27">
        <v>1128299</v>
      </c>
      <c r="D1921" s="28">
        <v>44425</v>
      </c>
      <c r="E1921" s="27" t="s">
        <v>35</v>
      </c>
      <c r="F1921" s="27" t="s">
        <v>84</v>
      </c>
      <c r="G1921" s="27" t="s">
        <v>67</v>
      </c>
      <c r="H1921" s="27" t="s">
        <v>25</v>
      </c>
      <c r="I1921" s="29">
        <v>0.85000000000000009</v>
      </c>
      <c r="J1921" s="30">
        <v>8250</v>
      </c>
      <c r="K1921" s="31">
        <f t="shared" si="14"/>
        <v>7012.5000000000009</v>
      </c>
      <c r="L1921" s="31">
        <f t="shared" si="15"/>
        <v>2805</v>
      </c>
      <c r="M1921" s="32">
        <v>0.39999999999999997</v>
      </c>
      <c r="O1921" s="37"/>
      <c r="P1921" s="35"/>
      <c r="Q1921" s="33"/>
      <c r="R1921" s="34"/>
    </row>
    <row r="1922" spans="1:18" ht="15.75" customHeight="1">
      <c r="A1922" s="22"/>
      <c r="B1922" s="27" t="s">
        <v>34</v>
      </c>
      <c r="C1922" s="27">
        <v>1128299</v>
      </c>
      <c r="D1922" s="28">
        <v>44425</v>
      </c>
      <c r="E1922" s="27" t="s">
        <v>35</v>
      </c>
      <c r="F1922" s="27" t="s">
        <v>84</v>
      </c>
      <c r="G1922" s="27" t="s">
        <v>67</v>
      </c>
      <c r="H1922" s="27" t="s">
        <v>26</v>
      </c>
      <c r="I1922" s="29">
        <v>0.75000000000000011</v>
      </c>
      <c r="J1922" s="30">
        <v>7000</v>
      </c>
      <c r="K1922" s="31">
        <f t="shared" si="14"/>
        <v>5250.0000000000009</v>
      </c>
      <c r="L1922" s="31">
        <f t="shared" si="15"/>
        <v>2100</v>
      </c>
      <c r="M1922" s="32">
        <v>0.39999999999999997</v>
      </c>
      <c r="O1922" s="37"/>
      <c r="P1922" s="35"/>
      <c r="Q1922" s="33"/>
      <c r="R1922" s="34"/>
    </row>
    <row r="1923" spans="1:18" ht="15.75" customHeight="1">
      <c r="A1923" s="22"/>
      <c r="B1923" s="27" t="s">
        <v>34</v>
      </c>
      <c r="C1923" s="27">
        <v>1128299</v>
      </c>
      <c r="D1923" s="28">
        <v>44425</v>
      </c>
      <c r="E1923" s="27" t="s">
        <v>35</v>
      </c>
      <c r="F1923" s="27" t="s">
        <v>84</v>
      </c>
      <c r="G1923" s="27" t="s">
        <v>67</v>
      </c>
      <c r="H1923" s="27" t="s">
        <v>27</v>
      </c>
      <c r="I1923" s="29">
        <v>0.75000000000000011</v>
      </c>
      <c r="J1923" s="30">
        <v>4750</v>
      </c>
      <c r="K1923" s="31">
        <f t="shared" si="14"/>
        <v>3562.5000000000005</v>
      </c>
      <c r="L1923" s="31">
        <f t="shared" si="15"/>
        <v>1425</v>
      </c>
      <c r="M1923" s="32">
        <v>0.39999999999999997</v>
      </c>
      <c r="O1923" s="37"/>
      <c r="P1923" s="35"/>
      <c r="Q1923" s="33"/>
      <c r="R1923" s="34"/>
    </row>
    <row r="1924" spans="1:18" ht="15.75" customHeight="1">
      <c r="A1924" s="22"/>
      <c r="B1924" s="27" t="s">
        <v>34</v>
      </c>
      <c r="C1924" s="27">
        <v>1128299</v>
      </c>
      <c r="D1924" s="28">
        <v>44425</v>
      </c>
      <c r="E1924" s="27" t="s">
        <v>35</v>
      </c>
      <c r="F1924" s="27" t="s">
        <v>84</v>
      </c>
      <c r="G1924" s="27" t="s">
        <v>67</v>
      </c>
      <c r="H1924" s="27" t="s">
        <v>28</v>
      </c>
      <c r="I1924" s="29">
        <v>0.64999999999999991</v>
      </c>
      <c r="J1924" s="30">
        <v>4750</v>
      </c>
      <c r="K1924" s="31">
        <f t="shared" si="14"/>
        <v>3087.4999999999995</v>
      </c>
      <c r="L1924" s="31">
        <f t="shared" si="15"/>
        <v>1389.3749999999998</v>
      </c>
      <c r="M1924" s="32">
        <v>0.45</v>
      </c>
      <c r="O1924" s="37"/>
      <c r="P1924" s="35"/>
      <c r="Q1924" s="33"/>
      <c r="R1924" s="34"/>
    </row>
    <row r="1925" spans="1:18" ht="15.75" customHeight="1">
      <c r="A1925" s="22"/>
      <c r="B1925" s="27" t="s">
        <v>34</v>
      </c>
      <c r="C1925" s="27">
        <v>1128299</v>
      </c>
      <c r="D1925" s="28">
        <v>44425</v>
      </c>
      <c r="E1925" s="27" t="s">
        <v>35</v>
      </c>
      <c r="F1925" s="27" t="s">
        <v>84</v>
      </c>
      <c r="G1925" s="27" t="s">
        <v>67</v>
      </c>
      <c r="H1925" s="27" t="s">
        <v>29</v>
      </c>
      <c r="I1925" s="29">
        <v>0.7</v>
      </c>
      <c r="J1925" s="30">
        <v>3000</v>
      </c>
      <c r="K1925" s="31">
        <f t="shared" si="14"/>
        <v>2100</v>
      </c>
      <c r="L1925" s="31">
        <f t="shared" si="15"/>
        <v>735</v>
      </c>
      <c r="M1925" s="32">
        <v>0.35</v>
      </c>
      <c r="O1925" s="37"/>
      <c r="P1925" s="35"/>
      <c r="Q1925" s="33"/>
      <c r="R1925" s="34"/>
    </row>
    <row r="1926" spans="1:18" ht="15.75" customHeight="1">
      <c r="A1926" s="22"/>
      <c r="B1926" s="27" t="s">
        <v>34</v>
      </c>
      <c r="C1926" s="27">
        <v>1128299</v>
      </c>
      <c r="D1926" s="28">
        <v>44457</v>
      </c>
      <c r="E1926" s="27" t="s">
        <v>35</v>
      </c>
      <c r="F1926" s="27" t="s">
        <v>84</v>
      </c>
      <c r="G1926" s="27" t="s">
        <v>67</v>
      </c>
      <c r="H1926" s="27" t="s">
        <v>24</v>
      </c>
      <c r="I1926" s="29">
        <v>0.45000000000000012</v>
      </c>
      <c r="J1926" s="30">
        <v>5000</v>
      </c>
      <c r="K1926" s="31">
        <f t="shared" si="14"/>
        <v>2250.0000000000005</v>
      </c>
      <c r="L1926" s="31">
        <f t="shared" si="15"/>
        <v>900.00000000000011</v>
      </c>
      <c r="M1926" s="32">
        <v>0.39999999999999997</v>
      </c>
      <c r="O1926" s="37"/>
      <c r="P1926" s="35"/>
      <c r="Q1926" s="33"/>
      <c r="R1926" s="34"/>
    </row>
    <row r="1927" spans="1:18" ht="15.75" customHeight="1">
      <c r="A1927" s="22"/>
      <c r="B1927" s="27" t="s">
        <v>34</v>
      </c>
      <c r="C1927" s="27">
        <v>1128299</v>
      </c>
      <c r="D1927" s="28">
        <v>44457</v>
      </c>
      <c r="E1927" s="27" t="s">
        <v>35</v>
      </c>
      <c r="F1927" s="27" t="s">
        <v>84</v>
      </c>
      <c r="G1927" s="27" t="s">
        <v>67</v>
      </c>
      <c r="H1927" s="27" t="s">
        <v>25</v>
      </c>
      <c r="I1927" s="29">
        <v>0.50000000000000011</v>
      </c>
      <c r="J1927" s="30">
        <v>5000</v>
      </c>
      <c r="K1927" s="31">
        <f t="shared" si="14"/>
        <v>2500.0000000000005</v>
      </c>
      <c r="L1927" s="31">
        <f t="shared" si="15"/>
        <v>1000.0000000000001</v>
      </c>
      <c r="M1927" s="32">
        <v>0.39999999999999997</v>
      </c>
      <c r="O1927" s="37"/>
      <c r="P1927" s="35"/>
      <c r="Q1927" s="33"/>
      <c r="R1927" s="34"/>
    </row>
    <row r="1928" spans="1:18" ht="15.75" customHeight="1">
      <c r="A1928" s="22"/>
      <c r="B1928" s="27" t="s">
        <v>34</v>
      </c>
      <c r="C1928" s="27">
        <v>1128299</v>
      </c>
      <c r="D1928" s="28">
        <v>44457</v>
      </c>
      <c r="E1928" s="27" t="s">
        <v>35</v>
      </c>
      <c r="F1928" s="27" t="s">
        <v>84</v>
      </c>
      <c r="G1928" s="27" t="s">
        <v>67</v>
      </c>
      <c r="H1928" s="27" t="s">
        <v>26</v>
      </c>
      <c r="I1928" s="29">
        <v>0.45000000000000012</v>
      </c>
      <c r="J1928" s="30">
        <v>3000</v>
      </c>
      <c r="K1928" s="31">
        <f t="shared" si="14"/>
        <v>1350.0000000000005</v>
      </c>
      <c r="L1928" s="31">
        <f t="shared" si="15"/>
        <v>540.00000000000011</v>
      </c>
      <c r="M1928" s="32">
        <v>0.39999999999999997</v>
      </c>
      <c r="O1928" s="37"/>
      <c r="P1928" s="35"/>
      <c r="Q1928" s="33"/>
      <c r="R1928" s="34"/>
    </row>
    <row r="1929" spans="1:18" ht="15.75" customHeight="1">
      <c r="A1929" s="22"/>
      <c r="B1929" s="27" t="s">
        <v>34</v>
      </c>
      <c r="C1929" s="27">
        <v>1128299</v>
      </c>
      <c r="D1929" s="28">
        <v>44457</v>
      </c>
      <c r="E1929" s="27" t="s">
        <v>35</v>
      </c>
      <c r="F1929" s="27" t="s">
        <v>84</v>
      </c>
      <c r="G1929" s="27" t="s">
        <v>67</v>
      </c>
      <c r="H1929" s="27" t="s">
        <v>27</v>
      </c>
      <c r="I1929" s="29">
        <v>0.45000000000000012</v>
      </c>
      <c r="J1929" s="30">
        <v>2500</v>
      </c>
      <c r="K1929" s="31">
        <f t="shared" si="14"/>
        <v>1125.0000000000002</v>
      </c>
      <c r="L1929" s="31">
        <f t="shared" si="15"/>
        <v>450.00000000000006</v>
      </c>
      <c r="M1929" s="32">
        <v>0.39999999999999997</v>
      </c>
      <c r="O1929" s="37"/>
      <c r="P1929" s="35"/>
      <c r="Q1929" s="33"/>
      <c r="R1929" s="34"/>
    </row>
    <row r="1930" spans="1:18" ht="15.75" customHeight="1">
      <c r="A1930" s="22"/>
      <c r="B1930" s="27" t="s">
        <v>34</v>
      </c>
      <c r="C1930" s="27">
        <v>1128299</v>
      </c>
      <c r="D1930" s="28">
        <v>44457</v>
      </c>
      <c r="E1930" s="27" t="s">
        <v>35</v>
      </c>
      <c r="F1930" s="27" t="s">
        <v>84</v>
      </c>
      <c r="G1930" s="27" t="s">
        <v>67</v>
      </c>
      <c r="H1930" s="27" t="s">
        <v>28</v>
      </c>
      <c r="I1930" s="29">
        <v>0.55000000000000004</v>
      </c>
      <c r="J1930" s="30">
        <v>2750</v>
      </c>
      <c r="K1930" s="31">
        <f t="shared" si="14"/>
        <v>1512.5000000000002</v>
      </c>
      <c r="L1930" s="31">
        <f t="shared" si="15"/>
        <v>680.62500000000011</v>
      </c>
      <c r="M1930" s="32">
        <v>0.45</v>
      </c>
      <c r="O1930" s="37"/>
      <c r="P1930" s="35"/>
      <c r="Q1930" s="33"/>
      <c r="R1930" s="34"/>
    </row>
    <row r="1931" spans="1:18" ht="15.75" customHeight="1">
      <c r="A1931" s="22"/>
      <c r="B1931" s="27" t="s">
        <v>34</v>
      </c>
      <c r="C1931" s="27">
        <v>1128299</v>
      </c>
      <c r="D1931" s="28">
        <v>44457</v>
      </c>
      <c r="E1931" s="27" t="s">
        <v>35</v>
      </c>
      <c r="F1931" s="27" t="s">
        <v>84</v>
      </c>
      <c r="G1931" s="27" t="s">
        <v>67</v>
      </c>
      <c r="H1931" s="27" t="s">
        <v>29</v>
      </c>
      <c r="I1931" s="29">
        <v>0.39999999999999997</v>
      </c>
      <c r="J1931" s="30">
        <v>3000</v>
      </c>
      <c r="K1931" s="31">
        <f t="shared" si="14"/>
        <v>1200</v>
      </c>
      <c r="L1931" s="31">
        <f t="shared" si="15"/>
        <v>420</v>
      </c>
      <c r="M1931" s="32">
        <v>0.35</v>
      </c>
      <c r="O1931" s="37"/>
      <c r="P1931" s="35"/>
      <c r="Q1931" s="33"/>
      <c r="R1931" s="34"/>
    </row>
    <row r="1932" spans="1:18" ht="15.75" customHeight="1">
      <c r="A1932" s="22"/>
      <c r="B1932" s="27" t="s">
        <v>34</v>
      </c>
      <c r="C1932" s="27">
        <v>1128299</v>
      </c>
      <c r="D1932" s="28">
        <v>44486</v>
      </c>
      <c r="E1932" s="27" t="s">
        <v>35</v>
      </c>
      <c r="F1932" s="27" t="s">
        <v>84</v>
      </c>
      <c r="G1932" s="27" t="s">
        <v>67</v>
      </c>
      <c r="H1932" s="27" t="s">
        <v>24</v>
      </c>
      <c r="I1932" s="29">
        <v>0.35000000000000003</v>
      </c>
      <c r="J1932" s="30">
        <v>4000</v>
      </c>
      <c r="K1932" s="31">
        <f t="shared" si="14"/>
        <v>1400.0000000000002</v>
      </c>
      <c r="L1932" s="31">
        <f t="shared" si="15"/>
        <v>560</v>
      </c>
      <c r="M1932" s="32">
        <v>0.39999999999999997</v>
      </c>
      <c r="O1932" s="37"/>
      <c r="P1932" s="35"/>
      <c r="Q1932" s="33"/>
      <c r="R1932" s="34"/>
    </row>
    <row r="1933" spans="1:18" ht="15.75" customHeight="1">
      <c r="A1933" s="22"/>
      <c r="B1933" s="27" t="s">
        <v>34</v>
      </c>
      <c r="C1933" s="27">
        <v>1128299</v>
      </c>
      <c r="D1933" s="28">
        <v>44486</v>
      </c>
      <c r="E1933" s="27" t="s">
        <v>35</v>
      </c>
      <c r="F1933" s="27" t="s">
        <v>84</v>
      </c>
      <c r="G1933" s="27" t="s">
        <v>67</v>
      </c>
      <c r="H1933" s="27" t="s">
        <v>25</v>
      </c>
      <c r="I1933" s="29">
        <v>0.50000000000000011</v>
      </c>
      <c r="J1933" s="30">
        <v>5750</v>
      </c>
      <c r="K1933" s="31">
        <f t="shared" si="14"/>
        <v>2875.0000000000005</v>
      </c>
      <c r="L1933" s="31">
        <f t="shared" si="15"/>
        <v>1150</v>
      </c>
      <c r="M1933" s="32">
        <v>0.39999999999999997</v>
      </c>
      <c r="O1933" s="37"/>
      <c r="P1933" s="35"/>
      <c r="Q1933" s="33"/>
      <c r="R1933" s="34"/>
    </row>
    <row r="1934" spans="1:18" ht="15.75" customHeight="1">
      <c r="A1934" s="22"/>
      <c r="B1934" s="27" t="s">
        <v>34</v>
      </c>
      <c r="C1934" s="27">
        <v>1128299</v>
      </c>
      <c r="D1934" s="28">
        <v>44486</v>
      </c>
      <c r="E1934" s="27" t="s">
        <v>35</v>
      </c>
      <c r="F1934" s="27" t="s">
        <v>84</v>
      </c>
      <c r="G1934" s="27" t="s">
        <v>67</v>
      </c>
      <c r="H1934" s="27" t="s">
        <v>26</v>
      </c>
      <c r="I1934" s="29">
        <v>0.45000000000000012</v>
      </c>
      <c r="J1934" s="30">
        <v>4000</v>
      </c>
      <c r="K1934" s="31">
        <f t="shared" si="14"/>
        <v>1800.0000000000005</v>
      </c>
      <c r="L1934" s="31">
        <f t="shared" si="15"/>
        <v>720.00000000000011</v>
      </c>
      <c r="M1934" s="32">
        <v>0.39999999999999997</v>
      </c>
      <c r="O1934" s="37"/>
      <c r="P1934" s="35"/>
      <c r="Q1934" s="33"/>
      <c r="R1934" s="34"/>
    </row>
    <row r="1935" spans="1:18" ht="15.75" customHeight="1">
      <c r="A1935" s="22"/>
      <c r="B1935" s="27" t="s">
        <v>34</v>
      </c>
      <c r="C1935" s="27">
        <v>1128299</v>
      </c>
      <c r="D1935" s="28">
        <v>44486</v>
      </c>
      <c r="E1935" s="27" t="s">
        <v>35</v>
      </c>
      <c r="F1935" s="27" t="s">
        <v>84</v>
      </c>
      <c r="G1935" s="27" t="s">
        <v>67</v>
      </c>
      <c r="H1935" s="27" t="s">
        <v>27</v>
      </c>
      <c r="I1935" s="29">
        <v>0.40000000000000008</v>
      </c>
      <c r="J1935" s="30">
        <v>3750</v>
      </c>
      <c r="K1935" s="31">
        <f t="shared" si="14"/>
        <v>1500.0000000000002</v>
      </c>
      <c r="L1935" s="31">
        <f t="shared" si="15"/>
        <v>600</v>
      </c>
      <c r="M1935" s="32">
        <v>0.39999999999999997</v>
      </c>
      <c r="O1935" s="37"/>
      <c r="P1935" s="35"/>
      <c r="Q1935" s="33"/>
      <c r="R1935" s="34"/>
    </row>
    <row r="1936" spans="1:18" ht="15.75" customHeight="1">
      <c r="A1936" s="22"/>
      <c r="B1936" s="27" t="s">
        <v>34</v>
      </c>
      <c r="C1936" s="27">
        <v>1128299</v>
      </c>
      <c r="D1936" s="28">
        <v>44486</v>
      </c>
      <c r="E1936" s="27" t="s">
        <v>35</v>
      </c>
      <c r="F1936" s="27" t="s">
        <v>84</v>
      </c>
      <c r="G1936" s="27" t="s">
        <v>67</v>
      </c>
      <c r="H1936" s="27" t="s">
        <v>28</v>
      </c>
      <c r="I1936" s="29">
        <v>0.5</v>
      </c>
      <c r="J1936" s="30">
        <v>3500</v>
      </c>
      <c r="K1936" s="31">
        <f t="shared" si="14"/>
        <v>1750</v>
      </c>
      <c r="L1936" s="31">
        <f t="shared" si="15"/>
        <v>787.5</v>
      </c>
      <c r="M1936" s="32">
        <v>0.45</v>
      </c>
      <c r="O1936" s="37"/>
      <c r="P1936" s="35"/>
      <c r="Q1936" s="33"/>
      <c r="R1936" s="34"/>
    </row>
    <row r="1937" spans="1:18" ht="15.75" customHeight="1">
      <c r="A1937" s="22"/>
      <c r="B1937" s="27" t="s">
        <v>34</v>
      </c>
      <c r="C1937" s="27">
        <v>1128299</v>
      </c>
      <c r="D1937" s="28">
        <v>44486</v>
      </c>
      <c r="E1937" s="27" t="s">
        <v>35</v>
      </c>
      <c r="F1937" s="27" t="s">
        <v>84</v>
      </c>
      <c r="G1937" s="27" t="s">
        <v>67</v>
      </c>
      <c r="H1937" s="27" t="s">
        <v>29</v>
      </c>
      <c r="I1937" s="29">
        <v>0.55000000000000004</v>
      </c>
      <c r="J1937" s="30">
        <v>4000</v>
      </c>
      <c r="K1937" s="31">
        <f t="shared" si="14"/>
        <v>2200</v>
      </c>
      <c r="L1937" s="31">
        <f t="shared" si="15"/>
        <v>770</v>
      </c>
      <c r="M1937" s="32">
        <v>0.35</v>
      </c>
      <c r="O1937" s="37"/>
      <c r="P1937" s="35"/>
      <c r="Q1937" s="33"/>
      <c r="R1937" s="34"/>
    </row>
    <row r="1938" spans="1:18" ht="15.75" customHeight="1">
      <c r="A1938" s="22"/>
      <c r="B1938" s="27" t="s">
        <v>34</v>
      </c>
      <c r="C1938" s="27">
        <v>1128299</v>
      </c>
      <c r="D1938" s="28">
        <v>44517</v>
      </c>
      <c r="E1938" s="27" t="s">
        <v>35</v>
      </c>
      <c r="F1938" s="27" t="s">
        <v>84</v>
      </c>
      <c r="G1938" s="27" t="s">
        <v>67</v>
      </c>
      <c r="H1938" s="27" t="s">
        <v>24</v>
      </c>
      <c r="I1938" s="29">
        <v>0.40000000000000008</v>
      </c>
      <c r="J1938" s="30">
        <v>6250</v>
      </c>
      <c r="K1938" s="31">
        <f t="shared" si="14"/>
        <v>2500.0000000000005</v>
      </c>
      <c r="L1938" s="31">
        <f t="shared" si="15"/>
        <v>1000.0000000000001</v>
      </c>
      <c r="M1938" s="32">
        <v>0.39999999999999997</v>
      </c>
      <c r="O1938" s="37"/>
      <c r="P1938" s="35"/>
      <c r="Q1938" s="33"/>
      <c r="R1938" s="34"/>
    </row>
    <row r="1939" spans="1:18" ht="15.75" customHeight="1">
      <c r="A1939" s="22"/>
      <c r="B1939" s="27" t="s">
        <v>34</v>
      </c>
      <c r="C1939" s="27">
        <v>1128299</v>
      </c>
      <c r="D1939" s="28">
        <v>44517</v>
      </c>
      <c r="E1939" s="27" t="s">
        <v>35</v>
      </c>
      <c r="F1939" s="27" t="s">
        <v>84</v>
      </c>
      <c r="G1939" s="27" t="s">
        <v>67</v>
      </c>
      <c r="H1939" s="27" t="s">
        <v>25</v>
      </c>
      <c r="I1939" s="29">
        <v>0.45000000000000012</v>
      </c>
      <c r="J1939" s="30">
        <v>7000</v>
      </c>
      <c r="K1939" s="31">
        <f t="shared" si="14"/>
        <v>3150.0000000000009</v>
      </c>
      <c r="L1939" s="31">
        <f t="shared" si="15"/>
        <v>1260.0000000000002</v>
      </c>
      <c r="M1939" s="32">
        <v>0.39999999999999997</v>
      </c>
      <c r="O1939" s="37"/>
      <c r="P1939" s="35"/>
      <c r="Q1939" s="33"/>
      <c r="R1939" s="34"/>
    </row>
    <row r="1940" spans="1:18" ht="15.75" customHeight="1">
      <c r="A1940" s="22"/>
      <c r="B1940" s="27" t="s">
        <v>34</v>
      </c>
      <c r="C1940" s="27">
        <v>1128299</v>
      </c>
      <c r="D1940" s="28">
        <v>44517</v>
      </c>
      <c r="E1940" s="27" t="s">
        <v>35</v>
      </c>
      <c r="F1940" s="27" t="s">
        <v>84</v>
      </c>
      <c r="G1940" s="27" t="s">
        <v>67</v>
      </c>
      <c r="H1940" s="27" t="s">
        <v>26</v>
      </c>
      <c r="I1940" s="29">
        <v>0.40000000000000008</v>
      </c>
      <c r="J1940" s="30">
        <v>5250</v>
      </c>
      <c r="K1940" s="31">
        <f t="shared" si="14"/>
        <v>2100.0000000000005</v>
      </c>
      <c r="L1940" s="31">
        <f t="shared" si="15"/>
        <v>840.00000000000011</v>
      </c>
      <c r="M1940" s="32">
        <v>0.39999999999999997</v>
      </c>
      <c r="O1940" s="37"/>
      <c r="P1940" s="35"/>
      <c r="Q1940" s="33"/>
      <c r="R1940" s="34"/>
    </row>
    <row r="1941" spans="1:18" ht="15.75" customHeight="1">
      <c r="A1941" s="22"/>
      <c r="B1941" s="27" t="s">
        <v>34</v>
      </c>
      <c r="C1941" s="27">
        <v>1128299</v>
      </c>
      <c r="D1941" s="28">
        <v>44517</v>
      </c>
      <c r="E1941" s="27" t="s">
        <v>35</v>
      </c>
      <c r="F1941" s="27" t="s">
        <v>84</v>
      </c>
      <c r="G1941" s="27" t="s">
        <v>67</v>
      </c>
      <c r="H1941" s="27" t="s">
        <v>27</v>
      </c>
      <c r="I1941" s="29">
        <v>0.50000000000000011</v>
      </c>
      <c r="J1941" s="30">
        <v>5000</v>
      </c>
      <c r="K1941" s="31">
        <f t="shared" si="14"/>
        <v>2500.0000000000005</v>
      </c>
      <c r="L1941" s="31">
        <f t="shared" si="15"/>
        <v>1000.0000000000001</v>
      </c>
      <c r="M1941" s="32">
        <v>0.39999999999999997</v>
      </c>
      <c r="O1941" s="37"/>
      <c r="P1941" s="35"/>
      <c r="Q1941" s="33"/>
      <c r="R1941" s="34"/>
    </row>
    <row r="1942" spans="1:18" ht="15.75" customHeight="1">
      <c r="A1942" s="22"/>
      <c r="B1942" s="27" t="s">
        <v>34</v>
      </c>
      <c r="C1942" s="27">
        <v>1128299</v>
      </c>
      <c r="D1942" s="28">
        <v>44517</v>
      </c>
      <c r="E1942" s="27" t="s">
        <v>35</v>
      </c>
      <c r="F1942" s="27" t="s">
        <v>84</v>
      </c>
      <c r="G1942" s="27" t="s">
        <v>67</v>
      </c>
      <c r="H1942" s="27" t="s">
        <v>28</v>
      </c>
      <c r="I1942" s="29">
        <v>0.70000000000000007</v>
      </c>
      <c r="J1942" s="30">
        <v>4750</v>
      </c>
      <c r="K1942" s="31">
        <f t="shared" si="14"/>
        <v>3325.0000000000005</v>
      </c>
      <c r="L1942" s="31">
        <f t="shared" si="15"/>
        <v>1496.2500000000002</v>
      </c>
      <c r="M1942" s="32">
        <v>0.45</v>
      </c>
      <c r="O1942" s="37"/>
      <c r="P1942" s="35"/>
      <c r="Q1942" s="33"/>
      <c r="R1942" s="34"/>
    </row>
    <row r="1943" spans="1:18" ht="15.75" customHeight="1">
      <c r="A1943" s="22"/>
      <c r="B1943" s="27" t="s">
        <v>34</v>
      </c>
      <c r="C1943" s="27">
        <v>1128299</v>
      </c>
      <c r="D1943" s="28">
        <v>44517</v>
      </c>
      <c r="E1943" s="27" t="s">
        <v>35</v>
      </c>
      <c r="F1943" s="27" t="s">
        <v>84</v>
      </c>
      <c r="G1943" s="27" t="s">
        <v>67</v>
      </c>
      <c r="H1943" s="27" t="s">
        <v>29</v>
      </c>
      <c r="I1943" s="29">
        <v>0.8500000000000002</v>
      </c>
      <c r="J1943" s="30">
        <v>6000</v>
      </c>
      <c r="K1943" s="31">
        <f t="shared" si="14"/>
        <v>5100.0000000000009</v>
      </c>
      <c r="L1943" s="31">
        <f t="shared" si="15"/>
        <v>1785.0000000000002</v>
      </c>
      <c r="M1943" s="32">
        <v>0.35</v>
      </c>
      <c r="O1943" s="37"/>
      <c r="P1943" s="35"/>
      <c r="Q1943" s="33"/>
      <c r="R1943" s="34"/>
    </row>
    <row r="1944" spans="1:18" ht="15.75" customHeight="1">
      <c r="A1944" s="22"/>
      <c r="B1944" s="27" t="s">
        <v>34</v>
      </c>
      <c r="C1944" s="27">
        <v>1128299</v>
      </c>
      <c r="D1944" s="28">
        <v>44546</v>
      </c>
      <c r="E1944" s="27" t="s">
        <v>35</v>
      </c>
      <c r="F1944" s="27" t="s">
        <v>84</v>
      </c>
      <c r="G1944" s="27" t="s">
        <v>67</v>
      </c>
      <c r="H1944" s="27" t="s">
        <v>24</v>
      </c>
      <c r="I1944" s="29">
        <v>0.70000000000000018</v>
      </c>
      <c r="J1944" s="30">
        <v>8000</v>
      </c>
      <c r="K1944" s="31">
        <f t="shared" si="14"/>
        <v>5600.0000000000018</v>
      </c>
      <c r="L1944" s="31">
        <f t="shared" si="15"/>
        <v>2240.0000000000005</v>
      </c>
      <c r="M1944" s="32">
        <v>0.39999999999999997</v>
      </c>
      <c r="O1944" s="37"/>
      <c r="P1944" s="35"/>
      <c r="Q1944" s="33"/>
      <c r="R1944" s="34"/>
    </row>
    <row r="1945" spans="1:18" ht="15.75" customHeight="1">
      <c r="A1945" s="22"/>
      <c r="B1945" s="27" t="s">
        <v>34</v>
      </c>
      <c r="C1945" s="27">
        <v>1128299</v>
      </c>
      <c r="D1945" s="28">
        <v>44546</v>
      </c>
      <c r="E1945" s="27" t="s">
        <v>35</v>
      </c>
      <c r="F1945" s="27" t="s">
        <v>84</v>
      </c>
      <c r="G1945" s="27" t="s">
        <v>67</v>
      </c>
      <c r="H1945" s="27" t="s">
        <v>25</v>
      </c>
      <c r="I1945" s="29">
        <v>0.80000000000000027</v>
      </c>
      <c r="J1945" s="30">
        <v>8000</v>
      </c>
      <c r="K1945" s="31">
        <f t="shared" si="14"/>
        <v>6400.0000000000018</v>
      </c>
      <c r="L1945" s="31">
        <f t="shared" si="15"/>
        <v>2560.0000000000005</v>
      </c>
      <c r="M1945" s="32">
        <v>0.39999999999999997</v>
      </c>
      <c r="O1945" s="37"/>
      <c r="P1945" s="35"/>
      <c r="Q1945" s="33"/>
      <c r="R1945" s="34"/>
    </row>
    <row r="1946" spans="1:18" ht="15.75" customHeight="1">
      <c r="A1946" s="22"/>
      <c r="B1946" s="27" t="s">
        <v>34</v>
      </c>
      <c r="C1946" s="27">
        <v>1128299</v>
      </c>
      <c r="D1946" s="28">
        <v>44546</v>
      </c>
      <c r="E1946" s="27" t="s">
        <v>35</v>
      </c>
      <c r="F1946" s="27" t="s">
        <v>84</v>
      </c>
      <c r="G1946" s="27" t="s">
        <v>67</v>
      </c>
      <c r="H1946" s="27" t="s">
        <v>26</v>
      </c>
      <c r="I1946" s="29">
        <v>0.75000000000000022</v>
      </c>
      <c r="J1946" s="30">
        <v>6000</v>
      </c>
      <c r="K1946" s="31">
        <f t="shared" si="14"/>
        <v>4500.0000000000009</v>
      </c>
      <c r="L1946" s="31">
        <f t="shared" si="15"/>
        <v>1800.0000000000002</v>
      </c>
      <c r="M1946" s="32">
        <v>0.39999999999999997</v>
      </c>
      <c r="O1946" s="37"/>
      <c r="P1946" s="35"/>
      <c r="Q1946" s="33"/>
      <c r="R1946" s="34"/>
    </row>
    <row r="1947" spans="1:18" ht="15.75" customHeight="1">
      <c r="A1947" s="22"/>
      <c r="B1947" s="27" t="s">
        <v>34</v>
      </c>
      <c r="C1947" s="27">
        <v>1128299</v>
      </c>
      <c r="D1947" s="28">
        <v>44546</v>
      </c>
      <c r="E1947" s="27" t="s">
        <v>35</v>
      </c>
      <c r="F1947" s="27" t="s">
        <v>84</v>
      </c>
      <c r="G1947" s="27" t="s">
        <v>67</v>
      </c>
      <c r="H1947" s="27" t="s">
        <v>27</v>
      </c>
      <c r="I1947" s="29">
        <v>0.75000000000000022</v>
      </c>
      <c r="J1947" s="30">
        <v>6000</v>
      </c>
      <c r="K1947" s="31">
        <f t="shared" si="14"/>
        <v>4500.0000000000009</v>
      </c>
      <c r="L1947" s="31">
        <f t="shared" si="15"/>
        <v>1800.0000000000002</v>
      </c>
      <c r="M1947" s="32">
        <v>0.39999999999999997</v>
      </c>
      <c r="O1947" s="37"/>
      <c r="P1947" s="35"/>
      <c r="Q1947" s="33"/>
      <c r="R1947" s="34"/>
    </row>
    <row r="1948" spans="1:18" ht="15.75" customHeight="1">
      <c r="A1948" s="22"/>
      <c r="B1948" s="27" t="s">
        <v>34</v>
      </c>
      <c r="C1948" s="27">
        <v>1128299</v>
      </c>
      <c r="D1948" s="28">
        <v>44546</v>
      </c>
      <c r="E1948" s="27" t="s">
        <v>35</v>
      </c>
      <c r="F1948" s="27" t="s">
        <v>84</v>
      </c>
      <c r="G1948" s="27" t="s">
        <v>67</v>
      </c>
      <c r="H1948" s="27" t="s">
        <v>28</v>
      </c>
      <c r="I1948" s="29">
        <v>0.8500000000000002</v>
      </c>
      <c r="J1948" s="30">
        <v>5250</v>
      </c>
      <c r="K1948" s="31">
        <f t="shared" si="14"/>
        <v>4462.5000000000009</v>
      </c>
      <c r="L1948" s="31">
        <f t="shared" si="15"/>
        <v>2008.1250000000005</v>
      </c>
      <c r="M1948" s="32">
        <v>0.45</v>
      </c>
      <c r="O1948" s="37"/>
      <c r="P1948" s="35"/>
      <c r="Q1948" s="33"/>
      <c r="R1948" s="34"/>
    </row>
    <row r="1949" spans="1:18" ht="15.75" customHeight="1">
      <c r="A1949" s="22"/>
      <c r="B1949" s="27" t="s">
        <v>34</v>
      </c>
      <c r="C1949" s="27">
        <v>1128299</v>
      </c>
      <c r="D1949" s="28">
        <v>44546</v>
      </c>
      <c r="E1949" s="27" t="s">
        <v>35</v>
      </c>
      <c r="F1949" s="27" t="s">
        <v>84</v>
      </c>
      <c r="G1949" s="27" t="s">
        <v>67</v>
      </c>
      <c r="H1949" s="27" t="s">
        <v>29</v>
      </c>
      <c r="I1949" s="29">
        <v>0.90000000000000024</v>
      </c>
      <c r="J1949" s="30">
        <v>6250</v>
      </c>
      <c r="K1949" s="31">
        <f t="shared" si="14"/>
        <v>5625.0000000000018</v>
      </c>
      <c r="L1949" s="31">
        <f t="shared" si="15"/>
        <v>1968.7500000000005</v>
      </c>
      <c r="M1949" s="32">
        <v>0.35</v>
      </c>
      <c r="O1949" s="37"/>
      <c r="P1949" s="35"/>
      <c r="Q1949" s="33"/>
      <c r="R1949" s="34"/>
    </row>
    <row r="1950" spans="1:18" ht="15.75" customHeight="1">
      <c r="A1950" s="22" t="s">
        <v>46</v>
      </c>
      <c r="B1950" s="27" t="s">
        <v>30</v>
      </c>
      <c r="C1950" s="27">
        <v>1197831</v>
      </c>
      <c r="D1950" s="28">
        <v>44201</v>
      </c>
      <c r="E1950" s="27" t="s">
        <v>31</v>
      </c>
      <c r="F1950" s="27" t="s">
        <v>85</v>
      </c>
      <c r="G1950" s="27" t="s">
        <v>86</v>
      </c>
      <c r="H1950" s="27" t="s">
        <v>24</v>
      </c>
      <c r="I1950" s="29">
        <v>0.2</v>
      </c>
      <c r="J1950" s="30">
        <v>6750</v>
      </c>
      <c r="K1950" s="31">
        <f t="shared" si="14"/>
        <v>1350</v>
      </c>
      <c r="L1950" s="31">
        <f t="shared" si="15"/>
        <v>405</v>
      </c>
      <c r="M1950" s="32">
        <v>0.3</v>
      </c>
      <c r="O1950" s="37"/>
      <c r="P1950" s="35"/>
      <c r="Q1950" s="33"/>
      <c r="R1950" s="34"/>
    </row>
    <row r="1951" spans="1:18" ht="15.75" customHeight="1">
      <c r="A1951" s="22"/>
      <c r="B1951" s="27" t="s">
        <v>30</v>
      </c>
      <c r="C1951" s="27">
        <v>1197831</v>
      </c>
      <c r="D1951" s="28">
        <v>44201</v>
      </c>
      <c r="E1951" s="27" t="s">
        <v>31</v>
      </c>
      <c r="F1951" s="27" t="s">
        <v>85</v>
      </c>
      <c r="G1951" s="27" t="s">
        <v>86</v>
      </c>
      <c r="H1951" s="27" t="s">
        <v>25</v>
      </c>
      <c r="I1951" s="29">
        <v>0.3</v>
      </c>
      <c r="J1951" s="30">
        <v>6750</v>
      </c>
      <c r="K1951" s="31">
        <f t="shared" si="14"/>
        <v>2025</v>
      </c>
      <c r="L1951" s="31">
        <f t="shared" si="15"/>
        <v>607.5</v>
      </c>
      <c r="M1951" s="32">
        <v>0.3</v>
      </c>
      <c r="O1951" s="37"/>
      <c r="P1951" s="35"/>
      <c r="Q1951" s="33"/>
      <c r="R1951" s="34"/>
    </row>
    <row r="1952" spans="1:18" ht="15.75" customHeight="1">
      <c r="A1952" s="22"/>
      <c r="B1952" s="27" t="s">
        <v>30</v>
      </c>
      <c r="C1952" s="27">
        <v>1197831</v>
      </c>
      <c r="D1952" s="28">
        <v>44201</v>
      </c>
      <c r="E1952" s="27" t="s">
        <v>31</v>
      </c>
      <c r="F1952" s="27" t="s">
        <v>85</v>
      </c>
      <c r="G1952" s="27" t="s">
        <v>86</v>
      </c>
      <c r="H1952" s="27" t="s">
        <v>26</v>
      </c>
      <c r="I1952" s="29">
        <v>0.3</v>
      </c>
      <c r="J1952" s="30">
        <v>4750</v>
      </c>
      <c r="K1952" s="31">
        <f t="shared" si="14"/>
        <v>1425</v>
      </c>
      <c r="L1952" s="31">
        <f t="shared" si="15"/>
        <v>427.5</v>
      </c>
      <c r="M1952" s="32">
        <v>0.3</v>
      </c>
      <c r="O1952" s="37"/>
      <c r="P1952" s="35"/>
      <c r="Q1952" s="33"/>
      <c r="R1952" s="34"/>
    </row>
    <row r="1953" spans="1:18" ht="15.75" customHeight="1">
      <c r="A1953" s="22"/>
      <c r="B1953" s="27" t="s">
        <v>30</v>
      </c>
      <c r="C1953" s="27">
        <v>1197831</v>
      </c>
      <c r="D1953" s="28">
        <v>44201</v>
      </c>
      <c r="E1953" s="27" t="s">
        <v>31</v>
      </c>
      <c r="F1953" s="27" t="s">
        <v>85</v>
      </c>
      <c r="G1953" s="27" t="s">
        <v>86</v>
      </c>
      <c r="H1953" s="27" t="s">
        <v>27</v>
      </c>
      <c r="I1953" s="29">
        <v>0.35</v>
      </c>
      <c r="J1953" s="30">
        <v>4750</v>
      </c>
      <c r="K1953" s="31">
        <f t="shared" si="14"/>
        <v>1662.5</v>
      </c>
      <c r="L1953" s="31">
        <f t="shared" si="15"/>
        <v>665</v>
      </c>
      <c r="M1953" s="32">
        <v>0.4</v>
      </c>
      <c r="O1953" s="37"/>
      <c r="P1953" s="35"/>
      <c r="Q1953" s="33"/>
      <c r="R1953" s="34"/>
    </row>
    <row r="1954" spans="1:18" ht="15.75" customHeight="1">
      <c r="A1954" s="22"/>
      <c r="B1954" s="27" t="s">
        <v>30</v>
      </c>
      <c r="C1954" s="27">
        <v>1197831</v>
      </c>
      <c r="D1954" s="28">
        <v>44201</v>
      </c>
      <c r="E1954" s="27" t="s">
        <v>31</v>
      </c>
      <c r="F1954" s="27" t="s">
        <v>85</v>
      </c>
      <c r="G1954" s="27" t="s">
        <v>86</v>
      </c>
      <c r="H1954" s="27" t="s">
        <v>28</v>
      </c>
      <c r="I1954" s="29">
        <v>0.4</v>
      </c>
      <c r="J1954" s="30">
        <v>3250</v>
      </c>
      <c r="K1954" s="31">
        <f t="shared" si="14"/>
        <v>1300</v>
      </c>
      <c r="L1954" s="31">
        <f t="shared" si="15"/>
        <v>325</v>
      </c>
      <c r="M1954" s="32">
        <v>0.25</v>
      </c>
      <c r="O1954" s="37"/>
      <c r="P1954" s="35"/>
      <c r="Q1954" s="33"/>
      <c r="R1954" s="34"/>
    </row>
    <row r="1955" spans="1:18" ht="15.75" customHeight="1">
      <c r="A1955" s="22"/>
      <c r="B1955" s="27" t="s">
        <v>30</v>
      </c>
      <c r="C1955" s="27">
        <v>1197831</v>
      </c>
      <c r="D1955" s="28">
        <v>44201</v>
      </c>
      <c r="E1955" s="27" t="s">
        <v>31</v>
      </c>
      <c r="F1955" s="27" t="s">
        <v>85</v>
      </c>
      <c r="G1955" s="27" t="s">
        <v>86</v>
      </c>
      <c r="H1955" s="27" t="s">
        <v>29</v>
      </c>
      <c r="I1955" s="29">
        <v>0.35</v>
      </c>
      <c r="J1955" s="30">
        <v>4750</v>
      </c>
      <c r="K1955" s="31">
        <f t="shared" si="14"/>
        <v>1662.5</v>
      </c>
      <c r="L1955" s="31">
        <f t="shared" si="15"/>
        <v>748.125</v>
      </c>
      <c r="M1955" s="32">
        <v>0.45</v>
      </c>
      <c r="O1955" s="37"/>
      <c r="P1955" s="35"/>
      <c r="Q1955" s="33"/>
      <c r="R1955" s="34"/>
    </row>
    <row r="1956" spans="1:18" ht="15.75" customHeight="1">
      <c r="A1956" s="22"/>
      <c r="B1956" s="27" t="s">
        <v>30</v>
      </c>
      <c r="C1956" s="27">
        <v>1197831</v>
      </c>
      <c r="D1956" s="28">
        <v>44231</v>
      </c>
      <c r="E1956" s="27" t="s">
        <v>31</v>
      </c>
      <c r="F1956" s="27" t="s">
        <v>85</v>
      </c>
      <c r="G1956" s="27" t="s">
        <v>86</v>
      </c>
      <c r="H1956" s="27" t="s">
        <v>24</v>
      </c>
      <c r="I1956" s="29">
        <v>0.25</v>
      </c>
      <c r="J1956" s="30">
        <v>6250</v>
      </c>
      <c r="K1956" s="31">
        <f t="shared" si="14"/>
        <v>1562.5</v>
      </c>
      <c r="L1956" s="31">
        <f t="shared" si="15"/>
        <v>468.75</v>
      </c>
      <c r="M1956" s="32">
        <v>0.3</v>
      </c>
      <c r="O1956" s="37"/>
      <c r="P1956" s="35"/>
      <c r="Q1956" s="33"/>
      <c r="R1956" s="34"/>
    </row>
    <row r="1957" spans="1:18" ht="15.75" customHeight="1">
      <c r="A1957" s="22"/>
      <c r="B1957" s="27" t="s">
        <v>30</v>
      </c>
      <c r="C1957" s="27">
        <v>1197831</v>
      </c>
      <c r="D1957" s="28">
        <v>44231</v>
      </c>
      <c r="E1957" s="27" t="s">
        <v>31</v>
      </c>
      <c r="F1957" s="27" t="s">
        <v>85</v>
      </c>
      <c r="G1957" s="27" t="s">
        <v>86</v>
      </c>
      <c r="H1957" s="27" t="s">
        <v>25</v>
      </c>
      <c r="I1957" s="29">
        <v>0.35</v>
      </c>
      <c r="J1957" s="30">
        <v>6000</v>
      </c>
      <c r="K1957" s="31">
        <f t="shared" si="14"/>
        <v>2100</v>
      </c>
      <c r="L1957" s="31">
        <f t="shared" si="15"/>
        <v>630</v>
      </c>
      <c r="M1957" s="32">
        <v>0.3</v>
      </c>
      <c r="O1957" s="37"/>
      <c r="P1957" s="35"/>
      <c r="Q1957" s="33"/>
      <c r="R1957" s="34"/>
    </row>
    <row r="1958" spans="1:18" ht="15.75" customHeight="1">
      <c r="A1958" s="22"/>
      <c r="B1958" s="27" t="s">
        <v>30</v>
      </c>
      <c r="C1958" s="27">
        <v>1197831</v>
      </c>
      <c r="D1958" s="28">
        <v>44231</v>
      </c>
      <c r="E1958" s="27" t="s">
        <v>31</v>
      </c>
      <c r="F1958" s="27" t="s">
        <v>85</v>
      </c>
      <c r="G1958" s="27" t="s">
        <v>86</v>
      </c>
      <c r="H1958" s="27" t="s">
        <v>26</v>
      </c>
      <c r="I1958" s="29">
        <v>0.35</v>
      </c>
      <c r="J1958" s="30">
        <v>4250</v>
      </c>
      <c r="K1958" s="31">
        <f t="shared" si="14"/>
        <v>1487.5</v>
      </c>
      <c r="L1958" s="31">
        <f t="shared" si="15"/>
        <v>446.25</v>
      </c>
      <c r="M1958" s="32">
        <v>0.3</v>
      </c>
      <c r="O1958" s="37"/>
      <c r="P1958" s="35"/>
      <c r="Q1958" s="33"/>
      <c r="R1958" s="34"/>
    </row>
    <row r="1959" spans="1:18" ht="15.75" customHeight="1">
      <c r="A1959" s="22"/>
      <c r="B1959" s="27" t="s">
        <v>30</v>
      </c>
      <c r="C1959" s="27">
        <v>1197831</v>
      </c>
      <c r="D1959" s="28">
        <v>44231</v>
      </c>
      <c r="E1959" s="27" t="s">
        <v>31</v>
      </c>
      <c r="F1959" s="27" t="s">
        <v>85</v>
      </c>
      <c r="G1959" s="27" t="s">
        <v>86</v>
      </c>
      <c r="H1959" s="27" t="s">
        <v>27</v>
      </c>
      <c r="I1959" s="29">
        <v>0.35</v>
      </c>
      <c r="J1959" s="30">
        <v>3750</v>
      </c>
      <c r="K1959" s="31">
        <f t="shared" si="14"/>
        <v>1312.5</v>
      </c>
      <c r="L1959" s="31">
        <f t="shared" si="15"/>
        <v>525</v>
      </c>
      <c r="M1959" s="32">
        <v>0.4</v>
      </c>
      <c r="O1959" s="37"/>
      <c r="P1959" s="35"/>
      <c r="Q1959" s="33"/>
      <c r="R1959" s="34"/>
    </row>
    <row r="1960" spans="1:18" ht="15.75" customHeight="1">
      <c r="A1960" s="22"/>
      <c r="B1960" s="27" t="s">
        <v>30</v>
      </c>
      <c r="C1960" s="27">
        <v>1197831</v>
      </c>
      <c r="D1960" s="28">
        <v>44231</v>
      </c>
      <c r="E1960" s="27" t="s">
        <v>31</v>
      </c>
      <c r="F1960" s="27" t="s">
        <v>85</v>
      </c>
      <c r="G1960" s="27" t="s">
        <v>86</v>
      </c>
      <c r="H1960" s="27" t="s">
        <v>28</v>
      </c>
      <c r="I1960" s="29">
        <v>0.4</v>
      </c>
      <c r="J1960" s="30">
        <v>2500</v>
      </c>
      <c r="K1960" s="31">
        <f t="shared" si="14"/>
        <v>1000</v>
      </c>
      <c r="L1960" s="31">
        <f t="shared" si="15"/>
        <v>250</v>
      </c>
      <c r="M1960" s="32">
        <v>0.25</v>
      </c>
      <c r="O1960" s="37"/>
      <c r="P1960" s="35"/>
      <c r="Q1960" s="33"/>
      <c r="R1960" s="34"/>
    </row>
    <row r="1961" spans="1:18" ht="15.75" customHeight="1">
      <c r="A1961" s="22"/>
      <c r="B1961" s="27" t="s">
        <v>30</v>
      </c>
      <c r="C1961" s="27">
        <v>1197831</v>
      </c>
      <c r="D1961" s="28">
        <v>44231</v>
      </c>
      <c r="E1961" s="27" t="s">
        <v>31</v>
      </c>
      <c r="F1961" s="27" t="s">
        <v>85</v>
      </c>
      <c r="G1961" s="27" t="s">
        <v>86</v>
      </c>
      <c r="H1961" s="27" t="s">
        <v>29</v>
      </c>
      <c r="I1961" s="29">
        <v>0.35</v>
      </c>
      <c r="J1961" s="30">
        <v>4500</v>
      </c>
      <c r="K1961" s="31">
        <f t="shared" si="14"/>
        <v>1575</v>
      </c>
      <c r="L1961" s="31">
        <f t="shared" si="15"/>
        <v>708.75</v>
      </c>
      <c r="M1961" s="32">
        <v>0.45</v>
      </c>
      <c r="O1961" s="37"/>
      <c r="P1961" s="35"/>
      <c r="Q1961" s="33"/>
      <c r="R1961" s="34"/>
    </row>
    <row r="1962" spans="1:18" ht="15.75" customHeight="1">
      <c r="A1962" s="22"/>
      <c r="B1962" s="27" t="s">
        <v>30</v>
      </c>
      <c r="C1962" s="27">
        <v>1197831</v>
      </c>
      <c r="D1962" s="28">
        <v>44261</v>
      </c>
      <c r="E1962" s="27" t="s">
        <v>31</v>
      </c>
      <c r="F1962" s="27" t="s">
        <v>85</v>
      </c>
      <c r="G1962" s="27" t="s">
        <v>86</v>
      </c>
      <c r="H1962" s="27" t="s">
        <v>24</v>
      </c>
      <c r="I1962" s="29">
        <v>0.3</v>
      </c>
      <c r="J1962" s="30">
        <v>6250</v>
      </c>
      <c r="K1962" s="31">
        <f t="shared" si="14"/>
        <v>1875</v>
      </c>
      <c r="L1962" s="31">
        <f t="shared" si="15"/>
        <v>656.25</v>
      </c>
      <c r="M1962" s="32">
        <v>0.35</v>
      </c>
      <c r="O1962" s="37"/>
      <c r="P1962" s="35"/>
      <c r="Q1962" s="33"/>
      <c r="R1962" s="34"/>
    </row>
    <row r="1963" spans="1:18" ht="15.75" customHeight="1">
      <c r="A1963" s="22"/>
      <c r="B1963" s="27" t="s">
        <v>30</v>
      </c>
      <c r="C1963" s="27">
        <v>1197831</v>
      </c>
      <c r="D1963" s="28">
        <v>44261</v>
      </c>
      <c r="E1963" s="27" t="s">
        <v>31</v>
      </c>
      <c r="F1963" s="27" t="s">
        <v>85</v>
      </c>
      <c r="G1963" s="27" t="s">
        <v>86</v>
      </c>
      <c r="H1963" s="27" t="s">
        <v>25</v>
      </c>
      <c r="I1963" s="29">
        <v>0.4</v>
      </c>
      <c r="J1963" s="30">
        <v>6250</v>
      </c>
      <c r="K1963" s="31">
        <f t="shared" si="14"/>
        <v>2500</v>
      </c>
      <c r="L1963" s="31">
        <f t="shared" si="15"/>
        <v>875</v>
      </c>
      <c r="M1963" s="32">
        <v>0.35</v>
      </c>
      <c r="O1963" s="37"/>
      <c r="P1963" s="35"/>
      <c r="Q1963" s="33"/>
      <c r="R1963" s="34"/>
    </row>
    <row r="1964" spans="1:18" ht="15.75" customHeight="1">
      <c r="A1964" s="22"/>
      <c r="B1964" s="27" t="s">
        <v>30</v>
      </c>
      <c r="C1964" s="27">
        <v>1197831</v>
      </c>
      <c r="D1964" s="28">
        <v>44261</v>
      </c>
      <c r="E1964" s="27" t="s">
        <v>31</v>
      </c>
      <c r="F1964" s="27" t="s">
        <v>85</v>
      </c>
      <c r="G1964" s="27" t="s">
        <v>86</v>
      </c>
      <c r="H1964" s="27" t="s">
        <v>26</v>
      </c>
      <c r="I1964" s="29">
        <v>0.3</v>
      </c>
      <c r="J1964" s="30">
        <v>4500</v>
      </c>
      <c r="K1964" s="31">
        <f t="shared" si="14"/>
        <v>1350</v>
      </c>
      <c r="L1964" s="31">
        <f t="shared" si="15"/>
        <v>472.49999999999994</v>
      </c>
      <c r="M1964" s="32">
        <v>0.35</v>
      </c>
      <c r="O1964" s="37"/>
      <c r="P1964" s="35"/>
      <c r="Q1964" s="33"/>
      <c r="R1964" s="34"/>
    </row>
    <row r="1965" spans="1:18" ht="15.75" customHeight="1">
      <c r="A1965" s="22"/>
      <c r="B1965" s="27" t="s">
        <v>30</v>
      </c>
      <c r="C1965" s="27">
        <v>1197831</v>
      </c>
      <c r="D1965" s="28">
        <v>44261</v>
      </c>
      <c r="E1965" s="27" t="s">
        <v>31</v>
      </c>
      <c r="F1965" s="27" t="s">
        <v>85</v>
      </c>
      <c r="G1965" s="27" t="s">
        <v>86</v>
      </c>
      <c r="H1965" s="27" t="s">
        <v>27</v>
      </c>
      <c r="I1965" s="29">
        <v>0.35000000000000003</v>
      </c>
      <c r="J1965" s="30">
        <v>3500</v>
      </c>
      <c r="K1965" s="31">
        <f t="shared" si="14"/>
        <v>1225.0000000000002</v>
      </c>
      <c r="L1965" s="31">
        <f t="shared" si="15"/>
        <v>551.25000000000011</v>
      </c>
      <c r="M1965" s="32">
        <v>0.45</v>
      </c>
      <c r="O1965" s="37"/>
      <c r="P1965" s="35"/>
      <c r="Q1965" s="33"/>
      <c r="R1965" s="34"/>
    </row>
    <row r="1966" spans="1:18" ht="15.75" customHeight="1">
      <c r="A1966" s="22"/>
      <c r="B1966" s="27" t="s">
        <v>30</v>
      </c>
      <c r="C1966" s="27">
        <v>1197831</v>
      </c>
      <c r="D1966" s="28">
        <v>44261</v>
      </c>
      <c r="E1966" s="27" t="s">
        <v>31</v>
      </c>
      <c r="F1966" s="27" t="s">
        <v>85</v>
      </c>
      <c r="G1966" s="27" t="s">
        <v>86</v>
      </c>
      <c r="H1966" s="27" t="s">
        <v>28</v>
      </c>
      <c r="I1966" s="29">
        <v>0.4</v>
      </c>
      <c r="J1966" s="30">
        <v>2500</v>
      </c>
      <c r="K1966" s="31">
        <f t="shared" si="14"/>
        <v>1000</v>
      </c>
      <c r="L1966" s="31">
        <f t="shared" si="15"/>
        <v>300</v>
      </c>
      <c r="M1966" s="32">
        <v>0.3</v>
      </c>
      <c r="O1966" s="37"/>
      <c r="P1966" s="35"/>
      <c r="Q1966" s="33"/>
      <c r="R1966" s="34"/>
    </row>
    <row r="1967" spans="1:18" ht="15.75" customHeight="1">
      <c r="A1967" s="22"/>
      <c r="B1967" s="27" t="s">
        <v>30</v>
      </c>
      <c r="C1967" s="27">
        <v>1197831</v>
      </c>
      <c r="D1967" s="28">
        <v>44261</v>
      </c>
      <c r="E1967" s="27" t="s">
        <v>31</v>
      </c>
      <c r="F1967" s="27" t="s">
        <v>85</v>
      </c>
      <c r="G1967" s="27" t="s">
        <v>86</v>
      </c>
      <c r="H1967" s="27" t="s">
        <v>29</v>
      </c>
      <c r="I1967" s="29">
        <v>0.35000000000000003</v>
      </c>
      <c r="J1967" s="30">
        <v>4000</v>
      </c>
      <c r="K1967" s="31">
        <f t="shared" si="14"/>
        <v>1400.0000000000002</v>
      </c>
      <c r="L1967" s="31">
        <f t="shared" si="15"/>
        <v>700.00000000000011</v>
      </c>
      <c r="M1967" s="32">
        <v>0.5</v>
      </c>
      <c r="O1967" s="37"/>
      <c r="P1967" s="35"/>
      <c r="Q1967" s="33"/>
      <c r="R1967" s="34"/>
    </row>
    <row r="1968" spans="1:18" ht="15.75" customHeight="1">
      <c r="A1968" s="22"/>
      <c r="B1968" s="27" t="s">
        <v>30</v>
      </c>
      <c r="C1968" s="27">
        <v>1197831</v>
      </c>
      <c r="D1968" s="28">
        <v>44291</v>
      </c>
      <c r="E1968" s="27" t="s">
        <v>31</v>
      </c>
      <c r="F1968" s="27" t="s">
        <v>85</v>
      </c>
      <c r="G1968" s="27" t="s">
        <v>86</v>
      </c>
      <c r="H1968" s="27" t="s">
        <v>24</v>
      </c>
      <c r="I1968" s="29">
        <v>0.19999999999999998</v>
      </c>
      <c r="J1968" s="30">
        <v>6500</v>
      </c>
      <c r="K1968" s="31">
        <f t="shared" si="14"/>
        <v>1300</v>
      </c>
      <c r="L1968" s="31">
        <f t="shared" si="15"/>
        <v>454.99999999999994</v>
      </c>
      <c r="M1968" s="32">
        <v>0.35</v>
      </c>
      <c r="O1968" s="37"/>
      <c r="P1968" s="35"/>
      <c r="Q1968" s="33"/>
      <c r="R1968" s="34"/>
    </row>
    <row r="1969" spans="1:18" ht="15.75" customHeight="1">
      <c r="A1969" s="22"/>
      <c r="B1969" s="27" t="s">
        <v>30</v>
      </c>
      <c r="C1969" s="27">
        <v>1197831</v>
      </c>
      <c r="D1969" s="28">
        <v>44291</v>
      </c>
      <c r="E1969" s="27" t="s">
        <v>31</v>
      </c>
      <c r="F1969" s="27" t="s">
        <v>85</v>
      </c>
      <c r="G1969" s="27" t="s">
        <v>86</v>
      </c>
      <c r="H1969" s="27" t="s">
        <v>25</v>
      </c>
      <c r="I1969" s="29">
        <v>0.30000000000000004</v>
      </c>
      <c r="J1969" s="30">
        <v>6500</v>
      </c>
      <c r="K1969" s="31">
        <f t="shared" si="14"/>
        <v>1950.0000000000002</v>
      </c>
      <c r="L1969" s="31">
        <f t="shared" si="15"/>
        <v>682.5</v>
      </c>
      <c r="M1969" s="32">
        <v>0.35</v>
      </c>
      <c r="O1969" s="37"/>
      <c r="P1969" s="35"/>
      <c r="Q1969" s="33"/>
      <c r="R1969" s="34"/>
    </row>
    <row r="1970" spans="1:18" ht="15.75" customHeight="1">
      <c r="A1970" s="22"/>
      <c r="B1970" s="27" t="s">
        <v>30</v>
      </c>
      <c r="C1970" s="27">
        <v>1197831</v>
      </c>
      <c r="D1970" s="28">
        <v>44291</v>
      </c>
      <c r="E1970" s="27" t="s">
        <v>31</v>
      </c>
      <c r="F1970" s="27" t="s">
        <v>85</v>
      </c>
      <c r="G1970" s="27" t="s">
        <v>86</v>
      </c>
      <c r="H1970" s="27" t="s">
        <v>26</v>
      </c>
      <c r="I1970" s="29">
        <v>0.24999999999999997</v>
      </c>
      <c r="J1970" s="30">
        <v>4750</v>
      </c>
      <c r="K1970" s="31">
        <f t="shared" si="14"/>
        <v>1187.4999999999998</v>
      </c>
      <c r="L1970" s="31">
        <f t="shared" si="15"/>
        <v>415.62499999999989</v>
      </c>
      <c r="M1970" s="32">
        <v>0.35</v>
      </c>
      <c r="O1970" s="37"/>
      <c r="P1970" s="35"/>
      <c r="Q1970" s="33"/>
      <c r="R1970" s="34"/>
    </row>
    <row r="1971" spans="1:18" ht="15.75" customHeight="1">
      <c r="A1971" s="22"/>
      <c r="B1971" s="27" t="s">
        <v>30</v>
      </c>
      <c r="C1971" s="27">
        <v>1197831</v>
      </c>
      <c r="D1971" s="28">
        <v>44291</v>
      </c>
      <c r="E1971" s="27" t="s">
        <v>31</v>
      </c>
      <c r="F1971" s="27" t="s">
        <v>85</v>
      </c>
      <c r="G1971" s="27" t="s">
        <v>86</v>
      </c>
      <c r="H1971" s="27" t="s">
        <v>27</v>
      </c>
      <c r="I1971" s="29">
        <v>0.30000000000000004</v>
      </c>
      <c r="J1971" s="30">
        <v>3750</v>
      </c>
      <c r="K1971" s="31">
        <f t="shared" si="14"/>
        <v>1125.0000000000002</v>
      </c>
      <c r="L1971" s="31">
        <f t="shared" si="15"/>
        <v>506.25000000000011</v>
      </c>
      <c r="M1971" s="32">
        <v>0.45</v>
      </c>
      <c r="O1971" s="37"/>
      <c r="P1971" s="35"/>
      <c r="Q1971" s="33"/>
      <c r="R1971" s="34"/>
    </row>
    <row r="1972" spans="1:18" ht="15.75" customHeight="1">
      <c r="A1972" s="22"/>
      <c r="B1972" s="27" t="s">
        <v>30</v>
      </c>
      <c r="C1972" s="27">
        <v>1197831</v>
      </c>
      <c r="D1972" s="28">
        <v>44291</v>
      </c>
      <c r="E1972" s="27" t="s">
        <v>31</v>
      </c>
      <c r="F1972" s="27" t="s">
        <v>85</v>
      </c>
      <c r="G1972" s="27" t="s">
        <v>86</v>
      </c>
      <c r="H1972" s="27" t="s">
        <v>28</v>
      </c>
      <c r="I1972" s="29">
        <v>0.35</v>
      </c>
      <c r="J1972" s="30">
        <v>2750</v>
      </c>
      <c r="K1972" s="31">
        <f t="shared" si="14"/>
        <v>962.49999999999989</v>
      </c>
      <c r="L1972" s="31">
        <f t="shared" si="15"/>
        <v>288.74999999999994</v>
      </c>
      <c r="M1972" s="32">
        <v>0.3</v>
      </c>
      <c r="O1972" s="37"/>
      <c r="P1972" s="35"/>
      <c r="Q1972" s="33"/>
      <c r="R1972" s="34"/>
    </row>
    <row r="1973" spans="1:18" ht="15.75" customHeight="1">
      <c r="A1973" s="22"/>
      <c r="B1973" s="27" t="s">
        <v>30</v>
      </c>
      <c r="C1973" s="27">
        <v>1197831</v>
      </c>
      <c r="D1973" s="28">
        <v>44291</v>
      </c>
      <c r="E1973" s="27" t="s">
        <v>31</v>
      </c>
      <c r="F1973" s="27" t="s">
        <v>85</v>
      </c>
      <c r="G1973" s="27" t="s">
        <v>86</v>
      </c>
      <c r="H1973" s="27" t="s">
        <v>29</v>
      </c>
      <c r="I1973" s="29">
        <v>0.30000000000000004</v>
      </c>
      <c r="J1973" s="30">
        <v>5500</v>
      </c>
      <c r="K1973" s="31">
        <f t="shared" si="14"/>
        <v>1650.0000000000002</v>
      </c>
      <c r="L1973" s="31">
        <f t="shared" si="15"/>
        <v>825.00000000000011</v>
      </c>
      <c r="M1973" s="32">
        <v>0.5</v>
      </c>
      <c r="O1973" s="37"/>
      <c r="P1973" s="35"/>
      <c r="Q1973" s="33"/>
      <c r="R1973" s="34"/>
    </row>
    <row r="1974" spans="1:18" ht="15.75" customHeight="1">
      <c r="A1974" s="22"/>
      <c r="B1974" s="27" t="s">
        <v>30</v>
      </c>
      <c r="C1974" s="27">
        <v>1197831</v>
      </c>
      <c r="D1974" s="28">
        <v>44321</v>
      </c>
      <c r="E1974" s="27" t="s">
        <v>31</v>
      </c>
      <c r="F1974" s="27" t="s">
        <v>85</v>
      </c>
      <c r="G1974" s="27" t="s">
        <v>86</v>
      </c>
      <c r="H1974" s="27" t="s">
        <v>24</v>
      </c>
      <c r="I1974" s="29">
        <v>0.19999999999999998</v>
      </c>
      <c r="J1974" s="30">
        <v>7000</v>
      </c>
      <c r="K1974" s="31">
        <f t="shared" si="14"/>
        <v>1399.9999999999998</v>
      </c>
      <c r="L1974" s="31">
        <f t="shared" si="15"/>
        <v>489.99999999999989</v>
      </c>
      <c r="M1974" s="32">
        <v>0.35</v>
      </c>
      <c r="O1974" s="37"/>
      <c r="P1974" s="35"/>
      <c r="Q1974" s="33"/>
      <c r="R1974" s="34"/>
    </row>
    <row r="1975" spans="1:18" ht="15.75" customHeight="1">
      <c r="A1975" s="22"/>
      <c r="B1975" s="27" t="s">
        <v>30</v>
      </c>
      <c r="C1975" s="27">
        <v>1197831</v>
      </c>
      <c r="D1975" s="28">
        <v>44321</v>
      </c>
      <c r="E1975" s="27" t="s">
        <v>31</v>
      </c>
      <c r="F1975" s="27" t="s">
        <v>85</v>
      </c>
      <c r="G1975" s="27" t="s">
        <v>86</v>
      </c>
      <c r="H1975" s="27" t="s">
        <v>25</v>
      </c>
      <c r="I1975" s="29">
        <v>0.30000000000000004</v>
      </c>
      <c r="J1975" s="30">
        <v>7250</v>
      </c>
      <c r="K1975" s="31">
        <f t="shared" si="14"/>
        <v>2175.0000000000005</v>
      </c>
      <c r="L1975" s="31">
        <f t="shared" si="15"/>
        <v>761.25000000000011</v>
      </c>
      <c r="M1975" s="32">
        <v>0.35</v>
      </c>
      <c r="O1975" s="37"/>
      <c r="P1975" s="35"/>
      <c r="Q1975" s="33"/>
      <c r="R1975" s="34"/>
    </row>
    <row r="1976" spans="1:18" ht="15.75" customHeight="1">
      <c r="A1976" s="22"/>
      <c r="B1976" s="27" t="s">
        <v>30</v>
      </c>
      <c r="C1976" s="27">
        <v>1197831</v>
      </c>
      <c r="D1976" s="28">
        <v>44321</v>
      </c>
      <c r="E1976" s="27" t="s">
        <v>31</v>
      </c>
      <c r="F1976" s="27" t="s">
        <v>85</v>
      </c>
      <c r="G1976" s="27" t="s">
        <v>86</v>
      </c>
      <c r="H1976" s="27" t="s">
        <v>26</v>
      </c>
      <c r="I1976" s="29">
        <v>0.24999999999999997</v>
      </c>
      <c r="J1976" s="30">
        <v>5750</v>
      </c>
      <c r="K1976" s="31">
        <f t="shared" si="14"/>
        <v>1437.4999999999998</v>
      </c>
      <c r="L1976" s="31">
        <f t="shared" si="15"/>
        <v>503.12499999999989</v>
      </c>
      <c r="M1976" s="32">
        <v>0.35</v>
      </c>
      <c r="O1976" s="37"/>
      <c r="P1976" s="35"/>
      <c r="Q1976" s="33"/>
      <c r="R1976" s="34"/>
    </row>
    <row r="1977" spans="1:18" ht="15.75" customHeight="1">
      <c r="A1977" s="22"/>
      <c r="B1977" s="27" t="s">
        <v>30</v>
      </c>
      <c r="C1977" s="27">
        <v>1197831</v>
      </c>
      <c r="D1977" s="28">
        <v>44321</v>
      </c>
      <c r="E1977" s="27" t="s">
        <v>31</v>
      </c>
      <c r="F1977" s="27" t="s">
        <v>85</v>
      </c>
      <c r="G1977" s="27" t="s">
        <v>86</v>
      </c>
      <c r="H1977" s="27" t="s">
        <v>27</v>
      </c>
      <c r="I1977" s="29">
        <v>0.35000000000000003</v>
      </c>
      <c r="J1977" s="30">
        <v>5000</v>
      </c>
      <c r="K1977" s="31">
        <f t="shared" si="14"/>
        <v>1750.0000000000002</v>
      </c>
      <c r="L1977" s="31">
        <f t="shared" si="15"/>
        <v>787.50000000000011</v>
      </c>
      <c r="M1977" s="32">
        <v>0.45</v>
      </c>
      <c r="O1977" s="37"/>
      <c r="P1977" s="35"/>
      <c r="Q1977" s="33"/>
      <c r="R1977" s="34"/>
    </row>
    <row r="1978" spans="1:18" ht="15.75" customHeight="1">
      <c r="A1978" s="22"/>
      <c r="B1978" s="27" t="s">
        <v>30</v>
      </c>
      <c r="C1978" s="27">
        <v>1197831</v>
      </c>
      <c r="D1978" s="28">
        <v>44321</v>
      </c>
      <c r="E1978" s="27" t="s">
        <v>31</v>
      </c>
      <c r="F1978" s="27" t="s">
        <v>85</v>
      </c>
      <c r="G1978" s="27" t="s">
        <v>86</v>
      </c>
      <c r="H1978" s="27" t="s">
        <v>28</v>
      </c>
      <c r="I1978" s="29">
        <v>0.5</v>
      </c>
      <c r="J1978" s="30">
        <v>4000</v>
      </c>
      <c r="K1978" s="31">
        <f t="shared" si="14"/>
        <v>2000</v>
      </c>
      <c r="L1978" s="31">
        <f t="shared" si="15"/>
        <v>600</v>
      </c>
      <c r="M1978" s="32">
        <v>0.3</v>
      </c>
      <c r="O1978" s="37"/>
      <c r="P1978" s="35"/>
      <c r="Q1978" s="33"/>
      <c r="R1978" s="34"/>
    </row>
    <row r="1979" spans="1:18" ht="15.75" customHeight="1">
      <c r="A1979" s="22"/>
      <c r="B1979" s="27" t="s">
        <v>30</v>
      </c>
      <c r="C1979" s="27">
        <v>1197831</v>
      </c>
      <c r="D1979" s="28">
        <v>44321</v>
      </c>
      <c r="E1979" s="27" t="s">
        <v>31</v>
      </c>
      <c r="F1979" s="27" t="s">
        <v>85</v>
      </c>
      <c r="G1979" s="27" t="s">
        <v>86</v>
      </c>
      <c r="H1979" s="27" t="s">
        <v>29</v>
      </c>
      <c r="I1979" s="29">
        <v>0.45</v>
      </c>
      <c r="J1979" s="30">
        <v>7500</v>
      </c>
      <c r="K1979" s="31">
        <f t="shared" si="14"/>
        <v>3375</v>
      </c>
      <c r="L1979" s="31">
        <f t="shared" si="15"/>
        <v>1687.5</v>
      </c>
      <c r="M1979" s="32">
        <v>0.5</v>
      </c>
      <c r="O1979" s="37"/>
      <c r="P1979" s="35"/>
      <c r="Q1979" s="33"/>
      <c r="R1979" s="34"/>
    </row>
    <row r="1980" spans="1:18" ht="15.75" customHeight="1">
      <c r="A1980" s="22"/>
      <c r="B1980" s="27" t="s">
        <v>30</v>
      </c>
      <c r="C1980" s="27">
        <v>1197831</v>
      </c>
      <c r="D1980" s="28">
        <v>44351</v>
      </c>
      <c r="E1980" s="27" t="s">
        <v>31</v>
      </c>
      <c r="F1980" s="27" t="s">
        <v>85</v>
      </c>
      <c r="G1980" s="27" t="s">
        <v>86</v>
      </c>
      <c r="H1980" s="27" t="s">
        <v>24</v>
      </c>
      <c r="I1980" s="29">
        <v>0.45</v>
      </c>
      <c r="J1980" s="30">
        <v>7500</v>
      </c>
      <c r="K1980" s="31">
        <f t="shared" si="14"/>
        <v>3375</v>
      </c>
      <c r="L1980" s="31">
        <f t="shared" si="15"/>
        <v>1181.25</v>
      </c>
      <c r="M1980" s="32">
        <v>0.35</v>
      </c>
      <c r="O1980" s="37"/>
      <c r="P1980" s="35"/>
      <c r="Q1980" s="33"/>
      <c r="R1980" s="34"/>
    </row>
    <row r="1981" spans="1:18" ht="15.75" customHeight="1">
      <c r="A1981" s="22"/>
      <c r="B1981" s="27" t="s">
        <v>30</v>
      </c>
      <c r="C1981" s="27">
        <v>1197831</v>
      </c>
      <c r="D1981" s="28">
        <v>44351</v>
      </c>
      <c r="E1981" s="27" t="s">
        <v>31</v>
      </c>
      <c r="F1981" s="27" t="s">
        <v>85</v>
      </c>
      <c r="G1981" s="27" t="s">
        <v>86</v>
      </c>
      <c r="H1981" s="27" t="s">
        <v>25</v>
      </c>
      <c r="I1981" s="29">
        <v>0.5</v>
      </c>
      <c r="J1981" s="30">
        <v>7500</v>
      </c>
      <c r="K1981" s="31">
        <f t="shared" si="14"/>
        <v>3750</v>
      </c>
      <c r="L1981" s="31">
        <f t="shared" si="15"/>
        <v>1312.5</v>
      </c>
      <c r="M1981" s="32">
        <v>0.35</v>
      </c>
      <c r="O1981" s="37"/>
      <c r="P1981" s="35"/>
      <c r="Q1981" s="33"/>
      <c r="R1981" s="34"/>
    </row>
    <row r="1982" spans="1:18" ht="15.75" customHeight="1">
      <c r="A1982" s="22"/>
      <c r="B1982" s="27" t="s">
        <v>30</v>
      </c>
      <c r="C1982" s="27">
        <v>1197831</v>
      </c>
      <c r="D1982" s="28">
        <v>44351</v>
      </c>
      <c r="E1982" s="27" t="s">
        <v>31</v>
      </c>
      <c r="F1982" s="27" t="s">
        <v>85</v>
      </c>
      <c r="G1982" s="27" t="s">
        <v>86</v>
      </c>
      <c r="H1982" s="27" t="s">
        <v>26</v>
      </c>
      <c r="I1982" s="29">
        <v>0.5</v>
      </c>
      <c r="J1982" s="30">
        <v>6000</v>
      </c>
      <c r="K1982" s="31">
        <f t="shared" si="14"/>
        <v>3000</v>
      </c>
      <c r="L1982" s="31">
        <f t="shared" si="15"/>
        <v>1050</v>
      </c>
      <c r="M1982" s="32">
        <v>0.35</v>
      </c>
      <c r="O1982" s="37"/>
      <c r="P1982" s="35"/>
      <c r="Q1982" s="33"/>
      <c r="R1982" s="34"/>
    </row>
    <row r="1983" spans="1:18" ht="15.75" customHeight="1">
      <c r="A1983" s="22"/>
      <c r="B1983" s="27" t="s">
        <v>30</v>
      </c>
      <c r="C1983" s="27">
        <v>1197831</v>
      </c>
      <c r="D1983" s="28">
        <v>44351</v>
      </c>
      <c r="E1983" s="27" t="s">
        <v>31</v>
      </c>
      <c r="F1983" s="27" t="s">
        <v>85</v>
      </c>
      <c r="G1983" s="27" t="s">
        <v>86</v>
      </c>
      <c r="H1983" s="27" t="s">
        <v>27</v>
      </c>
      <c r="I1983" s="29">
        <v>0.5</v>
      </c>
      <c r="J1983" s="30">
        <v>5500</v>
      </c>
      <c r="K1983" s="31">
        <f t="shared" si="14"/>
        <v>2750</v>
      </c>
      <c r="L1983" s="31">
        <f t="shared" si="15"/>
        <v>1237.5</v>
      </c>
      <c r="M1983" s="32">
        <v>0.45</v>
      </c>
      <c r="O1983" s="37"/>
      <c r="P1983" s="35"/>
      <c r="Q1983" s="33"/>
      <c r="R1983" s="34"/>
    </row>
    <row r="1984" spans="1:18" ht="15.75" customHeight="1">
      <c r="A1984" s="22"/>
      <c r="B1984" s="27" t="s">
        <v>30</v>
      </c>
      <c r="C1984" s="27">
        <v>1197831</v>
      </c>
      <c r="D1984" s="28">
        <v>44351</v>
      </c>
      <c r="E1984" s="27" t="s">
        <v>31</v>
      </c>
      <c r="F1984" s="27" t="s">
        <v>85</v>
      </c>
      <c r="G1984" s="27" t="s">
        <v>86</v>
      </c>
      <c r="H1984" s="27" t="s">
        <v>28</v>
      </c>
      <c r="I1984" s="29">
        <v>0.55000000000000004</v>
      </c>
      <c r="J1984" s="30">
        <v>4500</v>
      </c>
      <c r="K1984" s="31">
        <f t="shared" si="14"/>
        <v>2475</v>
      </c>
      <c r="L1984" s="31">
        <f t="shared" si="15"/>
        <v>742.5</v>
      </c>
      <c r="M1984" s="32">
        <v>0.3</v>
      </c>
      <c r="O1984" s="37"/>
      <c r="P1984" s="35"/>
      <c r="Q1984" s="33"/>
      <c r="R1984" s="34"/>
    </row>
    <row r="1985" spans="1:18" ht="15.75" customHeight="1">
      <c r="A1985" s="22"/>
      <c r="B1985" s="27" t="s">
        <v>30</v>
      </c>
      <c r="C1985" s="27">
        <v>1197831</v>
      </c>
      <c r="D1985" s="28">
        <v>44351</v>
      </c>
      <c r="E1985" s="27" t="s">
        <v>31</v>
      </c>
      <c r="F1985" s="27" t="s">
        <v>85</v>
      </c>
      <c r="G1985" s="27" t="s">
        <v>86</v>
      </c>
      <c r="H1985" s="27" t="s">
        <v>29</v>
      </c>
      <c r="I1985" s="29">
        <v>0.60000000000000009</v>
      </c>
      <c r="J1985" s="30">
        <v>8250</v>
      </c>
      <c r="K1985" s="31">
        <f t="shared" si="14"/>
        <v>4950.0000000000009</v>
      </c>
      <c r="L1985" s="31">
        <f t="shared" si="15"/>
        <v>2475.0000000000005</v>
      </c>
      <c r="M1985" s="32">
        <v>0.5</v>
      </c>
      <c r="O1985" s="37"/>
      <c r="P1985" s="35"/>
      <c r="Q1985" s="33"/>
      <c r="R1985" s="34"/>
    </row>
    <row r="1986" spans="1:18" ht="15.75" customHeight="1">
      <c r="A1986" s="22"/>
      <c r="B1986" s="27" t="s">
        <v>30</v>
      </c>
      <c r="C1986" s="27">
        <v>1197831</v>
      </c>
      <c r="D1986" s="28">
        <v>44383</v>
      </c>
      <c r="E1986" s="27" t="s">
        <v>31</v>
      </c>
      <c r="F1986" s="27" t="s">
        <v>85</v>
      </c>
      <c r="G1986" s="27" t="s">
        <v>86</v>
      </c>
      <c r="H1986" s="27" t="s">
        <v>24</v>
      </c>
      <c r="I1986" s="29">
        <v>0.5</v>
      </c>
      <c r="J1986" s="30">
        <v>7750</v>
      </c>
      <c r="K1986" s="31">
        <f t="shared" si="14"/>
        <v>3875</v>
      </c>
      <c r="L1986" s="31">
        <f t="shared" si="15"/>
        <v>1549.9999999999998</v>
      </c>
      <c r="M1986" s="32">
        <v>0.39999999999999997</v>
      </c>
      <c r="O1986" s="37"/>
      <c r="P1986" s="35"/>
      <c r="Q1986" s="33"/>
      <c r="R1986" s="34"/>
    </row>
    <row r="1987" spans="1:18" ht="15.75" customHeight="1">
      <c r="A1987" s="22"/>
      <c r="B1987" s="27" t="s">
        <v>30</v>
      </c>
      <c r="C1987" s="27">
        <v>1197831</v>
      </c>
      <c r="D1987" s="28">
        <v>44383</v>
      </c>
      <c r="E1987" s="27" t="s">
        <v>31</v>
      </c>
      <c r="F1987" s="27" t="s">
        <v>85</v>
      </c>
      <c r="G1987" s="27" t="s">
        <v>86</v>
      </c>
      <c r="H1987" s="27" t="s">
        <v>25</v>
      </c>
      <c r="I1987" s="29">
        <v>0.55000000000000004</v>
      </c>
      <c r="J1987" s="30">
        <v>7750</v>
      </c>
      <c r="K1987" s="31">
        <f t="shared" si="14"/>
        <v>4262.5</v>
      </c>
      <c r="L1987" s="31">
        <f t="shared" si="15"/>
        <v>1704.9999999999998</v>
      </c>
      <c r="M1987" s="32">
        <v>0.39999999999999997</v>
      </c>
      <c r="O1987" s="37"/>
      <c r="P1987" s="35"/>
      <c r="Q1987" s="33"/>
      <c r="R1987" s="34"/>
    </row>
    <row r="1988" spans="1:18" ht="15.75" customHeight="1">
      <c r="A1988" s="22"/>
      <c r="B1988" s="27" t="s">
        <v>30</v>
      </c>
      <c r="C1988" s="27">
        <v>1197831</v>
      </c>
      <c r="D1988" s="28">
        <v>44383</v>
      </c>
      <c r="E1988" s="27" t="s">
        <v>31</v>
      </c>
      <c r="F1988" s="27" t="s">
        <v>85</v>
      </c>
      <c r="G1988" s="27" t="s">
        <v>86</v>
      </c>
      <c r="H1988" s="27" t="s">
        <v>26</v>
      </c>
      <c r="I1988" s="29">
        <v>0.5</v>
      </c>
      <c r="J1988" s="30">
        <v>9250</v>
      </c>
      <c r="K1988" s="31">
        <f t="shared" si="14"/>
        <v>4625</v>
      </c>
      <c r="L1988" s="31">
        <f t="shared" si="15"/>
        <v>1849.9999999999998</v>
      </c>
      <c r="M1988" s="32">
        <v>0.39999999999999997</v>
      </c>
      <c r="O1988" s="37"/>
      <c r="P1988" s="35"/>
      <c r="Q1988" s="33"/>
      <c r="R1988" s="34"/>
    </row>
    <row r="1989" spans="1:18" ht="15.75" customHeight="1">
      <c r="A1989" s="22"/>
      <c r="B1989" s="27" t="s">
        <v>30</v>
      </c>
      <c r="C1989" s="27">
        <v>1197831</v>
      </c>
      <c r="D1989" s="28">
        <v>44383</v>
      </c>
      <c r="E1989" s="27" t="s">
        <v>31</v>
      </c>
      <c r="F1989" s="27" t="s">
        <v>85</v>
      </c>
      <c r="G1989" s="27" t="s">
        <v>86</v>
      </c>
      <c r="H1989" s="27" t="s">
        <v>27</v>
      </c>
      <c r="I1989" s="29">
        <v>0.5</v>
      </c>
      <c r="J1989" s="30">
        <v>5250</v>
      </c>
      <c r="K1989" s="31">
        <f t="shared" si="14"/>
        <v>2625</v>
      </c>
      <c r="L1989" s="31">
        <f t="shared" si="15"/>
        <v>1312.5</v>
      </c>
      <c r="M1989" s="32">
        <v>0.5</v>
      </c>
      <c r="O1989" s="37"/>
      <c r="P1989" s="35"/>
      <c r="Q1989" s="33"/>
      <c r="R1989" s="34"/>
    </row>
    <row r="1990" spans="1:18" ht="15.75" customHeight="1">
      <c r="A1990" s="22"/>
      <c r="B1990" s="27" t="s">
        <v>30</v>
      </c>
      <c r="C1990" s="27">
        <v>1197831</v>
      </c>
      <c r="D1990" s="28">
        <v>44383</v>
      </c>
      <c r="E1990" s="27" t="s">
        <v>31</v>
      </c>
      <c r="F1990" s="27" t="s">
        <v>85</v>
      </c>
      <c r="G1990" s="27" t="s">
        <v>86</v>
      </c>
      <c r="H1990" s="27" t="s">
        <v>28</v>
      </c>
      <c r="I1990" s="29">
        <v>0.55000000000000004</v>
      </c>
      <c r="J1990" s="30">
        <v>5250</v>
      </c>
      <c r="K1990" s="31">
        <f t="shared" si="14"/>
        <v>2887.5000000000005</v>
      </c>
      <c r="L1990" s="31">
        <f t="shared" si="15"/>
        <v>1010.6250000000001</v>
      </c>
      <c r="M1990" s="32">
        <v>0.35</v>
      </c>
      <c r="O1990" s="37"/>
      <c r="P1990" s="35"/>
      <c r="Q1990" s="33"/>
      <c r="R1990" s="34"/>
    </row>
    <row r="1991" spans="1:18" ht="15.75" customHeight="1">
      <c r="A1991" s="22"/>
      <c r="B1991" s="27" t="s">
        <v>30</v>
      </c>
      <c r="C1991" s="27">
        <v>1197831</v>
      </c>
      <c r="D1991" s="28">
        <v>44383</v>
      </c>
      <c r="E1991" s="27" t="s">
        <v>31</v>
      </c>
      <c r="F1991" s="27" t="s">
        <v>85</v>
      </c>
      <c r="G1991" s="27" t="s">
        <v>86</v>
      </c>
      <c r="H1991" s="27" t="s">
        <v>29</v>
      </c>
      <c r="I1991" s="29">
        <v>0.65</v>
      </c>
      <c r="J1991" s="30">
        <v>8000</v>
      </c>
      <c r="K1991" s="31">
        <f t="shared" si="14"/>
        <v>5200</v>
      </c>
      <c r="L1991" s="31">
        <f t="shared" si="15"/>
        <v>2860.0000000000005</v>
      </c>
      <c r="M1991" s="32">
        <v>0.55000000000000004</v>
      </c>
      <c r="O1991" s="37"/>
      <c r="P1991" s="35"/>
      <c r="Q1991" s="33"/>
      <c r="R1991" s="34"/>
    </row>
    <row r="1992" spans="1:18" ht="15.75" customHeight="1">
      <c r="A1992" s="22"/>
      <c r="B1992" s="27" t="s">
        <v>30</v>
      </c>
      <c r="C1992" s="27">
        <v>1197831</v>
      </c>
      <c r="D1992" s="28">
        <v>44416</v>
      </c>
      <c r="E1992" s="27" t="s">
        <v>31</v>
      </c>
      <c r="F1992" s="27" t="s">
        <v>85</v>
      </c>
      <c r="G1992" s="27" t="s">
        <v>86</v>
      </c>
      <c r="H1992" s="27" t="s">
        <v>24</v>
      </c>
      <c r="I1992" s="29">
        <v>0.5</v>
      </c>
      <c r="J1992" s="30">
        <v>7500</v>
      </c>
      <c r="K1992" s="31">
        <f t="shared" si="14"/>
        <v>3750</v>
      </c>
      <c r="L1992" s="31">
        <f t="shared" si="15"/>
        <v>1499.9999999999998</v>
      </c>
      <c r="M1992" s="32">
        <v>0.39999999999999997</v>
      </c>
      <c r="O1992" s="37"/>
      <c r="P1992" s="35"/>
      <c r="Q1992" s="33"/>
      <c r="R1992" s="34"/>
    </row>
    <row r="1993" spans="1:18" ht="15.75" customHeight="1">
      <c r="A1993" s="22"/>
      <c r="B1993" s="27" t="s">
        <v>30</v>
      </c>
      <c r="C1993" s="27">
        <v>1197831</v>
      </c>
      <c r="D1993" s="28">
        <v>44416</v>
      </c>
      <c r="E1993" s="27" t="s">
        <v>31</v>
      </c>
      <c r="F1993" s="27" t="s">
        <v>85</v>
      </c>
      <c r="G1993" s="27" t="s">
        <v>86</v>
      </c>
      <c r="H1993" s="27" t="s">
        <v>25</v>
      </c>
      <c r="I1993" s="29">
        <v>0.55000000000000004</v>
      </c>
      <c r="J1993" s="30">
        <v>7500</v>
      </c>
      <c r="K1993" s="31">
        <f t="shared" si="14"/>
        <v>4125</v>
      </c>
      <c r="L1993" s="31">
        <f t="shared" si="15"/>
        <v>1649.9999999999998</v>
      </c>
      <c r="M1993" s="32">
        <v>0.39999999999999997</v>
      </c>
      <c r="O1993" s="37"/>
      <c r="P1993" s="35"/>
      <c r="Q1993" s="33"/>
      <c r="R1993" s="34"/>
    </row>
    <row r="1994" spans="1:18" ht="15.75" customHeight="1">
      <c r="A1994" s="22"/>
      <c r="B1994" s="27" t="s">
        <v>30</v>
      </c>
      <c r="C1994" s="27">
        <v>1197831</v>
      </c>
      <c r="D1994" s="28">
        <v>44416</v>
      </c>
      <c r="E1994" s="27" t="s">
        <v>31</v>
      </c>
      <c r="F1994" s="27" t="s">
        <v>85</v>
      </c>
      <c r="G1994" s="27" t="s">
        <v>86</v>
      </c>
      <c r="H1994" s="27" t="s">
        <v>26</v>
      </c>
      <c r="I1994" s="29">
        <v>0.5</v>
      </c>
      <c r="J1994" s="30">
        <v>9250</v>
      </c>
      <c r="K1994" s="31">
        <f t="shared" si="14"/>
        <v>4625</v>
      </c>
      <c r="L1994" s="31">
        <f t="shared" si="15"/>
        <v>1849.9999999999998</v>
      </c>
      <c r="M1994" s="32">
        <v>0.39999999999999997</v>
      </c>
      <c r="O1994" s="37"/>
      <c r="P1994" s="35"/>
      <c r="Q1994" s="33"/>
      <c r="R1994" s="34"/>
    </row>
    <row r="1995" spans="1:18" ht="15.75" customHeight="1">
      <c r="A1995" s="22"/>
      <c r="B1995" s="27" t="s">
        <v>30</v>
      </c>
      <c r="C1995" s="27">
        <v>1197831</v>
      </c>
      <c r="D1995" s="28">
        <v>44416</v>
      </c>
      <c r="E1995" s="27" t="s">
        <v>31</v>
      </c>
      <c r="F1995" s="27" t="s">
        <v>85</v>
      </c>
      <c r="G1995" s="27" t="s">
        <v>86</v>
      </c>
      <c r="H1995" s="27" t="s">
        <v>27</v>
      </c>
      <c r="I1995" s="29">
        <v>0.5</v>
      </c>
      <c r="J1995" s="30">
        <v>4750</v>
      </c>
      <c r="K1995" s="31">
        <f t="shared" si="14"/>
        <v>2375</v>
      </c>
      <c r="L1995" s="31">
        <f t="shared" si="15"/>
        <v>1187.5</v>
      </c>
      <c r="M1995" s="32">
        <v>0.5</v>
      </c>
      <c r="O1995" s="37"/>
      <c r="P1995" s="35"/>
      <c r="Q1995" s="33"/>
      <c r="R1995" s="34"/>
    </row>
    <row r="1996" spans="1:18" ht="15.75" customHeight="1">
      <c r="A1996" s="22"/>
      <c r="B1996" s="27" t="s">
        <v>30</v>
      </c>
      <c r="C1996" s="27">
        <v>1197831</v>
      </c>
      <c r="D1996" s="28">
        <v>44416</v>
      </c>
      <c r="E1996" s="27" t="s">
        <v>31</v>
      </c>
      <c r="F1996" s="27" t="s">
        <v>85</v>
      </c>
      <c r="G1996" s="27" t="s">
        <v>86</v>
      </c>
      <c r="H1996" s="27" t="s">
        <v>28</v>
      </c>
      <c r="I1996" s="29">
        <v>0.55000000000000004</v>
      </c>
      <c r="J1996" s="30">
        <v>4750</v>
      </c>
      <c r="K1996" s="31">
        <f t="shared" si="14"/>
        <v>2612.5</v>
      </c>
      <c r="L1996" s="31">
        <f t="shared" si="15"/>
        <v>914.37499999999989</v>
      </c>
      <c r="M1996" s="32">
        <v>0.35</v>
      </c>
      <c r="O1996" s="37"/>
      <c r="P1996" s="35"/>
      <c r="Q1996" s="33"/>
      <c r="R1996" s="34"/>
    </row>
    <row r="1997" spans="1:18" ht="15.75" customHeight="1">
      <c r="A1997" s="22"/>
      <c r="B1997" s="27" t="s">
        <v>30</v>
      </c>
      <c r="C1997" s="27">
        <v>1197831</v>
      </c>
      <c r="D1997" s="28">
        <v>44416</v>
      </c>
      <c r="E1997" s="27" t="s">
        <v>31</v>
      </c>
      <c r="F1997" s="27" t="s">
        <v>85</v>
      </c>
      <c r="G1997" s="27" t="s">
        <v>86</v>
      </c>
      <c r="H1997" s="27" t="s">
        <v>29</v>
      </c>
      <c r="I1997" s="29">
        <v>0.6</v>
      </c>
      <c r="J1997" s="30">
        <v>7250</v>
      </c>
      <c r="K1997" s="31">
        <f t="shared" si="14"/>
        <v>4350</v>
      </c>
      <c r="L1997" s="31">
        <f t="shared" si="15"/>
        <v>2392.5</v>
      </c>
      <c r="M1997" s="32">
        <v>0.55000000000000004</v>
      </c>
      <c r="O1997" s="37"/>
      <c r="P1997" s="35"/>
      <c r="Q1997" s="33"/>
      <c r="R1997" s="34"/>
    </row>
    <row r="1998" spans="1:18" ht="15.75" customHeight="1">
      <c r="A1998" s="22"/>
      <c r="B1998" s="27" t="s">
        <v>30</v>
      </c>
      <c r="C1998" s="27">
        <v>1197831</v>
      </c>
      <c r="D1998" s="28">
        <v>44444</v>
      </c>
      <c r="E1998" s="27" t="s">
        <v>31</v>
      </c>
      <c r="F1998" s="27" t="s">
        <v>85</v>
      </c>
      <c r="G1998" s="27" t="s">
        <v>86</v>
      </c>
      <c r="H1998" s="27" t="s">
        <v>24</v>
      </c>
      <c r="I1998" s="29">
        <v>0.55000000000000004</v>
      </c>
      <c r="J1998" s="30">
        <v>6750</v>
      </c>
      <c r="K1998" s="31">
        <f t="shared" si="14"/>
        <v>3712.5000000000005</v>
      </c>
      <c r="L1998" s="31">
        <f t="shared" si="15"/>
        <v>1485</v>
      </c>
      <c r="M1998" s="32">
        <v>0.39999999999999997</v>
      </c>
      <c r="O1998" s="37"/>
      <c r="P1998" s="35"/>
      <c r="Q1998" s="33"/>
      <c r="R1998" s="34"/>
    </row>
    <row r="1999" spans="1:18" ht="15.75" customHeight="1">
      <c r="A1999" s="22"/>
      <c r="B1999" s="27" t="s">
        <v>30</v>
      </c>
      <c r="C1999" s="27">
        <v>1197831</v>
      </c>
      <c r="D1999" s="28">
        <v>44444</v>
      </c>
      <c r="E1999" s="27" t="s">
        <v>31</v>
      </c>
      <c r="F1999" s="27" t="s">
        <v>85</v>
      </c>
      <c r="G1999" s="27" t="s">
        <v>86</v>
      </c>
      <c r="H1999" s="27" t="s">
        <v>25</v>
      </c>
      <c r="I1999" s="29">
        <v>0.55000000000000004</v>
      </c>
      <c r="J1999" s="30">
        <v>6250</v>
      </c>
      <c r="K1999" s="31">
        <f t="shared" si="14"/>
        <v>3437.5000000000005</v>
      </c>
      <c r="L1999" s="31">
        <f t="shared" si="15"/>
        <v>1375</v>
      </c>
      <c r="M1999" s="32">
        <v>0.39999999999999997</v>
      </c>
      <c r="O1999" s="37"/>
      <c r="P1999" s="35"/>
      <c r="Q1999" s="33"/>
      <c r="R1999" s="34"/>
    </row>
    <row r="2000" spans="1:18" ht="15.75" customHeight="1">
      <c r="A2000" s="22"/>
      <c r="B2000" s="27" t="s">
        <v>30</v>
      </c>
      <c r="C2000" s="27">
        <v>1197831</v>
      </c>
      <c r="D2000" s="28">
        <v>44444</v>
      </c>
      <c r="E2000" s="27" t="s">
        <v>31</v>
      </c>
      <c r="F2000" s="27" t="s">
        <v>85</v>
      </c>
      <c r="G2000" s="27" t="s">
        <v>86</v>
      </c>
      <c r="H2000" s="27" t="s">
        <v>26</v>
      </c>
      <c r="I2000" s="29">
        <v>0.6</v>
      </c>
      <c r="J2000" s="30">
        <v>6750</v>
      </c>
      <c r="K2000" s="31">
        <f t="shared" si="14"/>
        <v>4050</v>
      </c>
      <c r="L2000" s="31">
        <f t="shared" si="15"/>
        <v>1619.9999999999998</v>
      </c>
      <c r="M2000" s="32">
        <v>0.39999999999999997</v>
      </c>
      <c r="O2000" s="37"/>
      <c r="P2000" s="35"/>
      <c r="Q2000" s="33"/>
      <c r="R2000" s="34"/>
    </row>
    <row r="2001" spans="1:18" ht="15.75" customHeight="1">
      <c r="A2001" s="22"/>
      <c r="B2001" s="27" t="s">
        <v>30</v>
      </c>
      <c r="C2001" s="27">
        <v>1197831</v>
      </c>
      <c r="D2001" s="28">
        <v>44444</v>
      </c>
      <c r="E2001" s="27" t="s">
        <v>31</v>
      </c>
      <c r="F2001" s="27" t="s">
        <v>85</v>
      </c>
      <c r="G2001" s="27" t="s">
        <v>86</v>
      </c>
      <c r="H2001" s="27" t="s">
        <v>27</v>
      </c>
      <c r="I2001" s="29">
        <v>0.6</v>
      </c>
      <c r="J2001" s="30">
        <v>4000</v>
      </c>
      <c r="K2001" s="31">
        <f t="shared" si="14"/>
        <v>2400</v>
      </c>
      <c r="L2001" s="31">
        <f t="shared" si="15"/>
        <v>1200</v>
      </c>
      <c r="M2001" s="32">
        <v>0.5</v>
      </c>
      <c r="O2001" s="37"/>
      <c r="P2001" s="35"/>
      <c r="Q2001" s="33"/>
      <c r="R2001" s="34"/>
    </row>
    <row r="2002" spans="1:18" ht="15.75" customHeight="1">
      <c r="A2002" s="22"/>
      <c r="B2002" s="27" t="s">
        <v>30</v>
      </c>
      <c r="C2002" s="27">
        <v>1197831</v>
      </c>
      <c r="D2002" s="28">
        <v>44444</v>
      </c>
      <c r="E2002" s="27" t="s">
        <v>31</v>
      </c>
      <c r="F2002" s="27" t="s">
        <v>85</v>
      </c>
      <c r="G2002" s="27" t="s">
        <v>86</v>
      </c>
      <c r="H2002" s="27" t="s">
        <v>28</v>
      </c>
      <c r="I2002" s="29">
        <v>0.55000000000000004</v>
      </c>
      <c r="J2002" s="30">
        <v>4000</v>
      </c>
      <c r="K2002" s="31">
        <f t="shared" si="14"/>
        <v>2200</v>
      </c>
      <c r="L2002" s="31">
        <f t="shared" si="15"/>
        <v>770</v>
      </c>
      <c r="M2002" s="32">
        <v>0.35</v>
      </c>
      <c r="O2002" s="37"/>
      <c r="P2002" s="35"/>
      <c r="Q2002" s="33"/>
      <c r="R2002" s="34"/>
    </row>
    <row r="2003" spans="1:18" ht="15.75" customHeight="1">
      <c r="A2003" s="22"/>
      <c r="B2003" s="27" t="s">
        <v>30</v>
      </c>
      <c r="C2003" s="27">
        <v>1197831</v>
      </c>
      <c r="D2003" s="28">
        <v>44444</v>
      </c>
      <c r="E2003" s="27" t="s">
        <v>31</v>
      </c>
      <c r="F2003" s="27" t="s">
        <v>85</v>
      </c>
      <c r="G2003" s="27" t="s">
        <v>86</v>
      </c>
      <c r="H2003" s="27" t="s">
        <v>29</v>
      </c>
      <c r="I2003" s="29">
        <v>0.5</v>
      </c>
      <c r="J2003" s="30">
        <v>6250</v>
      </c>
      <c r="K2003" s="31">
        <f t="shared" si="14"/>
        <v>3125</v>
      </c>
      <c r="L2003" s="31">
        <f t="shared" si="15"/>
        <v>1718.7500000000002</v>
      </c>
      <c r="M2003" s="32">
        <v>0.55000000000000004</v>
      </c>
      <c r="O2003" s="37"/>
      <c r="P2003" s="35"/>
      <c r="Q2003" s="33"/>
      <c r="R2003" s="34"/>
    </row>
    <row r="2004" spans="1:18" ht="15.75" customHeight="1">
      <c r="A2004" s="22"/>
      <c r="B2004" s="27" t="s">
        <v>30</v>
      </c>
      <c r="C2004" s="27">
        <v>1197831</v>
      </c>
      <c r="D2004" s="28">
        <v>44473</v>
      </c>
      <c r="E2004" s="27" t="s">
        <v>31</v>
      </c>
      <c r="F2004" s="27" t="s">
        <v>85</v>
      </c>
      <c r="G2004" s="27" t="s">
        <v>86</v>
      </c>
      <c r="H2004" s="27" t="s">
        <v>24</v>
      </c>
      <c r="I2004" s="29">
        <v>0.4</v>
      </c>
      <c r="J2004" s="30">
        <v>5750</v>
      </c>
      <c r="K2004" s="31">
        <f t="shared" si="14"/>
        <v>2300</v>
      </c>
      <c r="L2004" s="31">
        <f t="shared" si="15"/>
        <v>919.99999999999989</v>
      </c>
      <c r="M2004" s="32">
        <v>0.39999999999999997</v>
      </c>
      <c r="O2004" s="37"/>
      <c r="P2004" s="35"/>
      <c r="Q2004" s="33"/>
      <c r="R2004" s="34"/>
    </row>
    <row r="2005" spans="1:18" ht="15.75" customHeight="1">
      <c r="A2005" s="22"/>
      <c r="B2005" s="27" t="s">
        <v>30</v>
      </c>
      <c r="C2005" s="27">
        <v>1197831</v>
      </c>
      <c r="D2005" s="28">
        <v>44473</v>
      </c>
      <c r="E2005" s="27" t="s">
        <v>31</v>
      </c>
      <c r="F2005" s="27" t="s">
        <v>85</v>
      </c>
      <c r="G2005" s="27" t="s">
        <v>86</v>
      </c>
      <c r="H2005" s="27" t="s">
        <v>25</v>
      </c>
      <c r="I2005" s="29">
        <v>0.4</v>
      </c>
      <c r="J2005" s="30">
        <v>5750</v>
      </c>
      <c r="K2005" s="31">
        <f t="shared" si="14"/>
        <v>2300</v>
      </c>
      <c r="L2005" s="31">
        <f t="shared" si="15"/>
        <v>919.99999999999989</v>
      </c>
      <c r="M2005" s="32">
        <v>0.39999999999999997</v>
      </c>
      <c r="O2005" s="37"/>
      <c r="P2005" s="35"/>
      <c r="Q2005" s="33"/>
      <c r="R2005" s="34"/>
    </row>
    <row r="2006" spans="1:18" ht="15.75" customHeight="1">
      <c r="A2006" s="22"/>
      <c r="B2006" s="27" t="s">
        <v>30</v>
      </c>
      <c r="C2006" s="27">
        <v>1197831</v>
      </c>
      <c r="D2006" s="28">
        <v>44473</v>
      </c>
      <c r="E2006" s="27" t="s">
        <v>31</v>
      </c>
      <c r="F2006" s="27" t="s">
        <v>85</v>
      </c>
      <c r="G2006" s="27" t="s">
        <v>86</v>
      </c>
      <c r="H2006" s="27" t="s">
        <v>26</v>
      </c>
      <c r="I2006" s="29">
        <v>0.45</v>
      </c>
      <c r="J2006" s="30">
        <v>5250</v>
      </c>
      <c r="K2006" s="31">
        <f t="shared" si="14"/>
        <v>2362.5</v>
      </c>
      <c r="L2006" s="31">
        <f t="shared" si="15"/>
        <v>944.99999999999989</v>
      </c>
      <c r="M2006" s="32">
        <v>0.39999999999999997</v>
      </c>
      <c r="O2006" s="37"/>
      <c r="P2006" s="35"/>
      <c r="Q2006" s="33"/>
      <c r="R2006" s="34"/>
    </row>
    <row r="2007" spans="1:18" ht="15.75" customHeight="1">
      <c r="A2007" s="22"/>
      <c r="B2007" s="27" t="s">
        <v>30</v>
      </c>
      <c r="C2007" s="27">
        <v>1197831</v>
      </c>
      <c r="D2007" s="28">
        <v>44473</v>
      </c>
      <c r="E2007" s="27" t="s">
        <v>31</v>
      </c>
      <c r="F2007" s="27" t="s">
        <v>85</v>
      </c>
      <c r="G2007" s="27" t="s">
        <v>86</v>
      </c>
      <c r="H2007" s="27" t="s">
        <v>27</v>
      </c>
      <c r="I2007" s="29">
        <v>0.45</v>
      </c>
      <c r="J2007" s="30">
        <v>3750</v>
      </c>
      <c r="K2007" s="31">
        <f t="shared" si="14"/>
        <v>1687.5</v>
      </c>
      <c r="L2007" s="31">
        <f t="shared" si="15"/>
        <v>843.75</v>
      </c>
      <c r="M2007" s="32">
        <v>0.5</v>
      </c>
      <c r="O2007" s="37"/>
      <c r="P2007" s="35"/>
      <c r="Q2007" s="33"/>
      <c r="R2007" s="34"/>
    </row>
    <row r="2008" spans="1:18" ht="15.75" customHeight="1">
      <c r="A2008" s="22"/>
      <c r="B2008" s="27" t="s">
        <v>30</v>
      </c>
      <c r="C2008" s="27">
        <v>1197831</v>
      </c>
      <c r="D2008" s="28">
        <v>44473</v>
      </c>
      <c r="E2008" s="27" t="s">
        <v>31</v>
      </c>
      <c r="F2008" s="27" t="s">
        <v>85</v>
      </c>
      <c r="G2008" s="27" t="s">
        <v>86</v>
      </c>
      <c r="H2008" s="27" t="s">
        <v>28</v>
      </c>
      <c r="I2008" s="29">
        <v>0.35000000000000003</v>
      </c>
      <c r="J2008" s="30">
        <v>3500</v>
      </c>
      <c r="K2008" s="31">
        <f t="shared" si="14"/>
        <v>1225.0000000000002</v>
      </c>
      <c r="L2008" s="31">
        <f t="shared" si="15"/>
        <v>428.75000000000006</v>
      </c>
      <c r="M2008" s="32">
        <v>0.35</v>
      </c>
      <c r="O2008" s="37"/>
      <c r="P2008" s="35"/>
      <c r="Q2008" s="33"/>
      <c r="R2008" s="34"/>
    </row>
    <row r="2009" spans="1:18" ht="15.75" customHeight="1">
      <c r="A2009" s="22"/>
      <c r="B2009" s="27" t="s">
        <v>30</v>
      </c>
      <c r="C2009" s="27">
        <v>1197831</v>
      </c>
      <c r="D2009" s="28">
        <v>44473</v>
      </c>
      <c r="E2009" s="27" t="s">
        <v>31</v>
      </c>
      <c r="F2009" s="27" t="s">
        <v>85</v>
      </c>
      <c r="G2009" s="27" t="s">
        <v>86</v>
      </c>
      <c r="H2009" s="27" t="s">
        <v>29</v>
      </c>
      <c r="I2009" s="29">
        <v>0.45</v>
      </c>
      <c r="J2009" s="30">
        <v>5250</v>
      </c>
      <c r="K2009" s="31">
        <f t="shared" si="14"/>
        <v>2362.5</v>
      </c>
      <c r="L2009" s="31">
        <f t="shared" si="15"/>
        <v>1299.375</v>
      </c>
      <c r="M2009" s="32">
        <v>0.55000000000000004</v>
      </c>
      <c r="O2009" s="37"/>
      <c r="P2009" s="35"/>
      <c r="Q2009" s="33"/>
      <c r="R2009" s="34"/>
    </row>
    <row r="2010" spans="1:18" ht="15.75" customHeight="1">
      <c r="A2010" s="22"/>
      <c r="B2010" s="27" t="s">
        <v>30</v>
      </c>
      <c r="C2010" s="27">
        <v>1197831</v>
      </c>
      <c r="D2010" s="28">
        <v>44505</v>
      </c>
      <c r="E2010" s="27" t="s">
        <v>31</v>
      </c>
      <c r="F2010" s="27" t="s">
        <v>85</v>
      </c>
      <c r="G2010" s="27" t="s">
        <v>86</v>
      </c>
      <c r="H2010" s="27" t="s">
        <v>24</v>
      </c>
      <c r="I2010" s="29">
        <v>0.35000000000000003</v>
      </c>
      <c r="J2010" s="30">
        <v>6750</v>
      </c>
      <c r="K2010" s="31">
        <f t="shared" si="14"/>
        <v>2362.5</v>
      </c>
      <c r="L2010" s="31">
        <f t="shared" si="15"/>
        <v>944.99999999999989</v>
      </c>
      <c r="M2010" s="32">
        <v>0.39999999999999997</v>
      </c>
      <c r="O2010" s="37"/>
      <c r="P2010" s="35"/>
      <c r="Q2010" s="33"/>
      <c r="R2010" s="34"/>
    </row>
    <row r="2011" spans="1:18" ht="15.75" customHeight="1">
      <c r="A2011" s="22"/>
      <c r="B2011" s="27" t="s">
        <v>30</v>
      </c>
      <c r="C2011" s="27">
        <v>1197831</v>
      </c>
      <c r="D2011" s="28">
        <v>44505</v>
      </c>
      <c r="E2011" s="27" t="s">
        <v>31</v>
      </c>
      <c r="F2011" s="27" t="s">
        <v>85</v>
      </c>
      <c r="G2011" s="27" t="s">
        <v>86</v>
      </c>
      <c r="H2011" s="27" t="s">
        <v>25</v>
      </c>
      <c r="I2011" s="29">
        <v>0.35000000000000003</v>
      </c>
      <c r="J2011" s="30">
        <v>6750</v>
      </c>
      <c r="K2011" s="31">
        <f t="shared" si="14"/>
        <v>2362.5</v>
      </c>
      <c r="L2011" s="31">
        <f t="shared" si="15"/>
        <v>944.99999999999989</v>
      </c>
      <c r="M2011" s="32">
        <v>0.39999999999999997</v>
      </c>
      <c r="O2011" s="37"/>
      <c r="P2011" s="35"/>
      <c r="Q2011" s="33"/>
      <c r="R2011" s="34"/>
    </row>
    <row r="2012" spans="1:18" ht="15.75" customHeight="1">
      <c r="A2012" s="22"/>
      <c r="B2012" s="27" t="s">
        <v>30</v>
      </c>
      <c r="C2012" s="27">
        <v>1197831</v>
      </c>
      <c r="D2012" s="28">
        <v>44505</v>
      </c>
      <c r="E2012" s="27" t="s">
        <v>31</v>
      </c>
      <c r="F2012" s="27" t="s">
        <v>85</v>
      </c>
      <c r="G2012" s="27" t="s">
        <v>86</v>
      </c>
      <c r="H2012" s="27" t="s">
        <v>26</v>
      </c>
      <c r="I2012" s="29">
        <v>0.6</v>
      </c>
      <c r="J2012" s="30">
        <v>6000</v>
      </c>
      <c r="K2012" s="31">
        <f t="shared" si="14"/>
        <v>3600</v>
      </c>
      <c r="L2012" s="31">
        <f t="shared" si="15"/>
        <v>1439.9999999999998</v>
      </c>
      <c r="M2012" s="32">
        <v>0.39999999999999997</v>
      </c>
      <c r="O2012" s="37"/>
      <c r="P2012" s="35"/>
      <c r="Q2012" s="33"/>
      <c r="R2012" s="34"/>
    </row>
    <row r="2013" spans="1:18" ht="15.75" customHeight="1">
      <c r="A2013" s="22"/>
      <c r="B2013" s="27" t="s">
        <v>30</v>
      </c>
      <c r="C2013" s="27">
        <v>1197831</v>
      </c>
      <c r="D2013" s="28">
        <v>44505</v>
      </c>
      <c r="E2013" s="27" t="s">
        <v>31</v>
      </c>
      <c r="F2013" s="27" t="s">
        <v>85</v>
      </c>
      <c r="G2013" s="27" t="s">
        <v>86</v>
      </c>
      <c r="H2013" s="27" t="s">
        <v>27</v>
      </c>
      <c r="I2013" s="29">
        <v>0.6</v>
      </c>
      <c r="J2013" s="30">
        <v>4500</v>
      </c>
      <c r="K2013" s="31">
        <f t="shared" si="14"/>
        <v>2700</v>
      </c>
      <c r="L2013" s="31">
        <f t="shared" si="15"/>
        <v>1350</v>
      </c>
      <c r="M2013" s="32">
        <v>0.5</v>
      </c>
      <c r="O2013" s="37"/>
      <c r="P2013" s="35"/>
      <c r="Q2013" s="33"/>
      <c r="R2013" s="34"/>
    </row>
    <row r="2014" spans="1:18" ht="15.75" customHeight="1">
      <c r="A2014" s="22"/>
      <c r="B2014" s="27" t="s">
        <v>30</v>
      </c>
      <c r="C2014" s="27">
        <v>1197831</v>
      </c>
      <c r="D2014" s="28">
        <v>44505</v>
      </c>
      <c r="E2014" s="27" t="s">
        <v>31</v>
      </c>
      <c r="F2014" s="27" t="s">
        <v>85</v>
      </c>
      <c r="G2014" s="27" t="s">
        <v>86</v>
      </c>
      <c r="H2014" s="27" t="s">
        <v>28</v>
      </c>
      <c r="I2014" s="29">
        <v>0.54999999999999993</v>
      </c>
      <c r="J2014" s="30">
        <v>4250</v>
      </c>
      <c r="K2014" s="31">
        <f t="shared" si="14"/>
        <v>2337.4999999999995</v>
      </c>
      <c r="L2014" s="31">
        <f t="shared" si="15"/>
        <v>818.12499999999977</v>
      </c>
      <c r="M2014" s="32">
        <v>0.35</v>
      </c>
      <c r="O2014" s="37"/>
      <c r="P2014" s="35"/>
      <c r="Q2014" s="33"/>
      <c r="R2014" s="34"/>
    </row>
    <row r="2015" spans="1:18" ht="15.75" customHeight="1">
      <c r="A2015" s="22"/>
      <c r="B2015" s="27" t="s">
        <v>30</v>
      </c>
      <c r="C2015" s="27">
        <v>1197831</v>
      </c>
      <c r="D2015" s="28">
        <v>44505</v>
      </c>
      <c r="E2015" s="27" t="s">
        <v>31</v>
      </c>
      <c r="F2015" s="27" t="s">
        <v>85</v>
      </c>
      <c r="G2015" s="27" t="s">
        <v>86</v>
      </c>
      <c r="H2015" s="27" t="s">
        <v>29</v>
      </c>
      <c r="I2015" s="29">
        <v>0.65</v>
      </c>
      <c r="J2015" s="30">
        <v>6250</v>
      </c>
      <c r="K2015" s="31">
        <f t="shared" si="14"/>
        <v>4062.5</v>
      </c>
      <c r="L2015" s="31">
        <f t="shared" si="15"/>
        <v>2234.375</v>
      </c>
      <c r="M2015" s="32">
        <v>0.55000000000000004</v>
      </c>
      <c r="O2015" s="37"/>
      <c r="P2015" s="35"/>
      <c r="Q2015" s="33"/>
      <c r="R2015" s="34"/>
    </row>
    <row r="2016" spans="1:18" ht="15.75" customHeight="1">
      <c r="A2016" s="22"/>
      <c r="B2016" s="27" t="s">
        <v>30</v>
      </c>
      <c r="C2016" s="27">
        <v>1197831</v>
      </c>
      <c r="D2016" s="28">
        <v>44534</v>
      </c>
      <c r="E2016" s="27" t="s">
        <v>31</v>
      </c>
      <c r="F2016" s="27" t="s">
        <v>85</v>
      </c>
      <c r="G2016" s="27" t="s">
        <v>86</v>
      </c>
      <c r="H2016" s="27" t="s">
        <v>24</v>
      </c>
      <c r="I2016" s="29">
        <v>0.54999999999999993</v>
      </c>
      <c r="J2016" s="30">
        <v>7750</v>
      </c>
      <c r="K2016" s="31">
        <f t="shared" si="14"/>
        <v>4262.4999999999991</v>
      </c>
      <c r="L2016" s="31">
        <f t="shared" si="15"/>
        <v>1704.9999999999995</v>
      </c>
      <c r="M2016" s="32">
        <v>0.39999999999999997</v>
      </c>
      <c r="O2016" s="37"/>
      <c r="P2016" s="35"/>
      <c r="Q2016" s="33"/>
      <c r="R2016" s="34"/>
    </row>
    <row r="2017" spans="1:18" ht="15.75" customHeight="1">
      <c r="A2017" s="22"/>
      <c r="B2017" s="27" t="s">
        <v>30</v>
      </c>
      <c r="C2017" s="27">
        <v>1197831</v>
      </c>
      <c r="D2017" s="28">
        <v>44534</v>
      </c>
      <c r="E2017" s="27" t="s">
        <v>31</v>
      </c>
      <c r="F2017" s="27" t="s">
        <v>85</v>
      </c>
      <c r="G2017" s="27" t="s">
        <v>86</v>
      </c>
      <c r="H2017" s="27" t="s">
        <v>25</v>
      </c>
      <c r="I2017" s="29">
        <v>0.54999999999999993</v>
      </c>
      <c r="J2017" s="30">
        <v>7750</v>
      </c>
      <c r="K2017" s="31">
        <f t="shared" si="14"/>
        <v>4262.4999999999991</v>
      </c>
      <c r="L2017" s="31">
        <f t="shared" si="15"/>
        <v>1704.9999999999995</v>
      </c>
      <c r="M2017" s="32">
        <v>0.39999999999999997</v>
      </c>
      <c r="O2017" s="37"/>
      <c r="P2017" s="35"/>
      <c r="Q2017" s="33"/>
      <c r="R2017" s="34"/>
    </row>
    <row r="2018" spans="1:18" ht="15.75" customHeight="1">
      <c r="A2018" s="22"/>
      <c r="B2018" s="27" t="s">
        <v>30</v>
      </c>
      <c r="C2018" s="27">
        <v>1197831</v>
      </c>
      <c r="D2018" s="28">
        <v>44534</v>
      </c>
      <c r="E2018" s="27" t="s">
        <v>31</v>
      </c>
      <c r="F2018" s="27" t="s">
        <v>85</v>
      </c>
      <c r="G2018" s="27" t="s">
        <v>86</v>
      </c>
      <c r="H2018" s="27" t="s">
        <v>26</v>
      </c>
      <c r="I2018" s="29">
        <v>0.6</v>
      </c>
      <c r="J2018" s="30">
        <v>6750</v>
      </c>
      <c r="K2018" s="31">
        <f t="shared" si="14"/>
        <v>4050</v>
      </c>
      <c r="L2018" s="31">
        <f t="shared" si="15"/>
        <v>1619.9999999999998</v>
      </c>
      <c r="M2018" s="32">
        <v>0.39999999999999997</v>
      </c>
      <c r="O2018" s="37"/>
      <c r="P2018" s="35"/>
      <c r="Q2018" s="33"/>
      <c r="R2018" s="34"/>
    </row>
    <row r="2019" spans="1:18" ht="15.75" customHeight="1">
      <c r="A2019" s="22"/>
      <c r="B2019" s="27" t="s">
        <v>30</v>
      </c>
      <c r="C2019" s="27">
        <v>1197831</v>
      </c>
      <c r="D2019" s="28">
        <v>44534</v>
      </c>
      <c r="E2019" s="27" t="s">
        <v>31</v>
      </c>
      <c r="F2019" s="27" t="s">
        <v>85</v>
      </c>
      <c r="G2019" s="27" t="s">
        <v>86</v>
      </c>
      <c r="H2019" s="27" t="s">
        <v>27</v>
      </c>
      <c r="I2019" s="29">
        <v>0.6</v>
      </c>
      <c r="J2019" s="30">
        <v>5250</v>
      </c>
      <c r="K2019" s="31">
        <f t="shared" si="14"/>
        <v>3150</v>
      </c>
      <c r="L2019" s="31">
        <f t="shared" si="15"/>
        <v>1575</v>
      </c>
      <c r="M2019" s="32">
        <v>0.5</v>
      </c>
      <c r="O2019" s="37"/>
      <c r="P2019" s="35"/>
      <c r="Q2019" s="33"/>
      <c r="R2019" s="34"/>
    </row>
    <row r="2020" spans="1:18" ht="15.75" customHeight="1">
      <c r="A2020" s="22"/>
      <c r="B2020" s="27" t="s">
        <v>30</v>
      </c>
      <c r="C2020" s="27">
        <v>1197831</v>
      </c>
      <c r="D2020" s="28">
        <v>44534</v>
      </c>
      <c r="E2020" s="27" t="s">
        <v>31</v>
      </c>
      <c r="F2020" s="27" t="s">
        <v>85</v>
      </c>
      <c r="G2020" s="27" t="s">
        <v>86</v>
      </c>
      <c r="H2020" s="27" t="s">
        <v>28</v>
      </c>
      <c r="I2020" s="29">
        <v>0.54999999999999993</v>
      </c>
      <c r="J2020" s="30">
        <v>4750</v>
      </c>
      <c r="K2020" s="31">
        <f t="shared" si="14"/>
        <v>2612.4999999999995</v>
      </c>
      <c r="L2020" s="31">
        <f t="shared" si="15"/>
        <v>914.37499999999977</v>
      </c>
      <c r="M2020" s="32">
        <v>0.35</v>
      </c>
      <c r="O2020" s="37"/>
      <c r="P2020" s="35"/>
      <c r="Q2020" s="33"/>
      <c r="R2020" s="34"/>
    </row>
    <row r="2021" spans="1:18" ht="15.75" customHeight="1">
      <c r="A2021" s="22"/>
      <c r="B2021" s="27" t="s">
        <v>30</v>
      </c>
      <c r="C2021" s="27">
        <v>1197831</v>
      </c>
      <c r="D2021" s="28">
        <v>44534</v>
      </c>
      <c r="E2021" s="27" t="s">
        <v>31</v>
      </c>
      <c r="F2021" s="27" t="s">
        <v>85</v>
      </c>
      <c r="G2021" s="27" t="s">
        <v>86</v>
      </c>
      <c r="H2021" s="27" t="s">
        <v>29</v>
      </c>
      <c r="I2021" s="29">
        <v>0.65</v>
      </c>
      <c r="J2021" s="30">
        <v>7250</v>
      </c>
      <c r="K2021" s="31">
        <f t="shared" si="14"/>
        <v>4712.5</v>
      </c>
      <c r="L2021" s="31">
        <f t="shared" si="15"/>
        <v>2591.875</v>
      </c>
      <c r="M2021" s="32">
        <v>0.55000000000000004</v>
      </c>
      <c r="O2021" s="37"/>
      <c r="P2021" s="35"/>
      <c r="Q2021" s="33"/>
      <c r="R2021" s="34"/>
    </row>
    <row r="2022" spans="1:18" ht="15.75" customHeight="1">
      <c r="A2022" s="22" t="s">
        <v>46</v>
      </c>
      <c r="B2022" s="27" t="s">
        <v>34</v>
      </c>
      <c r="C2022" s="27">
        <v>1128299</v>
      </c>
      <c r="D2022" s="28">
        <v>44219</v>
      </c>
      <c r="E2022" s="27" t="s">
        <v>35</v>
      </c>
      <c r="F2022" s="27" t="s">
        <v>87</v>
      </c>
      <c r="G2022" s="27" t="s">
        <v>88</v>
      </c>
      <c r="H2022" s="27" t="s">
        <v>24</v>
      </c>
      <c r="I2022" s="29">
        <v>0.29999999999999993</v>
      </c>
      <c r="J2022" s="30">
        <v>4250</v>
      </c>
      <c r="K2022" s="31">
        <f t="shared" si="14"/>
        <v>1274.9999999999998</v>
      </c>
      <c r="L2022" s="31">
        <f t="shared" si="15"/>
        <v>446.24999999999989</v>
      </c>
      <c r="M2022" s="32">
        <v>0.35</v>
      </c>
      <c r="O2022" s="37"/>
      <c r="P2022" s="35"/>
      <c r="Q2022" s="33"/>
      <c r="R2022" s="34"/>
    </row>
    <row r="2023" spans="1:18" ht="15.75" customHeight="1">
      <c r="A2023" s="22"/>
      <c r="B2023" s="27" t="s">
        <v>34</v>
      </c>
      <c r="C2023" s="27">
        <v>1128299</v>
      </c>
      <c r="D2023" s="28">
        <v>44219</v>
      </c>
      <c r="E2023" s="27" t="s">
        <v>35</v>
      </c>
      <c r="F2023" s="27" t="s">
        <v>87</v>
      </c>
      <c r="G2023" s="27" t="s">
        <v>88</v>
      </c>
      <c r="H2023" s="27" t="s">
        <v>25</v>
      </c>
      <c r="I2023" s="29">
        <v>0.4</v>
      </c>
      <c r="J2023" s="30">
        <v>4250</v>
      </c>
      <c r="K2023" s="31">
        <f t="shared" si="14"/>
        <v>1700</v>
      </c>
      <c r="L2023" s="31">
        <f t="shared" si="15"/>
        <v>680</v>
      </c>
      <c r="M2023" s="32">
        <v>0.4</v>
      </c>
      <c r="O2023" s="37"/>
      <c r="P2023" s="35"/>
      <c r="Q2023" s="33"/>
      <c r="R2023" s="34"/>
    </row>
    <row r="2024" spans="1:18" ht="15.75" customHeight="1">
      <c r="A2024" s="22"/>
      <c r="B2024" s="27" t="s">
        <v>34</v>
      </c>
      <c r="C2024" s="27">
        <v>1128299</v>
      </c>
      <c r="D2024" s="28">
        <v>44219</v>
      </c>
      <c r="E2024" s="27" t="s">
        <v>35</v>
      </c>
      <c r="F2024" s="27" t="s">
        <v>87</v>
      </c>
      <c r="G2024" s="27" t="s">
        <v>88</v>
      </c>
      <c r="H2024" s="27" t="s">
        <v>26</v>
      </c>
      <c r="I2024" s="29">
        <v>0.4</v>
      </c>
      <c r="J2024" s="30">
        <v>4250</v>
      </c>
      <c r="K2024" s="31">
        <f t="shared" si="14"/>
        <v>1700</v>
      </c>
      <c r="L2024" s="31">
        <f t="shared" si="15"/>
        <v>595</v>
      </c>
      <c r="M2024" s="32">
        <v>0.35</v>
      </c>
      <c r="O2024" s="37"/>
      <c r="P2024" s="35"/>
      <c r="Q2024" s="33"/>
      <c r="R2024" s="34"/>
    </row>
    <row r="2025" spans="1:18" ht="15.75" customHeight="1">
      <c r="A2025" s="22"/>
      <c r="B2025" s="27" t="s">
        <v>34</v>
      </c>
      <c r="C2025" s="27">
        <v>1128299</v>
      </c>
      <c r="D2025" s="28">
        <v>44219</v>
      </c>
      <c r="E2025" s="27" t="s">
        <v>35</v>
      </c>
      <c r="F2025" s="27" t="s">
        <v>87</v>
      </c>
      <c r="G2025" s="27" t="s">
        <v>88</v>
      </c>
      <c r="H2025" s="27" t="s">
        <v>27</v>
      </c>
      <c r="I2025" s="29">
        <v>0.4</v>
      </c>
      <c r="J2025" s="30">
        <v>2750</v>
      </c>
      <c r="K2025" s="31">
        <f t="shared" si="14"/>
        <v>1100</v>
      </c>
      <c r="L2025" s="31">
        <f t="shared" si="15"/>
        <v>385</v>
      </c>
      <c r="M2025" s="32">
        <v>0.35</v>
      </c>
      <c r="O2025" s="37"/>
      <c r="P2025" s="35"/>
      <c r="Q2025" s="33"/>
      <c r="R2025" s="34"/>
    </row>
    <row r="2026" spans="1:18" ht="15.75" customHeight="1">
      <c r="A2026" s="22"/>
      <c r="B2026" s="27" t="s">
        <v>34</v>
      </c>
      <c r="C2026" s="27">
        <v>1128299</v>
      </c>
      <c r="D2026" s="28">
        <v>44219</v>
      </c>
      <c r="E2026" s="27" t="s">
        <v>35</v>
      </c>
      <c r="F2026" s="27" t="s">
        <v>87</v>
      </c>
      <c r="G2026" s="27" t="s">
        <v>88</v>
      </c>
      <c r="H2026" s="27" t="s">
        <v>28</v>
      </c>
      <c r="I2026" s="29">
        <v>0.45000000000000007</v>
      </c>
      <c r="J2026" s="30">
        <v>2250</v>
      </c>
      <c r="K2026" s="31">
        <f t="shared" si="14"/>
        <v>1012.5000000000001</v>
      </c>
      <c r="L2026" s="31">
        <f t="shared" si="15"/>
        <v>303.75</v>
      </c>
      <c r="M2026" s="32">
        <v>0.3</v>
      </c>
      <c r="O2026" s="37"/>
      <c r="P2026" s="35"/>
      <c r="Q2026" s="33"/>
      <c r="R2026" s="34"/>
    </row>
    <row r="2027" spans="1:18" ht="15.75" customHeight="1">
      <c r="A2027" s="22"/>
      <c r="B2027" s="27" t="s">
        <v>34</v>
      </c>
      <c r="C2027" s="27">
        <v>1128299</v>
      </c>
      <c r="D2027" s="28">
        <v>44219</v>
      </c>
      <c r="E2027" s="27" t="s">
        <v>35</v>
      </c>
      <c r="F2027" s="27" t="s">
        <v>87</v>
      </c>
      <c r="G2027" s="27" t="s">
        <v>88</v>
      </c>
      <c r="H2027" s="27" t="s">
        <v>29</v>
      </c>
      <c r="I2027" s="29">
        <v>0.4</v>
      </c>
      <c r="J2027" s="30">
        <v>4250</v>
      </c>
      <c r="K2027" s="31">
        <f t="shared" si="14"/>
        <v>1700</v>
      </c>
      <c r="L2027" s="31">
        <f t="shared" si="15"/>
        <v>425</v>
      </c>
      <c r="M2027" s="32">
        <v>0.25</v>
      </c>
      <c r="O2027" s="37"/>
      <c r="P2027" s="35"/>
      <c r="Q2027" s="33"/>
      <c r="R2027" s="34"/>
    </row>
    <row r="2028" spans="1:18" ht="15.75" customHeight="1">
      <c r="A2028" s="22"/>
      <c r="B2028" s="27" t="s">
        <v>34</v>
      </c>
      <c r="C2028" s="27">
        <v>1128299</v>
      </c>
      <c r="D2028" s="28">
        <v>44250</v>
      </c>
      <c r="E2028" s="27" t="s">
        <v>35</v>
      </c>
      <c r="F2028" s="27" t="s">
        <v>87</v>
      </c>
      <c r="G2028" s="27" t="s">
        <v>88</v>
      </c>
      <c r="H2028" s="27" t="s">
        <v>24</v>
      </c>
      <c r="I2028" s="29">
        <v>0.29999999999999993</v>
      </c>
      <c r="J2028" s="30">
        <v>4750</v>
      </c>
      <c r="K2028" s="31">
        <f t="shared" si="14"/>
        <v>1424.9999999999998</v>
      </c>
      <c r="L2028" s="31">
        <f t="shared" si="15"/>
        <v>498.74999999999989</v>
      </c>
      <c r="M2028" s="32">
        <v>0.35</v>
      </c>
      <c r="O2028" s="37"/>
      <c r="P2028" s="35"/>
      <c r="Q2028" s="33"/>
      <c r="R2028" s="34"/>
    </row>
    <row r="2029" spans="1:18" ht="15.75" customHeight="1">
      <c r="A2029" s="22"/>
      <c r="B2029" s="27" t="s">
        <v>34</v>
      </c>
      <c r="C2029" s="27">
        <v>1128299</v>
      </c>
      <c r="D2029" s="28">
        <v>44250</v>
      </c>
      <c r="E2029" s="27" t="s">
        <v>35</v>
      </c>
      <c r="F2029" s="27" t="s">
        <v>87</v>
      </c>
      <c r="G2029" s="27" t="s">
        <v>88</v>
      </c>
      <c r="H2029" s="27" t="s">
        <v>25</v>
      </c>
      <c r="I2029" s="29">
        <v>0.4</v>
      </c>
      <c r="J2029" s="30">
        <v>3750</v>
      </c>
      <c r="K2029" s="31">
        <f t="shared" si="14"/>
        <v>1500</v>
      </c>
      <c r="L2029" s="31">
        <f t="shared" si="15"/>
        <v>600</v>
      </c>
      <c r="M2029" s="32">
        <v>0.4</v>
      </c>
      <c r="O2029" s="37"/>
      <c r="P2029" s="35"/>
      <c r="Q2029" s="33"/>
      <c r="R2029" s="34"/>
    </row>
    <row r="2030" spans="1:18" ht="15.75" customHeight="1">
      <c r="A2030" s="22"/>
      <c r="B2030" s="27" t="s">
        <v>34</v>
      </c>
      <c r="C2030" s="27">
        <v>1128299</v>
      </c>
      <c r="D2030" s="28">
        <v>44250</v>
      </c>
      <c r="E2030" s="27" t="s">
        <v>35</v>
      </c>
      <c r="F2030" s="27" t="s">
        <v>87</v>
      </c>
      <c r="G2030" s="27" t="s">
        <v>88</v>
      </c>
      <c r="H2030" s="27" t="s">
        <v>26</v>
      </c>
      <c r="I2030" s="29">
        <v>0.4</v>
      </c>
      <c r="J2030" s="30">
        <v>3750</v>
      </c>
      <c r="K2030" s="31">
        <f t="shared" si="14"/>
        <v>1500</v>
      </c>
      <c r="L2030" s="31">
        <f t="shared" si="15"/>
        <v>525</v>
      </c>
      <c r="M2030" s="32">
        <v>0.35</v>
      </c>
      <c r="O2030" s="37"/>
      <c r="P2030" s="35"/>
      <c r="Q2030" s="33"/>
      <c r="R2030" s="34"/>
    </row>
    <row r="2031" spans="1:18" ht="15.75" customHeight="1">
      <c r="A2031" s="22"/>
      <c r="B2031" s="27" t="s">
        <v>34</v>
      </c>
      <c r="C2031" s="27">
        <v>1128299</v>
      </c>
      <c r="D2031" s="28">
        <v>44250</v>
      </c>
      <c r="E2031" s="27" t="s">
        <v>35</v>
      </c>
      <c r="F2031" s="27" t="s">
        <v>87</v>
      </c>
      <c r="G2031" s="27" t="s">
        <v>88</v>
      </c>
      <c r="H2031" s="27" t="s">
        <v>27</v>
      </c>
      <c r="I2031" s="29">
        <v>0.4</v>
      </c>
      <c r="J2031" s="30">
        <v>2250</v>
      </c>
      <c r="K2031" s="31">
        <f t="shared" si="14"/>
        <v>900</v>
      </c>
      <c r="L2031" s="31">
        <f t="shared" si="15"/>
        <v>315</v>
      </c>
      <c r="M2031" s="32">
        <v>0.35</v>
      </c>
      <c r="O2031" s="37"/>
      <c r="P2031" s="35"/>
      <c r="Q2031" s="33"/>
      <c r="R2031" s="34"/>
    </row>
    <row r="2032" spans="1:18" ht="15.75" customHeight="1">
      <c r="A2032" s="22"/>
      <c r="B2032" s="27" t="s">
        <v>34</v>
      </c>
      <c r="C2032" s="27">
        <v>1128299</v>
      </c>
      <c r="D2032" s="28">
        <v>44250</v>
      </c>
      <c r="E2032" s="27" t="s">
        <v>35</v>
      </c>
      <c r="F2032" s="27" t="s">
        <v>87</v>
      </c>
      <c r="G2032" s="27" t="s">
        <v>88</v>
      </c>
      <c r="H2032" s="27" t="s">
        <v>28</v>
      </c>
      <c r="I2032" s="29">
        <v>0.45000000000000007</v>
      </c>
      <c r="J2032" s="30">
        <v>1500</v>
      </c>
      <c r="K2032" s="31">
        <f t="shared" si="14"/>
        <v>675.00000000000011</v>
      </c>
      <c r="L2032" s="31">
        <f t="shared" si="15"/>
        <v>202.50000000000003</v>
      </c>
      <c r="M2032" s="32">
        <v>0.3</v>
      </c>
      <c r="O2032" s="37"/>
      <c r="P2032" s="35"/>
      <c r="Q2032" s="33"/>
      <c r="R2032" s="34"/>
    </row>
    <row r="2033" spans="1:18" ht="15.75" customHeight="1">
      <c r="A2033" s="22"/>
      <c r="B2033" s="27" t="s">
        <v>34</v>
      </c>
      <c r="C2033" s="27">
        <v>1128299</v>
      </c>
      <c r="D2033" s="28">
        <v>44250</v>
      </c>
      <c r="E2033" s="27" t="s">
        <v>35</v>
      </c>
      <c r="F2033" s="27" t="s">
        <v>87</v>
      </c>
      <c r="G2033" s="27" t="s">
        <v>88</v>
      </c>
      <c r="H2033" s="27" t="s">
        <v>29</v>
      </c>
      <c r="I2033" s="29">
        <v>0.4</v>
      </c>
      <c r="J2033" s="30">
        <v>3500</v>
      </c>
      <c r="K2033" s="31">
        <f t="shared" si="14"/>
        <v>1400</v>
      </c>
      <c r="L2033" s="31">
        <f t="shared" si="15"/>
        <v>350</v>
      </c>
      <c r="M2033" s="32">
        <v>0.25</v>
      </c>
      <c r="O2033" s="37"/>
      <c r="P2033" s="35"/>
      <c r="Q2033" s="33"/>
      <c r="R2033" s="34"/>
    </row>
    <row r="2034" spans="1:18" ht="15.75" customHeight="1">
      <c r="A2034" s="22"/>
      <c r="B2034" s="27" t="s">
        <v>34</v>
      </c>
      <c r="C2034" s="27">
        <v>1128299</v>
      </c>
      <c r="D2034" s="28">
        <v>44277</v>
      </c>
      <c r="E2034" s="27" t="s">
        <v>35</v>
      </c>
      <c r="F2034" s="27" t="s">
        <v>87</v>
      </c>
      <c r="G2034" s="27" t="s">
        <v>88</v>
      </c>
      <c r="H2034" s="27" t="s">
        <v>24</v>
      </c>
      <c r="I2034" s="29">
        <v>0.4</v>
      </c>
      <c r="J2034" s="30">
        <v>5000</v>
      </c>
      <c r="K2034" s="31">
        <f t="shared" si="14"/>
        <v>2000</v>
      </c>
      <c r="L2034" s="31">
        <f t="shared" si="15"/>
        <v>700</v>
      </c>
      <c r="M2034" s="32">
        <v>0.35</v>
      </c>
      <c r="O2034" s="37"/>
      <c r="P2034" s="35"/>
      <c r="Q2034" s="33"/>
      <c r="R2034" s="34"/>
    </row>
    <row r="2035" spans="1:18" ht="15.75" customHeight="1">
      <c r="A2035" s="22"/>
      <c r="B2035" s="27" t="s">
        <v>34</v>
      </c>
      <c r="C2035" s="27">
        <v>1128299</v>
      </c>
      <c r="D2035" s="28">
        <v>44277</v>
      </c>
      <c r="E2035" s="27" t="s">
        <v>35</v>
      </c>
      <c r="F2035" s="27" t="s">
        <v>87</v>
      </c>
      <c r="G2035" s="27" t="s">
        <v>88</v>
      </c>
      <c r="H2035" s="27" t="s">
        <v>25</v>
      </c>
      <c r="I2035" s="29">
        <v>0.5</v>
      </c>
      <c r="J2035" s="30">
        <v>3500</v>
      </c>
      <c r="K2035" s="31">
        <f t="shared" si="14"/>
        <v>1750</v>
      </c>
      <c r="L2035" s="31">
        <f t="shared" si="15"/>
        <v>700</v>
      </c>
      <c r="M2035" s="32">
        <v>0.4</v>
      </c>
      <c r="O2035" s="37"/>
      <c r="P2035" s="35"/>
      <c r="Q2035" s="33"/>
      <c r="R2035" s="34"/>
    </row>
    <row r="2036" spans="1:18" ht="15.75" customHeight="1">
      <c r="A2036" s="22"/>
      <c r="B2036" s="27" t="s">
        <v>34</v>
      </c>
      <c r="C2036" s="27">
        <v>1128299</v>
      </c>
      <c r="D2036" s="28">
        <v>44277</v>
      </c>
      <c r="E2036" s="27" t="s">
        <v>35</v>
      </c>
      <c r="F2036" s="27" t="s">
        <v>87</v>
      </c>
      <c r="G2036" s="27" t="s">
        <v>88</v>
      </c>
      <c r="H2036" s="27" t="s">
        <v>26</v>
      </c>
      <c r="I2036" s="29">
        <v>0.5</v>
      </c>
      <c r="J2036" s="30">
        <v>3500</v>
      </c>
      <c r="K2036" s="31">
        <f t="shared" si="14"/>
        <v>1750</v>
      </c>
      <c r="L2036" s="31">
        <f t="shared" si="15"/>
        <v>612.5</v>
      </c>
      <c r="M2036" s="32">
        <v>0.35</v>
      </c>
      <c r="O2036" s="37"/>
      <c r="P2036" s="35"/>
      <c r="Q2036" s="33"/>
      <c r="R2036" s="34"/>
    </row>
    <row r="2037" spans="1:18" ht="15.75" customHeight="1">
      <c r="A2037" s="22"/>
      <c r="B2037" s="27" t="s">
        <v>34</v>
      </c>
      <c r="C2037" s="27">
        <v>1128299</v>
      </c>
      <c r="D2037" s="28">
        <v>44277</v>
      </c>
      <c r="E2037" s="27" t="s">
        <v>35</v>
      </c>
      <c r="F2037" s="27" t="s">
        <v>87</v>
      </c>
      <c r="G2037" s="27" t="s">
        <v>88</v>
      </c>
      <c r="H2037" s="27" t="s">
        <v>27</v>
      </c>
      <c r="I2037" s="29">
        <v>0.5</v>
      </c>
      <c r="J2037" s="30">
        <v>2250</v>
      </c>
      <c r="K2037" s="31">
        <f t="shared" si="14"/>
        <v>1125</v>
      </c>
      <c r="L2037" s="31">
        <f t="shared" si="15"/>
        <v>393.75</v>
      </c>
      <c r="M2037" s="32">
        <v>0.35</v>
      </c>
      <c r="O2037" s="37"/>
      <c r="P2037" s="35"/>
      <c r="Q2037" s="33"/>
      <c r="R2037" s="34"/>
    </row>
    <row r="2038" spans="1:18" ht="15.75" customHeight="1">
      <c r="A2038" s="22"/>
      <c r="B2038" s="27" t="s">
        <v>34</v>
      </c>
      <c r="C2038" s="27">
        <v>1128299</v>
      </c>
      <c r="D2038" s="28">
        <v>44277</v>
      </c>
      <c r="E2038" s="27" t="s">
        <v>35</v>
      </c>
      <c r="F2038" s="27" t="s">
        <v>87</v>
      </c>
      <c r="G2038" s="27" t="s">
        <v>88</v>
      </c>
      <c r="H2038" s="27" t="s">
        <v>28</v>
      </c>
      <c r="I2038" s="29">
        <v>0.55000000000000004</v>
      </c>
      <c r="J2038" s="30">
        <v>1250</v>
      </c>
      <c r="K2038" s="31">
        <f t="shared" si="14"/>
        <v>687.5</v>
      </c>
      <c r="L2038" s="31">
        <f t="shared" si="15"/>
        <v>206.25</v>
      </c>
      <c r="M2038" s="32">
        <v>0.3</v>
      </c>
      <c r="O2038" s="37"/>
      <c r="P2038" s="35"/>
      <c r="Q2038" s="33"/>
      <c r="R2038" s="34"/>
    </row>
    <row r="2039" spans="1:18" ht="15.75" customHeight="1">
      <c r="A2039" s="22"/>
      <c r="B2039" s="27" t="s">
        <v>34</v>
      </c>
      <c r="C2039" s="27">
        <v>1128299</v>
      </c>
      <c r="D2039" s="28">
        <v>44277</v>
      </c>
      <c r="E2039" s="27" t="s">
        <v>35</v>
      </c>
      <c r="F2039" s="27" t="s">
        <v>87</v>
      </c>
      <c r="G2039" s="27" t="s">
        <v>88</v>
      </c>
      <c r="H2039" s="27" t="s">
        <v>29</v>
      </c>
      <c r="I2039" s="29">
        <v>0.5</v>
      </c>
      <c r="J2039" s="30">
        <v>3250</v>
      </c>
      <c r="K2039" s="31">
        <f t="shared" si="14"/>
        <v>1625</v>
      </c>
      <c r="L2039" s="31">
        <f t="shared" si="15"/>
        <v>406.25</v>
      </c>
      <c r="M2039" s="32">
        <v>0.25</v>
      </c>
      <c r="O2039" s="37"/>
      <c r="P2039" s="35"/>
      <c r="Q2039" s="33"/>
      <c r="R2039" s="34"/>
    </row>
    <row r="2040" spans="1:18" ht="15.75" customHeight="1">
      <c r="A2040" s="22"/>
      <c r="B2040" s="27" t="s">
        <v>34</v>
      </c>
      <c r="C2040" s="27">
        <v>1128299</v>
      </c>
      <c r="D2040" s="28">
        <v>44309</v>
      </c>
      <c r="E2040" s="27" t="s">
        <v>35</v>
      </c>
      <c r="F2040" s="27" t="s">
        <v>87</v>
      </c>
      <c r="G2040" s="27" t="s">
        <v>88</v>
      </c>
      <c r="H2040" s="27" t="s">
        <v>24</v>
      </c>
      <c r="I2040" s="29">
        <v>0.5</v>
      </c>
      <c r="J2040" s="30">
        <v>5000</v>
      </c>
      <c r="K2040" s="31">
        <f t="shared" si="14"/>
        <v>2500</v>
      </c>
      <c r="L2040" s="31">
        <f t="shared" si="15"/>
        <v>875</v>
      </c>
      <c r="M2040" s="32">
        <v>0.35</v>
      </c>
      <c r="O2040" s="37"/>
      <c r="P2040" s="35"/>
      <c r="Q2040" s="33"/>
      <c r="R2040" s="34"/>
    </row>
    <row r="2041" spans="1:18" ht="15.75" customHeight="1">
      <c r="A2041" s="22"/>
      <c r="B2041" s="27" t="s">
        <v>34</v>
      </c>
      <c r="C2041" s="27">
        <v>1128299</v>
      </c>
      <c r="D2041" s="28">
        <v>44309</v>
      </c>
      <c r="E2041" s="27" t="s">
        <v>35</v>
      </c>
      <c r="F2041" s="27" t="s">
        <v>87</v>
      </c>
      <c r="G2041" s="27" t="s">
        <v>88</v>
      </c>
      <c r="H2041" s="27" t="s">
        <v>25</v>
      </c>
      <c r="I2041" s="29">
        <v>0.55000000000000004</v>
      </c>
      <c r="J2041" s="30">
        <v>3000</v>
      </c>
      <c r="K2041" s="31">
        <f t="shared" si="14"/>
        <v>1650.0000000000002</v>
      </c>
      <c r="L2041" s="31">
        <f t="shared" si="15"/>
        <v>660.00000000000011</v>
      </c>
      <c r="M2041" s="32">
        <v>0.4</v>
      </c>
      <c r="O2041" s="37"/>
      <c r="P2041" s="35"/>
      <c r="Q2041" s="33"/>
      <c r="R2041" s="34"/>
    </row>
    <row r="2042" spans="1:18" ht="15.75" customHeight="1">
      <c r="A2042" s="22"/>
      <c r="B2042" s="27" t="s">
        <v>34</v>
      </c>
      <c r="C2042" s="27">
        <v>1128299</v>
      </c>
      <c r="D2042" s="28">
        <v>44309</v>
      </c>
      <c r="E2042" s="27" t="s">
        <v>35</v>
      </c>
      <c r="F2042" s="27" t="s">
        <v>87</v>
      </c>
      <c r="G2042" s="27" t="s">
        <v>88</v>
      </c>
      <c r="H2042" s="27" t="s">
        <v>26</v>
      </c>
      <c r="I2042" s="29">
        <v>0.55000000000000004</v>
      </c>
      <c r="J2042" s="30">
        <v>3500</v>
      </c>
      <c r="K2042" s="31">
        <f t="shared" si="14"/>
        <v>1925.0000000000002</v>
      </c>
      <c r="L2042" s="31">
        <f t="shared" si="15"/>
        <v>673.75</v>
      </c>
      <c r="M2042" s="32">
        <v>0.35</v>
      </c>
      <c r="O2042" s="37"/>
      <c r="P2042" s="35"/>
      <c r="Q2042" s="33"/>
      <c r="R2042" s="34"/>
    </row>
    <row r="2043" spans="1:18" ht="15.75" customHeight="1">
      <c r="A2043" s="22"/>
      <c r="B2043" s="27" t="s">
        <v>34</v>
      </c>
      <c r="C2043" s="27">
        <v>1128299</v>
      </c>
      <c r="D2043" s="28">
        <v>44309</v>
      </c>
      <c r="E2043" s="27" t="s">
        <v>35</v>
      </c>
      <c r="F2043" s="27" t="s">
        <v>87</v>
      </c>
      <c r="G2043" s="27" t="s">
        <v>88</v>
      </c>
      <c r="H2043" s="27" t="s">
        <v>27</v>
      </c>
      <c r="I2043" s="29">
        <v>0.5</v>
      </c>
      <c r="J2043" s="30">
        <v>2500</v>
      </c>
      <c r="K2043" s="31">
        <f t="shared" si="14"/>
        <v>1250</v>
      </c>
      <c r="L2043" s="31">
        <f t="shared" si="15"/>
        <v>437.5</v>
      </c>
      <c r="M2043" s="32">
        <v>0.35</v>
      </c>
      <c r="O2043" s="37"/>
      <c r="P2043" s="35"/>
      <c r="Q2043" s="33"/>
      <c r="R2043" s="34"/>
    </row>
    <row r="2044" spans="1:18" ht="15.75" customHeight="1">
      <c r="A2044" s="22"/>
      <c r="B2044" s="27" t="s">
        <v>34</v>
      </c>
      <c r="C2044" s="27">
        <v>1128299</v>
      </c>
      <c r="D2044" s="28">
        <v>44309</v>
      </c>
      <c r="E2044" s="27" t="s">
        <v>35</v>
      </c>
      <c r="F2044" s="27" t="s">
        <v>87</v>
      </c>
      <c r="G2044" s="27" t="s">
        <v>88</v>
      </c>
      <c r="H2044" s="27" t="s">
        <v>28</v>
      </c>
      <c r="I2044" s="29">
        <v>0.55000000000000004</v>
      </c>
      <c r="J2044" s="30">
        <v>1500</v>
      </c>
      <c r="K2044" s="31">
        <f t="shared" si="14"/>
        <v>825.00000000000011</v>
      </c>
      <c r="L2044" s="31">
        <f t="shared" si="15"/>
        <v>247.50000000000003</v>
      </c>
      <c r="M2044" s="32">
        <v>0.3</v>
      </c>
      <c r="O2044" s="37"/>
      <c r="P2044" s="35"/>
      <c r="Q2044" s="33"/>
      <c r="R2044" s="34"/>
    </row>
    <row r="2045" spans="1:18" ht="15.75" customHeight="1">
      <c r="A2045" s="22"/>
      <c r="B2045" s="27" t="s">
        <v>34</v>
      </c>
      <c r="C2045" s="27">
        <v>1128299</v>
      </c>
      <c r="D2045" s="28">
        <v>44309</v>
      </c>
      <c r="E2045" s="27" t="s">
        <v>35</v>
      </c>
      <c r="F2045" s="27" t="s">
        <v>87</v>
      </c>
      <c r="G2045" s="27" t="s">
        <v>88</v>
      </c>
      <c r="H2045" s="27" t="s">
        <v>29</v>
      </c>
      <c r="I2045" s="29">
        <v>0.70000000000000007</v>
      </c>
      <c r="J2045" s="30">
        <v>3250</v>
      </c>
      <c r="K2045" s="31">
        <f t="shared" si="14"/>
        <v>2275</v>
      </c>
      <c r="L2045" s="31">
        <f t="shared" si="15"/>
        <v>568.75</v>
      </c>
      <c r="M2045" s="32">
        <v>0.25</v>
      </c>
      <c r="O2045" s="37"/>
      <c r="P2045" s="35"/>
      <c r="Q2045" s="33"/>
      <c r="R2045" s="34"/>
    </row>
    <row r="2046" spans="1:18" ht="15.75" customHeight="1">
      <c r="A2046" s="22"/>
      <c r="B2046" s="27" t="s">
        <v>34</v>
      </c>
      <c r="C2046" s="27">
        <v>1128299</v>
      </c>
      <c r="D2046" s="28">
        <v>44340</v>
      </c>
      <c r="E2046" s="27" t="s">
        <v>35</v>
      </c>
      <c r="F2046" s="27" t="s">
        <v>87</v>
      </c>
      <c r="G2046" s="27" t="s">
        <v>88</v>
      </c>
      <c r="H2046" s="27" t="s">
        <v>24</v>
      </c>
      <c r="I2046" s="29">
        <v>0.5</v>
      </c>
      <c r="J2046" s="30">
        <v>5250</v>
      </c>
      <c r="K2046" s="31">
        <f t="shared" ref="K2046:K2300" si="16">I2046*J2046</f>
        <v>2625</v>
      </c>
      <c r="L2046" s="31">
        <f t="shared" ref="L2046:L2300" si="17">K2046*M2046</f>
        <v>918.74999999999989</v>
      </c>
      <c r="M2046" s="32">
        <v>0.35</v>
      </c>
      <c r="O2046" s="37"/>
      <c r="P2046" s="35"/>
      <c r="Q2046" s="33"/>
      <c r="R2046" s="34"/>
    </row>
    <row r="2047" spans="1:18" ht="15.75" customHeight="1">
      <c r="A2047" s="22"/>
      <c r="B2047" s="27" t="s">
        <v>34</v>
      </c>
      <c r="C2047" s="27">
        <v>1128299</v>
      </c>
      <c r="D2047" s="28">
        <v>44340</v>
      </c>
      <c r="E2047" s="27" t="s">
        <v>35</v>
      </c>
      <c r="F2047" s="27" t="s">
        <v>87</v>
      </c>
      <c r="G2047" s="27" t="s">
        <v>88</v>
      </c>
      <c r="H2047" s="27" t="s">
        <v>25</v>
      </c>
      <c r="I2047" s="29">
        <v>0.55000000000000004</v>
      </c>
      <c r="J2047" s="30">
        <v>3750</v>
      </c>
      <c r="K2047" s="31">
        <f t="shared" si="16"/>
        <v>2062.5</v>
      </c>
      <c r="L2047" s="31">
        <f t="shared" si="17"/>
        <v>825</v>
      </c>
      <c r="M2047" s="32">
        <v>0.4</v>
      </c>
      <c r="O2047" s="37"/>
      <c r="P2047" s="35"/>
      <c r="Q2047" s="33"/>
      <c r="R2047" s="34"/>
    </row>
    <row r="2048" spans="1:18" ht="15.75" customHeight="1">
      <c r="A2048" s="22"/>
      <c r="B2048" s="27" t="s">
        <v>34</v>
      </c>
      <c r="C2048" s="27">
        <v>1128299</v>
      </c>
      <c r="D2048" s="28">
        <v>44340</v>
      </c>
      <c r="E2048" s="27" t="s">
        <v>35</v>
      </c>
      <c r="F2048" s="27" t="s">
        <v>87</v>
      </c>
      <c r="G2048" s="27" t="s">
        <v>88</v>
      </c>
      <c r="H2048" s="27" t="s">
        <v>26</v>
      </c>
      <c r="I2048" s="29">
        <v>0.55000000000000004</v>
      </c>
      <c r="J2048" s="30">
        <v>4000</v>
      </c>
      <c r="K2048" s="31">
        <f t="shared" si="16"/>
        <v>2200</v>
      </c>
      <c r="L2048" s="31">
        <f t="shared" si="17"/>
        <v>770</v>
      </c>
      <c r="M2048" s="32">
        <v>0.35</v>
      </c>
      <c r="O2048" s="37"/>
      <c r="P2048" s="35"/>
      <c r="Q2048" s="33"/>
      <c r="R2048" s="34"/>
    </row>
    <row r="2049" spans="1:18" ht="15.75" customHeight="1">
      <c r="A2049" s="22"/>
      <c r="B2049" s="27" t="s">
        <v>34</v>
      </c>
      <c r="C2049" s="27">
        <v>1128299</v>
      </c>
      <c r="D2049" s="28">
        <v>44340</v>
      </c>
      <c r="E2049" s="27" t="s">
        <v>35</v>
      </c>
      <c r="F2049" s="27" t="s">
        <v>87</v>
      </c>
      <c r="G2049" s="27" t="s">
        <v>88</v>
      </c>
      <c r="H2049" s="27" t="s">
        <v>27</v>
      </c>
      <c r="I2049" s="29">
        <v>0.5</v>
      </c>
      <c r="J2049" s="30">
        <v>3000</v>
      </c>
      <c r="K2049" s="31">
        <f t="shared" si="16"/>
        <v>1500</v>
      </c>
      <c r="L2049" s="31">
        <f t="shared" si="17"/>
        <v>525</v>
      </c>
      <c r="M2049" s="32">
        <v>0.35</v>
      </c>
      <c r="O2049" s="37"/>
      <c r="P2049" s="35"/>
      <c r="Q2049" s="33"/>
      <c r="R2049" s="34"/>
    </row>
    <row r="2050" spans="1:18" ht="15.75" customHeight="1">
      <c r="A2050" s="22"/>
      <c r="B2050" s="27" t="s">
        <v>34</v>
      </c>
      <c r="C2050" s="27">
        <v>1128299</v>
      </c>
      <c r="D2050" s="28">
        <v>44340</v>
      </c>
      <c r="E2050" s="27" t="s">
        <v>35</v>
      </c>
      <c r="F2050" s="27" t="s">
        <v>87</v>
      </c>
      <c r="G2050" s="27" t="s">
        <v>88</v>
      </c>
      <c r="H2050" s="27" t="s">
        <v>28</v>
      </c>
      <c r="I2050" s="29">
        <v>0.55000000000000004</v>
      </c>
      <c r="J2050" s="30">
        <v>2000</v>
      </c>
      <c r="K2050" s="31">
        <f t="shared" si="16"/>
        <v>1100</v>
      </c>
      <c r="L2050" s="31">
        <f t="shared" si="17"/>
        <v>330</v>
      </c>
      <c r="M2050" s="32">
        <v>0.3</v>
      </c>
      <c r="O2050" s="37"/>
      <c r="P2050" s="35"/>
      <c r="Q2050" s="33"/>
      <c r="R2050" s="34"/>
    </row>
    <row r="2051" spans="1:18" ht="15.75" customHeight="1">
      <c r="A2051" s="22"/>
      <c r="B2051" s="27" t="s">
        <v>34</v>
      </c>
      <c r="C2051" s="27">
        <v>1128299</v>
      </c>
      <c r="D2051" s="28">
        <v>44340</v>
      </c>
      <c r="E2051" s="27" t="s">
        <v>35</v>
      </c>
      <c r="F2051" s="27" t="s">
        <v>87</v>
      </c>
      <c r="G2051" s="27" t="s">
        <v>88</v>
      </c>
      <c r="H2051" s="27" t="s">
        <v>29</v>
      </c>
      <c r="I2051" s="29">
        <v>0.70000000000000007</v>
      </c>
      <c r="J2051" s="30">
        <v>3750</v>
      </c>
      <c r="K2051" s="31">
        <f t="shared" si="16"/>
        <v>2625.0000000000005</v>
      </c>
      <c r="L2051" s="31">
        <f t="shared" si="17"/>
        <v>656.25000000000011</v>
      </c>
      <c r="M2051" s="32">
        <v>0.25</v>
      </c>
      <c r="O2051" s="37"/>
      <c r="P2051" s="35"/>
      <c r="Q2051" s="33"/>
      <c r="R2051" s="34"/>
    </row>
    <row r="2052" spans="1:18" ht="15.75" customHeight="1">
      <c r="A2052" s="22"/>
      <c r="B2052" s="27" t="s">
        <v>34</v>
      </c>
      <c r="C2052" s="27">
        <v>1128299</v>
      </c>
      <c r="D2052" s="28">
        <v>44370</v>
      </c>
      <c r="E2052" s="27" t="s">
        <v>35</v>
      </c>
      <c r="F2052" s="27" t="s">
        <v>87</v>
      </c>
      <c r="G2052" s="27" t="s">
        <v>88</v>
      </c>
      <c r="H2052" s="27" t="s">
        <v>24</v>
      </c>
      <c r="I2052" s="29">
        <v>0.5</v>
      </c>
      <c r="J2052" s="30">
        <v>6250</v>
      </c>
      <c r="K2052" s="31">
        <f t="shared" si="16"/>
        <v>3125</v>
      </c>
      <c r="L2052" s="31">
        <f t="shared" si="17"/>
        <v>1093.75</v>
      </c>
      <c r="M2052" s="32">
        <v>0.35</v>
      </c>
      <c r="O2052" s="37"/>
      <c r="P2052" s="35"/>
      <c r="Q2052" s="33"/>
      <c r="R2052" s="34"/>
    </row>
    <row r="2053" spans="1:18" ht="15.75" customHeight="1">
      <c r="A2053" s="22"/>
      <c r="B2053" s="27" t="s">
        <v>34</v>
      </c>
      <c r="C2053" s="27">
        <v>1128299</v>
      </c>
      <c r="D2053" s="28">
        <v>44370</v>
      </c>
      <c r="E2053" s="27" t="s">
        <v>35</v>
      </c>
      <c r="F2053" s="27" t="s">
        <v>87</v>
      </c>
      <c r="G2053" s="27" t="s">
        <v>88</v>
      </c>
      <c r="H2053" s="27" t="s">
        <v>25</v>
      </c>
      <c r="I2053" s="29">
        <v>0.55000000000000004</v>
      </c>
      <c r="J2053" s="30">
        <v>4750</v>
      </c>
      <c r="K2053" s="31">
        <f t="shared" si="16"/>
        <v>2612.5</v>
      </c>
      <c r="L2053" s="31">
        <f t="shared" si="17"/>
        <v>1045</v>
      </c>
      <c r="M2053" s="32">
        <v>0.4</v>
      </c>
      <c r="O2053" s="37"/>
      <c r="P2053" s="35"/>
      <c r="Q2053" s="33"/>
      <c r="R2053" s="34"/>
    </row>
    <row r="2054" spans="1:18" ht="15.75" customHeight="1">
      <c r="A2054" s="22"/>
      <c r="B2054" s="27" t="s">
        <v>34</v>
      </c>
      <c r="C2054" s="27">
        <v>1128299</v>
      </c>
      <c r="D2054" s="28">
        <v>44370</v>
      </c>
      <c r="E2054" s="27" t="s">
        <v>35</v>
      </c>
      <c r="F2054" s="27" t="s">
        <v>87</v>
      </c>
      <c r="G2054" s="27" t="s">
        <v>88</v>
      </c>
      <c r="H2054" s="27" t="s">
        <v>26</v>
      </c>
      <c r="I2054" s="29">
        <v>0.55000000000000004</v>
      </c>
      <c r="J2054" s="30">
        <v>4750</v>
      </c>
      <c r="K2054" s="31">
        <f t="shared" si="16"/>
        <v>2612.5</v>
      </c>
      <c r="L2054" s="31">
        <f t="shared" si="17"/>
        <v>914.37499999999989</v>
      </c>
      <c r="M2054" s="32">
        <v>0.35</v>
      </c>
      <c r="O2054" s="37"/>
      <c r="P2054" s="35"/>
      <c r="Q2054" s="33"/>
      <c r="R2054" s="34"/>
    </row>
    <row r="2055" spans="1:18" ht="15.75" customHeight="1">
      <c r="A2055" s="22"/>
      <c r="B2055" s="27" t="s">
        <v>34</v>
      </c>
      <c r="C2055" s="27">
        <v>1128299</v>
      </c>
      <c r="D2055" s="28">
        <v>44370</v>
      </c>
      <c r="E2055" s="27" t="s">
        <v>35</v>
      </c>
      <c r="F2055" s="27" t="s">
        <v>87</v>
      </c>
      <c r="G2055" s="27" t="s">
        <v>88</v>
      </c>
      <c r="H2055" s="27" t="s">
        <v>27</v>
      </c>
      <c r="I2055" s="29">
        <v>0.5</v>
      </c>
      <c r="J2055" s="30">
        <v>3500</v>
      </c>
      <c r="K2055" s="31">
        <f t="shared" si="16"/>
        <v>1750</v>
      </c>
      <c r="L2055" s="31">
        <f t="shared" si="17"/>
        <v>612.5</v>
      </c>
      <c r="M2055" s="32">
        <v>0.35</v>
      </c>
      <c r="O2055" s="37"/>
      <c r="P2055" s="35"/>
      <c r="Q2055" s="33"/>
      <c r="R2055" s="34"/>
    </row>
    <row r="2056" spans="1:18" ht="15.75" customHeight="1">
      <c r="A2056" s="22"/>
      <c r="B2056" s="27" t="s">
        <v>34</v>
      </c>
      <c r="C2056" s="27">
        <v>1128299</v>
      </c>
      <c r="D2056" s="28">
        <v>44370</v>
      </c>
      <c r="E2056" s="27" t="s">
        <v>35</v>
      </c>
      <c r="F2056" s="27" t="s">
        <v>87</v>
      </c>
      <c r="G2056" s="27" t="s">
        <v>88</v>
      </c>
      <c r="H2056" s="27" t="s">
        <v>28</v>
      </c>
      <c r="I2056" s="29">
        <v>0.55000000000000004</v>
      </c>
      <c r="J2056" s="30">
        <v>2250</v>
      </c>
      <c r="K2056" s="31">
        <f t="shared" si="16"/>
        <v>1237.5</v>
      </c>
      <c r="L2056" s="31">
        <f t="shared" si="17"/>
        <v>371.25</v>
      </c>
      <c r="M2056" s="32">
        <v>0.3</v>
      </c>
      <c r="O2056" s="37"/>
      <c r="P2056" s="35"/>
      <c r="Q2056" s="33"/>
      <c r="R2056" s="34"/>
    </row>
    <row r="2057" spans="1:18" ht="15.75" customHeight="1">
      <c r="A2057" s="22"/>
      <c r="B2057" s="27" t="s">
        <v>34</v>
      </c>
      <c r="C2057" s="27">
        <v>1128299</v>
      </c>
      <c r="D2057" s="28">
        <v>44370</v>
      </c>
      <c r="E2057" s="27" t="s">
        <v>35</v>
      </c>
      <c r="F2057" s="27" t="s">
        <v>87</v>
      </c>
      <c r="G2057" s="27" t="s">
        <v>88</v>
      </c>
      <c r="H2057" s="27" t="s">
        <v>29</v>
      </c>
      <c r="I2057" s="29">
        <v>0.70000000000000007</v>
      </c>
      <c r="J2057" s="30">
        <v>5250</v>
      </c>
      <c r="K2057" s="31">
        <f t="shared" si="16"/>
        <v>3675.0000000000005</v>
      </c>
      <c r="L2057" s="31">
        <f t="shared" si="17"/>
        <v>918.75000000000011</v>
      </c>
      <c r="M2057" s="32">
        <v>0.25</v>
      </c>
      <c r="O2057" s="37"/>
      <c r="P2057" s="35"/>
      <c r="Q2057" s="33"/>
      <c r="R2057" s="34"/>
    </row>
    <row r="2058" spans="1:18" ht="15.75" customHeight="1">
      <c r="A2058" s="22"/>
      <c r="B2058" s="27" t="s">
        <v>34</v>
      </c>
      <c r="C2058" s="27">
        <v>1128299</v>
      </c>
      <c r="D2058" s="28">
        <v>44399</v>
      </c>
      <c r="E2058" s="27" t="s">
        <v>35</v>
      </c>
      <c r="F2058" s="27" t="s">
        <v>87</v>
      </c>
      <c r="G2058" s="27" t="s">
        <v>88</v>
      </c>
      <c r="H2058" s="27" t="s">
        <v>24</v>
      </c>
      <c r="I2058" s="29">
        <v>0.5</v>
      </c>
      <c r="J2058" s="30">
        <v>6750</v>
      </c>
      <c r="K2058" s="31">
        <f t="shared" si="16"/>
        <v>3375</v>
      </c>
      <c r="L2058" s="31">
        <f t="shared" si="17"/>
        <v>1181.25</v>
      </c>
      <c r="M2058" s="32">
        <v>0.35</v>
      </c>
      <c r="O2058" s="37"/>
      <c r="P2058" s="35"/>
      <c r="Q2058" s="33"/>
      <c r="R2058" s="34"/>
    </row>
    <row r="2059" spans="1:18" ht="15.75" customHeight="1">
      <c r="A2059" s="22"/>
      <c r="B2059" s="27" t="s">
        <v>34</v>
      </c>
      <c r="C2059" s="27">
        <v>1128299</v>
      </c>
      <c r="D2059" s="28">
        <v>44399</v>
      </c>
      <c r="E2059" s="27" t="s">
        <v>35</v>
      </c>
      <c r="F2059" s="27" t="s">
        <v>87</v>
      </c>
      <c r="G2059" s="27" t="s">
        <v>88</v>
      </c>
      <c r="H2059" s="27" t="s">
        <v>25</v>
      </c>
      <c r="I2059" s="29">
        <v>0.55000000000000004</v>
      </c>
      <c r="J2059" s="30">
        <v>5250</v>
      </c>
      <c r="K2059" s="31">
        <f t="shared" si="16"/>
        <v>2887.5000000000005</v>
      </c>
      <c r="L2059" s="31">
        <f t="shared" si="17"/>
        <v>1155.0000000000002</v>
      </c>
      <c r="M2059" s="32">
        <v>0.4</v>
      </c>
      <c r="O2059" s="37"/>
      <c r="P2059" s="35"/>
      <c r="Q2059" s="33"/>
      <c r="R2059" s="34"/>
    </row>
    <row r="2060" spans="1:18" ht="15.75" customHeight="1">
      <c r="A2060" s="22"/>
      <c r="B2060" s="27" t="s">
        <v>34</v>
      </c>
      <c r="C2060" s="27">
        <v>1128299</v>
      </c>
      <c r="D2060" s="28">
        <v>44399</v>
      </c>
      <c r="E2060" s="27" t="s">
        <v>35</v>
      </c>
      <c r="F2060" s="27" t="s">
        <v>87</v>
      </c>
      <c r="G2060" s="27" t="s">
        <v>88</v>
      </c>
      <c r="H2060" s="27" t="s">
        <v>26</v>
      </c>
      <c r="I2060" s="29">
        <v>0.55000000000000004</v>
      </c>
      <c r="J2060" s="30">
        <v>4750</v>
      </c>
      <c r="K2060" s="31">
        <f t="shared" si="16"/>
        <v>2612.5</v>
      </c>
      <c r="L2060" s="31">
        <f t="shared" si="17"/>
        <v>914.37499999999989</v>
      </c>
      <c r="M2060" s="32">
        <v>0.35</v>
      </c>
      <c r="O2060" s="37"/>
      <c r="P2060" s="35"/>
      <c r="Q2060" s="33"/>
      <c r="R2060" s="34"/>
    </row>
    <row r="2061" spans="1:18" ht="15.75" customHeight="1">
      <c r="A2061" s="22"/>
      <c r="B2061" s="27" t="s">
        <v>34</v>
      </c>
      <c r="C2061" s="27">
        <v>1128299</v>
      </c>
      <c r="D2061" s="28">
        <v>44399</v>
      </c>
      <c r="E2061" s="27" t="s">
        <v>35</v>
      </c>
      <c r="F2061" s="27" t="s">
        <v>87</v>
      </c>
      <c r="G2061" s="27" t="s">
        <v>88</v>
      </c>
      <c r="H2061" s="27" t="s">
        <v>27</v>
      </c>
      <c r="I2061" s="29">
        <v>0.5</v>
      </c>
      <c r="J2061" s="30">
        <v>3750</v>
      </c>
      <c r="K2061" s="31">
        <f t="shared" si="16"/>
        <v>1875</v>
      </c>
      <c r="L2061" s="31">
        <f t="shared" si="17"/>
        <v>656.25</v>
      </c>
      <c r="M2061" s="32">
        <v>0.35</v>
      </c>
      <c r="O2061" s="37"/>
      <c r="P2061" s="35"/>
      <c r="Q2061" s="33"/>
      <c r="R2061" s="34"/>
    </row>
    <row r="2062" spans="1:18" ht="15.75" customHeight="1">
      <c r="A2062" s="22"/>
      <c r="B2062" s="27" t="s">
        <v>34</v>
      </c>
      <c r="C2062" s="27">
        <v>1128299</v>
      </c>
      <c r="D2062" s="28">
        <v>44399</v>
      </c>
      <c r="E2062" s="27" t="s">
        <v>35</v>
      </c>
      <c r="F2062" s="27" t="s">
        <v>87</v>
      </c>
      <c r="G2062" s="27" t="s">
        <v>88</v>
      </c>
      <c r="H2062" s="27" t="s">
        <v>28</v>
      </c>
      <c r="I2062" s="29">
        <v>0.55000000000000004</v>
      </c>
      <c r="J2062" s="30">
        <v>4250</v>
      </c>
      <c r="K2062" s="31">
        <f t="shared" si="16"/>
        <v>2337.5</v>
      </c>
      <c r="L2062" s="31">
        <f t="shared" si="17"/>
        <v>701.25</v>
      </c>
      <c r="M2062" s="32">
        <v>0.3</v>
      </c>
      <c r="O2062" s="37"/>
      <c r="P2062" s="35"/>
      <c r="Q2062" s="33"/>
      <c r="R2062" s="34"/>
    </row>
    <row r="2063" spans="1:18" ht="15.75" customHeight="1">
      <c r="A2063" s="22"/>
      <c r="B2063" s="27" t="s">
        <v>34</v>
      </c>
      <c r="C2063" s="27">
        <v>1128299</v>
      </c>
      <c r="D2063" s="28">
        <v>44399</v>
      </c>
      <c r="E2063" s="27" t="s">
        <v>35</v>
      </c>
      <c r="F2063" s="27" t="s">
        <v>87</v>
      </c>
      <c r="G2063" s="27" t="s">
        <v>88</v>
      </c>
      <c r="H2063" s="27" t="s">
        <v>29</v>
      </c>
      <c r="I2063" s="29">
        <v>0.70000000000000007</v>
      </c>
      <c r="J2063" s="30">
        <v>4250</v>
      </c>
      <c r="K2063" s="31">
        <f t="shared" si="16"/>
        <v>2975.0000000000005</v>
      </c>
      <c r="L2063" s="31">
        <f t="shared" si="17"/>
        <v>743.75000000000011</v>
      </c>
      <c r="M2063" s="32">
        <v>0.25</v>
      </c>
      <c r="O2063" s="37"/>
      <c r="P2063" s="35"/>
      <c r="Q2063" s="33"/>
      <c r="R2063" s="34"/>
    </row>
    <row r="2064" spans="1:18" ht="15.75" customHeight="1">
      <c r="A2064" s="22"/>
      <c r="B2064" s="27" t="s">
        <v>34</v>
      </c>
      <c r="C2064" s="27">
        <v>1128299</v>
      </c>
      <c r="D2064" s="28">
        <v>44431</v>
      </c>
      <c r="E2064" s="27" t="s">
        <v>35</v>
      </c>
      <c r="F2064" s="27" t="s">
        <v>87</v>
      </c>
      <c r="G2064" s="27" t="s">
        <v>88</v>
      </c>
      <c r="H2064" s="27" t="s">
        <v>24</v>
      </c>
      <c r="I2064" s="29">
        <v>0.55000000000000004</v>
      </c>
      <c r="J2064" s="30">
        <v>6250</v>
      </c>
      <c r="K2064" s="31">
        <f t="shared" si="16"/>
        <v>3437.5000000000005</v>
      </c>
      <c r="L2064" s="31">
        <f t="shared" si="17"/>
        <v>1203.125</v>
      </c>
      <c r="M2064" s="32">
        <v>0.35</v>
      </c>
      <c r="O2064" s="37"/>
      <c r="P2064" s="35"/>
      <c r="Q2064" s="33"/>
      <c r="R2064" s="34"/>
    </row>
    <row r="2065" spans="1:18" ht="15.75" customHeight="1">
      <c r="A2065" s="22"/>
      <c r="B2065" s="27" t="s">
        <v>34</v>
      </c>
      <c r="C2065" s="27">
        <v>1128299</v>
      </c>
      <c r="D2065" s="28">
        <v>44431</v>
      </c>
      <c r="E2065" s="27" t="s">
        <v>35</v>
      </c>
      <c r="F2065" s="27" t="s">
        <v>87</v>
      </c>
      <c r="G2065" s="27" t="s">
        <v>88</v>
      </c>
      <c r="H2065" s="27" t="s">
        <v>25</v>
      </c>
      <c r="I2065" s="29">
        <v>0.60000000000000009</v>
      </c>
      <c r="J2065" s="30">
        <v>5750</v>
      </c>
      <c r="K2065" s="31">
        <f t="shared" si="16"/>
        <v>3450.0000000000005</v>
      </c>
      <c r="L2065" s="31">
        <f t="shared" si="17"/>
        <v>1380.0000000000002</v>
      </c>
      <c r="M2065" s="32">
        <v>0.4</v>
      </c>
      <c r="O2065" s="37"/>
      <c r="P2065" s="35"/>
      <c r="Q2065" s="33"/>
      <c r="R2065" s="34"/>
    </row>
    <row r="2066" spans="1:18" ht="15.75" customHeight="1">
      <c r="A2066" s="22"/>
      <c r="B2066" s="27" t="s">
        <v>34</v>
      </c>
      <c r="C2066" s="27">
        <v>1128299</v>
      </c>
      <c r="D2066" s="28">
        <v>44431</v>
      </c>
      <c r="E2066" s="27" t="s">
        <v>35</v>
      </c>
      <c r="F2066" s="27" t="s">
        <v>87</v>
      </c>
      <c r="G2066" s="27" t="s">
        <v>88</v>
      </c>
      <c r="H2066" s="27" t="s">
        <v>26</v>
      </c>
      <c r="I2066" s="29">
        <v>0.55000000000000004</v>
      </c>
      <c r="J2066" s="30">
        <v>4500</v>
      </c>
      <c r="K2066" s="31">
        <f t="shared" si="16"/>
        <v>2475</v>
      </c>
      <c r="L2066" s="31">
        <f t="shared" si="17"/>
        <v>866.25</v>
      </c>
      <c r="M2066" s="32">
        <v>0.35</v>
      </c>
      <c r="O2066" s="37"/>
      <c r="P2066" s="35"/>
      <c r="Q2066" s="33"/>
      <c r="R2066" s="34"/>
    </row>
    <row r="2067" spans="1:18" ht="15.75" customHeight="1">
      <c r="A2067" s="22"/>
      <c r="B2067" s="27" t="s">
        <v>34</v>
      </c>
      <c r="C2067" s="27">
        <v>1128299</v>
      </c>
      <c r="D2067" s="28">
        <v>44431</v>
      </c>
      <c r="E2067" s="27" t="s">
        <v>35</v>
      </c>
      <c r="F2067" s="27" t="s">
        <v>87</v>
      </c>
      <c r="G2067" s="27" t="s">
        <v>88</v>
      </c>
      <c r="H2067" s="27" t="s">
        <v>27</v>
      </c>
      <c r="I2067" s="29">
        <v>0.55000000000000004</v>
      </c>
      <c r="J2067" s="30">
        <v>4000</v>
      </c>
      <c r="K2067" s="31">
        <f t="shared" si="16"/>
        <v>2200</v>
      </c>
      <c r="L2067" s="31">
        <f t="shared" si="17"/>
        <v>770</v>
      </c>
      <c r="M2067" s="32">
        <v>0.35</v>
      </c>
      <c r="O2067" s="37"/>
      <c r="P2067" s="35"/>
      <c r="Q2067" s="33"/>
      <c r="R2067" s="34"/>
    </row>
    <row r="2068" spans="1:18" ht="15.75" customHeight="1">
      <c r="A2068" s="22"/>
      <c r="B2068" s="27" t="s">
        <v>34</v>
      </c>
      <c r="C2068" s="27">
        <v>1128299</v>
      </c>
      <c r="D2068" s="28">
        <v>44431</v>
      </c>
      <c r="E2068" s="27" t="s">
        <v>35</v>
      </c>
      <c r="F2068" s="27" t="s">
        <v>87</v>
      </c>
      <c r="G2068" s="27" t="s">
        <v>88</v>
      </c>
      <c r="H2068" s="27" t="s">
        <v>28</v>
      </c>
      <c r="I2068" s="29">
        <v>0.65</v>
      </c>
      <c r="J2068" s="30">
        <v>4000</v>
      </c>
      <c r="K2068" s="31">
        <f t="shared" si="16"/>
        <v>2600</v>
      </c>
      <c r="L2068" s="31">
        <f t="shared" si="17"/>
        <v>780</v>
      </c>
      <c r="M2068" s="32">
        <v>0.3</v>
      </c>
      <c r="O2068" s="37"/>
      <c r="P2068" s="35"/>
      <c r="Q2068" s="33"/>
      <c r="R2068" s="34"/>
    </row>
    <row r="2069" spans="1:18" ht="15.75" customHeight="1">
      <c r="A2069" s="22"/>
      <c r="B2069" s="27" t="s">
        <v>34</v>
      </c>
      <c r="C2069" s="27">
        <v>1128299</v>
      </c>
      <c r="D2069" s="28">
        <v>44431</v>
      </c>
      <c r="E2069" s="27" t="s">
        <v>35</v>
      </c>
      <c r="F2069" s="27" t="s">
        <v>87</v>
      </c>
      <c r="G2069" s="27" t="s">
        <v>88</v>
      </c>
      <c r="H2069" s="27" t="s">
        <v>29</v>
      </c>
      <c r="I2069" s="29">
        <v>0.70000000000000007</v>
      </c>
      <c r="J2069" s="30">
        <v>3750</v>
      </c>
      <c r="K2069" s="31">
        <f t="shared" si="16"/>
        <v>2625.0000000000005</v>
      </c>
      <c r="L2069" s="31">
        <f t="shared" si="17"/>
        <v>656.25000000000011</v>
      </c>
      <c r="M2069" s="32">
        <v>0.25</v>
      </c>
      <c r="O2069" s="37"/>
      <c r="P2069" s="35"/>
      <c r="Q2069" s="33"/>
      <c r="R2069" s="34"/>
    </row>
    <row r="2070" spans="1:18" ht="15.75" customHeight="1">
      <c r="A2070" s="22"/>
      <c r="B2070" s="27" t="s">
        <v>34</v>
      </c>
      <c r="C2070" s="27">
        <v>1128299</v>
      </c>
      <c r="D2070" s="28">
        <v>44463</v>
      </c>
      <c r="E2070" s="27" t="s">
        <v>35</v>
      </c>
      <c r="F2070" s="27" t="s">
        <v>87</v>
      </c>
      <c r="G2070" s="27" t="s">
        <v>88</v>
      </c>
      <c r="H2070" s="27" t="s">
        <v>24</v>
      </c>
      <c r="I2070" s="29">
        <v>0.45000000000000007</v>
      </c>
      <c r="J2070" s="30">
        <v>5750</v>
      </c>
      <c r="K2070" s="31">
        <f t="shared" si="16"/>
        <v>2587.5000000000005</v>
      </c>
      <c r="L2070" s="31">
        <f t="shared" si="17"/>
        <v>905.62500000000011</v>
      </c>
      <c r="M2070" s="32">
        <v>0.35</v>
      </c>
      <c r="O2070" s="37"/>
      <c r="P2070" s="35"/>
      <c r="Q2070" s="33"/>
      <c r="R2070" s="34"/>
    </row>
    <row r="2071" spans="1:18" ht="15.75" customHeight="1">
      <c r="A2071" s="22"/>
      <c r="B2071" s="27" t="s">
        <v>34</v>
      </c>
      <c r="C2071" s="27">
        <v>1128299</v>
      </c>
      <c r="D2071" s="28">
        <v>44463</v>
      </c>
      <c r="E2071" s="27" t="s">
        <v>35</v>
      </c>
      <c r="F2071" s="27" t="s">
        <v>87</v>
      </c>
      <c r="G2071" s="27" t="s">
        <v>88</v>
      </c>
      <c r="H2071" s="27" t="s">
        <v>25</v>
      </c>
      <c r="I2071" s="29">
        <v>0.50000000000000011</v>
      </c>
      <c r="J2071" s="30">
        <v>5750</v>
      </c>
      <c r="K2071" s="31">
        <f t="shared" si="16"/>
        <v>2875.0000000000005</v>
      </c>
      <c r="L2071" s="31">
        <f t="shared" si="17"/>
        <v>1150.0000000000002</v>
      </c>
      <c r="M2071" s="32">
        <v>0.4</v>
      </c>
      <c r="O2071" s="37"/>
      <c r="P2071" s="35"/>
      <c r="Q2071" s="33"/>
      <c r="R2071" s="34"/>
    </row>
    <row r="2072" spans="1:18" ht="15.75" customHeight="1">
      <c r="A2072" s="22"/>
      <c r="B2072" s="27" t="s">
        <v>34</v>
      </c>
      <c r="C2072" s="27">
        <v>1128299</v>
      </c>
      <c r="D2072" s="28">
        <v>44463</v>
      </c>
      <c r="E2072" s="27" t="s">
        <v>35</v>
      </c>
      <c r="F2072" s="27" t="s">
        <v>87</v>
      </c>
      <c r="G2072" s="27" t="s">
        <v>88</v>
      </c>
      <c r="H2072" s="27" t="s">
        <v>26</v>
      </c>
      <c r="I2072" s="29">
        <v>0.45000000000000007</v>
      </c>
      <c r="J2072" s="30">
        <v>4250</v>
      </c>
      <c r="K2072" s="31">
        <f t="shared" si="16"/>
        <v>1912.5000000000002</v>
      </c>
      <c r="L2072" s="31">
        <f t="shared" si="17"/>
        <v>669.375</v>
      </c>
      <c r="M2072" s="32">
        <v>0.35</v>
      </c>
      <c r="O2072" s="37"/>
      <c r="P2072" s="35"/>
      <c r="Q2072" s="33"/>
      <c r="R2072" s="34"/>
    </row>
    <row r="2073" spans="1:18" ht="15.75" customHeight="1">
      <c r="A2073" s="22"/>
      <c r="B2073" s="27" t="s">
        <v>34</v>
      </c>
      <c r="C2073" s="27">
        <v>1128299</v>
      </c>
      <c r="D2073" s="28">
        <v>44463</v>
      </c>
      <c r="E2073" s="27" t="s">
        <v>35</v>
      </c>
      <c r="F2073" s="27" t="s">
        <v>87</v>
      </c>
      <c r="G2073" s="27" t="s">
        <v>88</v>
      </c>
      <c r="H2073" s="27" t="s">
        <v>27</v>
      </c>
      <c r="I2073" s="29">
        <v>0.45000000000000007</v>
      </c>
      <c r="J2073" s="30">
        <v>3750</v>
      </c>
      <c r="K2073" s="31">
        <f t="shared" si="16"/>
        <v>1687.5000000000002</v>
      </c>
      <c r="L2073" s="31">
        <f t="shared" si="17"/>
        <v>590.625</v>
      </c>
      <c r="M2073" s="32">
        <v>0.35</v>
      </c>
      <c r="O2073" s="37"/>
      <c r="P2073" s="35"/>
      <c r="Q2073" s="33"/>
      <c r="R2073" s="34"/>
    </row>
    <row r="2074" spans="1:18" ht="15.75" customHeight="1">
      <c r="A2074" s="22"/>
      <c r="B2074" s="27" t="s">
        <v>34</v>
      </c>
      <c r="C2074" s="27">
        <v>1128299</v>
      </c>
      <c r="D2074" s="28">
        <v>44463</v>
      </c>
      <c r="E2074" s="27" t="s">
        <v>35</v>
      </c>
      <c r="F2074" s="27" t="s">
        <v>87</v>
      </c>
      <c r="G2074" s="27" t="s">
        <v>88</v>
      </c>
      <c r="H2074" s="27" t="s">
        <v>28</v>
      </c>
      <c r="I2074" s="29">
        <v>0.55000000000000004</v>
      </c>
      <c r="J2074" s="30">
        <v>3750</v>
      </c>
      <c r="K2074" s="31">
        <f t="shared" si="16"/>
        <v>2062.5</v>
      </c>
      <c r="L2074" s="31">
        <f t="shared" si="17"/>
        <v>618.75</v>
      </c>
      <c r="M2074" s="32">
        <v>0.3</v>
      </c>
      <c r="O2074" s="37"/>
      <c r="P2074" s="35"/>
      <c r="Q2074" s="33"/>
      <c r="R2074" s="34"/>
    </row>
    <row r="2075" spans="1:18" ht="15.75" customHeight="1">
      <c r="A2075" s="22"/>
      <c r="B2075" s="27" t="s">
        <v>34</v>
      </c>
      <c r="C2075" s="27">
        <v>1128299</v>
      </c>
      <c r="D2075" s="28">
        <v>44463</v>
      </c>
      <c r="E2075" s="27" t="s">
        <v>35</v>
      </c>
      <c r="F2075" s="27" t="s">
        <v>87</v>
      </c>
      <c r="G2075" s="27" t="s">
        <v>88</v>
      </c>
      <c r="H2075" s="27" t="s">
        <v>29</v>
      </c>
      <c r="I2075" s="29">
        <v>0.60000000000000009</v>
      </c>
      <c r="J2075" s="30">
        <v>4250</v>
      </c>
      <c r="K2075" s="31">
        <f t="shared" si="16"/>
        <v>2550.0000000000005</v>
      </c>
      <c r="L2075" s="31">
        <f t="shared" si="17"/>
        <v>637.50000000000011</v>
      </c>
      <c r="M2075" s="32">
        <v>0.25</v>
      </c>
      <c r="O2075" s="37"/>
      <c r="P2075" s="35"/>
      <c r="Q2075" s="33"/>
      <c r="R2075" s="34"/>
    </row>
    <row r="2076" spans="1:18" ht="15.75" customHeight="1">
      <c r="A2076" s="22"/>
      <c r="B2076" s="27" t="s">
        <v>34</v>
      </c>
      <c r="C2076" s="27">
        <v>1128299</v>
      </c>
      <c r="D2076" s="28">
        <v>44492</v>
      </c>
      <c r="E2076" s="27" t="s">
        <v>35</v>
      </c>
      <c r="F2076" s="27" t="s">
        <v>87</v>
      </c>
      <c r="G2076" s="27" t="s">
        <v>88</v>
      </c>
      <c r="H2076" s="27" t="s">
        <v>24</v>
      </c>
      <c r="I2076" s="29">
        <v>0.45000000000000007</v>
      </c>
      <c r="J2076" s="30">
        <v>5000</v>
      </c>
      <c r="K2076" s="31">
        <f t="shared" si="16"/>
        <v>2250.0000000000005</v>
      </c>
      <c r="L2076" s="31">
        <f t="shared" si="17"/>
        <v>787.50000000000011</v>
      </c>
      <c r="M2076" s="32">
        <v>0.35</v>
      </c>
      <c r="O2076" s="37"/>
      <c r="P2076" s="35"/>
      <c r="Q2076" s="33"/>
      <c r="R2076" s="34"/>
    </row>
    <row r="2077" spans="1:18" ht="15.75" customHeight="1">
      <c r="A2077" s="22"/>
      <c r="B2077" s="27" t="s">
        <v>34</v>
      </c>
      <c r="C2077" s="27">
        <v>1128299</v>
      </c>
      <c r="D2077" s="28">
        <v>44492</v>
      </c>
      <c r="E2077" s="27" t="s">
        <v>35</v>
      </c>
      <c r="F2077" s="27" t="s">
        <v>87</v>
      </c>
      <c r="G2077" s="27" t="s">
        <v>88</v>
      </c>
      <c r="H2077" s="27" t="s">
        <v>25</v>
      </c>
      <c r="I2077" s="29">
        <v>0.50000000000000011</v>
      </c>
      <c r="J2077" s="30">
        <v>5000</v>
      </c>
      <c r="K2077" s="31">
        <f t="shared" si="16"/>
        <v>2500.0000000000005</v>
      </c>
      <c r="L2077" s="31">
        <f t="shared" si="17"/>
        <v>1000.0000000000002</v>
      </c>
      <c r="M2077" s="32">
        <v>0.4</v>
      </c>
      <c r="O2077" s="37"/>
      <c r="P2077" s="35"/>
      <c r="Q2077" s="33"/>
      <c r="R2077" s="34"/>
    </row>
    <row r="2078" spans="1:18" ht="15.75" customHeight="1">
      <c r="A2078" s="22"/>
      <c r="B2078" s="27" t="s">
        <v>34</v>
      </c>
      <c r="C2078" s="27">
        <v>1128299</v>
      </c>
      <c r="D2078" s="28">
        <v>44492</v>
      </c>
      <c r="E2078" s="27" t="s">
        <v>35</v>
      </c>
      <c r="F2078" s="27" t="s">
        <v>87</v>
      </c>
      <c r="G2078" s="27" t="s">
        <v>88</v>
      </c>
      <c r="H2078" s="27" t="s">
        <v>26</v>
      </c>
      <c r="I2078" s="29">
        <v>0.45000000000000007</v>
      </c>
      <c r="J2078" s="30">
        <v>3250</v>
      </c>
      <c r="K2078" s="31">
        <f t="shared" si="16"/>
        <v>1462.5000000000002</v>
      </c>
      <c r="L2078" s="31">
        <f t="shared" si="17"/>
        <v>511.87500000000006</v>
      </c>
      <c r="M2078" s="32">
        <v>0.35</v>
      </c>
      <c r="O2078" s="37"/>
      <c r="P2078" s="35"/>
      <c r="Q2078" s="33"/>
      <c r="R2078" s="34"/>
    </row>
    <row r="2079" spans="1:18" ht="15.75" customHeight="1">
      <c r="A2079" s="22"/>
      <c r="B2079" s="27" t="s">
        <v>34</v>
      </c>
      <c r="C2079" s="27">
        <v>1128299</v>
      </c>
      <c r="D2079" s="28">
        <v>44492</v>
      </c>
      <c r="E2079" s="27" t="s">
        <v>35</v>
      </c>
      <c r="F2079" s="27" t="s">
        <v>87</v>
      </c>
      <c r="G2079" s="27" t="s">
        <v>88</v>
      </c>
      <c r="H2079" s="27" t="s">
        <v>27</v>
      </c>
      <c r="I2079" s="29">
        <v>0.45000000000000007</v>
      </c>
      <c r="J2079" s="30">
        <v>3000</v>
      </c>
      <c r="K2079" s="31">
        <f t="shared" si="16"/>
        <v>1350.0000000000002</v>
      </c>
      <c r="L2079" s="31">
        <f t="shared" si="17"/>
        <v>472.50000000000006</v>
      </c>
      <c r="M2079" s="32">
        <v>0.35</v>
      </c>
      <c r="O2079" s="37"/>
      <c r="P2079" s="35"/>
      <c r="Q2079" s="33"/>
      <c r="R2079" s="34"/>
    </row>
    <row r="2080" spans="1:18" ht="15.75" customHeight="1">
      <c r="A2080" s="22"/>
      <c r="B2080" s="27" t="s">
        <v>34</v>
      </c>
      <c r="C2080" s="27">
        <v>1128299</v>
      </c>
      <c r="D2080" s="28">
        <v>44492</v>
      </c>
      <c r="E2080" s="27" t="s">
        <v>35</v>
      </c>
      <c r="F2080" s="27" t="s">
        <v>87</v>
      </c>
      <c r="G2080" s="27" t="s">
        <v>88</v>
      </c>
      <c r="H2080" s="27" t="s">
        <v>28</v>
      </c>
      <c r="I2080" s="29">
        <v>0.55000000000000004</v>
      </c>
      <c r="J2080" s="30">
        <v>2750</v>
      </c>
      <c r="K2080" s="31">
        <f t="shared" si="16"/>
        <v>1512.5000000000002</v>
      </c>
      <c r="L2080" s="31">
        <f t="shared" si="17"/>
        <v>453.75000000000006</v>
      </c>
      <c r="M2080" s="32">
        <v>0.3</v>
      </c>
      <c r="O2080" s="37"/>
      <c r="P2080" s="35"/>
      <c r="Q2080" s="33"/>
      <c r="R2080" s="34"/>
    </row>
    <row r="2081" spans="1:18" ht="15.75" customHeight="1">
      <c r="A2081" s="22"/>
      <c r="B2081" s="27" t="s">
        <v>34</v>
      </c>
      <c r="C2081" s="27">
        <v>1128299</v>
      </c>
      <c r="D2081" s="28">
        <v>44492</v>
      </c>
      <c r="E2081" s="27" t="s">
        <v>35</v>
      </c>
      <c r="F2081" s="27" t="s">
        <v>87</v>
      </c>
      <c r="G2081" s="27" t="s">
        <v>88</v>
      </c>
      <c r="H2081" s="27" t="s">
        <v>29</v>
      </c>
      <c r="I2081" s="29">
        <v>0.60000000000000009</v>
      </c>
      <c r="J2081" s="30">
        <v>3250</v>
      </c>
      <c r="K2081" s="31">
        <f t="shared" si="16"/>
        <v>1950.0000000000002</v>
      </c>
      <c r="L2081" s="31">
        <f t="shared" si="17"/>
        <v>487.50000000000006</v>
      </c>
      <c r="M2081" s="32">
        <v>0.25</v>
      </c>
      <c r="O2081" s="37"/>
      <c r="P2081" s="35"/>
      <c r="Q2081" s="33"/>
      <c r="R2081" s="34"/>
    </row>
    <row r="2082" spans="1:18" ht="15.75" customHeight="1">
      <c r="A2082" s="22"/>
      <c r="B2082" s="27" t="s">
        <v>34</v>
      </c>
      <c r="C2082" s="27">
        <v>1128299</v>
      </c>
      <c r="D2082" s="28">
        <v>44523</v>
      </c>
      <c r="E2082" s="27" t="s">
        <v>35</v>
      </c>
      <c r="F2082" s="27" t="s">
        <v>87</v>
      </c>
      <c r="G2082" s="27" t="s">
        <v>88</v>
      </c>
      <c r="H2082" s="27" t="s">
        <v>24</v>
      </c>
      <c r="I2082" s="29">
        <v>0.45000000000000007</v>
      </c>
      <c r="J2082" s="30">
        <v>5000</v>
      </c>
      <c r="K2082" s="31">
        <f t="shared" si="16"/>
        <v>2250.0000000000005</v>
      </c>
      <c r="L2082" s="31">
        <f t="shared" si="17"/>
        <v>787.50000000000011</v>
      </c>
      <c r="M2082" s="32">
        <v>0.35</v>
      </c>
      <c r="O2082" s="37"/>
      <c r="P2082" s="35"/>
      <c r="Q2082" s="33"/>
      <c r="R2082" s="34"/>
    </row>
    <row r="2083" spans="1:18" ht="15.75" customHeight="1">
      <c r="A2083" s="22"/>
      <c r="B2083" s="27" t="s">
        <v>34</v>
      </c>
      <c r="C2083" s="27">
        <v>1128299</v>
      </c>
      <c r="D2083" s="28">
        <v>44523</v>
      </c>
      <c r="E2083" s="27" t="s">
        <v>35</v>
      </c>
      <c r="F2083" s="27" t="s">
        <v>87</v>
      </c>
      <c r="G2083" s="27" t="s">
        <v>88</v>
      </c>
      <c r="H2083" s="27" t="s">
        <v>25</v>
      </c>
      <c r="I2083" s="29">
        <v>0.50000000000000011</v>
      </c>
      <c r="J2083" s="30">
        <v>5250</v>
      </c>
      <c r="K2083" s="31">
        <f t="shared" si="16"/>
        <v>2625.0000000000005</v>
      </c>
      <c r="L2083" s="31">
        <f t="shared" si="17"/>
        <v>1050.0000000000002</v>
      </c>
      <c r="M2083" s="32">
        <v>0.4</v>
      </c>
      <c r="O2083" s="37"/>
      <c r="P2083" s="35"/>
      <c r="Q2083" s="33"/>
      <c r="R2083" s="34"/>
    </row>
    <row r="2084" spans="1:18" ht="15.75" customHeight="1">
      <c r="A2084" s="22"/>
      <c r="B2084" s="27" t="s">
        <v>34</v>
      </c>
      <c r="C2084" s="27">
        <v>1128299</v>
      </c>
      <c r="D2084" s="28">
        <v>44523</v>
      </c>
      <c r="E2084" s="27" t="s">
        <v>35</v>
      </c>
      <c r="F2084" s="27" t="s">
        <v>87</v>
      </c>
      <c r="G2084" s="27" t="s">
        <v>88</v>
      </c>
      <c r="H2084" s="27" t="s">
        <v>26</v>
      </c>
      <c r="I2084" s="29">
        <v>0.45000000000000007</v>
      </c>
      <c r="J2084" s="30">
        <v>3750</v>
      </c>
      <c r="K2084" s="31">
        <f t="shared" si="16"/>
        <v>1687.5000000000002</v>
      </c>
      <c r="L2084" s="31">
        <f t="shared" si="17"/>
        <v>590.625</v>
      </c>
      <c r="M2084" s="32">
        <v>0.35</v>
      </c>
      <c r="O2084" s="37"/>
      <c r="P2084" s="35"/>
      <c r="Q2084" s="33"/>
      <c r="R2084" s="34"/>
    </row>
    <row r="2085" spans="1:18" ht="15.75" customHeight="1">
      <c r="A2085" s="22"/>
      <c r="B2085" s="27" t="s">
        <v>34</v>
      </c>
      <c r="C2085" s="27">
        <v>1128299</v>
      </c>
      <c r="D2085" s="28">
        <v>44523</v>
      </c>
      <c r="E2085" s="27" t="s">
        <v>35</v>
      </c>
      <c r="F2085" s="27" t="s">
        <v>87</v>
      </c>
      <c r="G2085" s="27" t="s">
        <v>88</v>
      </c>
      <c r="H2085" s="27" t="s">
        <v>27</v>
      </c>
      <c r="I2085" s="29">
        <v>0.45000000000000007</v>
      </c>
      <c r="J2085" s="30">
        <v>3500</v>
      </c>
      <c r="K2085" s="31">
        <f t="shared" si="16"/>
        <v>1575.0000000000002</v>
      </c>
      <c r="L2085" s="31">
        <f t="shared" si="17"/>
        <v>551.25</v>
      </c>
      <c r="M2085" s="32">
        <v>0.35</v>
      </c>
      <c r="O2085" s="37"/>
      <c r="P2085" s="35"/>
      <c r="Q2085" s="33"/>
      <c r="R2085" s="34"/>
    </row>
    <row r="2086" spans="1:18" ht="15.75" customHeight="1">
      <c r="A2086" s="22"/>
      <c r="B2086" s="27" t="s">
        <v>34</v>
      </c>
      <c r="C2086" s="27">
        <v>1128299</v>
      </c>
      <c r="D2086" s="28">
        <v>44523</v>
      </c>
      <c r="E2086" s="27" t="s">
        <v>35</v>
      </c>
      <c r="F2086" s="27" t="s">
        <v>87</v>
      </c>
      <c r="G2086" s="27" t="s">
        <v>88</v>
      </c>
      <c r="H2086" s="27" t="s">
        <v>28</v>
      </c>
      <c r="I2086" s="29">
        <v>0.55000000000000004</v>
      </c>
      <c r="J2086" s="30">
        <v>3000</v>
      </c>
      <c r="K2086" s="31">
        <f t="shared" si="16"/>
        <v>1650.0000000000002</v>
      </c>
      <c r="L2086" s="31">
        <f t="shared" si="17"/>
        <v>495.00000000000006</v>
      </c>
      <c r="M2086" s="32">
        <v>0.3</v>
      </c>
      <c r="O2086" s="37"/>
      <c r="P2086" s="35"/>
      <c r="Q2086" s="33"/>
      <c r="R2086" s="34"/>
    </row>
    <row r="2087" spans="1:18" ht="15.75" customHeight="1">
      <c r="A2087" s="22"/>
      <c r="B2087" s="27" t="s">
        <v>34</v>
      </c>
      <c r="C2087" s="27">
        <v>1128299</v>
      </c>
      <c r="D2087" s="28">
        <v>44523</v>
      </c>
      <c r="E2087" s="27" t="s">
        <v>35</v>
      </c>
      <c r="F2087" s="27" t="s">
        <v>87</v>
      </c>
      <c r="G2087" s="27" t="s">
        <v>88</v>
      </c>
      <c r="H2087" s="27" t="s">
        <v>29</v>
      </c>
      <c r="I2087" s="29">
        <v>0.60000000000000009</v>
      </c>
      <c r="J2087" s="30">
        <v>4250</v>
      </c>
      <c r="K2087" s="31">
        <f t="shared" si="16"/>
        <v>2550.0000000000005</v>
      </c>
      <c r="L2087" s="31">
        <f t="shared" si="17"/>
        <v>637.50000000000011</v>
      </c>
      <c r="M2087" s="32">
        <v>0.25</v>
      </c>
      <c r="O2087" s="37"/>
      <c r="P2087" s="35"/>
      <c r="Q2087" s="33"/>
      <c r="R2087" s="34"/>
    </row>
    <row r="2088" spans="1:18" ht="15.75" customHeight="1">
      <c r="A2088" s="22"/>
      <c r="B2088" s="27" t="s">
        <v>34</v>
      </c>
      <c r="C2088" s="27">
        <v>1128299</v>
      </c>
      <c r="D2088" s="28">
        <v>44552</v>
      </c>
      <c r="E2088" s="27" t="s">
        <v>35</v>
      </c>
      <c r="F2088" s="27" t="s">
        <v>87</v>
      </c>
      <c r="G2088" s="27" t="s">
        <v>88</v>
      </c>
      <c r="H2088" s="27" t="s">
        <v>24</v>
      </c>
      <c r="I2088" s="29">
        <v>0.45000000000000007</v>
      </c>
      <c r="J2088" s="30">
        <v>6250</v>
      </c>
      <c r="K2088" s="31">
        <f t="shared" si="16"/>
        <v>2812.5000000000005</v>
      </c>
      <c r="L2088" s="31">
        <f t="shared" si="17"/>
        <v>984.37500000000011</v>
      </c>
      <c r="M2088" s="32">
        <v>0.35</v>
      </c>
      <c r="O2088" s="37"/>
      <c r="P2088" s="35"/>
      <c r="Q2088" s="33"/>
      <c r="R2088" s="34"/>
    </row>
    <row r="2089" spans="1:18" ht="15.75" customHeight="1">
      <c r="A2089" s="22"/>
      <c r="B2089" s="27" t="s">
        <v>34</v>
      </c>
      <c r="C2089" s="27">
        <v>1128299</v>
      </c>
      <c r="D2089" s="28">
        <v>44552</v>
      </c>
      <c r="E2089" s="27" t="s">
        <v>35</v>
      </c>
      <c r="F2089" s="27" t="s">
        <v>87</v>
      </c>
      <c r="G2089" s="27" t="s">
        <v>88</v>
      </c>
      <c r="H2089" s="27" t="s">
        <v>25</v>
      </c>
      <c r="I2089" s="29">
        <v>0.50000000000000011</v>
      </c>
      <c r="J2089" s="30">
        <v>6250</v>
      </c>
      <c r="K2089" s="31">
        <f t="shared" si="16"/>
        <v>3125.0000000000009</v>
      </c>
      <c r="L2089" s="31">
        <f t="shared" si="17"/>
        <v>1250.0000000000005</v>
      </c>
      <c r="M2089" s="32">
        <v>0.4</v>
      </c>
      <c r="O2089" s="37"/>
      <c r="P2089" s="35"/>
      <c r="Q2089" s="33"/>
      <c r="R2089" s="34"/>
    </row>
    <row r="2090" spans="1:18" ht="15.75" customHeight="1">
      <c r="A2090" s="22"/>
      <c r="B2090" s="27" t="s">
        <v>34</v>
      </c>
      <c r="C2090" s="27">
        <v>1128299</v>
      </c>
      <c r="D2090" s="28">
        <v>44552</v>
      </c>
      <c r="E2090" s="27" t="s">
        <v>35</v>
      </c>
      <c r="F2090" s="27" t="s">
        <v>87</v>
      </c>
      <c r="G2090" s="27" t="s">
        <v>88</v>
      </c>
      <c r="H2090" s="27" t="s">
        <v>26</v>
      </c>
      <c r="I2090" s="29">
        <v>0.45000000000000007</v>
      </c>
      <c r="J2090" s="30">
        <v>4250</v>
      </c>
      <c r="K2090" s="31">
        <f t="shared" si="16"/>
        <v>1912.5000000000002</v>
      </c>
      <c r="L2090" s="31">
        <f t="shared" si="17"/>
        <v>669.375</v>
      </c>
      <c r="M2090" s="32">
        <v>0.35</v>
      </c>
      <c r="O2090" s="37"/>
      <c r="P2090" s="35"/>
      <c r="Q2090" s="33"/>
      <c r="R2090" s="34"/>
    </row>
    <row r="2091" spans="1:18" ht="15.75" customHeight="1">
      <c r="A2091" s="22"/>
      <c r="B2091" s="27" t="s">
        <v>34</v>
      </c>
      <c r="C2091" s="27">
        <v>1128299</v>
      </c>
      <c r="D2091" s="28">
        <v>44552</v>
      </c>
      <c r="E2091" s="27" t="s">
        <v>35</v>
      </c>
      <c r="F2091" s="27" t="s">
        <v>87</v>
      </c>
      <c r="G2091" s="27" t="s">
        <v>88</v>
      </c>
      <c r="H2091" s="27" t="s">
        <v>27</v>
      </c>
      <c r="I2091" s="29">
        <v>0.45000000000000007</v>
      </c>
      <c r="J2091" s="30">
        <v>4250</v>
      </c>
      <c r="K2091" s="31">
        <f t="shared" si="16"/>
        <v>1912.5000000000002</v>
      </c>
      <c r="L2091" s="31">
        <f t="shared" si="17"/>
        <v>669.375</v>
      </c>
      <c r="M2091" s="32">
        <v>0.35</v>
      </c>
      <c r="O2091" s="37"/>
      <c r="P2091" s="35"/>
      <c r="Q2091" s="33"/>
      <c r="R2091" s="34"/>
    </row>
    <row r="2092" spans="1:18" ht="15.75" customHeight="1">
      <c r="A2092" s="22"/>
      <c r="B2092" s="27" t="s">
        <v>34</v>
      </c>
      <c r="C2092" s="27">
        <v>1128299</v>
      </c>
      <c r="D2092" s="28">
        <v>44552</v>
      </c>
      <c r="E2092" s="27" t="s">
        <v>35</v>
      </c>
      <c r="F2092" s="27" t="s">
        <v>87</v>
      </c>
      <c r="G2092" s="27" t="s">
        <v>88</v>
      </c>
      <c r="H2092" s="27" t="s">
        <v>28</v>
      </c>
      <c r="I2092" s="29">
        <v>0.55000000000000004</v>
      </c>
      <c r="J2092" s="30">
        <v>3500</v>
      </c>
      <c r="K2092" s="31">
        <f t="shared" si="16"/>
        <v>1925.0000000000002</v>
      </c>
      <c r="L2092" s="31">
        <f t="shared" si="17"/>
        <v>577.5</v>
      </c>
      <c r="M2092" s="32">
        <v>0.3</v>
      </c>
      <c r="O2092" s="37"/>
      <c r="P2092" s="35"/>
      <c r="Q2092" s="33"/>
      <c r="R2092" s="34"/>
    </row>
    <row r="2093" spans="1:18" ht="15.75" customHeight="1">
      <c r="A2093" s="22"/>
      <c r="B2093" s="27" t="s">
        <v>34</v>
      </c>
      <c r="C2093" s="27">
        <v>1128299</v>
      </c>
      <c r="D2093" s="28">
        <v>44552</v>
      </c>
      <c r="E2093" s="27" t="s">
        <v>35</v>
      </c>
      <c r="F2093" s="27" t="s">
        <v>87</v>
      </c>
      <c r="G2093" s="27" t="s">
        <v>88</v>
      </c>
      <c r="H2093" s="27" t="s">
        <v>29</v>
      </c>
      <c r="I2093" s="29">
        <v>0.60000000000000009</v>
      </c>
      <c r="J2093" s="30">
        <v>4500</v>
      </c>
      <c r="K2093" s="31">
        <f t="shared" si="16"/>
        <v>2700.0000000000005</v>
      </c>
      <c r="L2093" s="31">
        <f t="shared" si="17"/>
        <v>675.00000000000011</v>
      </c>
      <c r="M2093" s="32">
        <v>0.25</v>
      </c>
      <c r="O2093" s="37"/>
      <c r="P2093" s="35"/>
      <c r="Q2093" s="33"/>
      <c r="R2093" s="34"/>
    </row>
    <row r="2094" spans="1:18" ht="15.75" customHeight="1">
      <c r="A2094" s="22" t="s">
        <v>46</v>
      </c>
      <c r="B2094" s="27" t="s">
        <v>34</v>
      </c>
      <c r="C2094" s="27">
        <v>1128299</v>
      </c>
      <c r="D2094" s="28">
        <v>44222</v>
      </c>
      <c r="E2094" s="27" t="s">
        <v>35</v>
      </c>
      <c r="F2094" s="27" t="s">
        <v>89</v>
      </c>
      <c r="G2094" s="27" t="s">
        <v>90</v>
      </c>
      <c r="H2094" s="27" t="s">
        <v>24</v>
      </c>
      <c r="I2094" s="29">
        <v>0.34999999999999992</v>
      </c>
      <c r="J2094" s="30">
        <v>4750</v>
      </c>
      <c r="K2094" s="31">
        <f t="shared" si="16"/>
        <v>1662.4999999999995</v>
      </c>
      <c r="L2094" s="31">
        <f t="shared" si="17"/>
        <v>581.87499999999977</v>
      </c>
      <c r="M2094" s="32">
        <v>0.35</v>
      </c>
      <c r="O2094" s="37"/>
      <c r="P2094" s="35"/>
      <c r="Q2094" s="33"/>
      <c r="R2094" s="34"/>
    </row>
    <row r="2095" spans="1:18" ht="15.75" customHeight="1">
      <c r="A2095" s="22"/>
      <c r="B2095" s="27" t="s">
        <v>34</v>
      </c>
      <c r="C2095" s="27">
        <v>1128299</v>
      </c>
      <c r="D2095" s="28">
        <v>44222</v>
      </c>
      <c r="E2095" s="27" t="s">
        <v>35</v>
      </c>
      <c r="F2095" s="27" t="s">
        <v>89</v>
      </c>
      <c r="G2095" s="27" t="s">
        <v>90</v>
      </c>
      <c r="H2095" s="27" t="s">
        <v>25</v>
      </c>
      <c r="I2095" s="29">
        <v>0.45</v>
      </c>
      <c r="J2095" s="30">
        <v>4750</v>
      </c>
      <c r="K2095" s="31">
        <f t="shared" si="16"/>
        <v>2137.5</v>
      </c>
      <c r="L2095" s="31">
        <f t="shared" si="17"/>
        <v>855</v>
      </c>
      <c r="M2095" s="32">
        <v>0.4</v>
      </c>
      <c r="O2095" s="37"/>
      <c r="P2095" s="35"/>
      <c r="Q2095" s="33"/>
      <c r="R2095" s="34"/>
    </row>
    <row r="2096" spans="1:18" ht="15.75" customHeight="1">
      <c r="A2096" s="22"/>
      <c r="B2096" s="27" t="s">
        <v>34</v>
      </c>
      <c r="C2096" s="27">
        <v>1128299</v>
      </c>
      <c r="D2096" s="28">
        <v>44222</v>
      </c>
      <c r="E2096" s="27" t="s">
        <v>35</v>
      </c>
      <c r="F2096" s="27" t="s">
        <v>89</v>
      </c>
      <c r="G2096" s="27" t="s">
        <v>90</v>
      </c>
      <c r="H2096" s="27" t="s">
        <v>26</v>
      </c>
      <c r="I2096" s="29">
        <v>0.45</v>
      </c>
      <c r="J2096" s="30">
        <v>4750</v>
      </c>
      <c r="K2096" s="31">
        <f t="shared" si="16"/>
        <v>2137.5</v>
      </c>
      <c r="L2096" s="31">
        <f t="shared" si="17"/>
        <v>748.125</v>
      </c>
      <c r="M2096" s="32">
        <v>0.35</v>
      </c>
      <c r="O2096" s="37"/>
      <c r="P2096" s="35"/>
      <c r="Q2096" s="33"/>
      <c r="R2096" s="34"/>
    </row>
    <row r="2097" spans="1:18" ht="15.75" customHeight="1">
      <c r="A2097" s="22"/>
      <c r="B2097" s="27" t="s">
        <v>34</v>
      </c>
      <c r="C2097" s="27">
        <v>1128299</v>
      </c>
      <c r="D2097" s="28">
        <v>44222</v>
      </c>
      <c r="E2097" s="27" t="s">
        <v>35</v>
      </c>
      <c r="F2097" s="27" t="s">
        <v>89</v>
      </c>
      <c r="G2097" s="27" t="s">
        <v>90</v>
      </c>
      <c r="H2097" s="27" t="s">
        <v>27</v>
      </c>
      <c r="I2097" s="29">
        <v>0.45</v>
      </c>
      <c r="J2097" s="30">
        <v>3250</v>
      </c>
      <c r="K2097" s="31">
        <f t="shared" si="16"/>
        <v>1462.5</v>
      </c>
      <c r="L2097" s="31">
        <f t="shared" si="17"/>
        <v>511.87499999999994</v>
      </c>
      <c r="M2097" s="32">
        <v>0.35</v>
      </c>
      <c r="O2097" s="37"/>
      <c r="P2097" s="35"/>
      <c r="Q2097" s="33"/>
      <c r="R2097" s="34"/>
    </row>
    <row r="2098" spans="1:18" ht="15.75" customHeight="1">
      <c r="A2098" s="22"/>
      <c r="B2098" s="27" t="s">
        <v>34</v>
      </c>
      <c r="C2098" s="27">
        <v>1128299</v>
      </c>
      <c r="D2098" s="28">
        <v>44222</v>
      </c>
      <c r="E2098" s="27" t="s">
        <v>35</v>
      </c>
      <c r="F2098" s="27" t="s">
        <v>89</v>
      </c>
      <c r="G2098" s="27" t="s">
        <v>90</v>
      </c>
      <c r="H2098" s="27" t="s">
        <v>28</v>
      </c>
      <c r="I2098" s="29">
        <v>0.50000000000000011</v>
      </c>
      <c r="J2098" s="30">
        <v>2750</v>
      </c>
      <c r="K2098" s="31">
        <f t="shared" si="16"/>
        <v>1375.0000000000002</v>
      </c>
      <c r="L2098" s="31">
        <f t="shared" si="17"/>
        <v>412.50000000000006</v>
      </c>
      <c r="M2098" s="32">
        <v>0.3</v>
      </c>
      <c r="O2098" s="37"/>
      <c r="P2098" s="35"/>
      <c r="Q2098" s="33"/>
      <c r="R2098" s="34"/>
    </row>
    <row r="2099" spans="1:18" ht="15.75" customHeight="1">
      <c r="A2099" s="22"/>
      <c r="B2099" s="27" t="s">
        <v>34</v>
      </c>
      <c r="C2099" s="27">
        <v>1128299</v>
      </c>
      <c r="D2099" s="28">
        <v>44222</v>
      </c>
      <c r="E2099" s="27" t="s">
        <v>35</v>
      </c>
      <c r="F2099" s="27" t="s">
        <v>89</v>
      </c>
      <c r="G2099" s="27" t="s">
        <v>90</v>
      </c>
      <c r="H2099" s="27" t="s">
        <v>29</v>
      </c>
      <c r="I2099" s="29">
        <v>0.45</v>
      </c>
      <c r="J2099" s="30">
        <v>4750</v>
      </c>
      <c r="K2099" s="31">
        <f t="shared" si="16"/>
        <v>2137.5</v>
      </c>
      <c r="L2099" s="31">
        <f t="shared" si="17"/>
        <v>534.375</v>
      </c>
      <c r="M2099" s="32">
        <v>0.25</v>
      </c>
      <c r="O2099" s="37"/>
      <c r="P2099" s="35"/>
      <c r="Q2099" s="33"/>
      <c r="R2099" s="34"/>
    </row>
    <row r="2100" spans="1:18" ht="15.75" customHeight="1">
      <c r="A2100" s="22"/>
      <c r="B2100" s="27" t="s">
        <v>34</v>
      </c>
      <c r="C2100" s="27">
        <v>1128299</v>
      </c>
      <c r="D2100" s="28">
        <v>44253</v>
      </c>
      <c r="E2100" s="27" t="s">
        <v>35</v>
      </c>
      <c r="F2100" s="27" t="s">
        <v>89</v>
      </c>
      <c r="G2100" s="27" t="s">
        <v>90</v>
      </c>
      <c r="H2100" s="27" t="s">
        <v>24</v>
      </c>
      <c r="I2100" s="29">
        <v>0.34999999999999992</v>
      </c>
      <c r="J2100" s="30">
        <v>5250</v>
      </c>
      <c r="K2100" s="31">
        <f t="shared" si="16"/>
        <v>1837.4999999999995</v>
      </c>
      <c r="L2100" s="31">
        <f t="shared" si="17"/>
        <v>643.12499999999977</v>
      </c>
      <c r="M2100" s="32">
        <v>0.35</v>
      </c>
      <c r="O2100" s="37"/>
      <c r="P2100" s="35"/>
      <c r="Q2100" s="33"/>
      <c r="R2100" s="34"/>
    </row>
    <row r="2101" spans="1:18" ht="15.75" customHeight="1">
      <c r="A2101" s="22"/>
      <c r="B2101" s="27" t="s">
        <v>34</v>
      </c>
      <c r="C2101" s="27">
        <v>1128299</v>
      </c>
      <c r="D2101" s="28">
        <v>44253</v>
      </c>
      <c r="E2101" s="27" t="s">
        <v>35</v>
      </c>
      <c r="F2101" s="27" t="s">
        <v>89</v>
      </c>
      <c r="G2101" s="27" t="s">
        <v>90</v>
      </c>
      <c r="H2101" s="27" t="s">
        <v>25</v>
      </c>
      <c r="I2101" s="29">
        <v>0.45</v>
      </c>
      <c r="J2101" s="30">
        <v>4250</v>
      </c>
      <c r="K2101" s="31">
        <f t="shared" si="16"/>
        <v>1912.5</v>
      </c>
      <c r="L2101" s="31">
        <f t="shared" si="17"/>
        <v>765</v>
      </c>
      <c r="M2101" s="32">
        <v>0.4</v>
      </c>
      <c r="O2101" s="37"/>
      <c r="P2101" s="35"/>
      <c r="Q2101" s="33"/>
      <c r="R2101" s="34"/>
    </row>
    <row r="2102" spans="1:18" ht="15.75" customHeight="1">
      <c r="A2102" s="22"/>
      <c r="B2102" s="27" t="s">
        <v>34</v>
      </c>
      <c r="C2102" s="27">
        <v>1128299</v>
      </c>
      <c r="D2102" s="28">
        <v>44253</v>
      </c>
      <c r="E2102" s="27" t="s">
        <v>35</v>
      </c>
      <c r="F2102" s="27" t="s">
        <v>89</v>
      </c>
      <c r="G2102" s="27" t="s">
        <v>90</v>
      </c>
      <c r="H2102" s="27" t="s">
        <v>26</v>
      </c>
      <c r="I2102" s="29">
        <v>0.45</v>
      </c>
      <c r="J2102" s="30">
        <v>4250</v>
      </c>
      <c r="K2102" s="31">
        <f t="shared" si="16"/>
        <v>1912.5</v>
      </c>
      <c r="L2102" s="31">
        <f t="shared" si="17"/>
        <v>669.375</v>
      </c>
      <c r="M2102" s="32">
        <v>0.35</v>
      </c>
      <c r="O2102" s="37"/>
      <c r="P2102" s="35"/>
      <c r="Q2102" s="33"/>
      <c r="R2102" s="34"/>
    </row>
    <row r="2103" spans="1:18" ht="15.75" customHeight="1">
      <c r="A2103" s="22"/>
      <c r="B2103" s="27" t="s">
        <v>34</v>
      </c>
      <c r="C2103" s="27">
        <v>1128299</v>
      </c>
      <c r="D2103" s="28">
        <v>44253</v>
      </c>
      <c r="E2103" s="27" t="s">
        <v>35</v>
      </c>
      <c r="F2103" s="27" t="s">
        <v>89</v>
      </c>
      <c r="G2103" s="27" t="s">
        <v>90</v>
      </c>
      <c r="H2103" s="27" t="s">
        <v>27</v>
      </c>
      <c r="I2103" s="29">
        <v>0.45</v>
      </c>
      <c r="J2103" s="30">
        <v>2750</v>
      </c>
      <c r="K2103" s="31">
        <f t="shared" si="16"/>
        <v>1237.5</v>
      </c>
      <c r="L2103" s="31">
        <f t="shared" si="17"/>
        <v>433.125</v>
      </c>
      <c r="M2103" s="32">
        <v>0.35</v>
      </c>
      <c r="O2103" s="37"/>
      <c r="P2103" s="35"/>
      <c r="Q2103" s="33"/>
      <c r="R2103" s="34"/>
    </row>
    <row r="2104" spans="1:18" ht="15.75" customHeight="1">
      <c r="A2104" s="22"/>
      <c r="B2104" s="27" t="s">
        <v>34</v>
      </c>
      <c r="C2104" s="27">
        <v>1128299</v>
      </c>
      <c r="D2104" s="28">
        <v>44253</v>
      </c>
      <c r="E2104" s="27" t="s">
        <v>35</v>
      </c>
      <c r="F2104" s="27" t="s">
        <v>89</v>
      </c>
      <c r="G2104" s="27" t="s">
        <v>90</v>
      </c>
      <c r="H2104" s="27" t="s">
        <v>28</v>
      </c>
      <c r="I2104" s="29">
        <v>0.50000000000000011</v>
      </c>
      <c r="J2104" s="30">
        <v>2000</v>
      </c>
      <c r="K2104" s="31">
        <f t="shared" si="16"/>
        <v>1000.0000000000002</v>
      </c>
      <c r="L2104" s="31">
        <f t="shared" si="17"/>
        <v>300.00000000000006</v>
      </c>
      <c r="M2104" s="32">
        <v>0.3</v>
      </c>
      <c r="O2104" s="37"/>
      <c r="P2104" s="35"/>
      <c r="Q2104" s="33"/>
      <c r="R2104" s="34"/>
    </row>
    <row r="2105" spans="1:18" ht="15.75" customHeight="1">
      <c r="A2105" s="22"/>
      <c r="B2105" s="27" t="s">
        <v>34</v>
      </c>
      <c r="C2105" s="27">
        <v>1128299</v>
      </c>
      <c r="D2105" s="28">
        <v>44253</v>
      </c>
      <c r="E2105" s="27" t="s">
        <v>35</v>
      </c>
      <c r="F2105" s="27" t="s">
        <v>89</v>
      </c>
      <c r="G2105" s="27" t="s">
        <v>90</v>
      </c>
      <c r="H2105" s="27" t="s">
        <v>29</v>
      </c>
      <c r="I2105" s="29">
        <v>0.45</v>
      </c>
      <c r="J2105" s="30">
        <v>4000</v>
      </c>
      <c r="K2105" s="31">
        <f t="shared" si="16"/>
        <v>1800</v>
      </c>
      <c r="L2105" s="31">
        <f t="shared" si="17"/>
        <v>450</v>
      </c>
      <c r="M2105" s="32">
        <v>0.25</v>
      </c>
      <c r="O2105" s="37"/>
      <c r="P2105" s="35"/>
      <c r="Q2105" s="33"/>
      <c r="R2105" s="34"/>
    </row>
    <row r="2106" spans="1:18" ht="15.75" customHeight="1">
      <c r="A2106" s="22"/>
      <c r="B2106" s="27" t="s">
        <v>34</v>
      </c>
      <c r="C2106" s="27">
        <v>1128299</v>
      </c>
      <c r="D2106" s="28">
        <v>44280</v>
      </c>
      <c r="E2106" s="27" t="s">
        <v>35</v>
      </c>
      <c r="F2106" s="27" t="s">
        <v>89</v>
      </c>
      <c r="G2106" s="27" t="s">
        <v>90</v>
      </c>
      <c r="H2106" s="27" t="s">
        <v>24</v>
      </c>
      <c r="I2106" s="29">
        <v>0.45</v>
      </c>
      <c r="J2106" s="30">
        <v>5500</v>
      </c>
      <c r="K2106" s="31">
        <f t="shared" si="16"/>
        <v>2475</v>
      </c>
      <c r="L2106" s="31">
        <f t="shared" si="17"/>
        <v>866.25</v>
      </c>
      <c r="M2106" s="32">
        <v>0.35</v>
      </c>
      <c r="O2106" s="37"/>
      <c r="P2106" s="35"/>
      <c r="Q2106" s="33"/>
      <c r="R2106" s="34"/>
    </row>
    <row r="2107" spans="1:18" ht="15.75" customHeight="1">
      <c r="A2107" s="22"/>
      <c r="B2107" s="27" t="s">
        <v>34</v>
      </c>
      <c r="C2107" s="27">
        <v>1128299</v>
      </c>
      <c r="D2107" s="28">
        <v>44280</v>
      </c>
      <c r="E2107" s="27" t="s">
        <v>35</v>
      </c>
      <c r="F2107" s="27" t="s">
        <v>89</v>
      </c>
      <c r="G2107" s="27" t="s">
        <v>90</v>
      </c>
      <c r="H2107" s="27" t="s">
        <v>25</v>
      </c>
      <c r="I2107" s="29">
        <v>0.55000000000000004</v>
      </c>
      <c r="J2107" s="30">
        <v>4000</v>
      </c>
      <c r="K2107" s="31">
        <f t="shared" si="16"/>
        <v>2200</v>
      </c>
      <c r="L2107" s="31">
        <f t="shared" si="17"/>
        <v>880</v>
      </c>
      <c r="M2107" s="32">
        <v>0.4</v>
      </c>
      <c r="O2107" s="37"/>
      <c r="P2107" s="35"/>
      <c r="Q2107" s="33"/>
      <c r="R2107" s="34"/>
    </row>
    <row r="2108" spans="1:18" ht="15.75" customHeight="1">
      <c r="A2108" s="22"/>
      <c r="B2108" s="27" t="s">
        <v>34</v>
      </c>
      <c r="C2108" s="27">
        <v>1128299</v>
      </c>
      <c r="D2108" s="28">
        <v>44280</v>
      </c>
      <c r="E2108" s="27" t="s">
        <v>35</v>
      </c>
      <c r="F2108" s="27" t="s">
        <v>89</v>
      </c>
      <c r="G2108" s="27" t="s">
        <v>90</v>
      </c>
      <c r="H2108" s="27" t="s">
        <v>26</v>
      </c>
      <c r="I2108" s="29">
        <v>0.55000000000000004</v>
      </c>
      <c r="J2108" s="30">
        <v>4000</v>
      </c>
      <c r="K2108" s="31">
        <f t="shared" si="16"/>
        <v>2200</v>
      </c>
      <c r="L2108" s="31">
        <f t="shared" si="17"/>
        <v>770</v>
      </c>
      <c r="M2108" s="32">
        <v>0.35</v>
      </c>
      <c r="O2108" s="37"/>
      <c r="P2108" s="35"/>
      <c r="Q2108" s="33"/>
      <c r="R2108" s="34"/>
    </row>
    <row r="2109" spans="1:18" ht="15.75" customHeight="1">
      <c r="A2109" s="22"/>
      <c r="B2109" s="27" t="s">
        <v>34</v>
      </c>
      <c r="C2109" s="27">
        <v>1128299</v>
      </c>
      <c r="D2109" s="28">
        <v>44280</v>
      </c>
      <c r="E2109" s="27" t="s">
        <v>35</v>
      </c>
      <c r="F2109" s="27" t="s">
        <v>89</v>
      </c>
      <c r="G2109" s="27" t="s">
        <v>90</v>
      </c>
      <c r="H2109" s="27" t="s">
        <v>27</v>
      </c>
      <c r="I2109" s="29">
        <v>0.55000000000000004</v>
      </c>
      <c r="J2109" s="30">
        <v>2750</v>
      </c>
      <c r="K2109" s="31">
        <f t="shared" si="16"/>
        <v>1512.5000000000002</v>
      </c>
      <c r="L2109" s="31">
        <f t="shared" si="17"/>
        <v>529.375</v>
      </c>
      <c r="M2109" s="32">
        <v>0.35</v>
      </c>
      <c r="O2109" s="37"/>
      <c r="P2109" s="35"/>
      <c r="Q2109" s="33"/>
      <c r="R2109" s="34"/>
    </row>
    <row r="2110" spans="1:18" ht="15.75" customHeight="1">
      <c r="A2110" s="22"/>
      <c r="B2110" s="27" t="s">
        <v>34</v>
      </c>
      <c r="C2110" s="27">
        <v>1128299</v>
      </c>
      <c r="D2110" s="28">
        <v>44280</v>
      </c>
      <c r="E2110" s="27" t="s">
        <v>35</v>
      </c>
      <c r="F2110" s="27" t="s">
        <v>89</v>
      </c>
      <c r="G2110" s="27" t="s">
        <v>90</v>
      </c>
      <c r="H2110" s="27" t="s">
        <v>28</v>
      </c>
      <c r="I2110" s="29">
        <v>0.60000000000000009</v>
      </c>
      <c r="J2110" s="30">
        <v>1750</v>
      </c>
      <c r="K2110" s="31">
        <f t="shared" si="16"/>
        <v>1050.0000000000002</v>
      </c>
      <c r="L2110" s="31">
        <f t="shared" si="17"/>
        <v>315.00000000000006</v>
      </c>
      <c r="M2110" s="32">
        <v>0.3</v>
      </c>
      <c r="O2110" s="37"/>
      <c r="P2110" s="35"/>
      <c r="Q2110" s="33"/>
      <c r="R2110" s="34"/>
    </row>
    <row r="2111" spans="1:18" ht="15.75" customHeight="1">
      <c r="A2111" s="22"/>
      <c r="B2111" s="27" t="s">
        <v>34</v>
      </c>
      <c r="C2111" s="27">
        <v>1128299</v>
      </c>
      <c r="D2111" s="28">
        <v>44280</v>
      </c>
      <c r="E2111" s="27" t="s">
        <v>35</v>
      </c>
      <c r="F2111" s="27" t="s">
        <v>89</v>
      </c>
      <c r="G2111" s="27" t="s">
        <v>90</v>
      </c>
      <c r="H2111" s="27" t="s">
        <v>29</v>
      </c>
      <c r="I2111" s="29">
        <v>0.55000000000000004</v>
      </c>
      <c r="J2111" s="30">
        <v>3750</v>
      </c>
      <c r="K2111" s="31">
        <f t="shared" si="16"/>
        <v>2062.5</v>
      </c>
      <c r="L2111" s="31">
        <f t="shared" si="17"/>
        <v>515.625</v>
      </c>
      <c r="M2111" s="32">
        <v>0.25</v>
      </c>
      <c r="O2111" s="37"/>
      <c r="P2111" s="35"/>
      <c r="Q2111" s="33"/>
      <c r="R2111" s="34"/>
    </row>
    <row r="2112" spans="1:18" ht="15.75" customHeight="1">
      <c r="A2112" s="22"/>
      <c r="B2112" s="27" t="s">
        <v>34</v>
      </c>
      <c r="C2112" s="27">
        <v>1128299</v>
      </c>
      <c r="D2112" s="28">
        <v>44312</v>
      </c>
      <c r="E2112" s="27" t="s">
        <v>35</v>
      </c>
      <c r="F2112" s="27" t="s">
        <v>89</v>
      </c>
      <c r="G2112" s="27" t="s">
        <v>90</v>
      </c>
      <c r="H2112" s="27" t="s">
        <v>24</v>
      </c>
      <c r="I2112" s="29">
        <v>0.55000000000000004</v>
      </c>
      <c r="J2112" s="30">
        <v>5500</v>
      </c>
      <c r="K2112" s="31">
        <f t="shared" si="16"/>
        <v>3025.0000000000005</v>
      </c>
      <c r="L2112" s="31">
        <f t="shared" si="17"/>
        <v>1058.75</v>
      </c>
      <c r="M2112" s="32">
        <v>0.35</v>
      </c>
      <c r="O2112" s="37"/>
      <c r="P2112" s="35"/>
      <c r="Q2112" s="33"/>
      <c r="R2112" s="34"/>
    </row>
    <row r="2113" spans="1:18" ht="15.75" customHeight="1">
      <c r="A2113" s="22"/>
      <c r="B2113" s="27" t="s">
        <v>34</v>
      </c>
      <c r="C2113" s="27">
        <v>1128299</v>
      </c>
      <c r="D2113" s="28">
        <v>44312</v>
      </c>
      <c r="E2113" s="27" t="s">
        <v>35</v>
      </c>
      <c r="F2113" s="27" t="s">
        <v>89</v>
      </c>
      <c r="G2113" s="27" t="s">
        <v>90</v>
      </c>
      <c r="H2113" s="27" t="s">
        <v>25</v>
      </c>
      <c r="I2113" s="29">
        <v>0.60000000000000009</v>
      </c>
      <c r="J2113" s="30">
        <v>3500</v>
      </c>
      <c r="K2113" s="31">
        <f t="shared" si="16"/>
        <v>2100.0000000000005</v>
      </c>
      <c r="L2113" s="31">
        <f t="shared" si="17"/>
        <v>840.00000000000023</v>
      </c>
      <c r="M2113" s="32">
        <v>0.4</v>
      </c>
      <c r="O2113" s="37"/>
      <c r="P2113" s="35"/>
      <c r="Q2113" s="33"/>
      <c r="R2113" s="34"/>
    </row>
    <row r="2114" spans="1:18" ht="15.75" customHeight="1">
      <c r="A2114" s="22"/>
      <c r="B2114" s="27" t="s">
        <v>34</v>
      </c>
      <c r="C2114" s="27">
        <v>1128299</v>
      </c>
      <c r="D2114" s="28">
        <v>44312</v>
      </c>
      <c r="E2114" s="27" t="s">
        <v>35</v>
      </c>
      <c r="F2114" s="27" t="s">
        <v>89</v>
      </c>
      <c r="G2114" s="27" t="s">
        <v>90</v>
      </c>
      <c r="H2114" s="27" t="s">
        <v>26</v>
      </c>
      <c r="I2114" s="29">
        <v>0.60000000000000009</v>
      </c>
      <c r="J2114" s="30">
        <v>4000</v>
      </c>
      <c r="K2114" s="31">
        <f t="shared" si="16"/>
        <v>2400.0000000000005</v>
      </c>
      <c r="L2114" s="31">
        <f t="shared" si="17"/>
        <v>840.00000000000011</v>
      </c>
      <c r="M2114" s="32">
        <v>0.35</v>
      </c>
      <c r="O2114" s="37"/>
      <c r="P2114" s="35"/>
      <c r="Q2114" s="33"/>
      <c r="R2114" s="34"/>
    </row>
    <row r="2115" spans="1:18" ht="15.75" customHeight="1">
      <c r="A2115" s="22"/>
      <c r="B2115" s="27" t="s">
        <v>34</v>
      </c>
      <c r="C2115" s="27">
        <v>1128299</v>
      </c>
      <c r="D2115" s="28">
        <v>44312</v>
      </c>
      <c r="E2115" s="27" t="s">
        <v>35</v>
      </c>
      <c r="F2115" s="27" t="s">
        <v>89</v>
      </c>
      <c r="G2115" s="27" t="s">
        <v>90</v>
      </c>
      <c r="H2115" s="27" t="s">
        <v>27</v>
      </c>
      <c r="I2115" s="29">
        <v>0.55000000000000004</v>
      </c>
      <c r="J2115" s="30">
        <v>3000</v>
      </c>
      <c r="K2115" s="31">
        <f t="shared" si="16"/>
        <v>1650.0000000000002</v>
      </c>
      <c r="L2115" s="31">
        <f t="shared" si="17"/>
        <v>577.5</v>
      </c>
      <c r="M2115" s="32">
        <v>0.35</v>
      </c>
      <c r="O2115" s="37"/>
      <c r="P2115" s="35"/>
      <c r="Q2115" s="33"/>
      <c r="R2115" s="34"/>
    </row>
    <row r="2116" spans="1:18" ht="15.75" customHeight="1">
      <c r="A2116" s="22"/>
      <c r="B2116" s="27" t="s">
        <v>34</v>
      </c>
      <c r="C2116" s="27">
        <v>1128299</v>
      </c>
      <c r="D2116" s="28">
        <v>44312</v>
      </c>
      <c r="E2116" s="27" t="s">
        <v>35</v>
      </c>
      <c r="F2116" s="27" t="s">
        <v>89</v>
      </c>
      <c r="G2116" s="27" t="s">
        <v>90</v>
      </c>
      <c r="H2116" s="27" t="s">
        <v>28</v>
      </c>
      <c r="I2116" s="29">
        <v>0.60000000000000009</v>
      </c>
      <c r="J2116" s="30">
        <v>2000</v>
      </c>
      <c r="K2116" s="31">
        <f t="shared" si="16"/>
        <v>1200.0000000000002</v>
      </c>
      <c r="L2116" s="31">
        <f t="shared" si="17"/>
        <v>360.00000000000006</v>
      </c>
      <c r="M2116" s="32">
        <v>0.3</v>
      </c>
      <c r="O2116" s="37"/>
      <c r="P2116" s="35"/>
      <c r="Q2116" s="33"/>
      <c r="R2116" s="34"/>
    </row>
    <row r="2117" spans="1:18" ht="15.75" customHeight="1">
      <c r="A2117" s="22"/>
      <c r="B2117" s="27" t="s">
        <v>34</v>
      </c>
      <c r="C2117" s="27">
        <v>1128299</v>
      </c>
      <c r="D2117" s="28">
        <v>44312</v>
      </c>
      <c r="E2117" s="27" t="s">
        <v>35</v>
      </c>
      <c r="F2117" s="27" t="s">
        <v>89</v>
      </c>
      <c r="G2117" s="27" t="s">
        <v>90</v>
      </c>
      <c r="H2117" s="27" t="s">
        <v>29</v>
      </c>
      <c r="I2117" s="29">
        <v>0.75000000000000011</v>
      </c>
      <c r="J2117" s="30">
        <v>3750</v>
      </c>
      <c r="K2117" s="31">
        <f t="shared" si="16"/>
        <v>2812.5000000000005</v>
      </c>
      <c r="L2117" s="31">
        <f t="shared" si="17"/>
        <v>703.12500000000011</v>
      </c>
      <c r="M2117" s="32">
        <v>0.25</v>
      </c>
      <c r="O2117" s="37"/>
      <c r="P2117" s="35"/>
      <c r="Q2117" s="33"/>
      <c r="R2117" s="34"/>
    </row>
    <row r="2118" spans="1:18" ht="15.75" customHeight="1">
      <c r="A2118" s="22"/>
      <c r="B2118" s="27" t="s">
        <v>34</v>
      </c>
      <c r="C2118" s="27">
        <v>1128299</v>
      </c>
      <c r="D2118" s="28">
        <v>44343</v>
      </c>
      <c r="E2118" s="27" t="s">
        <v>35</v>
      </c>
      <c r="F2118" s="27" t="s">
        <v>89</v>
      </c>
      <c r="G2118" s="27" t="s">
        <v>90</v>
      </c>
      <c r="H2118" s="27" t="s">
        <v>24</v>
      </c>
      <c r="I2118" s="29">
        <v>0.55000000000000004</v>
      </c>
      <c r="J2118" s="30">
        <v>5750</v>
      </c>
      <c r="K2118" s="31">
        <f t="shared" si="16"/>
        <v>3162.5000000000005</v>
      </c>
      <c r="L2118" s="31">
        <f t="shared" si="17"/>
        <v>1106.875</v>
      </c>
      <c r="M2118" s="32">
        <v>0.35</v>
      </c>
      <c r="O2118" s="37"/>
      <c r="P2118" s="35"/>
      <c r="Q2118" s="33"/>
      <c r="R2118" s="34"/>
    </row>
    <row r="2119" spans="1:18" ht="15.75" customHeight="1">
      <c r="A2119" s="22"/>
      <c r="B2119" s="27" t="s">
        <v>34</v>
      </c>
      <c r="C2119" s="27">
        <v>1128299</v>
      </c>
      <c r="D2119" s="28">
        <v>44343</v>
      </c>
      <c r="E2119" s="27" t="s">
        <v>35</v>
      </c>
      <c r="F2119" s="27" t="s">
        <v>89</v>
      </c>
      <c r="G2119" s="27" t="s">
        <v>90</v>
      </c>
      <c r="H2119" s="27" t="s">
        <v>25</v>
      </c>
      <c r="I2119" s="29">
        <v>0.60000000000000009</v>
      </c>
      <c r="J2119" s="30">
        <v>4250</v>
      </c>
      <c r="K2119" s="31">
        <f t="shared" si="16"/>
        <v>2550.0000000000005</v>
      </c>
      <c r="L2119" s="31">
        <f t="shared" si="17"/>
        <v>1020.0000000000002</v>
      </c>
      <c r="M2119" s="32">
        <v>0.4</v>
      </c>
      <c r="O2119" s="37"/>
      <c r="P2119" s="35"/>
      <c r="Q2119" s="33"/>
      <c r="R2119" s="34"/>
    </row>
    <row r="2120" spans="1:18" ht="15.75" customHeight="1">
      <c r="A2120" s="22"/>
      <c r="B2120" s="27" t="s">
        <v>34</v>
      </c>
      <c r="C2120" s="27">
        <v>1128299</v>
      </c>
      <c r="D2120" s="28">
        <v>44343</v>
      </c>
      <c r="E2120" s="27" t="s">
        <v>35</v>
      </c>
      <c r="F2120" s="27" t="s">
        <v>89</v>
      </c>
      <c r="G2120" s="27" t="s">
        <v>90</v>
      </c>
      <c r="H2120" s="27" t="s">
        <v>26</v>
      </c>
      <c r="I2120" s="29">
        <v>0.60000000000000009</v>
      </c>
      <c r="J2120" s="30">
        <v>4500</v>
      </c>
      <c r="K2120" s="31">
        <f t="shared" si="16"/>
        <v>2700.0000000000005</v>
      </c>
      <c r="L2120" s="31">
        <f t="shared" si="17"/>
        <v>945.00000000000011</v>
      </c>
      <c r="M2120" s="32">
        <v>0.35</v>
      </c>
      <c r="O2120" s="37"/>
      <c r="P2120" s="35"/>
      <c r="Q2120" s="33"/>
      <c r="R2120" s="34"/>
    </row>
    <row r="2121" spans="1:18" ht="15.75" customHeight="1">
      <c r="A2121" s="22"/>
      <c r="B2121" s="27" t="s">
        <v>34</v>
      </c>
      <c r="C2121" s="27">
        <v>1128299</v>
      </c>
      <c r="D2121" s="28">
        <v>44343</v>
      </c>
      <c r="E2121" s="27" t="s">
        <v>35</v>
      </c>
      <c r="F2121" s="27" t="s">
        <v>89</v>
      </c>
      <c r="G2121" s="27" t="s">
        <v>90</v>
      </c>
      <c r="H2121" s="27" t="s">
        <v>27</v>
      </c>
      <c r="I2121" s="29">
        <v>0.55000000000000004</v>
      </c>
      <c r="J2121" s="30">
        <v>3500</v>
      </c>
      <c r="K2121" s="31">
        <f t="shared" si="16"/>
        <v>1925.0000000000002</v>
      </c>
      <c r="L2121" s="31">
        <f t="shared" si="17"/>
        <v>673.75</v>
      </c>
      <c r="M2121" s="32">
        <v>0.35</v>
      </c>
      <c r="O2121" s="37"/>
      <c r="P2121" s="35"/>
      <c r="Q2121" s="33"/>
      <c r="R2121" s="34"/>
    </row>
    <row r="2122" spans="1:18" ht="15.75" customHeight="1">
      <c r="A2122" s="22"/>
      <c r="B2122" s="27" t="s">
        <v>34</v>
      </c>
      <c r="C2122" s="27">
        <v>1128299</v>
      </c>
      <c r="D2122" s="28">
        <v>44343</v>
      </c>
      <c r="E2122" s="27" t="s">
        <v>35</v>
      </c>
      <c r="F2122" s="27" t="s">
        <v>89</v>
      </c>
      <c r="G2122" s="27" t="s">
        <v>90</v>
      </c>
      <c r="H2122" s="27" t="s">
        <v>28</v>
      </c>
      <c r="I2122" s="29">
        <v>0.60000000000000009</v>
      </c>
      <c r="J2122" s="30">
        <v>2500</v>
      </c>
      <c r="K2122" s="31">
        <f t="shared" si="16"/>
        <v>1500.0000000000002</v>
      </c>
      <c r="L2122" s="31">
        <f t="shared" si="17"/>
        <v>450.00000000000006</v>
      </c>
      <c r="M2122" s="32">
        <v>0.3</v>
      </c>
      <c r="O2122" s="37"/>
      <c r="P2122" s="35"/>
      <c r="Q2122" s="33"/>
      <c r="R2122" s="34"/>
    </row>
    <row r="2123" spans="1:18" ht="15.75" customHeight="1">
      <c r="A2123" s="22"/>
      <c r="B2123" s="27" t="s">
        <v>34</v>
      </c>
      <c r="C2123" s="27">
        <v>1128299</v>
      </c>
      <c r="D2123" s="28">
        <v>44343</v>
      </c>
      <c r="E2123" s="27" t="s">
        <v>35</v>
      </c>
      <c r="F2123" s="27" t="s">
        <v>89</v>
      </c>
      <c r="G2123" s="27" t="s">
        <v>90</v>
      </c>
      <c r="H2123" s="27" t="s">
        <v>29</v>
      </c>
      <c r="I2123" s="29">
        <v>0.75000000000000011</v>
      </c>
      <c r="J2123" s="30">
        <v>4250</v>
      </c>
      <c r="K2123" s="31">
        <f t="shared" si="16"/>
        <v>3187.5000000000005</v>
      </c>
      <c r="L2123" s="31">
        <f t="shared" si="17"/>
        <v>796.87500000000011</v>
      </c>
      <c r="M2123" s="32">
        <v>0.25</v>
      </c>
      <c r="O2123" s="37"/>
      <c r="P2123" s="35"/>
      <c r="Q2123" s="33"/>
      <c r="R2123" s="34"/>
    </row>
    <row r="2124" spans="1:18" ht="15.75" customHeight="1">
      <c r="A2124" s="22"/>
      <c r="B2124" s="27" t="s">
        <v>34</v>
      </c>
      <c r="C2124" s="27">
        <v>1128299</v>
      </c>
      <c r="D2124" s="28">
        <v>44373</v>
      </c>
      <c r="E2124" s="27" t="s">
        <v>35</v>
      </c>
      <c r="F2124" s="27" t="s">
        <v>89</v>
      </c>
      <c r="G2124" s="27" t="s">
        <v>90</v>
      </c>
      <c r="H2124" s="27" t="s">
        <v>24</v>
      </c>
      <c r="I2124" s="29">
        <v>0.55000000000000004</v>
      </c>
      <c r="J2124" s="30">
        <v>7000</v>
      </c>
      <c r="K2124" s="31">
        <f t="shared" si="16"/>
        <v>3850.0000000000005</v>
      </c>
      <c r="L2124" s="31">
        <f t="shared" si="17"/>
        <v>1347.5</v>
      </c>
      <c r="M2124" s="32">
        <v>0.35</v>
      </c>
      <c r="O2124" s="37"/>
      <c r="P2124" s="35"/>
      <c r="Q2124" s="33"/>
      <c r="R2124" s="34"/>
    </row>
    <row r="2125" spans="1:18" ht="15.75" customHeight="1">
      <c r="A2125" s="22"/>
      <c r="B2125" s="27" t="s">
        <v>34</v>
      </c>
      <c r="C2125" s="27">
        <v>1128299</v>
      </c>
      <c r="D2125" s="28">
        <v>44373</v>
      </c>
      <c r="E2125" s="27" t="s">
        <v>35</v>
      </c>
      <c r="F2125" s="27" t="s">
        <v>89</v>
      </c>
      <c r="G2125" s="27" t="s">
        <v>90</v>
      </c>
      <c r="H2125" s="27" t="s">
        <v>25</v>
      </c>
      <c r="I2125" s="29">
        <v>0.60000000000000009</v>
      </c>
      <c r="J2125" s="30">
        <v>5500</v>
      </c>
      <c r="K2125" s="31">
        <f t="shared" si="16"/>
        <v>3300.0000000000005</v>
      </c>
      <c r="L2125" s="31">
        <f t="shared" si="17"/>
        <v>1320.0000000000002</v>
      </c>
      <c r="M2125" s="32">
        <v>0.4</v>
      </c>
      <c r="O2125" s="37"/>
      <c r="P2125" s="35"/>
      <c r="Q2125" s="33"/>
      <c r="R2125" s="34"/>
    </row>
    <row r="2126" spans="1:18" ht="15.75" customHeight="1">
      <c r="A2126" s="22"/>
      <c r="B2126" s="27" t="s">
        <v>34</v>
      </c>
      <c r="C2126" s="27">
        <v>1128299</v>
      </c>
      <c r="D2126" s="28">
        <v>44373</v>
      </c>
      <c r="E2126" s="27" t="s">
        <v>35</v>
      </c>
      <c r="F2126" s="27" t="s">
        <v>89</v>
      </c>
      <c r="G2126" s="27" t="s">
        <v>90</v>
      </c>
      <c r="H2126" s="27" t="s">
        <v>26</v>
      </c>
      <c r="I2126" s="29">
        <v>0.60000000000000009</v>
      </c>
      <c r="J2126" s="30">
        <v>5500</v>
      </c>
      <c r="K2126" s="31">
        <f t="shared" si="16"/>
        <v>3300.0000000000005</v>
      </c>
      <c r="L2126" s="31">
        <f t="shared" si="17"/>
        <v>1155</v>
      </c>
      <c r="M2126" s="32">
        <v>0.35</v>
      </c>
      <c r="O2126" s="37"/>
      <c r="P2126" s="35"/>
      <c r="Q2126" s="33"/>
      <c r="R2126" s="34"/>
    </row>
    <row r="2127" spans="1:18" ht="15.75" customHeight="1">
      <c r="A2127" s="22"/>
      <c r="B2127" s="27" t="s">
        <v>34</v>
      </c>
      <c r="C2127" s="27">
        <v>1128299</v>
      </c>
      <c r="D2127" s="28">
        <v>44373</v>
      </c>
      <c r="E2127" s="27" t="s">
        <v>35</v>
      </c>
      <c r="F2127" s="27" t="s">
        <v>89</v>
      </c>
      <c r="G2127" s="27" t="s">
        <v>90</v>
      </c>
      <c r="H2127" s="27" t="s">
        <v>27</v>
      </c>
      <c r="I2127" s="29">
        <v>0.55000000000000004</v>
      </c>
      <c r="J2127" s="30">
        <v>4250</v>
      </c>
      <c r="K2127" s="31">
        <f t="shared" si="16"/>
        <v>2337.5</v>
      </c>
      <c r="L2127" s="31">
        <f t="shared" si="17"/>
        <v>818.125</v>
      </c>
      <c r="M2127" s="32">
        <v>0.35</v>
      </c>
      <c r="O2127" s="37"/>
      <c r="P2127" s="35"/>
      <c r="Q2127" s="33"/>
      <c r="R2127" s="34"/>
    </row>
    <row r="2128" spans="1:18" ht="15.75" customHeight="1">
      <c r="A2128" s="22"/>
      <c r="B2128" s="27" t="s">
        <v>34</v>
      </c>
      <c r="C2128" s="27">
        <v>1128299</v>
      </c>
      <c r="D2128" s="28">
        <v>44373</v>
      </c>
      <c r="E2128" s="27" t="s">
        <v>35</v>
      </c>
      <c r="F2128" s="27" t="s">
        <v>89</v>
      </c>
      <c r="G2128" s="27" t="s">
        <v>90</v>
      </c>
      <c r="H2128" s="27" t="s">
        <v>28</v>
      </c>
      <c r="I2128" s="29">
        <v>0.60000000000000009</v>
      </c>
      <c r="J2128" s="30">
        <v>3000</v>
      </c>
      <c r="K2128" s="31">
        <f t="shared" si="16"/>
        <v>1800.0000000000002</v>
      </c>
      <c r="L2128" s="31">
        <f t="shared" si="17"/>
        <v>540</v>
      </c>
      <c r="M2128" s="32">
        <v>0.3</v>
      </c>
      <c r="O2128" s="37"/>
      <c r="P2128" s="35"/>
      <c r="Q2128" s="33"/>
      <c r="R2128" s="34"/>
    </row>
    <row r="2129" spans="1:18" ht="15.75" customHeight="1">
      <c r="A2129" s="22"/>
      <c r="B2129" s="27" t="s">
        <v>34</v>
      </c>
      <c r="C2129" s="27">
        <v>1128299</v>
      </c>
      <c r="D2129" s="28">
        <v>44373</v>
      </c>
      <c r="E2129" s="27" t="s">
        <v>35</v>
      </c>
      <c r="F2129" s="27" t="s">
        <v>89</v>
      </c>
      <c r="G2129" s="27" t="s">
        <v>90</v>
      </c>
      <c r="H2129" s="27" t="s">
        <v>29</v>
      </c>
      <c r="I2129" s="29">
        <v>0.75000000000000011</v>
      </c>
      <c r="J2129" s="30">
        <v>6000</v>
      </c>
      <c r="K2129" s="31">
        <f t="shared" si="16"/>
        <v>4500.0000000000009</v>
      </c>
      <c r="L2129" s="31">
        <f t="shared" si="17"/>
        <v>1125.0000000000002</v>
      </c>
      <c r="M2129" s="32">
        <v>0.25</v>
      </c>
      <c r="O2129" s="37"/>
      <c r="P2129" s="35"/>
      <c r="Q2129" s="33"/>
      <c r="R2129" s="34"/>
    </row>
    <row r="2130" spans="1:18" ht="15.75" customHeight="1">
      <c r="A2130" s="22"/>
      <c r="B2130" s="27" t="s">
        <v>34</v>
      </c>
      <c r="C2130" s="27">
        <v>1128299</v>
      </c>
      <c r="D2130" s="28">
        <v>44402</v>
      </c>
      <c r="E2130" s="27" t="s">
        <v>35</v>
      </c>
      <c r="F2130" s="27" t="s">
        <v>89</v>
      </c>
      <c r="G2130" s="27" t="s">
        <v>90</v>
      </c>
      <c r="H2130" s="27" t="s">
        <v>24</v>
      </c>
      <c r="I2130" s="29">
        <v>0.55000000000000004</v>
      </c>
      <c r="J2130" s="30">
        <v>7500</v>
      </c>
      <c r="K2130" s="31">
        <f t="shared" si="16"/>
        <v>4125</v>
      </c>
      <c r="L2130" s="31">
        <f t="shared" si="17"/>
        <v>1443.75</v>
      </c>
      <c r="M2130" s="32">
        <v>0.35</v>
      </c>
      <c r="O2130" s="37"/>
      <c r="P2130" s="35"/>
      <c r="Q2130" s="33"/>
      <c r="R2130" s="34"/>
    </row>
    <row r="2131" spans="1:18" ht="15.75" customHeight="1">
      <c r="A2131" s="22"/>
      <c r="B2131" s="27" t="s">
        <v>34</v>
      </c>
      <c r="C2131" s="27">
        <v>1128299</v>
      </c>
      <c r="D2131" s="28">
        <v>44402</v>
      </c>
      <c r="E2131" s="27" t="s">
        <v>35</v>
      </c>
      <c r="F2131" s="27" t="s">
        <v>89</v>
      </c>
      <c r="G2131" s="27" t="s">
        <v>90</v>
      </c>
      <c r="H2131" s="27" t="s">
        <v>25</v>
      </c>
      <c r="I2131" s="29">
        <v>0.60000000000000009</v>
      </c>
      <c r="J2131" s="30">
        <v>6000</v>
      </c>
      <c r="K2131" s="31">
        <f t="shared" si="16"/>
        <v>3600.0000000000005</v>
      </c>
      <c r="L2131" s="31">
        <f t="shared" si="17"/>
        <v>1440.0000000000002</v>
      </c>
      <c r="M2131" s="32">
        <v>0.4</v>
      </c>
      <c r="O2131" s="37"/>
      <c r="P2131" s="35"/>
      <c r="Q2131" s="33"/>
      <c r="R2131" s="34"/>
    </row>
    <row r="2132" spans="1:18" ht="15.75" customHeight="1">
      <c r="A2132" s="22"/>
      <c r="B2132" s="27" t="s">
        <v>34</v>
      </c>
      <c r="C2132" s="27">
        <v>1128299</v>
      </c>
      <c r="D2132" s="28">
        <v>44402</v>
      </c>
      <c r="E2132" s="27" t="s">
        <v>35</v>
      </c>
      <c r="F2132" s="27" t="s">
        <v>89</v>
      </c>
      <c r="G2132" s="27" t="s">
        <v>90</v>
      </c>
      <c r="H2132" s="27" t="s">
        <v>26</v>
      </c>
      <c r="I2132" s="29">
        <v>0.60000000000000009</v>
      </c>
      <c r="J2132" s="30">
        <v>5500</v>
      </c>
      <c r="K2132" s="31">
        <f t="shared" si="16"/>
        <v>3300.0000000000005</v>
      </c>
      <c r="L2132" s="31">
        <f t="shared" si="17"/>
        <v>1155</v>
      </c>
      <c r="M2132" s="32">
        <v>0.35</v>
      </c>
      <c r="O2132" s="37"/>
      <c r="P2132" s="35"/>
      <c r="Q2132" s="33"/>
      <c r="R2132" s="34"/>
    </row>
    <row r="2133" spans="1:18" ht="15.75" customHeight="1">
      <c r="A2133" s="22"/>
      <c r="B2133" s="27" t="s">
        <v>34</v>
      </c>
      <c r="C2133" s="27">
        <v>1128299</v>
      </c>
      <c r="D2133" s="28">
        <v>44402</v>
      </c>
      <c r="E2133" s="27" t="s">
        <v>35</v>
      </c>
      <c r="F2133" s="27" t="s">
        <v>89</v>
      </c>
      <c r="G2133" s="27" t="s">
        <v>90</v>
      </c>
      <c r="H2133" s="27" t="s">
        <v>27</v>
      </c>
      <c r="I2133" s="29">
        <v>0.55000000000000004</v>
      </c>
      <c r="J2133" s="30">
        <v>4500</v>
      </c>
      <c r="K2133" s="31">
        <f t="shared" si="16"/>
        <v>2475</v>
      </c>
      <c r="L2133" s="31">
        <f t="shared" si="17"/>
        <v>866.25</v>
      </c>
      <c r="M2133" s="32">
        <v>0.35</v>
      </c>
      <c r="O2133" s="37"/>
      <c r="P2133" s="35"/>
      <c r="Q2133" s="33"/>
      <c r="R2133" s="34"/>
    </row>
    <row r="2134" spans="1:18" ht="15.75" customHeight="1">
      <c r="A2134" s="22"/>
      <c r="B2134" s="27" t="s">
        <v>34</v>
      </c>
      <c r="C2134" s="27">
        <v>1128299</v>
      </c>
      <c r="D2134" s="28">
        <v>44402</v>
      </c>
      <c r="E2134" s="27" t="s">
        <v>35</v>
      </c>
      <c r="F2134" s="27" t="s">
        <v>89</v>
      </c>
      <c r="G2134" s="27" t="s">
        <v>90</v>
      </c>
      <c r="H2134" s="27" t="s">
        <v>28</v>
      </c>
      <c r="I2134" s="29">
        <v>0.60000000000000009</v>
      </c>
      <c r="J2134" s="30">
        <v>5000</v>
      </c>
      <c r="K2134" s="31">
        <f t="shared" si="16"/>
        <v>3000.0000000000005</v>
      </c>
      <c r="L2134" s="31">
        <f t="shared" si="17"/>
        <v>900.00000000000011</v>
      </c>
      <c r="M2134" s="32">
        <v>0.3</v>
      </c>
      <c r="O2134" s="37"/>
      <c r="P2134" s="35"/>
      <c r="Q2134" s="33"/>
      <c r="R2134" s="34"/>
    </row>
    <row r="2135" spans="1:18" ht="15.75" customHeight="1">
      <c r="A2135" s="22"/>
      <c r="B2135" s="27" t="s">
        <v>34</v>
      </c>
      <c r="C2135" s="27">
        <v>1128299</v>
      </c>
      <c r="D2135" s="28">
        <v>44402</v>
      </c>
      <c r="E2135" s="27" t="s">
        <v>35</v>
      </c>
      <c r="F2135" s="27" t="s">
        <v>89</v>
      </c>
      <c r="G2135" s="27" t="s">
        <v>90</v>
      </c>
      <c r="H2135" s="27" t="s">
        <v>29</v>
      </c>
      <c r="I2135" s="29">
        <v>0.75000000000000011</v>
      </c>
      <c r="J2135" s="30">
        <v>5000</v>
      </c>
      <c r="K2135" s="31">
        <f t="shared" si="16"/>
        <v>3750.0000000000005</v>
      </c>
      <c r="L2135" s="31">
        <f t="shared" si="17"/>
        <v>937.50000000000011</v>
      </c>
      <c r="M2135" s="32">
        <v>0.25</v>
      </c>
      <c r="O2135" s="37"/>
      <c r="P2135" s="35"/>
      <c r="Q2135" s="33"/>
      <c r="R2135" s="34"/>
    </row>
    <row r="2136" spans="1:18" ht="15.75" customHeight="1">
      <c r="A2136" s="22"/>
      <c r="B2136" s="27" t="s">
        <v>34</v>
      </c>
      <c r="C2136" s="27">
        <v>1128299</v>
      </c>
      <c r="D2136" s="28">
        <v>44434</v>
      </c>
      <c r="E2136" s="27" t="s">
        <v>35</v>
      </c>
      <c r="F2136" s="27" t="s">
        <v>89</v>
      </c>
      <c r="G2136" s="27" t="s">
        <v>90</v>
      </c>
      <c r="H2136" s="27" t="s">
        <v>24</v>
      </c>
      <c r="I2136" s="29">
        <v>0.60000000000000009</v>
      </c>
      <c r="J2136" s="30">
        <v>7000</v>
      </c>
      <c r="K2136" s="31">
        <f t="shared" si="16"/>
        <v>4200.0000000000009</v>
      </c>
      <c r="L2136" s="31">
        <f t="shared" si="17"/>
        <v>1470.0000000000002</v>
      </c>
      <c r="M2136" s="32">
        <v>0.35</v>
      </c>
      <c r="O2136" s="37"/>
      <c r="P2136" s="35"/>
      <c r="Q2136" s="33"/>
      <c r="R2136" s="34"/>
    </row>
    <row r="2137" spans="1:18" ht="15.75" customHeight="1">
      <c r="A2137" s="22"/>
      <c r="B2137" s="27" t="s">
        <v>34</v>
      </c>
      <c r="C2137" s="27">
        <v>1128299</v>
      </c>
      <c r="D2137" s="28">
        <v>44434</v>
      </c>
      <c r="E2137" s="27" t="s">
        <v>35</v>
      </c>
      <c r="F2137" s="27" t="s">
        <v>89</v>
      </c>
      <c r="G2137" s="27" t="s">
        <v>90</v>
      </c>
      <c r="H2137" s="27" t="s">
        <v>25</v>
      </c>
      <c r="I2137" s="29">
        <v>0.65000000000000013</v>
      </c>
      <c r="J2137" s="30">
        <v>6500</v>
      </c>
      <c r="K2137" s="31">
        <f t="shared" si="16"/>
        <v>4225.0000000000009</v>
      </c>
      <c r="L2137" s="31">
        <f t="shared" si="17"/>
        <v>1690.0000000000005</v>
      </c>
      <c r="M2137" s="32">
        <v>0.4</v>
      </c>
      <c r="O2137" s="37"/>
      <c r="P2137" s="35"/>
      <c r="Q2137" s="33"/>
      <c r="R2137" s="34"/>
    </row>
    <row r="2138" spans="1:18" ht="15.75" customHeight="1">
      <c r="A2138" s="22"/>
      <c r="B2138" s="27" t="s">
        <v>34</v>
      </c>
      <c r="C2138" s="27">
        <v>1128299</v>
      </c>
      <c r="D2138" s="28">
        <v>44434</v>
      </c>
      <c r="E2138" s="27" t="s">
        <v>35</v>
      </c>
      <c r="F2138" s="27" t="s">
        <v>89</v>
      </c>
      <c r="G2138" s="27" t="s">
        <v>90</v>
      </c>
      <c r="H2138" s="27" t="s">
        <v>26</v>
      </c>
      <c r="I2138" s="29">
        <v>0.60000000000000009</v>
      </c>
      <c r="J2138" s="30">
        <v>5250</v>
      </c>
      <c r="K2138" s="31">
        <f t="shared" si="16"/>
        <v>3150.0000000000005</v>
      </c>
      <c r="L2138" s="31">
        <f t="shared" si="17"/>
        <v>1102.5</v>
      </c>
      <c r="M2138" s="32">
        <v>0.35</v>
      </c>
      <c r="O2138" s="37"/>
      <c r="P2138" s="35"/>
      <c r="Q2138" s="33"/>
      <c r="R2138" s="34"/>
    </row>
    <row r="2139" spans="1:18" ht="15.75" customHeight="1">
      <c r="A2139" s="22"/>
      <c r="B2139" s="27" t="s">
        <v>34</v>
      </c>
      <c r="C2139" s="27">
        <v>1128299</v>
      </c>
      <c r="D2139" s="28">
        <v>44434</v>
      </c>
      <c r="E2139" s="27" t="s">
        <v>35</v>
      </c>
      <c r="F2139" s="27" t="s">
        <v>89</v>
      </c>
      <c r="G2139" s="27" t="s">
        <v>90</v>
      </c>
      <c r="H2139" s="27" t="s">
        <v>27</v>
      </c>
      <c r="I2139" s="29">
        <v>0.60000000000000009</v>
      </c>
      <c r="J2139" s="30">
        <v>4750</v>
      </c>
      <c r="K2139" s="31">
        <f t="shared" si="16"/>
        <v>2850.0000000000005</v>
      </c>
      <c r="L2139" s="31">
        <f t="shared" si="17"/>
        <v>997.50000000000011</v>
      </c>
      <c r="M2139" s="32">
        <v>0.35</v>
      </c>
      <c r="O2139" s="37"/>
      <c r="P2139" s="35"/>
      <c r="Q2139" s="33"/>
      <c r="R2139" s="34"/>
    </row>
    <row r="2140" spans="1:18" ht="15.75" customHeight="1">
      <c r="A2140" s="22"/>
      <c r="B2140" s="27" t="s">
        <v>34</v>
      </c>
      <c r="C2140" s="27">
        <v>1128299</v>
      </c>
      <c r="D2140" s="28">
        <v>44434</v>
      </c>
      <c r="E2140" s="27" t="s">
        <v>35</v>
      </c>
      <c r="F2140" s="27" t="s">
        <v>89</v>
      </c>
      <c r="G2140" s="27" t="s">
        <v>90</v>
      </c>
      <c r="H2140" s="27" t="s">
        <v>28</v>
      </c>
      <c r="I2140" s="29">
        <v>0.70000000000000007</v>
      </c>
      <c r="J2140" s="30">
        <v>4750</v>
      </c>
      <c r="K2140" s="31">
        <f t="shared" si="16"/>
        <v>3325.0000000000005</v>
      </c>
      <c r="L2140" s="31">
        <f t="shared" si="17"/>
        <v>997.50000000000011</v>
      </c>
      <c r="M2140" s="32">
        <v>0.3</v>
      </c>
      <c r="O2140" s="37"/>
      <c r="P2140" s="35"/>
      <c r="Q2140" s="33"/>
      <c r="R2140" s="34"/>
    </row>
    <row r="2141" spans="1:18" ht="15.75" customHeight="1">
      <c r="A2141" s="22"/>
      <c r="B2141" s="27" t="s">
        <v>34</v>
      </c>
      <c r="C2141" s="27">
        <v>1128299</v>
      </c>
      <c r="D2141" s="28">
        <v>44434</v>
      </c>
      <c r="E2141" s="27" t="s">
        <v>35</v>
      </c>
      <c r="F2141" s="27" t="s">
        <v>89</v>
      </c>
      <c r="G2141" s="27" t="s">
        <v>90</v>
      </c>
      <c r="H2141" s="27" t="s">
        <v>29</v>
      </c>
      <c r="I2141" s="29">
        <v>0.75000000000000011</v>
      </c>
      <c r="J2141" s="30">
        <v>4500</v>
      </c>
      <c r="K2141" s="31">
        <f t="shared" si="16"/>
        <v>3375.0000000000005</v>
      </c>
      <c r="L2141" s="31">
        <f t="shared" si="17"/>
        <v>843.75000000000011</v>
      </c>
      <c r="M2141" s="32">
        <v>0.25</v>
      </c>
      <c r="O2141" s="37"/>
      <c r="P2141" s="35"/>
      <c r="Q2141" s="33"/>
      <c r="R2141" s="34"/>
    </row>
    <row r="2142" spans="1:18" ht="15.75" customHeight="1">
      <c r="A2142" s="22"/>
      <c r="B2142" s="27" t="s">
        <v>34</v>
      </c>
      <c r="C2142" s="27">
        <v>1128299</v>
      </c>
      <c r="D2142" s="28">
        <v>44466</v>
      </c>
      <c r="E2142" s="27" t="s">
        <v>35</v>
      </c>
      <c r="F2142" s="27" t="s">
        <v>89</v>
      </c>
      <c r="G2142" s="27" t="s">
        <v>90</v>
      </c>
      <c r="H2142" s="27" t="s">
        <v>24</v>
      </c>
      <c r="I2142" s="29">
        <v>0.50000000000000011</v>
      </c>
      <c r="J2142" s="30">
        <v>6250</v>
      </c>
      <c r="K2142" s="31">
        <f t="shared" si="16"/>
        <v>3125.0000000000009</v>
      </c>
      <c r="L2142" s="31">
        <f t="shared" si="17"/>
        <v>1093.7500000000002</v>
      </c>
      <c r="M2142" s="32">
        <v>0.35</v>
      </c>
      <c r="O2142" s="37"/>
      <c r="P2142" s="35"/>
      <c r="Q2142" s="33"/>
      <c r="R2142" s="34"/>
    </row>
    <row r="2143" spans="1:18" ht="15.75" customHeight="1">
      <c r="A2143" s="22"/>
      <c r="B2143" s="27" t="s">
        <v>34</v>
      </c>
      <c r="C2143" s="27">
        <v>1128299</v>
      </c>
      <c r="D2143" s="28">
        <v>44466</v>
      </c>
      <c r="E2143" s="27" t="s">
        <v>35</v>
      </c>
      <c r="F2143" s="27" t="s">
        <v>89</v>
      </c>
      <c r="G2143" s="27" t="s">
        <v>90</v>
      </c>
      <c r="H2143" s="27" t="s">
        <v>25</v>
      </c>
      <c r="I2143" s="29">
        <v>0.55000000000000016</v>
      </c>
      <c r="J2143" s="30">
        <v>6250</v>
      </c>
      <c r="K2143" s="31">
        <f t="shared" si="16"/>
        <v>3437.5000000000009</v>
      </c>
      <c r="L2143" s="31">
        <f t="shared" si="17"/>
        <v>1375.0000000000005</v>
      </c>
      <c r="M2143" s="32">
        <v>0.4</v>
      </c>
      <c r="O2143" s="37"/>
      <c r="P2143" s="35"/>
      <c r="Q2143" s="33"/>
      <c r="R2143" s="34"/>
    </row>
    <row r="2144" spans="1:18" ht="15.75" customHeight="1">
      <c r="A2144" s="22"/>
      <c r="B2144" s="27" t="s">
        <v>34</v>
      </c>
      <c r="C2144" s="27">
        <v>1128299</v>
      </c>
      <c r="D2144" s="28">
        <v>44466</v>
      </c>
      <c r="E2144" s="27" t="s">
        <v>35</v>
      </c>
      <c r="F2144" s="27" t="s">
        <v>89</v>
      </c>
      <c r="G2144" s="27" t="s">
        <v>90</v>
      </c>
      <c r="H2144" s="27" t="s">
        <v>26</v>
      </c>
      <c r="I2144" s="29">
        <v>0.50000000000000011</v>
      </c>
      <c r="J2144" s="30">
        <v>4750</v>
      </c>
      <c r="K2144" s="31">
        <f t="shared" si="16"/>
        <v>2375.0000000000005</v>
      </c>
      <c r="L2144" s="31">
        <f t="shared" si="17"/>
        <v>831.25000000000011</v>
      </c>
      <c r="M2144" s="32">
        <v>0.35</v>
      </c>
      <c r="O2144" s="37"/>
      <c r="P2144" s="35"/>
      <c r="Q2144" s="33"/>
      <c r="R2144" s="34"/>
    </row>
    <row r="2145" spans="1:18" ht="15.75" customHeight="1">
      <c r="A2145" s="22"/>
      <c r="B2145" s="27" t="s">
        <v>34</v>
      </c>
      <c r="C2145" s="27">
        <v>1128299</v>
      </c>
      <c r="D2145" s="28">
        <v>44466</v>
      </c>
      <c r="E2145" s="27" t="s">
        <v>35</v>
      </c>
      <c r="F2145" s="27" t="s">
        <v>89</v>
      </c>
      <c r="G2145" s="27" t="s">
        <v>90</v>
      </c>
      <c r="H2145" s="27" t="s">
        <v>27</v>
      </c>
      <c r="I2145" s="29">
        <v>0.50000000000000011</v>
      </c>
      <c r="J2145" s="30">
        <v>4250</v>
      </c>
      <c r="K2145" s="31">
        <f t="shared" si="16"/>
        <v>2125.0000000000005</v>
      </c>
      <c r="L2145" s="31">
        <f t="shared" si="17"/>
        <v>743.75000000000011</v>
      </c>
      <c r="M2145" s="32">
        <v>0.35</v>
      </c>
      <c r="O2145" s="37"/>
      <c r="P2145" s="35"/>
      <c r="Q2145" s="33"/>
      <c r="R2145" s="34"/>
    </row>
    <row r="2146" spans="1:18" ht="15.75" customHeight="1">
      <c r="A2146" s="22"/>
      <c r="B2146" s="27" t="s">
        <v>34</v>
      </c>
      <c r="C2146" s="27">
        <v>1128299</v>
      </c>
      <c r="D2146" s="28">
        <v>44466</v>
      </c>
      <c r="E2146" s="27" t="s">
        <v>35</v>
      </c>
      <c r="F2146" s="27" t="s">
        <v>89</v>
      </c>
      <c r="G2146" s="27" t="s">
        <v>90</v>
      </c>
      <c r="H2146" s="27" t="s">
        <v>28</v>
      </c>
      <c r="I2146" s="29">
        <v>0.60000000000000009</v>
      </c>
      <c r="J2146" s="30">
        <v>4250</v>
      </c>
      <c r="K2146" s="31">
        <f t="shared" si="16"/>
        <v>2550.0000000000005</v>
      </c>
      <c r="L2146" s="31">
        <f t="shared" si="17"/>
        <v>765.00000000000011</v>
      </c>
      <c r="M2146" s="32">
        <v>0.3</v>
      </c>
      <c r="O2146" s="37"/>
      <c r="P2146" s="35"/>
      <c r="Q2146" s="33"/>
      <c r="R2146" s="34"/>
    </row>
    <row r="2147" spans="1:18" ht="15.75" customHeight="1">
      <c r="A2147" s="22"/>
      <c r="B2147" s="27" t="s">
        <v>34</v>
      </c>
      <c r="C2147" s="27">
        <v>1128299</v>
      </c>
      <c r="D2147" s="28">
        <v>44466</v>
      </c>
      <c r="E2147" s="27" t="s">
        <v>35</v>
      </c>
      <c r="F2147" s="27" t="s">
        <v>89</v>
      </c>
      <c r="G2147" s="27" t="s">
        <v>90</v>
      </c>
      <c r="H2147" s="27" t="s">
        <v>29</v>
      </c>
      <c r="I2147" s="29">
        <v>0.65000000000000013</v>
      </c>
      <c r="J2147" s="30">
        <v>4750</v>
      </c>
      <c r="K2147" s="31">
        <f t="shared" si="16"/>
        <v>3087.5000000000005</v>
      </c>
      <c r="L2147" s="31">
        <f t="shared" si="17"/>
        <v>771.87500000000011</v>
      </c>
      <c r="M2147" s="32">
        <v>0.25</v>
      </c>
      <c r="O2147" s="37"/>
      <c r="P2147" s="35"/>
      <c r="Q2147" s="33"/>
      <c r="R2147" s="34"/>
    </row>
    <row r="2148" spans="1:18" ht="15.75" customHeight="1">
      <c r="A2148" s="22"/>
      <c r="B2148" s="27" t="s">
        <v>34</v>
      </c>
      <c r="C2148" s="27">
        <v>1128299</v>
      </c>
      <c r="D2148" s="28">
        <v>44495</v>
      </c>
      <c r="E2148" s="27" t="s">
        <v>35</v>
      </c>
      <c r="F2148" s="27" t="s">
        <v>89</v>
      </c>
      <c r="G2148" s="27" t="s">
        <v>90</v>
      </c>
      <c r="H2148" s="27" t="s">
        <v>24</v>
      </c>
      <c r="I2148" s="29">
        <v>0.50000000000000011</v>
      </c>
      <c r="J2148" s="30">
        <v>5500</v>
      </c>
      <c r="K2148" s="31">
        <f t="shared" si="16"/>
        <v>2750.0000000000005</v>
      </c>
      <c r="L2148" s="31">
        <f t="shared" si="17"/>
        <v>962.50000000000011</v>
      </c>
      <c r="M2148" s="32">
        <v>0.35</v>
      </c>
      <c r="O2148" s="37"/>
      <c r="P2148" s="35"/>
      <c r="Q2148" s="33"/>
      <c r="R2148" s="34"/>
    </row>
    <row r="2149" spans="1:18" ht="15.75" customHeight="1">
      <c r="A2149" s="22"/>
      <c r="B2149" s="27" t="s">
        <v>34</v>
      </c>
      <c r="C2149" s="27">
        <v>1128299</v>
      </c>
      <c r="D2149" s="28">
        <v>44495</v>
      </c>
      <c r="E2149" s="27" t="s">
        <v>35</v>
      </c>
      <c r="F2149" s="27" t="s">
        <v>89</v>
      </c>
      <c r="G2149" s="27" t="s">
        <v>90</v>
      </c>
      <c r="H2149" s="27" t="s">
        <v>25</v>
      </c>
      <c r="I2149" s="29">
        <v>0.55000000000000016</v>
      </c>
      <c r="J2149" s="30">
        <v>5500</v>
      </c>
      <c r="K2149" s="31">
        <f t="shared" si="16"/>
        <v>3025.0000000000009</v>
      </c>
      <c r="L2149" s="31">
        <f t="shared" si="17"/>
        <v>1210.0000000000005</v>
      </c>
      <c r="M2149" s="32">
        <v>0.4</v>
      </c>
      <c r="O2149" s="37"/>
      <c r="P2149" s="35"/>
      <c r="Q2149" s="33"/>
      <c r="R2149" s="34"/>
    </row>
    <row r="2150" spans="1:18" ht="15.75" customHeight="1">
      <c r="A2150" s="22"/>
      <c r="B2150" s="27" t="s">
        <v>34</v>
      </c>
      <c r="C2150" s="27">
        <v>1128299</v>
      </c>
      <c r="D2150" s="28">
        <v>44495</v>
      </c>
      <c r="E2150" s="27" t="s">
        <v>35</v>
      </c>
      <c r="F2150" s="27" t="s">
        <v>89</v>
      </c>
      <c r="G2150" s="27" t="s">
        <v>90</v>
      </c>
      <c r="H2150" s="27" t="s">
        <v>26</v>
      </c>
      <c r="I2150" s="29">
        <v>0.50000000000000011</v>
      </c>
      <c r="J2150" s="30">
        <v>3750</v>
      </c>
      <c r="K2150" s="31">
        <f t="shared" si="16"/>
        <v>1875.0000000000005</v>
      </c>
      <c r="L2150" s="31">
        <f t="shared" si="17"/>
        <v>656.25000000000011</v>
      </c>
      <c r="M2150" s="32">
        <v>0.35</v>
      </c>
      <c r="O2150" s="37"/>
      <c r="P2150" s="35"/>
      <c r="Q2150" s="33"/>
      <c r="R2150" s="34"/>
    </row>
    <row r="2151" spans="1:18" ht="15.75" customHeight="1">
      <c r="A2151" s="22"/>
      <c r="B2151" s="27" t="s">
        <v>34</v>
      </c>
      <c r="C2151" s="27">
        <v>1128299</v>
      </c>
      <c r="D2151" s="28">
        <v>44495</v>
      </c>
      <c r="E2151" s="27" t="s">
        <v>35</v>
      </c>
      <c r="F2151" s="27" t="s">
        <v>89</v>
      </c>
      <c r="G2151" s="27" t="s">
        <v>90</v>
      </c>
      <c r="H2151" s="27" t="s">
        <v>27</v>
      </c>
      <c r="I2151" s="29">
        <v>0.50000000000000011</v>
      </c>
      <c r="J2151" s="30">
        <v>3500</v>
      </c>
      <c r="K2151" s="31">
        <f t="shared" si="16"/>
        <v>1750.0000000000005</v>
      </c>
      <c r="L2151" s="31">
        <f t="shared" si="17"/>
        <v>612.50000000000011</v>
      </c>
      <c r="M2151" s="32">
        <v>0.35</v>
      </c>
      <c r="O2151" s="37"/>
      <c r="P2151" s="35"/>
      <c r="Q2151" s="33"/>
      <c r="R2151" s="34"/>
    </row>
    <row r="2152" spans="1:18" ht="15.75" customHeight="1">
      <c r="A2152" s="22"/>
      <c r="B2152" s="27" t="s">
        <v>34</v>
      </c>
      <c r="C2152" s="27">
        <v>1128299</v>
      </c>
      <c r="D2152" s="28">
        <v>44495</v>
      </c>
      <c r="E2152" s="27" t="s">
        <v>35</v>
      </c>
      <c r="F2152" s="27" t="s">
        <v>89</v>
      </c>
      <c r="G2152" s="27" t="s">
        <v>90</v>
      </c>
      <c r="H2152" s="27" t="s">
        <v>28</v>
      </c>
      <c r="I2152" s="29">
        <v>0.60000000000000009</v>
      </c>
      <c r="J2152" s="30">
        <v>3250</v>
      </c>
      <c r="K2152" s="31">
        <f t="shared" si="16"/>
        <v>1950.0000000000002</v>
      </c>
      <c r="L2152" s="31">
        <f t="shared" si="17"/>
        <v>585</v>
      </c>
      <c r="M2152" s="32">
        <v>0.3</v>
      </c>
      <c r="O2152" s="37"/>
      <c r="P2152" s="35"/>
      <c r="Q2152" s="33"/>
      <c r="R2152" s="34"/>
    </row>
    <row r="2153" spans="1:18" ht="15.75" customHeight="1">
      <c r="A2153" s="22"/>
      <c r="B2153" s="27" t="s">
        <v>34</v>
      </c>
      <c r="C2153" s="27">
        <v>1128299</v>
      </c>
      <c r="D2153" s="28">
        <v>44495</v>
      </c>
      <c r="E2153" s="27" t="s">
        <v>35</v>
      </c>
      <c r="F2153" s="27" t="s">
        <v>89</v>
      </c>
      <c r="G2153" s="27" t="s">
        <v>90</v>
      </c>
      <c r="H2153" s="27" t="s">
        <v>29</v>
      </c>
      <c r="I2153" s="29">
        <v>0.75000000000000011</v>
      </c>
      <c r="J2153" s="30">
        <v>3750</v>
      </c>
      <c r="K2153" s="31">
        <f t="shared" si="16"/>
        <v>2812.5000000000005</v>
      </c>
      <c r="L2153" s="31">
        <f t="shared" si="17"/>
        <v>703.12500000000011</v>
      </c>
      <c r="M2153" s="32">
        <v>0.25</v>
      </c>
      <c r="O2153" s="37"/>
      <c r="P2153" s="35"/>
      <c r="Q2153" s="33"/>
      <c r="R2153" s="34"/>
    </row>
    <row r="2154" spans="1:18" ht="15.75" customHeight="1">
      <c r="A2154" s="22"/>
      <c r="B2154" s="27" t="s">
        <v>34</v>
      </c>
      <c r="C2154" s="27">
        <v>1128299</v>
      </c>
      <c r="D2154" s="28">
        <v>44526</v>
      </c>
      <c r="E2154" s="27" t="s">
        <v>35</v>
      </c>
      <c r="F2154" s="27" t="s">
        <v>89</v>
      </c>
      <c r="G2154" s="27" t="s">
        <v>90</v>
      </c>
      <c r="H2154" s="27" t="s">
        <v>24</v>
      </c>
      <c r="I2154" s="29">
        <v>0.60000000000000009</v>
      </c>
      <c r="J2154" s="30">
        <v>5500</v>
      </c>
      <c r="K2154" s="31">
        <f t="shared" si="16"/>
        <v>3300.0000000000005</v>
      </c>
      <c r="L2154" s="31">
        <f t="shared" si="17"/>
        <v>1155</v>
      </c>
      <c r="M2154" s="32">
        <v>0.35</v>
      </c>
      <c r="O2154" s="37"/>
      <c r="P2154" s="35"/>
      <c r="Q2154" s="33"/>
      <c r="R2154" s="34"/>
    </row>
    <row r="2155" spans="1:18" ht="15.75" customHeight="1">
      <c r="A2155" s="22"/>
      <c r="B2155" s="27" t="s">
        <v>34</v>
      </c>
      <c r="C2155" s="27">
        <v>1128299</v>
      </c>
      <c r="D2155" s="28">
        <v>44526</v>
      </c>
      <c r="E2155" s="27" t="s">
        <v>35</v>
      </c>
      <c r="F2155" s="27" t="s">
        <v>89</v>
      </c>
      <c r="G2155" s="27" t="s">
        <v>90</v>
      </c>
      <c r="H2155" s="27" t="s">
        <v>25</v>
      </c>
      <c r="I2155" s="29">
        <v>0.65000000000000013</v>
      </c>
      <c r="J2155" s="30">
        <v>6000</v>
      </c>
      <c r="K2155" s="31">
        <f t="shared" si="16"/>
        <v>3900.0000000000009</v>
      </c>
      <c r="L2155" s="31">
        <f t="shared" si="17"/>
        <v>1560.0000000000005</v>
      </c>
      <c r="M2155" s="32">
        <v>0.4</v>
      </c>
      <c r="O2155" s="37"/>
      <c r="P2155" s="35"/>
      <c r="Q2155" s="33"/>
      <c r="R2155" s="34"/>
    </row>
    <row r="2156" spans="1:18" ht="15.75" customHeight="1">
      <c r="A2156" s="22"/>
      <c r="B2156" s="27" t="s">
        <v>34</v>
      </c>
      <c r="C2156" s="27">
        <v>1128299</v>
      </c>
      <c r="D2156" s="28">
        <v>44526</v>
      </c>
      <c r="E2156" s="27" t="s">
        <v>35</v>
      </c>
      <c r="F2156" s="27" t="s">
        <v>89</v>
      </c>
      <c r="G2156" s="27" t="s">
        <v>90</v>
      </c>
      <c r="H2156" s="27" t="s">
        <v>26</v>
      </c>
      <c r="I2156" s="29">
        <v>0.60000000000000009</v>
      </c>
      <c r="J2156" s="30">
        <v>4500</v>
      </c>
      <c r="K2156" s="31">
        <f t="shared" si="16"/>
        <v>2700.0000000000005</v>
      </c>
      <c r="L2156" s="31">
        <f t="shared" si="17"/>
        <v>945.00000000000011</v>
      </c>
      <c r="M2156" s="32">
        <v>0.35</v>
      </c>
      <c r="O2156" s="37"/>
      <c r="P2156" s="35"/>
      <c r="Q2156" s="33"/>
      <c r="R2156" s="34"/>
    </row>
    <row r="2157" spans="1:18" ht="15.75" customHeight="1">
      <c r="A2157" s="22"/>
      <c r="B2157" s="27" t="s">
        <v>34</v>
      </c>
      <c r="C2157" s="27">
        <v>1128299</v>
      </c>
      <c r="D2157" s="28">
        <v>44526</v>
      </c>
      <c r="E2157" s="27" t="s">
        <v>35</v>
      </c>
      <c r="F2157" s="27" t="s">
        <v>89</v>
      </c>
      <c r="G2157" s="27" t="s">
        <v>90</v>
      </c>
      <c r="H2157" s="27" t="s">
        <v>27</v>
      </c>
      <c r="I2157" s="29">
        <v>0.60000000000000009</v>
      </c>
      <c r="J2157" s="30">
        <v>4250</v>
      </c>
      <c r="K2157" s="31">
        <f t="shared" si="16"/>
        <v>2550.0000000000005</v>
      </c>
      <c r="L2157" s="31">
        <f t="shared" si="17"/>
        <v>892.50000000000011</v>
      </c>
      <c r="M2157" s="32">
        <v>0.35</v>
      </c>
      <c r="O2157" s="37"/>
      <c r="P2157" s="35"/>
      <c r="Q2157" s="33"/>
      <c r="R2157" s="34"/>
    </row>
    <row r="2158" spans="1:18" ht="15.75" customHeight="1">
      <c r="A2158" s="22"/>
      <c r="B2158" s="27" t="s">
        <v>34</v>
      </c>
      <c r="C2158" s="27">
        <v>1128299</v>
      </c>
      <c r="D2158" s="28">
        <v>44526</v>
      </c>
      <c r="E2158" s="27" t="s">
        <v>35</v>
      </c>
      <c r="F2158" s="27" t="s">
        <v>89</v>
      </c>
      <c r="G2158" s="27" t="s">
        <v>90</v>
      </c>
      <c r="H2158" s="27" t="s">
        <v>28</v>
      </c>
      <c r="I2158" s="29">
        <v>0.70000000000000007</v>
      </c>
      <c r="J2158" s="30">
        <v>3750</v>
      </c>
      <c r="K2158" s="31">
        <f t="shared" si="16"/>
        <v>2625.0000000000005</v>
      </c>
      <c r="L2158" s="31">
        <f t="shared" si="17"/>
        <v>787.50000000000011</v>
      </c>
      <c r="M2158" s="32">
        <v>0.3</v>
      </c>
      <c r="O2158" s="37"/>
      <c r="P2158" s="35"/>
      <c r="Q2158" s="33"/>
      <c r="R2158" s="34"/>
    </row>
    <row r="2159" spans="1:18" ht="15.75" customHeight="1">
      <c r="A2159" s="22"/>
      <c r="B2159" s="27" t="s">
        <v>34</v>
      </c>
      <c r="C2159" s="27">
        <v>1128299</v>
      </c>
      <c r="D2159" s="28">
        <v>44526</v>
      </c>
      <c r="E2159" s="27" t="s">
        <v>35</v>
      </c>
      <c r="F2159" s="27" t="s">
        <v>89</v>
      </c>
      <c r="G2159" s="27" t="s">
        <v>90</v>
      </c>
      <c r="H2159" s="27" t="s">
        <v>29</v>
      </c>
      <c r="I2159" s="29">
        <v>0.75000000000000011</v>
      </c>
      <c r="J2159" s="30">
        <v>5000</v>
      </c>
      <c r="K2159" s="31">
        <f t="shared" si="16"/>
        <v>3750.0000000000005</v>
      </c>
      <c r="L2159" s="31">
        <f t="shared" si="17"/>
        <v>937.50000000000011</v>
      </c>
      <c r="M2159" s="32">
        <v>0.25</v>
      </c>
      <c r="O2159" s="37"/>
      <c r="P2159" s="35"/>
      <c r="Q2159" s="33"/>
      <c r="R2159" s="34"/>
    </row>
    <row r="2160" spans="1:18" ht="15.75" customHeight="1">
      <c r="A2160" s="22"/>
      <c r="B2160" s="27" t="s">
        <v>34</v>
      </c>
      <c r="C2160" s="27">
        <v>1128299</v>
      </c>
      <c r="D2160" s="28">
        <v>44555</v>
      </c>
      <c r="E2160" s="27" t="s">
        <v>35</v>
      </c>
      <c r="F2160" s="27" t="s">
        <v>89</v>
      </c>
      <c r="G2160" s="27" t="s">
        <v>90</v>
      </c>
      <c r="H2160" s="27" t="s">
        <v>24</v>
      </c>
      <c r="I2160" s="29">
        <v>0.60000000000000009</v>
      </c>
      <c r="J2160" s="30">
        <v>7000</v>
      </c>
      <c r="K2160" s="31">
        <f t="shared" si="16"/>
        <v>4200.0000000000009</v>
      </c>
      <c r="L2160" s="31">
        <f t="shared" si="17"/>
        <v>1470.0000000000002</v>
      </c>
      <c r="M2160" s="32">
        <v>0.35</v>
      </c>
      <c r="O2160" s="37"/>
      <c r="P2160" s="35"/>
      <c r="Q2160" s="33"/>
      <c r="R2160" s="34"/>
    </row>
    <row r="2161" spans="1:18" ht="15.75" customHeight="1">
      <c r="A2161" s="22"/>
      <c r="B2161" s="27" t="s">
        <v>34</v>
      </c>
      <c r="C2161" s="27">
        <v>1128299</v>
      </c>
      <c r="D2161" s="28">
        <v>44555</v>
      </c>
      <c r="E2161" s="27" t="s">
        <v>35</v>
      </c>
      <c r="F2161" s="27" t="s">
        <v>89</v>
      </c>
      <c r="G2161" s="27" t="s">
        <v>90</v>
      </c>
      <c r="H2161" s="27" t="s">
        <v>25</v>
      </c>
      <c r="I2161" s="29">
        <v>0.65000000000000013</v>
      </c>
      <c r="J2161" s="30">
        <v>7000</v>
      </c>
      <c r="K2161" s="31">
        <f t="shared" si="16"/>
        <v>4550.0000000000009</v>
      </c>
      <c r="L2161" s="31">
        <f t="shared" si="17"/>
        <v>1820.0000000000005</v>
      </c>
      <c r="M2161" s="32">
        <v>0.4</v>
      </c>
      <c r="O2161" s="37"/>
      <c r="P2161" s="35"/>
      <c r="Q2161" s="33"/>
      <c r="R2161" s="34"/>
    </row>
    <row r="2162" spans="1:18" ht="15.75" customHeight="1">
      <c r="A2162" s="22"/>
      <c r="B2162" s="27" t="s">
        <v>34</v>
      </c>
      <c r="C2162" s="27">
        <v>1128299</v>
      </c>
      <c r="D2162" s="28">
        <v>44555</v>
      </c>
      <c r="E2162" s="27" t="s">
        <v>35</v>
      </c>
      <c r="F2162" s="27" t="s">
        <v>89</v>
      </c>
      <c r="G2162" s="27" t="s">
        <v>90</v>
      </c>
      <c r="H2162" s="27" t="s">
        <v>26</v>
      </c>
      <c r="I2162" s="29">
        <v>0.60000000000000009</v>
      </c>
      <c r="J2162" s="30">
        <v>5000</v>
      </c>
      <c r="K2162" s="31">
        <f t="shared" si="16"/>
        <v>3000.0000000000005</v>
      </c>
      <c r="L2162" s="31">
        <f t="shared" si="17"/>
        <v>1050</v>
      </c>
      <c r="M2162" s="32">
        <v>0.35</v>
      </c>
      <c r="O2162" s="37"/>
      <c r="P2162" s="35"/>
      <c r="Q2162" s="33"/>
      <c r="R2162" s="34"/>
    </row>
    <row r="2163" spans="1:18" ht="15.75" customHeight="1">
      <c r="A2163" s="22"/>
      <c r="B2163" s="27" t="s">
        <v>34</v>
      </c>
      <c r="C2163" s="27">
        <v>1128299</v>
      </c>
      <c r="D2163" s="28">
        <v>44555</v>
      </c>
      <c r="E2163" s="27" t="s">
        <v>35</v>
      </c>
      <c r="F2163" s="27" t="s">
        <v>89</v>
      </c>
      <c r="G2163" s="27" t="s">
        <v>90</v>
      </c>
      <c r="H2163" s="27" t="s">
        <v>27</v>
      </c>
      <c r="I2163" s="29">
        <v>0.60000000000000009</v>
      </c>
      <c r="J2163" s="30">
        <v>5000</v>
      </c>
      <c r="K2163" s="31">
        <f t="shared" si="16"/>
        <v>3000.0000000000005</v>
      </c>
      <c r="L2163" s="31">
        <f t="shared" si="17"/>
        <v>1050</v>
      </c>
      <c r="M2163" s="32">
        <v>0.35</v>
      </c>
      <c r="O2163" s="37"/>
      <c r="P2163" s="35"/>
      <c r="Q2163" s="33"/>
      <c r="R2163" s="34"/>
    </row>
    <row r="2164" spans="1:18" ht="15.75" customHeight="1">
      <c r="A2164" s="22"/>
      <c r="B2164" s="27" t="s">
        <v>34</v>
      </c>
      <c r="C2164" s="27">
        <v>1128299</v>
      </c>
      <c r="D2164" s="28">
        <v>44555</v>
      </c>
      <c r="E2164" s="27" t="s">
        <v>35</v>
      </c>
      <c r="F2164" s="27" t="s">
        <v>89</v>
      </c>
      <c r="G2164" s="27" t="s">
        <v>90</v>
      </c>
      <c r="H2164" s="27" t="s">
        <v>28</v>
      </c>
      <c r="I2164" s="29">
        <v>0.70000000000000007</v>
      </c>
      <c r="J2164" s="30">
        <v>4250</v>
      </c>
      <c r="K2164" s="31">
        <f t="shared" si="16"/>
        <v>2975.0000000000005</v>
      </c>
      <c r="L2164" s="31">
        <f t="shared" si="17"/>
        <v>892.50000000000011</v>
      </c>
      <c r="M2164" s="32">
        <v>0.3</v>
      </c>
      <c r="O2164" s="37"/>
      <c r="P2164" s="35"/>
      <c r="Q2164" s="33"/>
      <c r="R2164" s="34"/>
    </row>
    <row r="2165" spans="1:18" ht="15.75" customHeight="1">
      <c r="A2165" s="22"/>
      <c r="B2165" s="27" t="s">
        <v>34</v>
      </c>
      <c r="C2165" s="27">
        <v>1128299</v>
      </c>
      <c r="D2165" s="28">
        <v>44555</v>
      </c>
      <c r="E2165" s="27" t="s">
        <v>35</v>
      </c>
      <c r="F2165" s="27" t="s">
        <v>89</v>
      </c>
      <c r="G2165" s="27" t="s">
        <v>90</v>
      </c>
      <c r="H2165" s="27" t="s">
        <v>29</v>
      </c>
      <c r="I2165" s="29">
        <v>0.75000000000000011</v>
      </c>
      <c r="J2165" s="30">
        <v>5250</v>
      </c>
      <c r="K2165" s="31">
        <f t="shared" si="16"/>
        <v>3937.5000000000005</v>
      </c>
      <c r="L2165" s="31">
        <f t="shared" si="17"/>
        <v>984.37500000000011</v>
      </c>
      <c r="M2165" s="32">
        <v>0.25</v>
      </c>
      <c r="O2165" s="37"/>
      <c r="P2165" s="35"/>
      <c r="Q2165" s="33"/>
      <c r="R2165" s="34"/>
    </row>
    <row r="2166" spans="1:18" ht="15.75" customHeight="1">
      <c r="A2166" s="22" t="s">
        <v>46</v>
      </c>
      <c r="B2166" s="27" t="s">
        <v>34</v>
      </c>
      <c r="C2166" s="27">
        <v>1128299</v>
      </c>
      <c r="D2166" s="28">
        <v>44209</v>
      </c>
      <c r="E2166" s="27" t="s">
        <v>35</v>
      </c>
      <c r="F2166" s="27" t="s">
        <v>91</v>
      </c>
      <c r="G2166" s="27" t="s">
        <v>92</v>
      </c>
      <c r="H2166" s="27" t="s">
        <v>24</v>
      </c>
      <c r="I2166" s="29">
        <v>0.29999999999999993</v>
      </c>
      <c r="J2166" s="30">
        <v>4500</v>
      </c>
      <c r="K2166" s="31">
        <f t="shared" si="16"/>
        <v>1349.9999999999998</v>
      </c>
      <c r="L2166" s="31">
        <f t="shared" si="17"/>
        <v>539.99999999999989</v>
      </c>
      <c r="M2166" s="32">
        <v>0.4</v>
      </c>
      <c r="O2166" s="37"/>
      <c r="P2166" s="35"/>
      <c r="Q2166" s="33"/>
      <c r="R2166" s="34"/>
    </row>
    <row r="2167" spans="1:18" ht="15.75" customHeight="1">
      <c r="A2167" s="22"/>
      <c r="B2167" s="27" t="s">
        <v>34</v>
      </c>
      <c r="C2167" s="27">
        <v>1128299</v>
      </c>
      <c r="D2167" s="28">
        <v>44209</v>
      </c>
      <c r="E2167" s="27" t="s">
        <v>35</v>
      </c>
      <c r="F2167" s="27" t="s">
        <v>91</v>
      </c>
      <c r="G2167" s="27" t="s">
        <v>92</v>
      </c>
      <c r="H2167" s="27" t="s">
        <v>25</v>
      </c>
      <c r="I2167" s="29">
        <v>0.4</v>
      </c>
      <c r="J2167" s="30">
        <v>4500</v>
      </c>
      <c r="K2167" s="31">
        <f t="shared" si="16"/>
        <v>1800</v>
      </c>
      <c r="L2167" s="31">
        <f t="shared" si="17"/>
        <v>720</v>
      </c>
      <c r="M2167" s="32">
        <v>0.4</v>
      </c>
      <c r="O2167" s="37"/>
      <c r="P2167" s="35"/>
      <c r="Q2167" s="33"/>
      <c r="R2167" s="34"/>
    </row>
    <row r="2168" spans="1:18" ht="15.75" customHeight="1">
      <c r="A2168" s="22"/>
      <c r="B2168" s="27" t="s">
        <v>34</v>
      </c>
      <c r="C2168" s="27">
        <v>1128299</v>
      </c>
      <c r="D2168" s="28">
        <v>44209</v>
      </c>
      <c r="E2168" s="27" t="s">
        <v>35</v>
      </c>
      <c r="F2168" s="27" t="s">
        <v>91</v>
      </c>
      <c r="G2168" s="27" t="s">
        <v>92</v>
      </c>
      <c r="H2168" s="27" t="s">
        <v>26</v>
      </c>
      <c r="I2168" s="29">
        <v>0.4</v>
      </c>
      <c r="J2168" s="30">
        <v>4500</v>
      </c>
      <c r="K2168" s="31">
        <f t="shared" si="16"/>
        <v>1800</v>
      </c>
      <c r="L2168" s="31">
        <f t="shared" si="17"/>
        <v>630</v>
      </c>
      <c r="M2168" s="32">
        <v>0.35</v>
      </c>
      <c r="O2168" s="37"/>
      <c r="P2168" s="35"/>
      <c r="Q2168" s="33"/>
      <c r="R2168" s="34"/>
    </row>
    <row r="2169" spans="1:18" ht="15.75" customHeight="1">
      <c r="A2169" s="22"/>
      <c r="B2169" s="27" t="s">
        <v>34</v>
      </c>
      <c r="C2169" s="27">
        <v>1128299</v>
      </c>
      <c r="D2169" s="28">
        <v>44209</v>
      </c>
      <c r="E2169" s="27" t="s">
        <v>35</v>
      </c>
      <c r="F2169" s="27" t="s">
        <v>91</v>
      </c>
      <c r="G2169" s="27" t="s">
        <v>92</v>
      </c>
      <c r="H2169" s="27" t="s">
        <v>27</v>
      </c>
      <c r="I2169" s="29">
        <v>0.4</v>
      </c>
      <c r="J2169" s="30">
        <v>3000</v>
      </c>
      <c r="K2169" s="31">
        <f t="shared" si="16"/>
        <v>1200</v>
      </c>
      <c r="L2169" s="31">
        <f t="shared" si="17"/>
        <v>480</v>
      </c>
      <c r="M2169" s="32">
        <v>0.4</v>
      </c>
      <c r="O2169" s="37"/>
      <c r="P2169" s="35"/>
      <c r="Q2169" s="33"/>
      <c r="R2169" s="34"/>
    </row>
    <row r="2170" spans="1:18" ht="15.75" customHeight="1">
      <c r="A2170" s="22"/>
      <c r="B2170" s="27" t="s">
        <v>34</v>
      </c>
      <c r="C2170" s="27">
        <v>1128299</v>
      </c>
      <c r="D2170" s="28">
        <v>44209</v>
      </c>
      <c r="E2170" s="27" t="s">
        <v>35</v>
      </c>
      <c r="F2170" s="27" t="s">
        <v>91</v>
      </c>
      <c r="G2170" s="27" t="s">
        <v>92</v>
      </c>
      <c r="H2170" s="27" t="s">
        <v>28</v>
      </c>
      <c r="I2170" s="29">
        <v>0.45000000000000012</v>
      </c>
      <c r="J2170" s="30">
        <v>2500</v>
      </c>
      <c r="K2170" s="31">
        <f t="shared" si="16"/>
        <v>1125.0000000000002</v>
      </c>
      <c r="L2170" s="31">
        <f t="shared" si="17"/>
        <v>393.75000000000006</v>
      </c>
      <c r="M2170" s="32">
        <v>0.35</v>
      </c>
      <c r="O2170" s="37"/>
      <c r="P2170" s="35"/>
      <c r="Q2170" s="33"/>
      <c r="R2170" s="34"/>
    </row>
    <row r="2171" spans="1:18" ht="15.75" customHeight="1">
      <c r="A2171" s="22"/>
      <c r="B2171" s="27" t="s">
        <v>34</v>
      </c>
      <c r="C2171" s="27">
        <v>1128299</v>
      </c>
      <c r="D2171" s="28">
        <v>44209</v>
      </c>
      <c r="E2171" s="27" t="s">
        <v>35</v>
      </c>
      <c r="F2171" s="27" t="s">
        <v>91</v>
      </c>
      <c r="G2171" s="27" t="s">
        <v>92</v>
      </c>
      <c r="H2171" s="27" t="s">
        <v>29</v>
      </c>
      <c r="I2171" s="29">
        <v>0.4</v>
      </c>
      <c r="J2171" s="30">
        <v>4500</v>
      </c>
      <c r="K2171" s="31">
        <f t="shared" si="16"/>
        <v>1800</v>
      </c>
      <c r="L2171" s="31">
        <f t="shared" si="17"/>
        <v>450</v>
      </c>
      <c r="M2171" s="32">
        <v>0.25</v>
      </c>
      <c r="O2171" s="37"/>
      <c r="P2171" s="35"/>
      <c r="Q2171" s="33"/>
      <c r="R2171" s="34"/>
    </row>
    <row r="2172" spans="1:18" ht="15.75" customHeight="1">
      <c r="A2172" s="22"/>
      <c r="B2172" s="27" t="s">
        <v>34</v>
      </c>
      <c r="C2172" s="27">
        <v>1128299</v>
      </c>
      <c r="D2172" s="28">
        <v>44240</v>
      </c>
      <c r="E2172" s="27" t="s">
        <v>35</v>
      </c>
      <c r="F2172" s="27" t="s">
        <v>91</v>
      </c>
      <c r="G2172" s="27" t="s">
        <v>92</v>
      </c>
      <c r="H2172" s="27" t="s">
        <v>24</v>
      </c>
      <c r="I2172" s="29">
        <v>0.29999999999999993</v>
      </c>
      <c r="J2172" s="30">
        <v>5000</v>
      </c>
      <c r="K2172" s="31">
        <f t="shared" si="16"/>
        <v>1499.9999999999998</v>
      </c>
      <c r="L2172" s="31">
        <f t="shared" si="17"/>
        <v>599.99999999999989</v>
      </c>
      <c r="M2172" s="32">
        <v>0.4</v>
      </c>
      <c r="O2172" s="37"/>
      <c r="P2172" s="35"/>
      <c r="Q2172" s="33"/>
      <c r="R2172" s="34"/>
    </row>
    <row r="2173" spans="1:18" ht="15.75" customHeight="1">
      <c r="A2173" s="22"/>
      <c r="B2173" s="27" t="s">
        <v>34</v>
      </c>
      <c r="C2173" s="27">
        <v>1128299</v>
      </c>
      <c r="D2173" s="28">
        <v>44240</v>
      </c>
      <c r="E2173" s="27" t="s">
        <v>35</v>
      </c>
      <c r="F2173" s="27" t="s">
        <v>91</v>
      </c>
      <c r="G2173" s="27" t="s">
        <v>92</v>
      </c>
      <c r="H2173" s="27" t="s">
        <v>25</v>
      </c>
      <c r="I2173" s="29">
        <v>0.4</v>
      </c>
      <c r="J2173" s="30">
        <v>4000</v>
      </c>
      <c r="K2173" s="31">
        <f t="shared" si="16"/>
        <v>1600</v>
      </c>
      <c r="L2173" s="31">
        <f t="shared" si="17"/>
        <v>640</v>
      </c>
      <c r="M2173" s="32">
        <v>0.4</v>
      </c>
      <c r="O2173" s="37"/>
      <c r="P2173" s="35"/>
      <c r="Q2173" s="33"/>
      <c r="R2173" s="34"/>
    </row>
    <row r="2174" spans="1:18" ht="15.75" customHeight="1">
      <c r="A2174" s="22"/>
      <c r="B2174" s="27" t="s">
        <v>34</v>
      </c>
      <c r="C2174" s="27">
        <v>1128299</v>
      </c>
      <c r="D2174" s="28">
        <v>44240</v>
      </c>
      <c r="E2174" s="27" t="s">
        <v>35</v>
      </c>
      <c r="F2174" s="27" t="s">
        <v>91</v>
      </c>
      <c r="G2174" s="27" t="s">
        <v>92</v>
      </c>
      <c r="H2174" s="27" t="s">
        <v>26</v>
      </c>
      <c r="I2174" s="29">
        <v>0.4</v>
      </c>
      <c r="J2174" s="30">
        <v>4000</v>
      </c>
      <c r="K2174" s="31">
        <f t="shared" si="16"/>
        <v>1600</v>
      </c>
      <c r="L2174" s="31">
        <f t="shared" si="17"/>
        <v>560</v>
      </c>
      <c r="M2174" s="32">
        <v>0.35</v>
      </c>
      <c r="O2174" s="37"/>
      <c r="P2174" s="35"/>
      <c r="Q2174" s="33"/>
      <c r="R2174" s="34"/>
    </row>
    <row r="2175" spans="1:18" ht="15.75" customHeight="1">
      <c r="A2175" s="22"/>
      <c r="B2175" s="27" t="s">
        <v>34</v>
      </c>
      <c r="C2175" s="27">
        <v>1128299</v>
      </c>
      <c r="D2175" s="28">
        <v>44240</v>
      </c>
      <c r="E2175" s="27" t="s">
        <v>35</v>
      </c>
      <c r="F2175" s="27" t="s">
        <v>91</v>
      </c>
      <c r="G2175" s="27" t="s">
        <v>92</v>
      </c>
      <c r="H2175" s="27" t="s">
        <v>27</v>
      </c>
      <c r="I2175" s="29">
        <v>0.4</v>
      </c>
      <c r="J2175" s="30">
        <v>2500</v>
      </c>
      <c r="K2175" s="31">
        <f t="shared" si="16"/>
        <v>1000</v>
      </c>
      <c r="L2175" s="31">
        <f t="shared" si="17"/>
        <v>400</v>
      </c>
      <c r="M2175" s="32">
        <v>0.4</v>
      </c>
      <c r="O2175" s="37"/>
      <c r="P2175" s="35"/>
      <c r="Q2175" s="33"/>
      <c r="R2175" s="34"/>
    </row>
    <row r="2176" spans="1:18" ht="15.75" customHeight="1">
      <c r="A2176" s="22"/>
      <c r="B2176" s="27" t="s">
        <v>34</v>
      </c>
      <c r="C2176" s="27">
        <v>1128299</v>
      </c>
      <c r="D2176" s="28">
        <v>44240</v>
      </c>
      <c r="E2176" s="27" t="s">
        <v>35</v>
      </c>
      <c r="F2176" s="27" t="s">
        <v>91</v>
      </c>
      <c r="G2176" s="27" t="s">
        <v>92</v>
      </c>
      <c r="H2176" s="27" t="s">
        <v>28</v>
      </c>
      <c r="I2176" s="29">
        <v>0.45000000000000012</v>
      </c>
      <c r="J2176" s="30">
        <v>1750</v>
      </c>
      <c r="K2176" s="31">
        <f t="shared" si="16"/>
        <v>787.50000000000023</v>
      </c>
      <c r="L2176" s="31">
        <f t="shared" si="17"/>
        <v>275.62500000000006</v>
      </c>
      <c r="M2176" s="32">
        <v>0.35</v>
      </c>
      <c r="O2176" s="37"/>
      <c r="P2176" s="35"/>
      <c r="Q2176" s="33"/>
      <c r="R2176" s="34"/>
    </row>
    <row r="2177" spans="1:18" ht="15.75" customHeight="1">
      <c r="A2177" s="22"/>
      <c r="B2177" s="27" t="s">
        <v>34</v>
      </c>
      <c r="C2177" s="27">
        <v>1128299</v>
      </c>
      <c r="D2177" s="28">
        <v>44240</v>
      </c>
      <c r="E2177" s="27" t="s">
        <v>35</v>
      </c>
      <c r="F2177" s="27" t="s">
        <v>91</v>
      </c>
      <c r="G2177" s="27" t="s">
        <v>92</v>
      </c>
      <c r="H2177" s="27" t="s">
        <v>29</v>
      </c>
      <c r="I2177" s="29">
        <v>0.4</v>
      </c>
      <c r="J2177" s="30">
        <v>3750</v>
      </c>
      <c r="K2177" s="31">
        <f t="shared" si="16"/>
        <v>1500</v>
      </c>
      <c r="L2177" s="31">
        <f t="shared" si="17"/>
        <v>375</v>
      </c>
      <c r="M2177" s="32">
        <v>0.25</v>
      </c>
      <c r="O2177" s="37"/>
      <c r="P2177" s="35"/>
      <c r="Q2177" s="33"/>
      <c r="R2177" s="34"/>
    </row>
    <row r="2178" spans="1:18" ht="15.75" customHeight="1">
      <c r="A2178" s="22"/>
      <c r="B2178" s="27" t="s">
        <v>34</v>
      </c>
      <c r="C2178" s="27">
        <v>1128299</v>
      </c>
      <c r="D2178" s="28">
        <v>44267</v>
      </c>
      <c r="E2178" s="27" t="s">
        <v>35</v>
      </c>
      <c r="F2178" s="27" t="s">
        <v>91</v>
      </c>
      <c r="G2178" s="27" t="s">
        <v>92</v>
      </c>
      <c r="H2178" s="27" t="s">
        <v>24</v>
      </c>
      <c r="I2178" s="29">
        <v>0.4</v>
      </c>
      <c r="J2178" s="30">
        <v>5250</v>
      </c>
      <c r="K2178" s="31">
        <f t="shared" si="16"/>
        <v>2100</v>
      </c>
      <c r="L2178" s="31">
        <f t="shared" si="17"/>
        <v>840</v>
      </c>
      <c r="M2178" s="32">
        <v>0.4</v>
      </c>
      <c r="O2178" s="37"/>
      <c r="P2178" s="35"/>
      <c r="Q2178" s="33"/>
      <c r="R2178" s="34"/>
    </row>
    <row r="2179" spans="1:18" ht="15.75" customHeight="1">
      <c r="A2179" s="22"/>
      <c r="B2179" s="27" t="s">
        <v>34</v>
      </c>
      <c r="C2179" s="27">
        <v>1128299</v>
      </c>
      <c r="D2179" s="28">
        <v>44267</v>
      </c>
      <c r="E2179" s="27" t="s">
        <v>35</v>
      </c>
      <c r="F2179" s="27" t="s">
        <v>91</v>
      </c>
      <c r="G2179" s="27" t="s">
        <v>92</v>
      </c>
      <c r="H2179" s="27" t="s">
        <v>25</v>
      </c>
      <c r="I2179" s="29">
        <v>0.5</v>
      </c>
      <c r="J2179" s="30">
        <v>3750</v>
      </c>
      <c r="K2179" s="31">
        <f t="shared" si="16"/>
        <v>1875</v>
      </c>
      <c r="L2179" s="31">
        <f t="shared" si="17"/>
        <v>750</v>
      </c>
      <c r="M2179" s="32">
        <v>0.4</v>
      </c>
      <c r="O2179" s="37"/>
      <c r="P2179" s="35"/>
      <c r="Q2179" s="33"/>
      <c r="R2179" s="34"/>
    </row>
    <row r="2180" spans="1:18" ht="15.75" customHeight="1">
      <c r="A2180" s="22"/>
      <c r="B2180" s="27" t="s">
        <v>34</v>
      </c>
      <c r="C2180" s="27">
        <v>1128299</v>
      </c>
      <c r="D2180" s="28">
        <v>44267</v>
      </c>
      <c r="E2180" s="27" t="s">
        <v>35</v>
      </c>
      <c r="F2180" s="27" t="s">
        <v>91</v>
      </c>
      <c r="G2180" s="27" t="s">
        <v>92</v>
      </c>
      <c r="H2180" s="27" t="s">
        <v>26</v>
      </c>
      <c r="I2180" s="29">
        <v>0.5</v>
      </c>
      <c r="J2180" s="30">
        <v>3750</v>
      </c>
      <c r="K2180" s="31">
        <f t="shared" si="16"/>
        <v>1875</v>
      </c>
      <c r="L2180" s="31">
        <f t="shared" si="17"/>
        <v>656.25</v>
      </c>
      <c r="M2180" s="32">
        <v>0.35</v>
      </c>
      <c r="O2180" s="37"/>
      <c r="P2180" s="35"/>
      <c r="Q2180" s="33"/>
      <c r="R2180" s="34"/>
    </row>
    <row r="2181" spans="1:18" ht="15.75" customHeight="1">
      <c r="A2181" s="22"/>
      <c r="B2181" s="27" t="s">
        <v>34</v>
      </c>
      <c r="C2181" s="27">
        <v>1128299</v>
      </c>
      <c r="D2181" s="28">
        <v>44267</v>
      </c>
      <c r="E2181" s="27" t="s">
        <v>35</v>
      </c>
      <c r="F2181" s="27" t="s">
        <v>91</v>
      </c>
      <c r="G2181" s="27" t="s">
        <v>92</v>
      </c>
      <c r="H2181" s="27" t="s">
        <v>27</v>
      </c>
      <c r="I2181" s="29">
        <v>0.5</v>
      </c>
      <c r="J2181" s="30">
        <v>2500</v>
      </c>
      <c r="K2181" s="31">
        <f t="shared" si="16"/>
        <v>1250</v>
      </c>
      <c r="L2181" s="31">
        <f t="shared" si="17"/>
        <v>500</v>
      </c>
      <c r="M2181" s="32">
        <v>0.4</v>
      </c>
      <c r="O2181" s="37"/>
      <c r="P2181" s="35"/>
      <c r="Q2181" s="33"/>
      <c r="R2181" s="34"/>
    </row>
    <row r="2182" spans="1:18" ht="15.75" customHeight="1">
      <c r="A2182" s="22"/>
      <c r="B2182" s="27" t="s">
        <v>34</v>
      </c>
      <c r="C2182" s="27">
        <v>1128299</v>
      </c>
      <c r="D2182" s="28">
        <v>44267</v>
      </c>
      <c r="E2182" s="27" t="s">
        <v>35</v>
      </c>
      <c r="F2182" s="27" t="s">
        <v>91</v>
      </c>
      <c r="G2182" s="27" t="s">
        <v>92</v>
      </c>
      <c r="H2182" s="27" t="s">
        <v>28</v>
      </c>
      <c r="I2182" s="29">
        <v>0.55000000000000004</v>
      </c>
      <c r="J2182" s="30">
        <v>1500</v>
      </c>
      <c r="K2182" s="31">
        <f t="shared" si="16"/>
        <v>825.00000000000011</v>
      </c>
      <c r="L2182" s="31">
        <f t="shared" si="17"/>
        <v>288.75</v>
      </c>
      <c r="M2182" s="32">
        <v>0.35</v>
      </c>
      <c r="O2182" s="37"/>
      <c r="P2182" s="35"/>
      <c r="Q2182" s="33"/>
      <c r="R2182" s="34"/>
    </row>
    <row r="2183" spans="1:18" ht="15.75" customHeight="1">
      <c r="A2183" s="22"/>
      <c r="B2183" s="27" t="s">
        <v>34</v>
      </c>
      <c r="C2183" s="27">
        <v>1128299</v>
      </c>
      <c r="D2183" s="28">
        <v>44267</v>
      </c>
      <c r="E2183" s="27" t="s">
        <v>35</v>
      </c>
      <c r="F2183" s="27" t="s">
        <v>91</v>
      </c>
      <c r="G2183" s="27" t="s">
        <v>92</v>
      </c>
      <c r="H2183" s="27" t="s">
        <v>29</v>
      </c>
      <c r="I2183" s="29">
        <v>0.5</v>
      </c>
      <c r="J2183" s="30">
        <v>3500</v>
      </c>
      <c r="K2183" s="31">
        <f t="shared" si="16"/>
        <v>1750</v>
      </c>
      <c r="L2183" s="31">
        <f t="shared" si="17"/>
        <v>437.5</v>
      </c>
      <c r="M2183" s="32">
        <v>0.25</v>
      </c>
      <c r="O2183" s="37"/>
      <c r="P2183" s="35"/>
      <c r="Q2183" s="33"/>
      <c r="R2183" s="34"/>
    </row>
    <row r="2184" spans="1:18" ht="15.75" customHeight="1">
      <c r="A2184" s="22"/>
      <c r="B2184" s="27" t="s">
        <v>34</v>
      </c>
      <c r="C2184" s="27">
        <v>1128299</v>
      </c>
      <c r="D2184" s="28">
        <v>44299</v>
      </c>
      <c r="E2184" s="27" t="s">
        <v>35</v>
      </c>
      <c r="F2184" s="27" t="s">
        <v>91</v>
      </c>
      <c r="G2184" s="27" t="s">
        <v>92</v>
      </c>
      <c r="H2184" s="27" t="s">
        <v>24</v>
      </c>
      <c r="I2184" s="29">
        <v>0.5</v>
      </c>
      <c r="J2184" s="30">
        <v>5250</v>
      </c>
      <c r="K2184" s="31">
        <f t="shared" si="16"/>
        <v>2625</v>
      </c>
      <c r="L2184" s="31">
        <f t="shared" si="17"/>
        <v>1050</v>
      </c>
      <c r="M2184" s="32">
        <v>0.4</v>
      </c>
      <c r="O2184" s="37"/>
      <c r="P2184" s="35"/>
      <c r="Q2184" s="33"/>
      <c r="R2184" s="34"/>
    </row>
    <row r="2185" spans="1:18" ht="15.75" customHeight="1">
      <c r="A2185" s="22"/>
      <c r="B2185" s="27" t="s">
        <v>34</v>
      </c>
      <c r="C2185" s="27">
        <v>1128299</v>
      </c>
      <c r="D2185" s="28">
        <v>44299</v>
      </c>
      <c r="E2185" s="27" t="s">
        <v>35</v>
      </c>
      <c r="F2185" s="27" t="s">
        <v>91</v>
      </c>
      <c r="G2185" s="27" t="s">
        <v>92</v>
      </c>
      <c r="H2185" s="27" t="s">
        <v>25</v>
      </c>
      <c r="I2185" s="29">
        <v>0.55000000000000004</v>
      </c>
      <c r="J2185" s="30">
        <v>3250</v>
      </c>
      <c r="K2185" s="31">
        <f t="shared" si="16"/>
        <v>1787.5000000000002</v>
      </c>
      <c r="L2185" s="31">
        <f t="shared" si="17"/>
        <v>715.00000000000011</v>
      </c>
      <c r="M2185" s="32">
        <v>0.4</v>
      </c>
      <c r="O2185" s="37"/>
      <c r="P2185" s="35"/>
      <c r="Q2185" s="33"/>
      <c r="R2185" s="34"/>
    </row>
    <row r="2186" spans="1:18" ht="15.75" customHeight="1">
      <c r="A2186" s="22"/>
      <c r="B2186" s="27" t="s">
        <v>34</v>
      </c>
      <c r="C2186" s="27">
        <v>1128299</v>
      </c>
      <c r="D2186" s="28">
        <v>44299</v>
      </c>
      <c r="E2186" s="27" t="s">
        <v>35</v>
      </c>
      <c r="F2186" s="27" t="s">
        <v>91</v>
      </c>
      <c r="G2186" s="27" t="s">
        <v>92</v>
      </c>
      <c r="H2186" s="27" t="s">
        <v>26</v>
      </c>
      <c r="I2186" s="29">
        <v>0.55000000000000004</v>
      </c>
      <c r="J2186" s="30">
        <v>3750</v>
      </c>
      <c r="K2186" s="31">
        <f t="shared" si="16"/>
        <v>2062.5</v>
      </c>
      <c r="L2186" s="31">
        <f t="shared" si="17"/>
        <v>721.875</v>
      </c>
      <c r="M2186" s="32">
        <v>0.35</v>
      </c>
      <c r="O2186" s="37"/>
      <c r="P2186" s="35"/>
      <c r="Q2186" s="33"/>
      <c r="R2186" s="34"/>
    </row>
    <row r="2187" spans="1:18" ht="15.75" customHeight="1">
      <c r="A2187" s="22"/>
      <c r="B2187" s="27" t="s">
        <v>34</v>
      </c>
      <c r="C2187" s="27">
        <v>1128299</v>
      </c>
      <c r="D2187" s="28">
        <v>44299</v>
      </c>
      <c r="E2187" s="27" t="s">
        <v>35</v>
      </c>
      <c r="F2187" s="27" t="s">
        <v>91</v>
      </c>
      <c r="G2187" s="27" t="s">
        <v>92</v>
      </c>
      <c r="H2187" s="27" t="s">
        <v>27</v>
      </c>
      <c r="I2187" s="29">
        <v>0.5</v>
      </c>
      <c r="J2187" s="30">
        <v>2750</v>
      </c>
      <c r="K2187" s="31">
        <f t="shared" si="16"/>
        <v>1375</v>
      </c>
      <c r="L2187" s="31">
        <f t="shared" si="17"/>
        <v>550</v>
      </c>
      <c r="M2187" s="32">
        <v>0.4</v>
      </c>
      <c r="O2187" s="37"/>
      <c r="P2187" s="35"/>
      <c r="Q2187" s="33"/>
      <c r="R2187" s="34"/>
    </row>
    <row r="2188" spans="1:18" ht="15.75" customHeight="1">
      <c r="A2188" s="22"/>
      <c r="B2188" s="27" t="s">
        <v>34</v>
      </c>
      <c r="C2188" s="27">
        <v>1128299</v>
      </c>
      <c r="D2188" s="28">
        <v>44299</v>
      </c>
      <c r="E2188" s="27" t="s">
        <v>35</v>
      </c>
      <c r="F2188" s="27" t="s">
        <v>91</v>
      </c>
      <c r="G2188" s="27" t="s">
        <v>92</v>
      </c>
      <c r="H2188" s="27" t="s">
        <v>28</v>
      </c>
      <c r="I2188" s="29">
        <v>0.55000000000000004</v>
      </c>
      <c r="J2188" s="30">
        <v>1750</v>
      </c>
      <c r="K2188" s="31">
        <f t="shared" si="16"/>
        <v>962.50000000000011</v>
      </c>
      <c r="L2188" s="31">
        <f t="shared" si="17"/>
        <v>336.875</v>
      </c>
      <c r="M2188" s="32">
        <v>0.35</v>
      </c>
      <c r="O2188" s="37"/>
      <c r="P2188" s="35"/>
      <c r="Q2188" s="33"/>
      <c r="R2188" s="34"/>
    </row>
    <row r="2189" spans="1:18" ht="15.75" customHeight="1">
      <c r="A2189" s="22"/>
      <c r="B2189" s="27" t="s">
        <v>34</v>
      </c>
      <c r="C2189" s="27">
        <v>1128299</v>
      </c>
      <c r="D2189" s="28">
        <v>44299</v>
      </c>
      <c r="E2189" s="27" t="s">
        <v>35</v>
      </c>
      <c r="F2189" s="27" t="s">
        <v>91</v>
      </c>
      <c r="G2189" s="27" t="s">
        <v>92</v>
      </c>
      <c r="H2189" s="27" t="s">
        <v>29</v>
      </c>
      <c r="I2189" s="29">
        <v>0.70000000000000007</v>
      </c>
      <c r="J2189" s="30">
        <v>3500</v>
      </c>
      <c r="K2189" s="31">
        <f t="shared" si="16"/>
        <v>2450.0000000000005</v>
      </c>
      <c r="L2189" s="31">
        <f t="shared" si="17"/>
        <v>612.50000000000011</v>
      </c>
      <c r="M2189" s="32">
        <v>0.25</v>
      </c>
      <c r="O2189" s="37"/>
      <c r="P2189" s="35"/>
      <c r="Q2189" s="33"/>
      <c r="R2189" s="34"/>
    </row>
    <row r="2190" spans="1:18" ht="15.75" customHeight="1">
      <c r="A2190" s="22"/>
      <c r="B2190" s="27" t="s">
        <v>34</v>
      </c>
      <c r="C2190" s="27">
        <v>1128299</v>
      </c>
      <c r="D2190" s="28">
        <v>44330</v>
      </c>
      <c r="E2190" s="27" t="s">
        <v>35</v>
      </c>
      <c r="F2190" s="27" t="s">
        <v>91</v>
      </c>
      <c r="G2190" s="27" t="s">
        <v>92</v>
      </c>
      <c r="H2190" s="27" t="s">
        <v>24</v>
      </c>
      <c r="I2190" s="29">
        <v>0.5</v>
      </c>
      <c r="J2190" s="30">
        <v>5500</v>
      </c>
      <c r="K2190" s="31">
        <f t="shared" si="16"/>
        <v>2750</v>
      </c>
      <c r="L2190" s="31">
        <f t="shared" si="17"/>
        <v>1100</v>
      </c>
      <c r="M2190" s="32">
        <v>0.4</v>
      </c>
      <c r="O2190" s="37"/>
      <c r="P2190" s="35"/>
      <c r="Q2190" s="33"/>
      <c r="R2190" s="34"/>
    </row>
    <row r="2191" spans="1:18" ht="15.75" customHeight="1">
      <c r="A2191" s="22"/>
      <c r="B2191" s="27" t="s">
        <v>34</v>
      </c>
      <c r="C2191" s="27">
        <v>1128299</v>
      </c>
      <c r="D2191" s="28">
        <v>44330</v>
      </c>
      <c r="E2191" s="27" t="s">
        <v>35</v>
      </c>
      <c r="F2191" s="27" t="s">
        <v>91</v>
      </c>
      <c r="G2191" s="27" t="s">
        <v>92</v>
      </c>
      <c r="H2191" s="27" t="s">
        <v>25</v>
      </c>
      <c r="I2191" s="29">
        <v>0.55000000000000004</v>
      </c>
      <c r="J2191" s="30">
        <v>4000</v>
      </c>
      <c r="K2191" s="31">
        <f t="shared" si="16"/>
        <v>2200</v>
      </c>
      <c r="L2191" s="31">
        <f t="shared" si="17"/>
        <v>880</v>
      </c>
      <c r="M2191" s="32">
        <v>0.4</v>
      </c>
      <c r="O2191" s="37"/>
      <c r="P2191" s="35"/>
      <c r="Q2191" s="33"/>
      <c r="R2191" s="34"/>
    </row>
    <row r="2192" spans="1:18" ht="15.75" customHeight="1">
      <c r="A2192" s="22"/>
      <c r="B2192" s="27" t="s">
        <v>34</v>
      </c>
      <c r="C2192" s="27">
        <v>1128299</v>
      </c>
      <c r="D2192" s="28">
        <v>44330</v>
      </c>
      <c r="E2192" s="27" t="s">
        <v>35</v>
      </c>
      <c r="F2192" s="27" t="s">
        <v>91</v>
      </c>
      <c r="G2192" s="27" t="s">
        <v>92</v>
      </c>
      <c r="H2192" s="27" t="s">
        <v>26</v>
      </c>
      <c r="I2192" s="29">
        <v>0.55000000000000004</v>
      </c>
      <c r="J2192" s="30">
        <v>4250</v>
      </c>
      <c r="K2192" s="31">
        <f t="shared" si="16"/>
        <v>2337.5</v>
      </c>
      <c r="L2192" s="31">
        <f t="shared" si="17"/>
        <v>818.125</v>
      </c>
      <c r="M2192" s="32">
        <v>0.35</v>
      </c>
      <c r="O2192" s="37"/>
      <c r="P2192" s="35"/>
      <c r="Q2192" s="33"/>
      <c r="R2192" s="34"/>
    </row>
    <row r="2193" spans="1:18" ht="15.75" customHeight="1">
      <c r="A2193" s="22"/>
      <c r="B2193" s="27" t="s">
        <v>34</v>
      </c>
      <c r="C2193" s="27">
        <v>1128299</v>
      </c>
      <c r="D2193" s="28">
        <v>44330</v>
      </c>
      <c r="E2193" s="27" t="s">
        <v>35</v>
      </c>
      <c r="F2193" s="27" t="s">
        <v>91</v>
      </c>
      <c r="G2193" s="27" t="s">
        <v>92</v>
      </c>
      <c r="H2193" s="27" t="s">
        <v>27</v>
      </c>
      <c r="I2193" s="29">
        <v>0.5</v>
      </c>
      <c r="J2193" s="30">
        <v>3250</v>
      </c>
      <c r="K2193" s="31">
        <f t="shared" si="16"/>
        <v>1625</v>
      </c>
      <c r="L2193" s="31">
        <f t="shared" si="17"/>
        <v>650</v>
      </c>
      <c r="M2193" s="32">
        <v>0.4</v>
      </c>
      <c r="O2193" s="37"/>
      <c r="P2193" s="35"/>
      <c r="Q2193" s="33"/>
      <c r="R2193" s="34"/>
    </row>
    <row r="2194" spans="1:18" ht="15.75" customHeight="1">
      <c r="A2194" s="22"/>
      <c r="B2194" s="27" t="s">
        <v>34</v>
      </c>
      <c r="C2194" s="27">
        <v>1128299</v>
      </c>
      <c r="D2194" s="28">
        <v>44330</v>
      </c>
      <c r="E2194" s="27" t="s">
        <v>35</v>
      </c>
      <c r="F2194" s="27" t="s">
        <v>91</v>
      </c>
      <c r="G2194" s="27" t="s">
        <v>92</v>
      </c>
      <c r="H2194" s="27" t="s">
        <v>28</v>
      </c>
      <c r="I2194" s="29">
        <v>0.55000000000000004</v>
      </c>
      <c r="J2194" s="30">
        <v>2250</v>
      </c>
      <c r="K2194" s="31">
        <f t="shared" si="16"/>
        <v>1237.5</v>
      </c>
      <c r="L2194" s="31">
        <f t="shared" si="17"/>
        <v>433.125</v>
      </c>
      <c r="M2194" s="32">
        <v>0.35</v>
      </c>
      <c r="O2194" s="37"/>
      <c r="P2194" s="35"/>
      <c r="Q2194" s="33"/>
      <c r="R2194" s="34"/>
    </row>
    <row r="2195" spans="1:18" ht="15.75" customHeight="1">
      <c r="A2195" s="22"/>
      <c r="B2195" s="27" t="s">
        <v>34</v>
      </c>
      <c r="C2195" s="27">
        <v>1128299</v>
      </c>
      <c r="D2195" s="28">
        <v>44330</v>
      </c>
      <c r="E2195" s="27" t="s">
        <v>35</v>
      </c>
      <c r="F2195" s="27" t="s">
        <v>91</v>
      </c>
      <c r="G2195" s="27" t="s">
        <v>92</v>
      </c>
      <c r="H2195" s="27" t="s">
        <v>29</v>
      </c>
      <c r="I2195" s="29">
        <v>0.70000000000000007</v>
      </c>
      <c r="J2195" s="30">
        <v>4000</v>
      </c>
      <c r="K2195" s="31">
        <f t="shared" si="16"/>
        <v>2800.0000000000005</v>
      </c>
      <c r="L2195" s="31">
        <f t="shared" si="17"/>
        <v>700.00000000000011</v>
      </c>
      <c r="M2195" s="32">
        <v>0.25</v>
      </c>
      <c r="O2195" s="37"/>
      <c r="P2195" s="35"/>
      <c r="Q2195" s="33"/>
      <c r="R2195" s="34"/>
    </row>
    <row r="2196" spans="1:18" ht="15.75" customHeight="1">
      <c r="A2196" s="22"/>
      <c r="B2196" s="27" t="s">
        <v>34</v>
      </c>
      <c r="C2196" s="27">
        <v>1128299</v>
      </c>
      <c r="D2196" s="28">
        <v>44360</v>
      </c>
      <c r="E2196" s="27" t="s">
        <v>35</v>
      </c>
      <c r="F2196" s="27" t="s">
        <v>91</v>
      </c>
      <c r="G2196" s="27" t="s">
        <v>92</v>
      </c>
      <c r="H2196" s="27" t="s">
        <v>24</v>
      </c>
      <c r="I2196" s="29">
        <v>0.5</v>
      </c>
      <c r="J2196" s="30">
        <v>6750</v>
      </c>
      <c r="K2196" s="31">
        <f t="shared" si="16"/>
        <v>3375</v>
      </c>
      <c r="L2196" s="31">
        <f t="shared" si="17"/>
        <v>1350</v>
      </c>
      <c r="M2196" s="32">
        <v>0.4</v>
      </c>
      <c r="O2196" s="37"/>
      <c r="P2196" s="35"/>
      <c r="Q2196" s="33"/>
      <c r="R2196" s="34"/>
    </row>
    <row r="2197" spans="1:18" ht="15.75" customHeight="1">
      <c r="A2197" s="22"/>
      <c r="B2197" s="27" t="s">
        <v>34</v>
      </c>
      <c r="C2197" s="27">
        <v>1128299</v>
      </c>
      <c r="D2197" s="28">
        <v>44360</v>
      </c>
      <c r="E2197" s="27" t="s">
        <v>35</v>
      </c>
      <c r="F2197" s="27" t="s">
        <v>91</v>
      </c>
      <c r="G2197" s="27" t="s">
        <v>92</v>
      </c>
      <c r="H2197" s="27" t="s">
        <v>25</v>
      </c>
      <c r="I2197" s="29">
        <v>0.55000000000000004</v>
      </c>
      <c r="J2197" s="30">
        <v>5250</v>
      </c>
      <c r="K2197" s="31">
        <f t="shared" si="16"/>
        <v>2887.5000000000005</v>
      </c>
      <c r="L2197" s="31">
        <f t="shared" si="17"/>
        <v>1155.0000000000002</v>
      </c>
      <c r="M2197" s="32">
        <v>0.4</v>
      </c>
      <c r="O2197" s="37"/>
      <c r="P2197" s="35"/>
      <c r="Q2197" s="33"/>
      <c r="R2197" s="34"/>
    </row>
    <row r="2198" spans="1:18" ht="15.75" customHeight="1">
      <c r="A2198" s="22"/>
      <c r="B2198" s="27" t="s">
        <v>34</v>
      </c>
      <c r="C2198" s="27">
        <v>1128299</v>
      </c>
      <c r="D2198" s="28">
        <v>44360</v>
      </c>
      <c r="E2198" s="27" t="s">
        <v>35</v>
      </c>
      <c r="F2198" s="27" t="s">
        <v>91</v>
      </c>
      <c r="G2198" s="27" t="s">
        <v>92</v>
      </c>
      <c r="H2198" s="27" t="s">
        <v>26</v>
      </c>
      <c r="I2198" s="29">
        <v>0.55000000000000004</v>
      </c>
      <c r="J2198" s="30">
        <v>5250</v>
      </c>
      <c r="K2198" s="31">
        <f t="shared" si="16"/>
        <v>2887.5000000000005</v>
      </c>
      <c r="L2198" s="31">
        <f t="shared" si="17"/>
        <v>1010.6250000000001</v>
      </c>
      <c r="M2198" s="32">
        <v>0.35</v>
      </c>
      <c r="O2198" s="37"/>
      <c r="P2198" s="35"/>
      <c r="Q2198" s="33"/>
      <c r="R2198" s="34"/>
    </row>
    <row r="2199" spans="1:18" ht="15.75" customHeight="1">
      <c r="A2199" s="22"/>
      <c r="B2199" s="27" t="s">
        <v>34</v>
      </c>
      <c r="C2199" s="27">
        <v>1128299</v>
      </c>
      <c r="D2199" s="28">
        <v>44360</v>
      </c>
      <c r="E2199" s="27" t="s">
        <v>35</v>
      </c>
      <c r="F2199" s="27" t="s">
        <v>91</v>
      </c>
      <c r="G2199" s="27" t="s">
        <v>92</v>
      </c>
      <c r="H2199" s="27" t="s">
        <v>27</v>
      </c>
      <c r="I2199" s="29">
        <v>0.5</v>
      </c>
      <c r="J2199" s="30">
        <v>4000</v>
      </c>
      <c r="K2199" s="31">
        <f t="shared" si="16"/>
        <v>2000</v>
      </c>
      <c r="L2199" s="31">
        <f t="shared" si="17"/>
        <v>800</v>
      </c>
      <c r="M2199" s="32">
        <v>0.4</v>
      </c>
      <c r="O2199" s="37"/>
      <c r="P2199" s="35"/>
      <c r="Q2199" s="33"/>
      <c r="R2199" s="34"/>
    </row>
    <row r="2200" spans="1:18" ht="15.75" customHeight="1">
      <c r="A2200" s="22"/>
      <c r="B2200" s="27" t="s">
        <v>34</v>
      </c>
      <c r="C2200" s="27">
        <v>1128299</v>
      </c>
      <c r="D2200" s="28">
        <v>44360</v>
      </c>
      <c r="E2200" s="27" t="s">
        <v>35</v>
      </c>
      <c r="F2200" s="27" t="s">
        <v>91</v>
      </c>
      <c r="G2200" s="27" t="s">
        <v>92</v>
      </c>
      <c r="H2200" s="27" t="s">
        <v>28</v>
      </c>
      <c r="I2200" s="29">
        <v>0.55000000000000004</v>
      </c>
      <c r="J2200" s="30">
        <v>2750</v>
      </c>
      <c r="K2200" s="31">
        <f t="shared" si="16"/>
        <v>1512.5000000000002</v>
      </c>
      <c r="L2200" s="31">
        <f t="shared" si="17"/>
        <v>529.375</v>
      </c>
      <c r="M2200" s="32">
        <v>0.35</v>
      </c>
      <c r="O2200" s="37"/>
      <c r="P2200" s="35"/>
      <c r="Q2200" s="33"/>
      <c r="R2200" s="34"/>
    </row>
    <row r="2201" spans="1:18" ht="15.75" customHeight="1">
      <c r="A2201" s="22"/>
      <c r="B2201" s="27" t="s">
        <v>34</v>
      </c>
      <c r="C2201" s="27">
        <v>1128299</v>
      </c>
      <c r="D2201" s="28">
        <v>44360</v>
      </c>
      <c r="E2201" s="27" t="s">
        <v>35</v>
      </c>
      <c r="F2201" s="27" t="s">
        <v>91</v>
      </c>
      <c r="G2201" s="27" t="s">
        <v>92</v>
      </c>
      <c r="H2201" s="27" t="s">
        <v>29</v>
      </c>
      <c r="I2201" s="29">
        <v>0.70000000000000007</v>
      </c>
      <c r="J2201" s="30">
        <v>5750</v>
      </c>
      <c r="K2201" s="31">
        <f t="shared" si="16"/>
        <v>4025.0000000000005</v>
      </c>
      <c r="L2201" s="31">
        <f t="shared" si="17"/>
        <v>1006.2500000000001</v>
      </c>
      <c r="M2201" s="32">
        <v>0.25</v>
      </c>
      <c r="O2201" s="37"/>
      <c r="P2201" s="35"/>
      <c r="Q2201" s="33"/>
      <c r="R2201" s="34"/>
    </row>
    <row r="2202" spans="1:18" ht="15.75" customHeight="1">
      <c r="A2202" s="22"/>
      <c r="B2202" s="27" t="s">
        <v>34</v>
      </c>
      <c r="C2202" s="27">
        <v>1128299</v>
      </c>
      <c r="D2202" s="28">
        <v>44389</v>
      </c>
      <c r="E2202" s="27" t="s">
        <v>35</v>
      </c>
      <c r="F2202" s="27" t="s">
        <v>91</v>
      </c>
      <c r="G2202" s="27" t="s">
        <v>92</v>
      </c>
      <c r="H2202" s="27" t="s">
        <v>24</v>
      </c>
      <c r="I2202" s="29">
        <v>0.5</v>
      </c>
      <c r="J2202" s="30">
        <v>7250</v>
      </c>
      <c r="K2202" s="31">
        <f t="shared" si="16"/>
        <v>3625</v>
      </c>
      <c r="L2202" s="31">
        <f t="shared" si="17"/>
        <v>1450</v>
      </c>
      <c r="M2202" s="32">
        <v>0.4</v>
      </c>
      <c r="O2202" s="37"/>
      <c r="P2202" s="35"/>
      <c r="Q2202" s="33"/>
      <c r="R2202" s="34"/>
    </row>
    <row r="2203" spans="1:18" ht="15.75" customHeight="1">
      <c r="A2203" s="22"/>
      <c r="B2203" s="27" t="s">
        <v>34</v>
      </c>
      <c r="C2203" s="27">
        <v>1128299</v>
      </c>
      <c r="D2203" s="28">
        <v>44389</v>
      </c>
      <c r="E2203" s="27" t="s">
        <v>35</v>
      </c>
      <c r="F2203" s="27" t="s">
        <v>91</v>
      </c>
      <c r="G2203" s="27" t="s">
        <v>92</v>
      </c>
      <c r="H2203" s="27" t="s">
        <v>25</v>
      </c>
      <c r="I2203" s="29">
        <v>0.55000000000000004</v>
      </c>
      <c r="J2203" s="30">
        <v>5750</v>
      </c>
      <c r="K2203" s="31">
        <f t="shared" si="16"/>
        <v>3162.5000000000005</v>
      </c>
      <c r="L2203" s="31">
        <f t="shared" si="17"/>
        <v>1265.0000000000002</v>
      </c>
      <c r="M2203" s="32">
        <v>0.4</v>
      </c>
      <c r="O2203" s="37"/>
      <c r="P2203" s="35"/>
      <c r="Q2203" s="33"/>
      <c r="R2203" s="34"/>
    </row>
    <row r="2204" spans="1:18" ht="15.75" customHeight="1">
      <c r="A2204" s="22"/>
      <c r="B2204" s="27" t="s">
        <v>34</v>
      </c>
      <c r="C2204" s="27">
        <v>1128299</v>
      </c>
      <c r="D2204" s="28">
        <v>44389</v>
      </c>
      <c r="E2204" s="27" t="s">
        <v>35</v>
      </c>
      <c r="F2204" s="27" t="s">
        <v>91</v>
      </c>
      <c r="G2204" s="27" t="s">
        <v>92</v>
      </c>
      <c r="H2204" s="27" t="s">
        <v>26</v>
      </c>
      <c r="I2204" s="29">
        <v>0.55000000000000004</v>
      </c>
      <c r="J2204" s="30">
        <v>5250</v>
      </c>
      <c r="K2204" s="31">
        <f t="shared" si="16"/>
        <v>2887.5000000000005</v>
      </c>
      <c r="L2204" s="31">
        <f t="shared" si="17"/>
        <v>1010.6250000000001</v>
      </c>
      <c r="M2204" s="32">
        <v>0.35</v>
      </c>
      <c r="O2204" s="37"/>
      <c r="P2204" s="35"/>
      <c r="Q2204" s="33"/>
      <c r="R2204" s="34"/>
    </row>
    <row r="2205" spans="1:18" ht="15.75" customHeight="1">
      <c r="A2205" s="22"/>
      <c r="B2205" s="27" t="s">
        <v>34</v>
      </c>
      <c r="C2205" s="27">
        <v>1128299</v>
      </c>
      <c r="D2205" s="28">
        <v>44389</v>
      </c>
      <c r="E2205" s="27" t="s">
        <v>35</v>
      </c>
      <c r="F2205" s="27" t="s">
        <v>91</v>
      </c>
      <c r="G2205" s="27" t="s">
        <v>92</v>
      </c>
      <c r="H2205" s="27" t="s">
        <v>27</v>
      </c>
      <c r="I2205" s="29">
        <v>0.5</v>
      </c>
      <c r="J2205" s="30">
        <v>4250</v>
      </c>
      <c r="K2205" s="31">
        <f t="shared" si="16"/>
        <v>2125</v>
      </c>
      <c r="L2205" s="31">
        <f t="shared" si="17"/>
        <v>850</v>
      </c>
      <c r="M2205" s="32">
        <v>0.4</v>
      </c>
      <c r="O2205" s="37"/>
      <c r="P2205" s="35"/>
      <c r="Q2205" s="33"/>
      <c r="R2205" s="34"/>
    </row>
    <row r="2206" spans="1:18" ht="15.75" customHeight="1">
      <c r="A2206" s="22"/>
      <c r="B2206" s="27" t="s">
        <v>34</v>
      </c>
      <c r="C2206" s="27">
        <v>1128299</v>
      </c>
      <c r="D2206" s="28">
        <v>44389</v>
      </c>
      <c r="E2206" s="27" t="s">
        <v>35</v>
      </c>
      <c r="F2206" s="27" t="s">
        <v>91</v>
      </c>
      <c r="G2206" s="27" t="s">
        <v>92</v>
      </c>
      <c r="H2206" s="27" t="s">
        <v>28</v>
      </c>
      <c r="I2206" s="29">
        <v>0.55000000000000004</v>
      </c>
      <c r="J2206" s="30">
        <v>4750</v>
      </c>
      <c r="K2206" s="31">
        <f t="shared" si="16"/>
        <v>2612.5</v>
      </c>
      <c r="L2206" s="31">
        <f t="shared" si="17"/>
        <v>914.37499999999989</v>
      </c>
      <c r="M2206" s="32">
        <v>0.35</v>
      </c>
      <c r="O2206" s="37"/>
      <c r="P2206" s="35"/>
      <c r="Q2206" s="33"/>
      <c r="R2206" s="34"/>
    </row>
    <row r="2207" spans="1:18" ht="15.75" customHeight="1">
      <c r="A2207" s="22"/>
      <c r="B2207" s="27" t="s">
        <v>34</v>
      </c>
      <c r="C2207" s="27">
        <v>1128299</v>
      </c>
      <c r="D2207" s="28">
        <v>44389</v>
      </c>
      <c r="E2207" s="27" t="s">
        <v>35</v>
      </c>
      <c r="F2207" s="27" t="s">
        <v>91</v>
      </c>
      <c r="G2207" s="27" t="s">
        <v>92</v>
      </c>
      <c r="H2207" s="27" t="s">
        <v>29</v>
      </c>
      <c r="I2207" s="29">
        <v>0.70000000000000007</v>
      </c>
      <c r="J2207" s="30">
        <v>4750</v>
      </c>
      <c r="K2207" s="31">
        <f t="shared" si="16"/>
        <v>3325.0000000000005</v>
      </c>
      <c r="L2207" s="31">
        <f t="shared" si="17"/>
        <v>831.25000000000011</v>
      </c>
      <c r="M2207" s="32">
        <v>0.25</v>
      </c>
      <c r="O2207" s="37"/>
      <c r="P2207" s="35"/>
      <c r="Q2207" s="33"/>
      <c r="R2207" s="34"/>
    </row>
    <row r="2208" spans="1:18" ht="15.75" customHeight="1">
      <c r="A2208" s="22"/>
      <c r="B2208" s="27" t="s">
        <v>34</v>
      </c>
      <c r="C2208" s="27">
        <v>1128299</v>
      </c>
      <c r="D2208" s="28">
        <v>44421</v>
      </c>
      <c r="E2208" s="27" t="s">
        <v>35</v>
      </c>
      <c r="F2208" s="27" t="s">
        <v>91</v>
      </c>
      <c r="G2208" s="27" t="s">
        <v>92</v>
      </c>
      <c r="H2208" s="27" t="s">
        <v>24</v>
      </c>
      <c r="I2208" s="29">
        <v>0.55000000000000004</v>
      </c>
      <c r="J2208" s="30">
        <v>6750</v>
      </c>
      <c r="K2208" s="31">
        <f t="shared" si="16"/>
        <v>3712.5000000000005</v>
      </c>
      <c r="L2208" s="31">
        <f t="shared" si="17"/>
        <v>1485.0000000000002</v>
      </c>
      <c r="M2208" s="32">
        <v>0.4</v>
      </c>
      <c r="O2208" s="37"/>
      <c r="P2208" s="35"/>
      <c r="Q2208" s="33"/>
      <c r="R2208" s="34"/>
    </row>
    <row r="2209" spans="1:18" ht="15.75" customHeight="1">
      <c r="A2209" s="22"/>
      <c r="B2209" s="27" t="s">
        <v>34</v>
      </c>
      <c r="C2209" s="27">
        <v>1128299</v>
      </c>
      <c r="D2209" s="28">
        <v>44421</v>
      </c>
      <c r="E2209" s="27" t="s">
        <v>35</v>
      </c>
      <c r="F2209" s="27" t="s">
        <v>91</v>
      </c>
      <c r="G2209" s="27" t="s">
        <v>92</v>
      </c>
      <c r="H2209" s="27" t="s">
        <v>25</v>
      </c>
      <c r="I2209" s="29">
        <v>0.60000000000000009</v>
      </c>
      <c r="J2209" s="30">
        <v>6250</v>
      </c>
      <c r="K2209" s="31">
        <f t="shared" si="16"/>
        <v>3750.0000000000005</v>
      </c>
      <c r="L2209" s="31">
        <f t="shared" si="17"/>
        <v>1500.0000000000002</v>
      </c>
      <c r="M2209" s="32">
        <v>0.4</v>
      </c>
      <c r="O2209" s="37"/>
      <c r="P2209" s="35"/>
      <c r="Q2209" s="33"/>
      <c r="R2209" s="34"/>
    </row>
    <row r="2210" spans="1:18" ht="15.75" customHeight="1">
      <c r="A2210" s="22"/>
      <c r="B2210" s="27" t="s">
        <v>34</v>
      </c>
      <c r="C2210" s="27">
        <v>1128299</v>
      </c>
      <c r="D2210" s="28">
        <v>44421</v>
      </c>
      <c r="E2210" s="27" t="s">
        <v>35</v>
      </c>
      <c r="F2210" s="27" t="s">
        <v>91</v>
      </c>
      <c r="G2210" s="27" t="s">
        <v>92</v>
      </c>
      <c r="H2210" s="27" t="s">
        <v>26</v>
      </c>
      <c r="I2210" s="29">
        <v>0.55000000000000004</v>
      </c>
      <c r="J2210" s="30">
        <v>5000</v>
      </c>
      <c r="K2210" s="31">
        <f t="shared" si="16"/>
        <v>2750</v>
      </c>
      <c r="L2210" s="31">
        <f t="shared" si="17"/>
        <v>962.49999999999989</v>
      </c>
      <c r="M2210" s="32">
        <v>0.35</v>
      </c>
      <c r="O2210" s="37"/>
      <c r="P2210" s="35"/>
      <c r="Q2210" s="33"/>
      <c r="R2210" s="34"/>
    </row>
    <row r="2211" spans="1:18" ht="15.75" customHeight="1">
      <c r="A2211" s="22"/>
      <c r="B2211" s="27" t="s">
        <v>34</v>
      </c>
      <c r="C2211" s="27">
        <v>1128299</v>
      </c>
      <c r="D2211" s="28">
        <v>44421</v>
      </c>
      <c r="E2211" s="27" t="s">
        <v>35</v>
      </c>
      <c r="F2211" s="27" t="s">
        <v>91</v>
      </c>
      <c r="G2211" s="27" t="s">
        <v>92</v>
      </c>
      <c r="H2211" s="27" t="s">
        <v>27</v>
      </c>
      <c r="I2211" s="29">
        <v>0.55000000000000004</v>
      </c>
      <c r="J2211" s="30">
        <v>4500</v>
      </c>
      <c r="K2211" s="31">
        <f t="shared" si="16"/>
        <v>2475</v>
      </c>
      <c r="L2211" s="31">
        <f t="shared" si="17"/>
        <v>990</v>
      </c>
      <c r="M2211" s="32">
        <v>0.4</v>
      </c>
      <c r="O2211" s="37"/>
      <c r="P2211" s="35"/>
      <c r="Q2211" s="33"/>
      <c r="R2211" s="34"/>
    </row>
    <row r="2212" spans="1:18" ht="15.75" customHeight="1">
      <c r="A2212" s="22"/>
      <c r="B2212" s="27" t="s">
        <v>34</v>
      </c>
      <c r="C2212" s="27">
        <v>1128299</v>
      </c>
      <c r="D2212" s="28">
        <v>44421</v>
      </c>
      <c r="E2212" s="27" t="s">
        <v>35</v>
      </c>
      <c r="F2212" s="27" t="s">
        <v>91</v>
      </c>
      <c r="G2212" s="27" t="s">
        <v>92</v>
      </c>
      <c r="H2212" s="27" t="s">
        <v>28</v>
      </c>
      <c r="I2212" s="29">
        <v>0.65</v>
      </c>
      <c r="J2212" s="30">
        <v>4500</v>
      </c>
      <c r="K2212" s="31">
        <f t="shared" si="16"/>
        <v>2925</v>
      </c>
      <c r="L2212" s="31">
        <f t="shared" si="17"/>
        <v>1023.7499999999999</v>
      </c>
      <c r="M2212" s="32">
        <v>0.35</v>
      </c>
      <c r="O2212" s="37"/>
      <c r="P2212" s="35"/>
      <c r="Q2212" s="33"/>
      <c r="R2212" s="34"/>
    </row>
    <row r="2213" spans="1:18" ht="15.75" customHeight="1">
      <c r="A2213" s="22"/>
      <c r="B2213" s="27" t="s">
        <v>34</v>
      </c>
      <c r="C2213" s="27">
        <v>1128299</v>
      </c>
      <c r="D2213" s="28">
        <v>44421</v>
      </c>
      <c r="E2213" s="27" t="s">
        <v>35</v>
      </c>
      <c r="F2213" s="27" t="s">
        <v>91</v>
      </c>
      <c r="G2213" s="27" t="s">
        <v>92</v>
      </c>
      <c r="H2213" s="27" t="s">
        <v>29</v>
      </c>
      <c r="I2213" s="29">
        <v>0.70000000000000007</v>
      </c>
      <c r="J2213" s="30">
        <v>4250</v>
      </c>
      <c r="K2213" s="31">
        <f t="shared" si="16"/>
        <v>2975.0000000000005</v>
      </c>
      <c r="L2213" s="31">
        <f t="shared" si="17"/>
        <v>743.75000000000011</v>
      </c>
      <c r="M2213" s="32">
        <v>0.25</v>
      </c>
      <c r="O2213" s="37"/>
      <c r="P2213" s="35"/>
      <c r="Q2213" s="33"/>
      <c r="R2213" s="34"/>
    </row>
    <row r="2214" spans="1:18" ht="15.75" customHeight="1">
      <c r="A2214" s="22"/>
      <c r="B2214" s="27" t="s">
        <v>34</v>
      </c>
      <c r="C2214" s="27">
        <v>1128299</v>
      </c>
      <c r="D2214" s="28">
        <v>44453</v>
      </c>
      <c r="E2214" s="27" t="s">
        <v>35</v>
      </c>
      <c r="F2214" s="27" t="s">
        <v>91</v>
      </c>
      <c r="G2214" s="27" t="s">
        <v>92</v>
      </c>
      <c r="H2214" s="27" t="s">
        <v>24</v>
      </c>
      <c r="I2214" s="29">
        <v>0.45000000000000012</v>
      </c>
      <c r="J2214" s="30">
        <v>6000</v>
      </c>
      <c r="K2214" s="31">
        <f t="shared" si="16"/>
        <v>2700.0000000000009</v>
      </c>
      <c r="L2214" s="31">
        <f t="shared" si="17"/>
        <v>1080.0000000000005</v>
      </c>
      <c r="M2214" s="32">
        <v>0.4</v>
      </c>
      <c r="O2214" s="37"/>
      <c r="P2214" s="35"/>
      <c r="Q2214" s="33"/>
      <c r="R2214" s="34"/>
    </row>
    <row r="2215" spans="1:18" ht="15.75" customHeight="1">
      <c r="A2215" s="22"/>
      <c r="B2215" s="27" t="s">
        <v>34</v>
      </c>
      <c r="C2215" s="27">
        <v>1128299</v>
      </c>
      <c r="D2215" s="28">
        <v>44453</v>
      </c>
      <c r="E2215" s="27" t="s">
        <v>35</v>
      </c>
      <c r="F2215" s="27" t="s">
        <v>91</v>
      </c>
      <c r="G2215" s="27" t="s">
        <v>92</v>
      </c>
      <c r="H2215" s="27" t="s">
        <v>25</v>
      </c>
      <c r="I2215" s="29">
        <v>0.50000000000000011</v>
      </c>
      <c r="J2215" s="30">
        <v>6000</v>
      </c>
      <c r="K2215" s="31">
        <f t="shared" si="16"/>
        <v>3000.0000000000005</v>
      </c>
      <c r="L2215" s="31">
        <f t="shared" si="17"/>
        <v>1200.0000000000002</v>
      </c>
      <c r="M2215" s="32">
        <v>0.4</v>
      </c>
      <c r="O2215" s="37"/>
      <c r="P2215" s="35"/>
      <c r="Q2215" s="33"/>
      <c r="R2215" s="34"/>
    </row>
    <row r="2216" spans="1:18" ht="15.75" customHeight="1">
      <c r="A2216" s="22"/>
      <c r="B2216" s="27" t="s">
        <v>34</v>
      </c>
      <c r="C2216" s="27">
        <v>1128299</v>
      </c>
      <c r="D2216" s="28">
        <v>44453</v>
      </c>
      <c r="E2216" s="27" t="s">
        <v>35</v>
      </c>
      <c r="F2216" s="27" t="s">
        <v>91</v>
      </c>
      <c r="G2216" s="27" t="s">
        <v>92</v>
      </c>
      <c r="H2216" s="27" t="s">
        <v>26</v>
      </c>
      <c r="I2216" s="29">
        <v>0.45000000000000012</v>
      </c>
      <c r="J2216" s="30">
        <v>4500</v>
      </c>
      <c r="K2216" s="31">
        <f t="shared" si="16"/>
        <v>2025.0000000000005</v>
      </c>
      <c r="L2216" s="31">
        <f t="shared" si="17"/>
        <v>708.75000000000011</v>
      </c>
      <c r="M2216" s="32">
        <v>0.35</v>
      </c>
      <c r="O2216" s="37"/>
      <c r="P2216" s="35"/>
      <c r="Q2216" s="33"/>
      <c r="R2216" s="34"/>
    </row>
    <row r="2217" spans="1:18" ht="15.75" customHeight="1">
      <c r="A2217" s="22"/>
      <c r="B2217" s="27" t="s">
        <v>34</v>
      </c>
      <c r="C2217" s="27">
        <v>1128299</v>
      </c>
      <c r="D2217" s="28">
        <v>44453</v>
      </c>
      <c r="E2217" s="27" t="s">
        <v>35</v>
      </c>
      <c r="F2217" s="27" t="s">
        <v>91</v>
      </c>
      <c r="G2217" s="27" t="s">
        <v>92</v>
      </c>
      <c r="H2217" s="27" t="s">
        <v>27</v>
      </c>
      <c r="I2217" s="29">
        <v>0.45000000000000012</v>
      </c>
      <c r="J2217" s="30">
        <v>4000</v>
      </c>
      <c r="K2217" s="31">
        <f t="shared" si="16"/>
        <v>1800.0000000000005</v>
      </c>
      <c r="L2217" s="31">
        <f t="shared" si="17"/>
        <v>720.00000000000023</v>
      </c>
      <c r="M2217" s="32">
        <v>0.4</v>
      </c>
      <c r="O2217" s="37"/>
      <c r="P2217" s="35"/>
      <c r="Q2217" s="33"/>
      <c r="R2217" s="34"/>
    </row>
    <row r="2218" spans="1:18" ht="15.75" customHeight="1">
      <c r="A2218" s="22"/>
      <c r="B2218" s="27" t="s">
        <v>34</v>
      </c>
      <c r="C2218" s="27">
        <v>1128299</v>
      </c>
      <c r="D2218" s="28">
        <v>44453</v>
      </c>
      <c r="E2218" s="27" t="s">
        <v>35</v>
      </c>
      <c r="F2218" s="27" t="s">
        <v>91</v>
      </c>
      <c r="G2218" s="27" t="s">
        <v>92</v>
      </c>
      <c r="H2218" s="27" t="s">
        <v>28</v>
      </c>
      <c r="I2218" s="29">
        <v>0.55000000000000004</v>
      </c>
      <c r="J2218" s="30">
        <v>4000</v>
      </c>
      <c r="K2218" s="31">
        <f t="shared" si="16"/>
        <v>2200</v>
      </c>
      <c r="L2218" s="31">
        <f t="shared" si="17"/>
        <v>770</v>
      </c>
      <c r="M2218" s="32">
        <v>0.35</v>
      </c>
      <c r="O2218" s="37"/>
      <c r="P2218" s="35"/>
      <c r="Q2218" s="33"/>
      <c r="R2218" s="34"/>
    </row>
    <row r="2219" spans="1:18" ht="15.75" customHeight="1">
      <c r="A2219" s="22"/>
      <c r="B2219" s="27" t="s">
        <v>34</v>
      </c>
      <c r="C2219" s="27">
        <v>1128299</v>
      </c>
      <c r="D2219" s="28">
        <v>44453</v>
      </c>
      <c r="E2219" s="27" t="s">
        <v>35</v>
      </c>
      <c r="F2219" s="27" t="s">
        <v>91</v>
      </c>
      <c r="G2219" s="27" t="s">
        <v>92</v>
      </c>
      <c r="H2219" s="27" t="s">
        <v>29</v>
      </c>
      <c r="I2219" s="29">
        <v>0.60000000000000009</v>
      </c>
      <c r="J2219" s="30">
        <v>4500</v>
      </c>
      <c r="K2219" s="31">
        <f t="shared" si="16"/>
        <v>2700.0000000000005</v>
      </c>
      <c r="L2219" s="31">
        <f t="shared" si="17"/>
        <v>675.00000000000011</v>
      </c>
      <c r="M2219" s="32">
        <v>0.25</v>
      </c>
      <c r="O2219" s="37"/>
      <c r="P2219" s="35"/>
      <c r="Q2219" s="33"/>
      <c r="R2219" s="34"/>
    </row>
    <row r="2220" spans="1:18" ht="15.75" customHeight="1">
      <c r="A2220" s="22"/>
      <c r="B2220" s="27" t="s">
        <v>34</v>
      </c>
      <c r="C2220" s="27">
        <v>1128299</v>
      </c>
      <c r="D2220" s="28">
        <v>44482</v>
      </c>
      <c r="E2220" s="27" t="s">
        <v>35</v>
      </c>
      <c r="F2220" s="27" t="s">
        <v>91</v>
      </c>
      <c r="G2220" s="27" t="s">
        <v>92</v>
      </c>
      <c r="H2220" s="27" t="s">
        <v>24</v>
      </c>
      <c r="I2220" s="29">
        <v>0.45000000000000012</v>
      </c>
      <c r="J2220" s="30">
        <v>5250</v>
      </c>
      <c r="K2220" s="31">
        <f t="shared" si="16"/>
        <v>2362.5000000000005</v>
      </c>
      <c r="L2220" s="31">
        <f t="shared" si="17"/>
        <v>945.00000000000023</v>
      </c>
      <c r="M2220" s="32">
        <v>0.4</v>
      </c>
      <c r="O2220" s="37"/>
      <c r="P2220" s="35"/>
      <c r="Q2220" s="33"/>
      <c r="R2220" s="34"/>
    </row>
    <row r="2221" spans="1:18" ht="15.75" customHeight="1">
      <c r="A2221" s="22"/>
      <c r="B2221" s="27" t="s">
        <v>34</v>
      </c>
      <c r="C2221" s="27">
        <v>1128299</v>
      </c>
      <c r="D2221" s="28">
        <v>44482</v>
      </c>
      <c r="E2221" s="27" t="s">
        <v>35</v>
      </c>
      <c r="F2221" s="27" t="s">
        <v>91</v>
      </c>
      <c r="G2221" s="27" t="s">
        <v>92</v>
      </c>
      <c r="H2221" s="27" t="s">
        <v>25</v>
      </c>
      <c r="I2221" s="29">
        <v>0.50000000000000011</v>
      </c>
      <c r="J2221" s="30">
        <v>5250</v>
      </c>
      <c r="K2221" s="31">
        <f t="shared" si="16"/>
        <v>2625.0000000000005</v>
      </c>
      <c r="L2221" s="31">
        <f t="shared" si="17"/>
        <v>1050.0000000000002</v>
      </c>
      <c r="M2221" s="32">
        <v>0.4</v>
      </c>
      <c r="O2221" s="37"/>
      <c r="P2221" s="35"/>
      <c r="Q2221" s="33"/>
      <c r="R2221" s="34"/>
    </row>
    <row r="2222" spans="1:18" ht="15.75" customHeight="1">
      <c r="A2222" s="22"/>
      <c r="B2222" s="27" t="s">
        <v>34</v>
      </c>
      <c r="C2222" s="27">
        <v>1128299</v>
      </c>
      <c r="D2222" s="28">
        <v>44482</v>
      </c>
      <c r="E2222" s="27" t="s">
        <v>35</v>
      </c>
      <c r="F2222" s="27" t="s">
        <v>91</v>
      </c>
      <c r="G2222" s="27" t="s">
        <v>92</v>
      </c>
      <c r="H2222" s="27" t="s">
        <v>26</v>
      </c>
      <c r="I2222" s="29">
        <v>0.45000000000000012</v>
      </c>
      <c r="J2222" s="30">
        <v>3500</v>
      </c>
      <c r="K2222" s="31">
        <f t="shared" si="16"/>
        <v>1575.0000000000005</v>
      </c>
      <c r="L2222" s="31">
        <f t="shared" si="17"/>
        <v>551.25000000000011</v>
      </c>
      <c r="M2222" s="32">
        <v>0.35</v>
      </c>
      <c r="O2222" s="37"/>
      <c r="P2222" s="35"/>
      <c r="Q2222" s="33"/>
      <c r="R2222" s="34"/>
    </row>
    <row r="2223" spans="1:18" ht="15.75" customHeight="1">
      <c r="A2223" s="22"/>
      <c r="B2223" s="27" t="s">
        <v>34</v>
      </c>
      <c r="C2223" s="27">
        <v>1128299</v>
      </c>
      <c r="D2223" s="28">
        <v>44482</v>
      </c>
      <c r="E2223" s="27" t="s">
        <v>35</v>
      </c>
      <c r="F2223" s="27" t="s">
        <v>91</v>
      </c>
      <c r="G2223" s="27" t="s">
        <v>92</v>
      </c>
      <c r="H2223" s="27" t="s">
        <v>27</v>
      </c>
      <c r="I2223" s="29">
        <v>0.45000000000000012</v>
      </c>
      <c r="J2223" s="30">
        <v>3250</v>
      </c>
      <c r="K2223" s="31">
        <f t="shared" si="16"/>
        <v>1462.5000000000005</v>
      </c>
      <c r="L2223" s="31">
        <f t="shared" si="17"/>
        <v>585.00000000000023</v>
      </c>
      <c r="M2223" s="32">
        <v>0.4</v>
      </c>
      <c r="O2223" s="37"/>
      <c r="P2223" s="35"/>
      <c r="Q2223" s="33"/>
      <c r="R2223" s="34"/>
    </row>
    <row r="2224" spans="1:18" ht="15.75" customHeight="1">
      <c r="A2224" s="22"/>
      <c r="B2224" s="27" t="s">
        <v>34</v>
      </c>
      <c r="C2224" s="27">
        <v>1128299</v>
      </c>
      <c r="D2224" s="28">
        <v>44482</v>
      </c>
      <c r="E2224" s="27" t="s">
        <v>35</v>
      </c>
      <c r="F2224" s="27" t="s">
        <v>91</v>
      </c>
      <c r="G2224" s="27" t="s">
        <v>92</v>
      </c>
      <c r="H2224" s="27" t="s">
        <v>28</v>
      </c>
      <c r="I2224" s="29">
        <v>0.55000000000000004</v>
      </c>
      <c r="J2224" s="30">
        <v>3000</v>
      </c>
      <c r="K2224" s="31">
        <f t="shared" si="16"/>
        <v>1650.0000000000002</v>
      </c>
      <c r="L2224" s="31">
        <f t="shared" si="17"/>
        <v>577.5</v>
      </c>
      <c r="M2224" s="32">
        <v>0.35</v>
      </c>
      <c r="O2224" s="37"/>
      <c r="P2224" s="35"/>
      <c r="Q2224" s="33"/>
      <c r="R2224" s="34"/>
    </row>
    <row r="2225" spans="1:18" ht="15.75" customHeight="1">
      <c r="A2225" s="22"/>
      <c r="B2225" s="27" t="s">
        <v>34</v>
      </c>
      <c r="C2225" s="27">
        <v>1128299</v>
      </c>
      <c r="D2225" s="28">
        <v>44482</v>
      </c>
      <c r="E2225" s="27" t="s">
        <v>35</v>
      </c>
      <c r="F2225" s="27" t="s">
        <v>91</v>
      </c>
      <c r="G2225" s="27" t="s">
        <v>92</v>
      </c>
      <c r="H2225" s="27" t="s">
        <v>29</v>
      </c>
      <c r="I2225" s="29">
        <v>0.70000000000000007</v>
      </c>
      <c r="J2225" s="30">
        <v>3500</v>
      </c>
      <c r="K2225" s="31">
        <f t="shared" si="16"/>
        <v>2450.0000000000005</v>
      </c>
      <c r="L2225" s="31">
        <f t="shared" si="17"/>
        <v>612.50000000000011</v>
      </c>
      <c r="M2225" s="32">
        <v>0.25</v>
      </c>
      <c r="O2225" s="37"/>
      <c r="P2225" s="35"/>
      <c r="Q2225" s="33"/>
      <c r="R2225" s="34"/>
    </row>
    <row r="2226" spans="1:18" ht="15.75" customHeight="1">
      <c r="A2226" s="22"/>
      <c r="B2226" s="27" t="s">
        <v>34</v>
      </c>
      <c r="C2226" s="27">
        <v>1128299</v>
      </c>
      <c r="D2226" s="28">
        <v>44513</v>
      </c>
      <c r="E2226" s="27" t="s">
        <v>35</v>
      </c>
      <c r="F2226" s="27" t="s">
        <v>91</v>
      </c>
      <c r="G2226" s="27" t="s">
        <v>92</v>
      </c>
      <c r="H2226" s="27" t="s">
        <v>24</v>
      </c>
      <c r="I2226" s="29">
        <v>0.55000000000000004</v>
      </c>
      <c r="J2226" s="30">
        <v>5250</v>
      </c>
      <c r="K2226" s="31">
        <f t="shared" si="16"/>
        <v>2887.5000000000005</v>
      </c>
      <c r="L2226" s="31">
        <f t="shared" si="17"/>
        <v>1155.0000000000002</v>
      </c>
      <c r="M2226" s="32">
        <v>0.4</v>
      </c>
      <c r="O2226" s="37"/>
      <c r="P2226" s="35"/>
      <c r="Q2226" s="33"/>
      <c r="R2226" s="34"/>
    </row>
    <row r="2227" spans="1:18" ht="15.75" customHeight="1">
      <c r="A2227" s="22"/>
      <c r="B2227" s="27" t="s">
        <v>34</v>
      </c>
      <c r="C2227" s="27">
        <v>1128299</v>
      </c>
      <c r="D2227" s="28">
        <v>44513</v>
      </c>
      <c r="E2227" s="27" t="s">
        <v>35</v>
      </c>
      <c r="F2227" s="27" t="s">
        <v>91</v>
      </c>
      <c r="G2227" s="27" t="s">
        <v>92</v>
      </c>
      <c r="H2227" s="27" t="s">
        <v>25</v>
      </c>
      <c r="I2227" s="29">
        <v>0.60000000000000009</v>
      </c>
      <c r="J2227" s="30">
        <v>5750</v>
      </c>
      <c r="K2227" s="31">
        <f t="shared" si="16"/>
        <v>3450.0000000000005</v>
      </c>
      <c r="L2227" s="31">
        <f t="shared" si="17"/>
        <v>1380.0000000000002</v>
      </c>
      <c r="M2227" s="32">
        <v>0.4</v>
      </c>
      <c r="O2227" s="37"/>
      <c r="P2227" s="35"/>
      <c r="Q2227" s="33"/>
      <c r="R2227" s="34"/>
    </row>
    <row r="2228" spans="1:18" ht="15.75" customHeight="1">
      <c r="A2228" s="22"/>
      <c r="B2228" s="27" t="s">
        <v>34</v>
      </c>
      <c r="C2228" s="27">
        <v>1128299</v>
      </c>
      <c r="D2228" s="28">
        <v>44513</v>
      </c>
      <c r="E2228" s="27" t="s">
        <v>35</v>
      </c>
      <c r="F2228" s="27" t="s">
        <v>91</v>
      </c>
      <c r="G2228" s="27" t="s">
        <v>92</v>
      </c>
      <c r="H2228" s="27" t="s">
        <v>26</v>
      </c>
      <c r="I2228" s="29">
        <v>0.55000000000000004</v>
      </c>
      <c r="J2228" s="30">
        <v>4250</v>
      </c>
      <c r="K2228" s="31">
        <f t="shared" si="16"/>
        <v>2337.5</v>
      </c>
      <c r="L2228" s="31">
        <f t="shared" si="17"/>
        <v>818.125</v>
      </c>
      <c r="M2228" s="32">
        <v>0.35</v>
      </c>
      <c r="O2228" s="37"/>
      <c r="P2228" s="35"/>
      <c r="Q2228" s="33"/>
      <c r="R2228" s="34"/>
    </row>
    <row r="2229" spans="1:18" ht="15.75" customHeight="1">
      <c r="A2229" s="22"/>
      <c r="B2229" s="27" t="s">
        <v>34</v>
      </c>
      <c r="C2229" s="27">
        <v>1128299</v>
      </c>
      <c r="D2229" s="28">
        <v>44513</v>
      </c>
      <c r="E2229" s="27" t="s">
        <v>35</v>
      </c>
      <c r="F2229" s="27" t="s">
        <v>91</v>
      </c>
      <c r="G2229" s="27" t="s">
        <v>92</v>
      </c>
      <c r="H2229" s="27" t="s">
        <v>27</v>
      </c>
      <c r="I2229" s="29">
        <v>0.55000000000000004</v>
      </c>
      <c r="J2229" s="30">
        <v>4000</v>
      </c>
      <c r="K2229" s="31">
        <f t="shared" si="16"/>
        <v>2200</v>
      </c>
      <c r="L2229" s="31">
        <f t="shared" si="17"/>
        <v>880</v>
      </c>
      <c r="M2229" s="32">
        <v>0.4</v>
      </c>
      <c r="O2229" s="37"/>
      <c r="P2229" s="35"/>
      <c r="Q2229" s="33"/>
      <c r="R2229" s="34"/>
    </row>
    <row r="2230" spans="1:18" ht="15.75" customHeight="1">
      <c r="A2230" s="22"/>
      <c r="B2230" s="27" t="s">
        <v>34</v>
      </c>
      <c r="C2230" s="27">
        <v>1128299</v>
      </c>
      <c r="D2230" s="28">
        <v>44513</v>
      </c>
      <c r="E2230" s="27" t="s">
        <v>35</v>
      </c>
      <c r="F2230" s="27" t="s">
        <v>91</v>
      </c>
      <c r="G2230" s="27" t="s">
        <v>92</v>
      </c>
      <c r="H2230" s="27" t="s">
        <v>28</v>
      </c>
      <c r="I2230" s="29">
        <v>0.65</v>
      </c>
      <c r="J2230" s="30">
        <v>3500</v>
      </c>
      <c r="K2230" s="31">
        <f t="shared" si="16"/>
        <v>2275</v>
      </c>
      <c r="L2230" s="31">
        <f t="shared" si="17"/>
        <v>796.25</v>
      </c>
      <c r="M2230" s="32">
        <v>0.35</v>
      </c>
      <c r="O2230" s="37"/>
      <c r="P2230" s="35"/>
      <c r="Q2230" s="33"/>
      <c r="R2230" s="34"/>
    </row>
    <row r="2231" spans="1:18" ht="15.75" customHeight="1">
      <c r="A2231" s="22"/>
      <c r="B2231" s="27" t="s">
        <v>34</v>
      </c>
      <c r="C2231" s="27">
        <v>1128299</v>
      </c>
      <c r="D2231" s="28">
        <v>44513</v>
      </c>
      <c r="E2231" s="27" t="s">
        <v>35</v>
      </c>
      <c r="F2231" s="27" t="s">
        <v>91</v>
      </c>
      <c r="G2231" s="27" t="s">
        <v>92</v>
      </c>
      <c r="H2231" s="27" t="s">
        <v>29</v>
      </c>
      <c r="I2231" s="29">
        <v>0.70000000000000007</v>
      </c>
      <c r="J2231" s="30">
        <v>4750</v>
      </c>
      <c r="K2231" s="31">
        <f t="shared" si="16"/>
        <v>3325.0000000000005</v>
      </c>
      <c r="L2231" s="31">
        <f t="shared" si="17"/>
        <v>831.25000000000011</v>
      </c>
      <c r="M2231" s="32">
        <v>0.25</v>
      </c>
      <c r="O2231" s="37"/>
      <c r="P2231" s="35"/>
      <c r="Q2231" s="33"/>
      <c r="R2231" s="34"/>
    </row>
    <row r="2232" spans="1:18" ht="15.75" customHeight="1">
      <c r="A2232" s="22"/>
      <c r="B2232" s="27" t="s">
        <v>34</v>
      </c>
      <c r="C2232" s="27">
        <v>1128299</v>
      </c>
      <c r="D2232" s="28">
        <v>44542</v>
      </c>
      <c r="E2232" s="27" t="s">
        <v>35</v>
      </c>
      <c r="F2232" s="27" t="s">
        <v>91</v>
      </c>
      <c r="G2232" s="27" t="s">
        <v>92</v>
      </c>
      <c r="H2232" s="27" t="s">
        <v>24</v>
      </c>
      <c r="I2232" s="29">
        <v>0.55000000000000004</v>
      </c>
      <c r="J2232" s="30">
        <v>6750</v>
      </c>
      <c r="K2232" s="31">
        <f t="shared" si="16"/>
        <v>3712.5000000000005</v>
      </c>
      <c r="L2232" s="31">
        <f t="shared" si="17"/>
        <v>1485.0000000000002</v>
      </c>
      <c r="M2232" s="32">
        <v>0.4</v>
      </c>
      <c r="O2232" s="37"/>
      <c r="P2232" s="35"/>
      <c r="Q2232" s="33"/>
      <c r="R2232" s="34"/>
    </row>
    <row r="2233" spans="1:18" ht="15.75" customHeight="1">
      <c r="A2233" s="22"/>
      <c r="B2233" s="27" t="s">
        <v>34</v>
      </c>
      <c r="C2233" s="27">
        <v>1128299</v>
      </c>
      <c r="D2233" s="28">
        <v>44542</v>
      </c>
      <c r="E2233" s="27" t="s">
        <v>35</v>
      </c>
      <c r="F2233" s="27" t="s">
        <v>91</v>
      </c>
      <c r="G2233" s="27" t="s">
        <v>92</v>
      </c>
      <c r="H2233" s="27" t="s">
        <v>25</v>
      </c>
      <c r="I2233" s="29">
        <v>0.60000000000000009</v>
      </c>
      <c r="J2233" s="30">
        <v>6750</v>
      </c>
      <c r="K2233" s="31">
        <f t="shared" si="16"/>
        <v>4050.0000000000005</v>
      </c>
      <c r="L2233" s="31">
        <f t="shared" si="17"/>
        <v>1620.0000000000002</v>
      </c>
      <c r="M2233" s="32">
        <v>0.4</v>
      </c>
      <c r="O2233" s="37"/>
      <c r="P2233" s="35"/>
      <c r="Q2233" s="33"/>
      <c r="R2233" s="34"/>
    </row>
    <row r="2234" spans="1:18" ht="15.75" customHeight="1">
      <c r="A2234" s="22"/>
      <c r="B2234" s="27" t="s">
        <v>34</v>
      </c>
      <c r="C2234" s="27">
        <v>1128299</v>
      </c>
      <c r="D2234" s="28">
        <v>44542</v>
      </c>
      <c r="E2234" s="27" t="s">
        <v>35</v>
      </c>
      <c r="F2234" s="27" t="s">
        <v>91</v>
      </c>
      <c r="G2234" s="27" t="s">
        <v>92</v>
      </c>
      <c r="H2234" s="27" t="s">
        <v>26</v>
      </c>
      <c r="I2234" s="29">
        <v>0.55000000000000004</v>
      </c>
      <c r="J2234" s="30">
        <v>4750</v>
      </c>
      <c r="K2234" s="31">
        <f t="shared" si="16"/>
        <v>2612.5</v>
      </c>
      <c r="L2234" s="31">
        <f t="shared" si="17"/>
        <v>914.37499999999989</v>
      </c>
      <c r="M2234" s="32">
        <v>0.35</v>
      </c>
      <c r="O2234" s="37"/>
      <c r="P2234" s="35"/>
      <c r="Q2234" s="33"/>
      <c r="R2234" s="34"/>
    </row>
    <row r="2235" spans="1:18" ht="15.75" customHeight="1">
      <c r="A2235" s="22"/>
      <c r="B2235" s="27" t="s">
        <v>34</v>
      </c>
      <c r="C2235" s="27">
        <v>1128299</v>
      </c>
      <c r="D2235" s="28">
        <v>44542</v>
      </c>
      <c r="E2235" s="27" t="s">
        <v>35</v>
      </c>
      <c r="F2235" s="27" t="s">
        <v>91</v>
      </c>
      <c r="G2235" s="27" t="s">
        <v>92</v>
      </c>
      <c r="H2235" s="27" t="s">
        <v>27</v>
      </c>
      <c r="I2235" s="29">
        <v>0.55000000000000004</v>
      </c>
      <c r="J2235" s="30">
        <v>4750</v>
      </c>
      <c r="K2235" s="31">
        <f t="shared" si="16"/>
        <v>2612.5</v>
      </c>
      <c r="L2235" s="31">
        <f t="shared" si="17"/>
        <v>1045</v>
      </c>
      <c r="M2235" s="32">
        <v>0.4</v>
      </c>
      <c r="O2235" s="37"/>
      <c r="P2235" s="35"/>
      <c r="Q2235" s="33"/>
      <c r="R2235" s="34"/>
    </row>
    <row r="2236" spans="1:18" ht="15.75" customHeight="1">
      <c r="A2236" s="22"/>
      <c r="B2236" s="27" t="s">
        <v>34</v>
      </c>
      <c r="C2236" s="27">
        <v>1128299</v>
      </c>
      <c r="D2236" s="28">
        <v>44542</v>
      </c>
      <c r="E2236" s="27" t="s">
        <v>35</v>
      </c>
      <c r="F2236" s="27" t="s">
        <v>91</v>
      </c>
      <c r="G2236" s="27" t="s">
        <v>92</v>
      </c>
      <c r="H2236" s="27" t="s">
        <v>28</v>
      </c>
      <c r="I2236" s="29">
        <v>0.65</v>
      </c>
      <c r="J2236" s="30">
        <v>4000</v>
      </c>
      <c r="K2236" s="31">
        <f t="shared" si="16"/>
        <v>2600</v>
      </c>
      <c r="L2236" s="31">
        <f t="shared" si="17"/>
        <v>909.99999999999989</v>
      </c>
      <c r="M2236" s="32">
        <v>0.35</v>
      </c>
      <c r="O2236" s="37"/>
      <c r="P2236" s="35"/>
      <c r="Q2236" s="33"/>
      <c r="R2236" s="34"/>
    </row>
    <row r="2237" spans="1:18" ht="15.75" customHeight="1">
      <c r="A2237" s="22"/>
      <c r="B2237" s="27" t="s">
        <v>34</v>
      </c>
      <c r="C2237" s="27">
        <v>1128299</v>
      </c>
      <c r="D2237" s="28">
        <v>44542</v>
      </c>
      <c r="E2237" s="27" t="s">
        <v>35</v>
      </c>
      <c r="F2237" s="27" t="s">
        <v>91</v>
      </c>
      <c r="G2237" s="27" t="s">
        <v>92</v>
      </c>
      <c r="H2237" s="27" t="s">
        <v>29</v>
      </c>
      <c r="I2237" s="29">
        <v>0.70000000000000007</v>
      </c>
      <c r="J2237" s="30">
        <v>5000</v>
      </c>
      <c r="K2237" s="31">
        <f t="shared" si="16"/>
        <v>3500.0000000000005</v>
      </c>
      <c r="L2237" s="31">
        <f t="shared" si="17"/>
        <v>875.00000000000011</v>
      </c>
      <c r="M2237" s="32">
        <v>0.25</v>
      </c>
      <c r="O2237" s="37"/>
      <c r="P2237" s="35"/>
      <c r="Q2237" s="33"/>
      <c r="R2237" s="34"/>
    </row>
    <row r="2238" spans="1:18" ht="15.75" customHeight="1">
      <c r="A2238" s="22" t="s">
        <v>46</v>
      </c>
      <c r="B2238" s="27" t="s">
        <v>21</v>
      </c>
      <c r="C2238" s="27">
        <v>1185732</v>
      </c>
      <c r="D2238" s="28">
        <v>44205</v>
      </c>
      <c r="E2238" s="27" t="s">
        <v>53</v>
      </c>
      <c r="F2238" s="27" t="s">
        <v>93</v>
      </c>
      <c r="G2238" s="27" t="s">
        <v>94</v>
      </c>
      <c r="H2238" s="27" t="s">
        <v>24</v>
      </c>
      <c r="I2238" s="29">
        <v>0.4</v>
      </c>
      <c r="J2238" s="30">
        <v>10250</v>
      </c>
      <c r="K2238" s="31">
        <f t="shared" si="16"/>
        <v>4100</v>
      </c>
      <c r="L2238" s="31">
        <f t="shared" si="17"/>
        <v>1845</v>
      </c>
      <c r="M2238" s="32">
        <v>0.45</v>
      </c>
      <c r="O2238" s="37"/>
      <c r="P2238" s="35"/>
      <c r="Q2238" s="33"/>
      <c r="R2238" s="34"/>
    </row>
    <row r="2239" spans="1:18" ht="15.75" customHeight="1">
      <c r="A2239" s="22"/>
      <c r="B2239" s="27" t="s">
        <v>21</v>
      </c>
      <c r="C2239" s="27">
        <v>1185732</v>
      </c>
      <c r="D2239" s="28">
        <v>44205</v>
      </c>
      <c r="E2239" s="27" t="s">
        <v>53</v>
      </c>
      <c r="F2239" s="27" t="s">
        <v>93</v>
      </c>
      <c r="G2239" s="27" t="s">
        <v>94</v>
      </c>
      <c r="H2239" s="27" t="s">
        <v>25</v>
      </c>
      <c r="I2239" s="29">
        <v>0.4</v>
      </c>
      <c r="J2239" s="30">
        <v>8250</v>
      </c>
      <c r="K2239" s="31">
        <f t="shared" si="16"/>
        <v>3300</v>
      </c>
      <c r="L2239" s="31">
        <f t="shared" si="17"/>
        <v>1155</v>
      </c>
      <c r="M2239" s="32">
        <v>0.35</v>
      </c>
      <c r="O2239" s="37"/>
      <c r="P2239" s="35"/>
      <c r="Q2239" s="33"/>
      <c r="R2239" s="34"/>
    </row>
    <row r="2240" spans="1:18" ht="15.75" customHeight="1">
      <c r="A2240" s="22"/>
      <c r="B2240" s="27" t="s">
        <v>21</v>
      </c>
      <c r="C2240" s="27">
        <v>1185732</v>
      </c>
      <c r="D2240" s="28">
        <v>44205</v>
      </c>
      <c r="E2240" s="27" t="s">
        <v>53</v>
      </c>
      <c r="F2240" s="27" t="s">
        <v>93</v>
      </c>
      <c r="G2240" s="27" t="s">
        <v>94</v>
      </c>
      <c r="H2240" s="27" t="s">
        <v>26</v>
      </c>
      <c r="I2240" s="29">
        <v>0.30000000000000004</v>
      </c>
      <c r="J2240" s="30">
        <v>8250</v>
      </c>
      <c r="K2240" s="31">
        <f t="shared" si="16"/>
        <v>2475.0000000000005</v>
      </c>
      <c r="L2240" s="31">
        <f t="shared" si="17"/>
        <v>618.75000000000011</v>
      </c>
      <c r="M2240" s="32">
        <v>0.25</v>
      </c>
      <c r="O2240" s="37"/>
      <c r="P2240" s="35"/>
      <c r="Q2240" s="33"/>
      <c r="R2240" s="34"/>
    </row>
    <row r="2241" spans="1:18" ht="15.75" customHeight="1">
      <c r="A2241" s="22"/>
      <c r="B2241" s="27" t="s">
        <v>21</v>
      </c>
      <c r="C2241" s="27">
        <v>1185732</v>
      </c>
      <c r="D2241" s="28">
        <v>44205</v>
      </c>
      <c r="E2241" s="27" t="s">
        <v>53</v>
      </c>
      <c r="F2241" s="27" t="s">
        <v>93</v>
      </c>
      <c r="G2241" s="27" t="s">
        <v>94</v>
      </c>
      <c r="H2241" s="27" t="s">
        <v>27</v>
      </c>
      <c r="I2241" s="29">
        <v>0.35</v>
      </c>
      <c r="J2241" s="30">
        <v>6750</v>
      </c>
      <c r="K2241" s="31">
        <f t="shared" si="16"/>
        <v>2362.5</v>
      </c>
      <c r="L2241" s="31">
        <f t="shared" si="17"/>
        <v>708.75</v>
      </c>
      <c r="M2241" s="32">
        <v>0.3</v>
      </c>
      <c r="O2241" s="37"/>
      <c r="P2241" s="35"/>
      <c r="Q2241" s="33"/>
      <c r="R2241" s="34"/>
    </row>
    <row r="2242" spans="1:18" ht="15.75" customHeight="1">
      <c r="A2242" s="22"/>
      <c r="B2242" s="27" t="s">
        <v>21</v>
      </c>
      <c r="C2242" s="27">
        <v>1185732</v>
      </c>
      <c r="D2242" s="28">
        <v>44205</v>
      </c>
      <c r="E2242" s="27" t="s">
        <v>53</v>
      </c>
      <c r="F2242" s="27" t="s">
        <v>93</v>
      </c>
      <c r="G2242" s="27" t="s">
        <v>94</v>
      </c>
      <c r="H2242" s="27" t="s">
        <v>28</v>
      </c>
      <c r="I2242" s="29">
        <v>0.5</v>
      </c>
      <c r="J2242" s="30">
        <v>7250</v>
      </c>
      <c r="K2242" s="31">
        <f t="shared" si="16"/>
        <v>3625</v>
      </c>
      <c r="L2242" s="31">
        <f t="shared" si="17"/>
        <v>1268.75</v>
      </c>
      <c r="M2242" s="32">
        <v>0.35</v>
      </c>
      <c r="O2242" s="37"/>
      <c r="P2242" s="35"/>
      <c r="Q2242" s="33"/>
      <c r="R2242" s="34"/>
    </row>
    <row r="2243" spans="1:18" ht="15.75" customHeight="1">
      <c r="A2243" s="22"/>
      <c r="B2243" s="27" t="s">
        <v>21</v>
      </c>
      <c r="C2243" s="27">
        <v>1185732</v>
      </c>
      <c r="D2243" s="28">
        <v>44205</v>
      </c>
      <c r="E2243" s="27" t="s">
        <v>53</v>
      </c>
      <c r="F2243" s="27" t="s">
        <v>93</v>
      </c>
      <c r="G2243" s="27" t="s">
        <v>94</v>
      </c>
      <c r="H2243" s="27" t="s">
        <v>29</v>
      </c>
      <c r="I2243" s="29">
        <v>0.4</v>
      </c>
      <c r="J2243" s="30">
        <v>8250</v>
      </c>
      <c r="K2243" s="31">
        <f t="shared" si="16"/>
        <v>3300</v>
      </c>
      <c r="L2243" s="31">
        <f t="shared" si="17"/>
        <v>1650</v>
      </c>
      <c r="M2243" s="32">
        <v>0.5</v>
      </c>
      <c r="O2243" s="37"/>
      <c r="P2243" s="35"/>
      <c r="Q2243" s="33"/>
      <c r="R2243" s="34"/>
    </row>
    <row r="2244" spans="1:18" ht="15.75" customHeight="1">
      <c r="A2244" s="22"/>
      <c r="B2244" s="27" t="s">
        <v>21</v>
      </c>
      <c r="C2244" s="27">
        <v>1185732</v>
      </c>
      <c r="D2244" s="28">
        <v>44234</v>
      </c>
      <c r="E2244" s="27" t="s">
        <v>53</v>
      </c>
      <c r="F2244" s="27" t="s">
        <v>93</v>
      </c>
      <c r="G2244" s="27" t="s">
        <v>94</v>
      </c>
      <c r="H2244" s="27" t="s">
        <v>24</v>
      </c>
      <c r="I2244" s="29">
        <v>0.4</v>
      </c>
      <c r="J2244" s="30">
        <v>10750</v>
      </c>
      <c r="K2244" s="31">
        <f t="shared" si="16"/>
        <v>4300</v>
      </c>
      <c r="L2244" s="31">
        <f t="shared" si="17"/>
        <v>1935</v>
      </c>
      <c r="M2244" s="32">
        <v>0.45</v>
      </c>
      <c r="O2244" s="37"/>
      <c r="P2244" s="35"/>
      <c r="Q2244" s="33"/>
      <c r="R2244" s="34"/>
    </row>
    <row r="2245" spans="1:18" ht="15.75" customHeight="1">
      <c r="A2245" s="22"/>
      <c r="B2245" s="27" t="s">
        <v>21</v>
      </c>
      <c r="C2245" s="27">
        <v>1185732</v>
      </c>
      <c r="D2245" s="28">
        <v>44234</v>
      </c>
      <c r="E2245" s="27" t="s">
        <v>53</v>
      </c>
      <c r="F2245" s="27" t="s">
        <v>93</v>
      </c>
      <c r="G2245" s="27" t="s">
        <v>94</v>
      </c>
      <c r="H2245" s="27" t="s">
        <v>25</v>
      </c>
      <c r="I2245" s="29">
        <v>0.4</v>
      </c>
      <c r="J2245" s="30">
        <v>7250</v>
      </c>
      <c r="K2245" s="31">
        <f t="shared" si="16"/>
        <v>2900</v>
      </c>
      <c r="L2245" s="31">
        <f t="shared" si="17"/>
        <v>1014.9999999999999</v>
      </c>
      <c r="M2245" s="32">
        <v>0.35</v>
      </c>
      <c r="O2245" s="37"/>
      <c r="P2245" s="35"/>
      <c r="Q2245" s="33"/>
      <c r="R2245" s="34"/>
    </row>
    <row r="2246" spans="1:18" ht="15.75" customHeight="1">
      <c r="A2246" s="22"/>
      <c r="B2246" s="27" t="s">
        <v>21</v>
      </c>
      <c r="C2246" s="27">
        <v>1185732</v>
      </c>
      <c r="D2246" s="28">
        <v>44234</v>
      </c>
      <c r="E2246" s="27" t="s">
        <v>53</v>
      </c>
      <c r="F2246" s="27" t="s">
        <v>93</v>
      </c>
      <c r="G2246" s="27" t="s">
        <v>94</v>
      </c>
      <c r="H2246" s="27" t="s">
        <v>26</v>
      </c>
      <c r="I2246" s="29">
        <v>0.30000000000000004</v>
      </c>
      <c r="J2246" s="30">
        <v>7750</v>
      </c>
      <c r="K2246" s="31">
        <f t="shared" si="16"/>
        <v>2325.0000000000005</v>
      </c>
      <c r="L2246" s="31">
        <f t="shared" si="17"/>
        <v>581.25000000000011</v>
      </c>
      <c r="M2246" s="32">
        <v>0.25</v>
      </c>
      <c r="O2246" s="37"/>
      <c r="P2246" s="35"/>
      <c r="Q2246" s="33"/>
      <c r="R2246" s="34"/>
    </row>
    <row r="2247" spans="1:18" ht="15.75" customHeight="1">
      <c r="A2247" s="22"/>
      <c r="B2247" s="27" t="s">
        <v>21</v>
      </c>
      <c r="C2247" s="27">
        <v>1185732</v>
      </c>
      <c r="D2247" s="28">
        <v>44234</v>
      </c>
      <c r="E2247" s="27" t="s">
        <v>53</v>
      </c>
      <c r="F2247" s="27" t="s">
        <v>93</v>
      </c>
      <c r="G2247" s="27" t="s">
        <v>94</v>
      </c>
      <c r="H2247" s="27" t="s">
        <v>27</v>
      </c>
      <c r="I2247" s="29">
        <v>0.35</v>
      </c>
      <c r="J2247" s="30">
        <v>6250</v>
      </c>
      <c r="K2247" s="31">
        <f t="shared" si="16"/>
        <v>2187.5</v>
      </c>
      <c r="L2247" s="31">
        <f t="shared" si="17"/>
        <v>656.25</v>
      </c>
      <c r="M2247" s="32">
        <v>0.3</v>
      </c>
      <c r="O2247" s="37"/>
      <c r="P2247" s="35"/>
      <c r="Q2247" s="33"/>
      <c r="R2247" s="34"/>
    </row>
    <row r="2248" spans="1:18" ht="15.75" customHeight="1">
      <c r="A2248" s="22"/>
      <c r="B2248" s="27" t="s">
        <v>21</v>
      </c>
      <c r="C2248" s="27">
        <v>1185732</v>
      </c>
      <c r="D2248" s="28">
        <v>44234</v>
      </c>
      <c r="E2248" s="27" t="s">
        <v>53</v>
      </c>
      <c r="F2248" s="27" t="s">
        <v>93</v>
      </c>
      <c r="G2248" s="27" t="s">
        <v>94</v>
      </c>
      <c r="H2248" s="27" t="s">
        <v>28</v>
      </c>
      <c r="I2248" s="29">
        <v>0.5</v>
      </c>
      <c r="J2248" s="30">
        <v>7000</v>
      </c>
      <c r="K2248" s="31">
        <f t="shared" si="16"/>
        <v>3500</v>
      </c>
      <c r="L2248" s="31">
        <f t="shared" si="17"/>
        <v>1225</v>
      </c>
      <c r="M2248" s="32">
        <v>0.35</v>
      </c>
      <c r="O2248" s="37"/>
      <c r="P2248" s="35"/>
      <c r="Q2248" s="33"/>
      <c r="R2248" s="34"/>
    </row>
    <row r="2249" spans="1:18" ht="15.75" customHeight="1">
      <c r="A2249" s="22"/>
      <c r="B2249" s="27" t="s">
        <v>21</v>
      </c>
      <c r="C2249" s="27">
        <v>1185732</v>
      </c>
      <c r="D2249" s="28">
        <v>44234</v>
      </c>
      <c r="E2249" s="27" t="s">
        <v>53</v>
      </c>
      <c r="F2249" s="27" t="s">
        <v>93</v>
      </c>
      <c r="G2249" s="27" t="s">
        <v>94</v>
      </c>
      <c r="H2249" s="27" t="s">
        <v>29</v>
      </c>
      <c r="I2249" s="29">
        <v>0.35</v>
      </c>
      <c r="J2249" s="30">
        <v>8000</v>
      </c>
      <c r="K2249" s="31">
        <f t="shared" si="16"/>
        <v>2800</v>
      </c>
      <c r="L2249" s="31">
        <f t="shared" si="17"/>
        <v>1400</v>
      </c>
      <c r="M2249" s="32">
        <v>0.5</v>
      </c>
      <c r="O2249" s="37"/>
      <c r="P2249" s="35"/>
      <c r="Q2249" s="33"/>
      <c r="R2249" s="34"/>
    </row>
    <row r="2250" spans="1:18" ht="15.75" customHeight="1">
      <c r="A2250" s="22"/>
      <c r="B2250" s="27" t="s">
        <v>21</v>
      </c>
      <c r="C2250" s="27">
        <v>1185732</v>
      </c>
      <c r="D2250" s="28">
        <v>44260</v>
      </c>
      <c r="E2250" s="27" t="s">
        <v>53</v>
      </c>
      <c r="F2250" s="27" t="s">
        <v>93</v>
      </c>
      <c r="G2250" s="27" t="s">
        <v>94</v>
      </c>
      <c r="H2250" s="27" t="s">
        <v>24</v>
      </c>
      <c r="I2250" s="29">
        <v>0.35</v>
      </c>
      <c r="J2250" s="30">
        <v>10200</v>
      </c>
      <c r="K2250" s="31">
        <f t="shared" si="16"/>
        <v>3570</v>
      </c>
      <c r="L2250" s="31">
        <f t="shared" si="17"/>
        <v>1606.5</v>
      </c>
      <c r="M2250" s="32">
        <v>0.45</v>
      </c>
      <c r="O2250" s="37"/>
      <c r="P2250" s="35"/>
      <c r="Q2250" s="33"/>
      <c r="R2250" s="34"/>
    </row>
    <row r="2251" spans="1:18" ht="15.75" customHeight="1">
      <c r="A2251" s="22"/>
      <c r="B2251" s="27" t="s">
        <v>21</v>
      </c>
      <c r="C2251" s="27">
        <v>1185732</v>
      </c>
      <c r="D2251" s="28">
        <v>44260</v>
      </c>
      <c r="E2251" s="27" t="s">
        <v>53</v>
      </c>
      <c r="F2251" s="27" t="s">
        <v>93</v>
      </c>
      <c r="G2251" s="27" t="s">
        <v>94</v>
      </c>
      <c r="H2251" s="27" t="s">
        <v>25</v>
      </c>
      <c r="I2251" s="29">
        <v>0.35</v>
      </c>
      <c r="J2251" s="30">
        <v>7000</v>
      </c>
      <c r="K2251" s="31">
        <f t="shared" si="16"/>
        <v>2450</v>
      </c>
      <c r="L2251" s="31">
        <f t="shared" si="17"/>
        <v>857.5</v>
      </c>
      <c r="M2251" s="32">
        <v>0.35</v>
      </c>
      <c r="O2251" s="37"/>
      <c r="P2251" s="35"/>
      <c r="Q2251" s="33"/>
      <c r="R2251" s="34"/>
    </row>
    <row r="2252" spans="1:18" ht="15.75" customHeight="1">
      <c r="A2252" s="22"/>
      <c r="B2252" s="27" t="s">
        <v>21</v>
      </c>
      <c r="C2252" s="27">
        <v>1185732</v>
      </c>
      <c r="D2252" s="28">
        <v>44260</v>
      </c>
      <c r="E2252" s="27" t="s">
        <v>53</v>
      </c>
      <c r="F2252" s="27" t="s">
        <v>93</v>
      </c>
      <c r="G2252" s="27" t="s">
        <v>94</v>
      </c>
      <c r="H2252" s="27" t="s">
        <v>26</v>
      </c>
      <c r="I2252" s="29">
        <v>0.25</v>
      </c>
      <c r="J2252" s="30">
        <v>7250</v>
      </c>
      <c r="K2252" s="31">
        <f t="shared" si="16"/>
        <v>1812.5</v>
      </c>
      <c r="L2252" s="31">
        <f t="shared" si="17"/>
        <v>453.125</v>
      </c>
      <c r="M2252" s="32">
        <v>0.25</v>
      </c>
      <c r="O2252" s="37"/>
      <c r="P2252" s="35"/>
      <c r="Q2252" s="33"/>
      <c r="R2252" s="34"/>
    </row>
    <row r="2253" spans="1:18" ht="15.75" customHeight="1">
      <c r="A2253" s="22"/>
      <c r="B2253" s="27" t="s">
        <v>21</v>
      </c>
      <c r="C2253" s="27">
        <v>1185732</v>
      </c>
      <c r="D2253" s="28">
        <v>44260</v>
      </c>
      <c r="E2253" s="27" t="s">
        <v>53</v>
      </c>
      <c r="F2253" s="27" t="s">
        <v>93</v>
      </c>
      <c r="G2253" s="27" t="s">
        <v>94</v>
      </c>
      <c r="H2253" s="27" t="s">
        <v>27</v>
      </c>
      <c r="I2253" s="29">
        <v>0.29999999999999993</v>
      </c>
      <c r="J2253" s="30">
        <v>5750</v>
      </c>
      <c r="K2253" s="31">
        <f t="shared" si="16"/>
        <v>1724.9999999999995</v>
      </c>
      <c r="L2253" s="31">
        <f t="shared" si="17"/>
        <v>517.49999999999989</v>
      </c>
      <c r="M2253" s="32">
        <v>0.3</v>
      </c>
      <c r="O2253" s="37"/>
      <c r="P2253" s="35"/>
      <c r="Q2253" s="33"/>
      <c r="R2253" s="34"/>
    </row>
    <row r="2254" spans="1:18" ht="15.75" customHeight="1">
      <c r="A2254" s="22"/>
      <c r="B2254" s="27" t="s">
        <v>21</v>
      </c>
      <c r="C2254" s="27">
        <v>1185732</v>
      </c>
      <c r="D2254" s="28">
        <v>44260</v>
      </c>
      <c r="E2254" s="27" t="s">
        <v>53</v>
      </c>
      <c r="F2254" s="27" t="s">
        <v>93</v>
      </c>
      <c r="G2254" s="27" t="s">
        <v>94</v>
      </c>
      <c r="H2254" s="27" t="s">
        <v>28</v>
      </c>
      <c r="I2254" s="29">
        <v>0.45000000000000007</v>
      </c>
      <c r="J2254" s="30">
        <v>6250</v>
      </c>
      <c r="K2254" s="31">
        <f t="shared" si="16"/>
        <v>2812.5000000000005</v>
      </c>
      <c r="L2254" s="31">
        <f t="shared" si="17"/>
        <v>984.37500000000011</v>
      </c>
      <c r="M2254" s="32">
        <v>0.35</v>
      </c>
      <c r="O2254" s="37"/>
      <c r="P2254" s="35"/>
      <c r="Q2254" s="33"/>
      <c r="R2254" s="34"/>
    </row>
    <row r="2255" spans="1:18" ht="15.75" customHeight="1">
      <c r="A2255" s="22"/>
      <c r="B2255" s="27" t="s">
        <v>21</v>
      </c>
      <c r="C2255" s="27">
        <v>1185732</v>
      </c>
      <c r="D2255" s="28">
        <v>44260</v>
      </c>
      <c r="E2255" s="27" t="s">
        <v>53</v>
      </c>
      <c r="F2255" s="27" t="s">
        <v>93</v>
      </c>
      <c r="G2255" s="27" t="s">
        <v>94</v>
      </c>
      <c r="H2255" s="27" t="s">
        <v>29</v>
      </c>
      <c r="I2255" s="29">
        <v>0.35</v>
      </c>
      <c r="J2255" s="30">
        <v>7250</v>
      </c>
      <c r="K2255" s="31">
        <f t="shared" si="16"/>
        <v>2537.5</v>
      </c>
      <c r="L2255" s="31">
        <f t="shared" si="17"/>
        <v>1268.75</v>
      </c>
      <c r="M2255" s="32">
        <v>0.5</v>
      </c>
      <c r="O2255" s="37"/>
      <c r="P2255" s="35"/>
      <c r="Q2255" s="33"/>
      <c r="R2255" s="34"/>
    </row>
    <row r="2256" spans="1:18" ht="15.75" customHeight="1">
      <c r="A2256" s="22"/>
      <c r="B2256" s="27" t="s">
        <v>21</v>
      </c>
      <c r="C2256" s="27">
        <v>1185732</v>
      </c>
      <c r="D2256" s="28">
        <v>44292</v>
      </c>
      <c r="E2256" s="27" t="s">
        <v>53</v>
      </c>
      <c r="F2256" s="27" t="s">
        <v>93</v>
      </c>
      <c r="G2256" s="27" t="s">
        <v>94</v>
      </c>
      <c r="H2256" s="27" t="s">
        <v>24</v>
      </c>
      <c r="I2256" s="29">
        <v>0.35</v>
      </c>
      <c r="J2256" s="30">
        <v>9750</v>
      </c>
      <c r="K2256" s="31">
        <f t="shared" si="16"/>
        <v>3412.5</v>
      </c>
      <c r="L2256" s="31">
        <f t="shared" si="17"/>
        <v>1535.625</v>
      </c>
      <c r="M2256" s="32">
        <v>0.45</v>
      </c>
      <c r="O2256" s="37"/>
      <c r="P2256" s="35"/>
      <c r="Q2256" s="33"/>
      <c r="R2256" s="34"/>
    </row>
    <row r="2257" spans="1:18" ht="15.75" customHeight="1">
      <c r="A2257" s="22"/>
      <c r="B2257" s="27" t="s">
        <v>21</v>
      </c>
      <c r="C2257" s="27">
        <v>1185732</v>
      </c>
      <c r="D2257" s="28">
        <v>44292</v>
      </c>
      <c r="E2257" s="27" t="s">
        <v>53</v>
      </c>
      <c r="F2257" s="27" t="s">
        <v>93</v>
      </c>
      <c r="G2257" s="27" t="s">
        <v>94</v>
      </c>
      <c r="H2257" s="27" t="s">
        <v>25</v>
      </c>
      <c r="I2257" s="29">
        <v>0.35</v>
      </c>
      <c r="J2257" s="30">
        <v>6750</v>
      </c>
      <c r="K2257" s="31">
        <f t="shared" si="16"/>
        <v>2362.5</v>
      </c>
      <c r="L2257" s="31">
        <f t="shared" si="17"/>
        <v>826.875</v>
      </c>
      <c r="M2257" s="32">
        <v>0.35</v>
      </c>
      <c r="O2257" s="37"/>
      <c r="P2257" s="35"/>
      <c r="Q2257" s="33"/>
      <c r="R2257" s="34"/>
    </row>
    <row r="2258" spans="1:18" ht="15.75" customHeight="1">
      <c r="A2258" s="22"/>
      <c r="B2258" s="27" t="s">
        <v>21</v>
      </c>
      <c r="C2258" s="27">
        <v>1185732</v>
      </c>
      <c r="D2258" s="28">
        <v>44292</v>
      </c>
      <c r="E2258" s="27" t="s">
        <v>53</v>
      </c>
      <c r="F2258" s="27" t="s">
        <v>93</v>
      </c>
      <c r="G2258" s="27" t="s">
        <v>94</v>
      </c>
      <c r="H2258" s="27" t="s">
        <v>26</v>
      </c>
      <c r="I2258" s="29">
        <v>0.25</v>
      </c>
      <c r="J2258" s="30">
        <v>6750</v>
      </c>
      <c r="K2258" s="31">
        <f t="shared" si="16"/>
        <v>1687.5</v>
      </c>
      <c r="L2258" s="31">
        <f t="shared" si="17"/>
        <v>421.875</v>
      </c>
      <c r="M2258" s="32">
        <v>0.25</v>
      </c>
      <c r="O2258" s="37"/>
      <c r="P2258" s="35"/>
      <c r="Q2258" s="33"/>
      <c r="R2258" s="34"/>
    </row>
    <row r="2259" spans="1:18" ht="15.75" customHeight="1">
      <c r="A2259" s="22"/>
      <c r="B2259" s="27" t="s">
        <v>21</v>
      </c>
      <c r="C2259" s="27">
        <v>1185732</v>
      </c>
      <c r="D2259" s="28">
        <v>44292</v>
      </c>
      <c r="E2259" s="27" t="s">
        <v>53</v>
      </c>
      <c r="F2259" s="27" t="s">
        <v>93</v>
      </c>
      <c r="G2259" s="27" t="s">
        <v>94</v>
      </c>
      <c r="H2259" s="27" t="s">
        <v>27</v>
      </c>
      <c r="I2259" s="29">
        <v>0.29999999999999993</v>
      </c>
      <c r="J2259" s="30">
        <v>6000</v>
      </c>
      <c r="K2259" s="31">
        <f t="shared" si="16"/>
        <v>1799.9999999999995</v>
      </c>
      <c r="L2259" s="31">
        <f t="shared" si="17"/>
        <v>539.99999999999989</v>
      </c>
      <c r="M2259" s="32">
        <v>0.3</v>
      </c>
      <c r="O2259" s="37"/>
      <c r="P2259" s="35"/>
      <c r="Q2259" s="33"/>
      <c r="R2259" s="34"/>
    </row>
    <row r="2260" spans="1:18" ht="15.75" customHeight="1">
      <c r="A2260" s="22"/>
      <c r="B2260" s="27" t="s">
        <v>21</v>
      </c>
      <c r="C2260" s="27">
        <v>1185732</v>
      </c>
      <c r="D2260" s="28">
        <v>44292</v>
      </c>
      <c r="E2260" s="27" t="s">
        <v>53</v>
      </c>
      <c r="F2260" s="27" t="s">
        <v>93</v>
      </c>
      <c r="G2260" s="27" t="s">
        <v>94</v>
      </c>
      <c r="H2260" s="27" t="s">
        <v>28</v>
      </c>
      <c r="I2260" s="29">
        <v>0.5</v>
      </c>
      <c r="J2260" s="30">
        <v>6250</v>
      </c>
      <c r="K2260" s="31">
        <f t="shared" si="16"/>
        <v>3125</v>
      </c>
      <c r="L2260" s="31">
        <f t="shared" si="17"/>
        <v>1093.75</v>
      </c>
      <c r="M2260" s="32">
        <v>0.35</v>
      </c>
      <c r="O2260" s="37"/>
      <c r="P2260" s="35"/>
      <c r="Q2260" s="33"/>
      <c r="R2260" s="34"/>
    </row>
    <row r="2261" spans="1:18" ht="15.75" customHeight="1">
      <c r="A2261" s="22"/>
      <c r="B2261" s="27" t="s">
        <v>21</v>
      </c>
      <c r="C2261" s="27">
        <v>1185732</v>
      </c>
      <c r="D2261" s="28">
        <v>44292</v>
      </c>
      <c r="E2261" s="27" t="s">
        <v>53</v>
      </c>
      <c r="F2261" s="27" t="s">
        <v>93</v>
      </c>
      <c r="G2261" s="27" t="s">
        <v>94</v>
      </c>
      <c r="H2261" s="27" t="s">
        <v>29</v>
      </c>
      <c r="I2261" s="29">
        <v>0.4</v>
      </c>
      <c r="J2261" s="30">
        <v>7750</v>
      </c>
      <c r="K2261" s="31">
        <f t="shared" si="16"/>
        <v>3100</v>
      </c>
      <c r="L2261" s="31">
        <f t="shared" si="17"/>
        <v>1550</v>
      </c>
      <c r="M2261" s="32">
        <v>0.5</v>
      </c>
      <c r="O2261" s="37"/>
      <c r="P2261" s="35"/>
      <c r="Q2261" s="33"/>
      <c r="R2261" s="34"/>
    </row>
    <row r="2262" spans="1:18" ht="15.75" customHeight="1">
      <c r="A2262" s="22"/>
      <c r="B2262" s="27" t="s">
        <v>21</v>
      </c>
      <c r="C2262" s="27">
        <v>1185732</v>
      </c>
      <c r="D2262" s="28">
        <v>44321</v>
      </c>
      <c r="E2262" s="27" t="s">
        <v>53</v>
      </c>
      <c r="F2262" s="27" t="s">
        <v>93</v>
      </c>
      <c r="G2262" s="27" t="s">
        <v>94</v>
      </c>
      <c r="H2262" s="27" t="s">
        <v>24</v>
      </c>
      <c r="I2262" s="29">
        <v>0.5</v>
      </c>
      <c r="J2262" s="30">
        <v>10450</v>
      </c>
      <c r="K2262" s="31">
        <f t="shared" si="16"/>
        <v>5225</v>
      </c>
      <c r="L2262" s="31">
        <f t="shared" si="17"/>
        <v>2351.25</v>
      </c>
      <c r="M2262" s="32">
        <v>0.45</v>
      </c>
      <c r="O2262" s="37"/>
      <c r="P2262" s="35"/>
      <c r="Q2262" s="33"/>
      <c r="R2262" s="34"/>
    </row>
    <row r="2263" spans="1:18" ht="15.75" customHeight="1">
      <c r="A2263" s="22"/>
      <c r="B2263" s="27" t="s">
        <v>21</v>
      </c>
      <c r="C2263" s="27">
        <v>1185732</v>
      </c>
      <c r="D2263" s="28">
        <v>44321</v>
      </c>
      <c r="E2263" s="27" t="s">
        <v>53</v>
      </c>
      <c r="F2263" s="27" t="s">
        <v>93</v>
      </c>
      <c r="G2263" s="27" t="s">
        <v>94</v>
      </c>
      <c r="H2263" s="27" t="s">
        <v>25</v>
      </c>
      <c r="I2263" s="29">
        <v>0.5</v>
      </c>
      <c r="J2263" s="30">
        <v>7500</v>
      </c>
      <c r="K2263" s="31">
        <f t="shared" si="16"/>
        <v>3750</v>
      </c>
      <c r="L2263" s="31">
        <f t="shared" si="17"/>
        <v>1312.5</v>
      </c>
      <c r="M2263" s="32">
        <v>0.35</v>
      </c>
      <c r="O2263" s="37"/>
      <c r="P2263" s="35"/>
      <c r="Q2263" s="33"/>
      <c r="R2263" s="34"/>
    </row>
    <row r="2264" spans="1:18" ht="15.75" customHeight="1">
      <c r="A2264" s="22"/>
      <c r="B2264" s="27" t="s">
        <v>21</v>
      </c>
      <c r="C2264" s="27">
        <v>1185732</v>
      </c>
      <c r="D2264" s="28">
        <v>44321</v>
      </c>
      <c r="E2264" s="27" t="s">
        <v>53</v>
      </c>
      <c r="F2264" s="27" t="s">
        <v>93</v>
      </c>
      <c r="G2264" s="27" t="s">
        <v>94</v>
      </c>
      <c r="H2264" s="27" t="s">
        <v>26</v>
      </c>
      <c r="I2264" s="29">
        <v>0.45</v>
      </c>
      <c r="J2264" s="30">
        <v>7250</v>
      </c>
      <c r="K2264" s="31">
        <f t="shared" si="16"/>
        <v>3262.5</v>
      </c>
      <c r="L2264" s="31">
        <f t="shared" si="17"/>
        <v>815.625</v>
      </c>
      <c r="M2264" s="32">
        <v>0.25</v>
      </c>
      <c r="O2264" s="37"/>
      <c r="P2264" s="35"/>
      <c r="Q2264" s="33"/>
      <c r="R2264" s="34"/>
    </row>
    <row r="2265" spans="1:18" ht="15.75" customHeight="1">
      <c r="A2265" s="22"/>
      <c r="B2265" s="27" t="s">
        <v>21</v>
      </c>
      <c r="C2265" s="27">
        <v>1185732</v>
      </c>
      <c r="D2265" s="28">
        <v>44321</v>
      </c>
      <c r="E2265" s="27" t="s">
        <v>53</v>
      </c>
      <c r="F2265" s="27" t="s">
        <v>93</v>
      </c>
      <c r="G2265" s="27" t="s">
        <v>94</v>
      </c>
      <c r="H2265" s="27" t="s">
        <v>27</v>
      </c>
      <c r="I2265" s="29">
        <v>0.45</v>
      </c>
      <c r="J2265" s="30">
        <v>6750</v>
      </c>
      <c r="K2265" s="31">
        <f t="shared" si="16"/>
        <v>3037.5</v>
      </c>
      <c r="L2265" s="31">
        <f t="shared" si="17"/>
        <v>911.25</v>
      </c>
      <c r="M2265" s="32">
        <v>0.3</v>
      </c>
      <c r="O2265" s="37"/>
      <c r="P2265" s="35"/>
      <c r="Q2265" s="33"/>
      <c r="R2265" s="34"/>
    </row>
    <row r="2266" spans="1:18" ht="15.75" customHeight="1">
      <c r="A2266" s="22"/>
      <c r="B2266" s="27" t="s">
        <v>21</v>
      </c>
      <c r="C2266" s="27">
        <v>1185732</v>
      </c>
      <c r="D2266" s="28">
        <v>44321</v>
      </c>
      <c r="E2266" s="27" t="s">
        <v>53</v>
      </c>
      <c r="F2266" s="27" t="s">
        <v>93</v>
      </c>
      <c r="G2266" s="27" t="s">
        <v>94</v>
      </c>
      <c r="H2266" s="27" t="s">
        <v>28</v>
      </c>
      <c r="I2266" s="29">
        <v>0.54999999999999993</v>
      </c>
      <c r="J2266" s="30">
        <v>7000</v>
      </c>
      <c r="K2266" s="31">
        <f t="shared" si="16"/>
        <v>3849.9999999999995</v>
      </c>
      <c r="L2266" s="31">
        <f t="shared" si="17"/>
        <v>1347.4999999999998</v>
      </c>
      <c r="M2266" s="32">
        <v>0.35</v>
      </c>
      <c r="O2266" s="37"/>
      <c r="P2266" s="35"/>
      <c r="Q2266" s="33"/>
      <c r="R2266" s="34"/>
    </row>
    <row r="2267" spans="1:18" ht="15.75" customHeight="1">
      <c r="A2267" s="22"/>
      <c r="B2267" s="27" t="s">
        <v>21</v>
      </c>
      <c r="C2267" s="27">
        <v>1185732</v>
      </c>
      <c r="D2267" s="28">
        <v>44321</v>
      </c>
      <c r="E2267" s="27" t="s">
        <v>53</v>
      </c>
      <c r="F2267" s="27" t="s">
        <v>93</v>
      </c>
      <c r="G2267" s="27" t="s">
        <v>94</v>
      </c>
      <c r="H2267" s="27" t="s">
        <v>29</v>
      </c>
      <c r="I2267" s="29">
        <v>0.6</v>
      </c>
      <c r="J2267" s="30">
        <v>8000</v>
      </c>
      <c r="K2267" s="31">
        <f t="shared" si="16"/>
        <v>4800</v>
      </c>
      <c r="L2267" s="31">
        <f t="shared" si="17"/>
        <v>2400</v>
      </c>
      <c r="M2267" s="32">
        <v>0.5</v>
      </c>
      <c r="O2267" s="37"/>
      <c r="P2267" s="35"/>
      <c r="Q2267" s="33"/>
      <c r="R2267" s="34"/>
    </row>
    <row r="2268" spans="1:18" ht="15.75" customHeight="1">
      <c r="A2268" s="22"/>
      <c r="B2268" s="27" t="s">
        <v>21</v>
      </c>
      <c r="C2268" s="27">
        <v>1185732</v>
      </c>
      <c r="D2268" s="28">
        <v>44354</v>
      </c>
      <c r="E2268" s="27" t="s">
        <v>53</v>
      </c>
      <c r="F2268" s="27" t="s">
        <v>93</v>
      </c>
      <c r="G2268" s="27" t="s">
        <v>94</v>
      </c>
      <c r="H2268" s="27" t="s">
        <v>24</v>
      </c>
      <c r="I2268" s="29">
        <v>0.54999999999999993</v>
      </c>
      <c r="J2268" s="30">
        <v>10500</v>
      </c>
      <c r="K2268" s="31">
        <f t="shared" si="16"/>
        <v>5774.9999999999991</v>
      </c>
      <c r="L2268" s="31">
        <f t="shared" si="17"/>
        <v>2598.7499999999995</v>
      </c>
      <c r="M2268" s="32">
        <v>0.45</v>
      </c>
      <c r="O2268" s="37"/>
      <c r="P2268" s="35"/>
      <c r="Q2268" s="33"/>
      <c r="R2268" s="34"/>
    </row>
    <row r="2269" spans="1:18" ht="15.75" customHeight="1">
      <c r="A2269" s="22"/>
      <c r="B2269" s="27" t="s">
        <v>21</v>
      </c>
      <c r="C2269" s="27">
        <v>1185732</v>
      </c>
      <c r="D2269" s="28">
        <v>44354</v>
      </c>
      <c r="E2269" s="27" t="s">
        <v>53</v>
      </c>
      <c r="F2269" s="27" t="s">
        <v>93</v>
      </c>
      <c r="G2269" s="27" t="s">
        <v>94</v>
      </c>
      <c r="H2269" s="27" t="s">
        <v>25</v>
      </c>
      <c r="I2269" s="29">
        <v>0.5</v>
      </c>
      <c r="J2269" s="30">
        <v>8000</v>
      </c>
      <c r="K2269" s="31">
        <f t="shared" si="16"/>
        <v>4000</v>
      </c>
      <c r="L2269" s="31">
        <f t="shared" si="17"/>
        <v>1400</v>
      </c>
      <c r="M2269" s="32">
        <v>0.35</v>
      </c>
      <c r="O2269" s="37"/>
      <c r="P2269" s="35"/>
      <c r="Q2269" s="33"/>
      <c r="R2269" s="34"/>
    </row>
    <row r="2270" spans="1:18" ht="15.75" customHeight="1">
      <c r="A2270" s="22"/>
      <c r="B2270" s="27" t="s">
        <v>21</v>
      </c>
      <c r="C2270" s="27">
        <v>1185732</v>
      </c>
      <c r="D2270" s="28">
        <v>44354</v>
      </c>
      <c r="E2270" s="27" t="s">
        <v>53</v>
      </c>
      <c r="F2270" s="27" t="s">
        <v>93</v>
      </c>
      <c r="G2270" s="27" t="s">
        <v>94</v>
      </c>
      <c r="H2270" s="27" t="s">
        <v>26</v>
      </c>
      <c r="I2270" s="29">
        <v>0.5</v>
      </c>
      <c r="J2270" s="30">
        <v>7750</v>
      </c>
      <c r="K2270" s="31">
        <f t="shared" si="16"/>
        <v>3875</v>
      </c>
      <c r="L2270" s="31">
        <f t="shared" si="17"/>
        <v>968.75</v>
      </c>
      <c r="M2270" s="32">
        <v>0.25</v>
      </c>
      <c r="O2270" s="37"/>
      <c r="P2270" s="35"/>
      <c r="Q2270" s="33"/>
      <c r="R2270" s="34"/>
    </row>
    <row r="2271" spans="1:18" ht="15.75" customHeight="1">
      <c r="A2271" s="22"/>
      <c r="B2271" s="27" t="s">
        <v>21</v>
      </c>
      <c r="C2271" s="27">
        <v>1185732</v>
      </c>
      <c r="D2271" s="28">
        <v>44354</v>
      </c>
      <c r="E2271" s="27" t="s">
        <v>53</v>
      </c>
      <c r="F2271" s="27" t="s">
        <v>93</v>
      </c>
      <c r="G2271" s="27" t="s">
        <v>94</v>
      </c>
      <c r="H2271" s="27" t="s">
        <v>27</v>
      </c>
      <c r="I2271" s="29">
        <v>0.5</v>
      </c>
      <c r="J2271" s="30">
        <v>7500</v>
      </c>
      <c r="K2271" s="31">
        <f t="shared" si="16"/>
        <v>3750</v>
      </c>
      <c r="L2271" s="31">
        <f t="shared" si="17"/>
        <v>1125</v>
      </c>
      <c r="M2271" s="32">
        <v>0.3</v>
      </c>
      <c r="O2271" s="37"/>
      <c r="P2271" s="35"/>
      <c r="Q2271" s="33"/>
      <c r="R2271" s="34"/>
    </row>
    <row r="2272" spans="1:18" ht="15.75" customHeight="1">
      <c r="A2272" s="22"/>
      <c r="B2272" s="27" t="s">
        <v>21</v>
      </c>
      <c r="C2272" s="27">
        <v>1185732</v>
      </c>
      <c r="D2272" s="28">
        <v>44354</v>
      </c>
      <c r="E2272" s="27" t="s">
        <v>53</v>
      </c>
      <c r="F2272" s="27" t="s">
        <v>93</v>
      </c>
      <c r="G2272" s="27" t="s">
        <v>94</v>
      </c>
      <c r="H2272" s="27" t="s">
        <v>28</v>
      </c>
      <c r="I2272" s="29">
        <v>0.65</v>
      </c>
      <c r="J2272" s="30">
        <v>7500</v>
      </c>
      <c r="K2272" s="31">
        <f t="shared" si="16"/>
        <v>4875</v>
      </c>
      <c r="L2272" s="31">
        <f t="shared" si="17"/>
        <v>1706.25</v>
      </c>
      <c r="M2272" s="32">
        <v>0.35</v>
      </c>
      <c r="O2272" s="37"/>
      <c r="P2272" s="35"/>
      <c r="Q2272" s="33"/>
      <c r="R2272" s="34"/>
    </row>
    <row r="2273" spans="1:18" ht="15.75" customHeight="1">
      <c r="A2273" s="22"/>
      <c r="B2273" s="27" t="s">
        <v>21</v>
      </c>
      <c r="C2273" s="27">
        <v>1185732</v>
      </c>
      <c r="D2273" s="28">
        <v>44354</v>
      </c>
      <c r="E2273" s="27" t="s">
        <v>53</v>
      </c>
      <c r="F2273" s="27" t="s">
        <v>93</v>
      </c>
      <c r="G2273" s="27" t="s">
        <v>94</v>
      </c>
      <c r="H2273" s="27" t="s">
        <v>29</v>
      </c>
      <c r="I2273" s="29">
        <v>0.70000000000000007</v>
      </c>
      <c r="J2273" s="30">
        <v>9250</v>
      </c>
      <c r="K2273" s="31">
        <f t="shared" si="16"/>
        <v>6475.0000000000009</v>
      </c>
      <c r="L2273" s="31">
        <f t="shared" si="17"/>
        <v>3237.5000000000005</v>
      </c>
      <c r="M2273" s="32">
        <v>0.5</v>
      </c>
      <c r="O2273" s="37"/>
      <c r="P2273" s="35"/>
      <c r="Q2273" s="33"/>
      <c r="R2273" s="34"/>
    </row>
    <row r="2274" spans="1:18" ht="15.75" customHeight="1">
      <c r="A2274" s="22"/>
      <c r="B2274" s="27" t="s">
        <v>21</v>
      </c>
      <c r="C2274" s="27">
        <v>1185732</v>
      </c>
      <c r="D2274" s="28">
        <v>44382</v>
      </c>
      <c r="E2274" s="27" t="s">
        <v>53</v>
      </c>
      <c r="F2274" s="27" t="s">
        <v>93</v>
      </c>
      <c r="G2274" s="27" t="s">
        <v>94</v>
      </c>
      <c r="H2274" s="27" t="s">
        <v>24</v>
      </c>
      <c r="I2274" s="29">
        <v>0.65</v>
      </c>
      <c r="J2274" s="30">
        <v>11500</v>
      </c>
      <c r="K2274" s="31">
        <f t="shared" si="16"/>
        <v>7475</v>
      </c>
      <c r="L2274" s="31">
        <f t="shared" si="17"/>
        <v>3363.75</v>
      </c>
      <c r="M2274" s="32">
        <v>0.45</v>
      </c>
      <c r="O2274" s="37"/>
      <c r="P2274" s="35"/>
      <c r="Q2274" s="33"/>
      <c r="R2274" s="34"/>
    </row>
    <row r="2275" spans="1:18" ht="15.75" customHeight="1">
      <c r="A2275" s="22"/>
      <c r="B2275" s="27" t="s">
        <v>21</v>
      </c>
      <c r="C2275" s="27">
        <v>1185732</v>
      </c>
      <c r="D2275" s="28">
        <v>44382</v>
      </c>
      <c r="E2275" s="27" t="s">
        <v>53</v>
      </c>
      <c r="F2275" s="27" t="s">
        <v>93</v>
      </c>
      <c r="G2275" s="27" t="s">
        <v>94</v>
      </c>
      <c r="H2275" s="27" t="s">
        <v>25</v>
      </c>
      <c r="I2275" s="29">
        <v>0.60000000000000009</v>
      </c>
      <c r="J2275" s="30">
        <v>9000</v>
      </c>
      <c r="K2275" s="31">
        <f t="shared" si="16"/>
        <v>5400.0000000000009</v>
      </c>
      <c r="L2275" s="31">
        <f t="shared" si="17"/>
        <v>1890.0000000000002</v>
      </c>
      <c r="M2275" s="32">
        <v>0.35</v>
      </c>
      <c r="O2275" s="37"/>
      <c r="P2275" s="35"/>
      <c r="Q2275" s="33"/>
      <c r="R2275" s="34"/>
    </row>
    <row r="2276" spans="1:18" ht="15.75" customHeight="1">
      <c r="A2276" s="22"/>
      <c r="B2276" s="27" t="s">
        <v>21</v>
      </c>
      <c r="C2276" s="27">
        <v>1185732</v>
      </c>
      <c r="D2276" s="28">
        <v>44382</v>
      </c>
      <c r="E2276" s="27" t="s">
        <v>53</v>
      </c>
      <c r="F2276" s="27" t="s">
        <v>93</v>
      </c>
      <c r="G2276" s="27" t="s">
        <v>94</v>
      </c>
      <c r="H2276" s="27" t="s">
        <v>26</v>
      </c>
      <c r="I2276" s="29">
        <v>0.55000000000000004</v>
      </c>
      <c r="J2276" s="30">
        <v>8250</v>
      </c>
      <c r="K2276" s="31">
        <f t="shared" si="16"/>
        <v>4537.5</v>
      </c>
      <c r="L2276" s="31">
        <f t="shared" si="17"/>
        <v>1134.375</v>
      </c>
      <c r="M2276" s="32">
        <v>0.25</v>
      </c>
      <c r="O2276" s="37"/>
      <c r="P2276" s="35"/>
      <c r="Q2276" s="33"/>
      <c r="R2276" s="34"/>
    </row>
    <row r="2277" spans="1:18" ht="15.75" customHeight="1">
      <c r="A2277" s="22"/>
      <c r="B2277" s="27" t="s">
        <v>21</v>
      </c>
      <c r="C2277" s="27">
        <v>1185732</v>
      </c>
      <c r="D2277" s="28">
        <v>44382</v>
      </c>
      <c r="E2277" s="27" t="s">
        <v>53</v>
      </c>
      <c r="F2277" s="27" t="s">
        <v>93</v>
      </c>
      <c r="G2277" s="27" t="s">
        <v>94</v>
      </c>
      <c r="H2277" s="27" t="s">
        <v>27</v>
      </c>
      <c r="I2277" s="29">
        <v>0.55000000000000004</v>
      </c>
      <c r="J2277" s="30">
        <v>7750</v>
      </c>
      <c r="K2277" s="31">
        <f t="shared" si="16"/>
        <v>4262.5</v>
      </c>
      <c r="L2277" s="31">
        <f t="shared" si="17"/>
        <v>1278.75</v>
      </c>
      <c r="M2277" s="32">
        <v>0.3</v>
      </c>
      <c r="O2277" s="37"/>
      <c r="P2277" s="35"/>
      <c r="Q2277" s="33"/>
      <c r="R2277" s="34"/>
    </row>
    <row r="2278" spans="1:18" ht="15.75" customHeight="1">
      <c r="A2278" s="22"/>
      <c r="B2278" s="27" t="s">
        <v>21</v>
      </c>
      <c r="C2278" s="27">
        <v>1185732</v>
      </c>
      <c r="D2278" s="28">
        <v>44382</v>
      </c>
      <c r="E2278" s="27" t="s">
        <v>53</v>
      </c>
      <c r="F2278" s="27" t="s">
        <v>93</v>
      </c>
      <c r="G2278" s="27" t="s">
        <v>94</v>
      </c>
      <c r="H2278" s="27" t="s">
        <v>28</v>
      </c>
      <c r="I2278" s="29">
        <v>0.65</v>
      </c>
      <c r="J2278" s="30">
        <v>8000</v>
      </c>
      <c r="K2278" s="31">
        <f t="shared" si="16"/>
        <v>5200</v>
      </c>
      <c r="L2278" s="31">
        <f t="shared" si="17"/>
        <v>1819.9999999999998</v>
      </c>
      <c r="M2278" s="32">
        <v>0.35</v>
      </c>
      <c r="O2278" s="37"/>
      <c r="P2278" s="35"/>
      <c r="Q2278" s="33"/>
      <c r="R2278" s="34"/>
    </row>
    <row r="2279" spans="1:18" ht="15.75" customHeight="1">
      <c r="A2279" s="22"/>
      <c r="B2279" s="27" t="s">
        <v>21</v>
      </c>
      <c r="C2279" s="27">
        <v>1185732</v>
      </c>
      <c r="D2279" s="28">
        <v>44382</v>
      </c>
      <c r="E2279" s="27" t="s">
        <v>53</v>
      </c>
      <c r="F2279" s="27" t="s">
        <v>93</v>
      </c>
      <c r="G2279" s="27" t="s">
        <v>94</v>
      </c>
      <c r="H2279" s="27" t="s">
        <v>29</v>
      </c>
      <c r="I2279" s="29">
        <v>0.70000000000000007</v>
      </c>
      <c r="J2279" s="30">
        <v>9750</v>
      </c>
      <c r="K2279" s="31">
        <f t="shared" si="16"/>
        <v>6825.0000000000009</v>
      </c>
      <c r="L2279" s="31">
        <f t="shared" si="17"/>
        <v>3412.5000000000005</v>
      </c>
      <c r="M2279" s="32">
        <v>0.5</v>
      </c>
      <c r="O2279" s="37"/>
      <c r="P2279" s="35"/>
      <c r="Q2279" s="33"/>
      <c r="R2279" s="34"/>
    </row>
    <row r="2280" spans="1:18" ht="15.75" customHeight="1">
      <c r="A2280" s="22"/>
      <c r="B2280" s="27" t="s">
        <v>21</v>
      </c>
      <c r="C2280" s="27">
        <v>1185732</v>
      </c>
      <c r="D2280" s="28">
        <v>44414</v>
      </c>
      <c r="E2280" s="27" t="s">
        <v>53</v>
      </c>
      <c r="F2280" s="27" t="s">
        <v>93</v>
      </c>
      <c r="G2280" s="27" t="s">
        <v>94</v>
      </c>
      <c r="H2280" s="27" t="s">
        <v>24</v>
      </c>
      <c r="I2280" s="29">
        <v>0.65</v>
      </c>
      <c r="J2280" s="30">
        <v>11250</v>
      </c>
      <c r="K2280" s="31">
        <f t="shared" si="16"/>
        <v>7312.5</v>
      </c>
      <c r="L2280" s="31">
        <f t="shared" si="17"/>
        <v>3290.625</v>
      </c>
      <c r="M2280" s="32">
        <v>0.45</v>
      </c>
      <c r="O2280" s="37"/>
      <c r="P2280" s="35"/>
      <c r="Q2280" s="33"/>
      <c r="R2280" s="34"/>
    </row>
    <row r="2281" spans="1:18" ht="15.75" customHeight="1">
      <c r="A2281" s="22"/>
      <c r="B2281" s="27" t="s">
        <v>21</v>
      </c>
      <c r="C2281" s="27">
        <v>1185732</v>
      </c>
      <c r="D2281" s="28">
        <v>44414</v>
      </c>
      <c r="E2281" s="27" t="s">
        <v>53</v>
      </c>
      <c r="F2281" s="27" t="s">
        <v>93</v>
      </c>
      <c r="G2281" s="27" t="s">
        <v>94</v>
      </c>
      <c r="H2281" s="27" t="s">
        <v>25</v>
      </c>
      <c r="I2281" s="29">
        <v>0.60000000000000009</v>
      </c>
      <c r="J2281" s="30">
        <v>9000</v>
      </c>
      <c r="K2281" s="31">
        <f t="shared" si="16"/>
        <v>5400.0000000000009</v>
      </c>
      <c r="L2281" s="31">
        <f t="shared" si="17"/>
        <v>1890.0000000000002</v>
      </c>
      <c r="M2281" s="32">
        <v>0.35</v>
      </c>
      <c r="O2281" s="37"/>
      <c r="P2281" s="35"/>
      <c r="Q2281" s="33"/>
      <c r="R2281" s="34"/>
    </row>
    <row r="2282" spans="1:18" ht="15.75" customHeight="1">
      <c r="A2282" s="22"/>
      <c r="B2282" s="27" t="s">
        <v>21</v>
      </c>
      <c r="C2282" s="27">
        <v>1185732</v>
      </c>
      <c r="D2282" s="28">
        <v>44414</v>
      </c>
      <c r="E2282" s="27" t="s">
        <v>53</v>
      </c>
      <c r="F2282" s="27" t="s">
        <v>93</v>
      </c>
      <c r="G2282" s="27" t="s">
        <v>94</v>
      </c>
      <c r="H2282" s="27" t="s">
        <v>26</v>
      </c>
      <c r="I2282" s="29">
        <v>0.55000000000000004</v>
      </c>
      <c r="J2282" s="30">
        <v>8250</v>
      </c>
      <c r="K2282" s="31">
        <f t="shared" si="16"/>
        <v>4537.5</v>
      </c>
      <c r="L2282" s="31">
        <f t="shared" si="17"/>
        <v>1134.375</v>
      </c>
      <c r="M2282" s="32">
        <v>0.25</v>
      </c>
      <c r="O2282" s="37"/>
      <c r="P2282" s="35"/>
      <c r="Q2282" s="33"/>
      <c r="R2282" s="34"/>
    </row>
    <row r="2283" spans="1:18" ht="15.75" customHeight="1">
      <c r="A2283" s="22"/>
      <c r="B2283" s="27" t="s">
        <v>21</v>
      </c>
      <c r="C2283" s="27">
        <v>1185732</v>
      </c>
      <c r="D2283" s="28">
        <v>44414</v>
      </c>
      <c r="E2283" s="27" t="s">
        <v>53</v>
      </c>
      <c r="F2283" s="27" t="s">
        <v>93</v>
      </c>
      <c r="G2283" s="27" t="s">
        <v>94</v>
      </c>
      <c r="H2283" s="27" t="s">
        <v>27</v>
      </c>
      <c r="I2283" s="29">
        <v>0.45</v>
      </c>
      <c r="J2283" s="30">
        <v>7750</v>
      </c>
      <c r="K2283" s="31">
        <f t="shared" si="16"/>
        <v>3487.5</v>
      </c>
      <c r="L2283" s="31">
        <f t="shared" si="17"/>
        <v>1046.25</v>
      </c>
      <c r="M2283" s="32">
        <v>0.3</v>
      </c>
      <c r="O2283" s="37"/>
      <c r="P2283" s="35"/>
      <c r="Q2283" s="33"/>
      <c r="R2283" s="34"/>
    </row>
    <row r="2284" spans="1:18" ht="15.75" customHeight="1">
      <c r="A2284" s="22"/>
      <c r="B2284" s="27" t="s">
        <v>21</v>
      </c>
      <c r="C2284" s="27">
        <v>1185732</v>
      </c>
      <c r="D2284" s="28">
        <v>44414</v>
      </c>
      <c r="E2284" s="27" t="s">
        <v>53</v>
      </c>
      <c r="F2284" s="27" t="s">
        <v>93</v>
      </c>
      <c r="G2284" s="27" t="s">
        <v>94</v>
      </c>
      <c r="H2284" s="27" t="s">
        <v>28</v>
      </c>
      <c r="I2284" s="29">
        <v>0.55000000000000004</v>
      </c>
      <c r="J2284" s="30">
        <v>7500</v>
      </c>
      <c r="K2284" s="31">
        <f t="shared" si="16"/>
        <v>4125</v>
      </c>
      <c r="L2284" s="31">
        <f t="shared" si="17"/>
        <v>1443.75</v>
      </c>
      <c r="M2284" s="32">
        <v>0.35</v>
      </c>
      <c r="O2284" s="37"/>
      <c r="P2284" s="35"/>
      <c r="Q2284" s="33"/>
      <c r="R2284" s="34"/>
    </row>
    <row r="2285" spans="1:18" ht="15.75" customHeight="1">
      <c r="A2285" s="22"/>
      <c r="B2285" s="27" t="s">
        <v>21</v>
      </c>
      <c r="C2285" s="27">
        <v>1185732</v>
      </c>
      <c r="D2285" s="28">
        <v>44414</v>
      </c>
      <c r="E2285" s="27" t="s">
        <v>53</v>
      </c>
      <c r="F2285" s="27" t="s">
        <v>93</v>
      </c>
      <c r="G2285" s="27" t="s">
        <v>94</v>
      </c>
      <c r="H2285" s="27" t="s">
        <v>29</v>
      </c>
      <c r="I2285" s="29">
        <v>0.60000000000000009</v>
      </c>
      <c r="J2285" s="30">
        <v>9250</v>
      </c>
      <c r="K2285" s="31">
        <f t="shared" si="16"/>
        <v>5550.0000000000009</v>
      </c>
      <c r="L2285" s="31">
        <f t="shared" si="17"/>
        <v>2775.0000000000005</v>
      </c>
      <c r="M2285" s="32">
        <v>0.5</v>
      </c>
      <c r="O2285" s="37"/>
      <c r="P2285" s="35"/>
      <c r="Q2285" s="33"/>
      <c r="R2285" s="34"/>
    </row>
    <row r="2286" spans="1:18" ht="15.75" customHeight="1">
      <c r="A2286" s="22"/>
      <c r="B2286" s="27" t="s">
        <v>21</v>
      </c>
      <c r="C2286" s="27">
        <v>1185732</v>
      </c>
      <c r="D2286" s="28">
        <v>44444</v>
      </c>
      <c r="E2286" s="27" t="s">
        <v>53</v>
      </c>
      <c r="F2286" s="27" t="s">
        <v>93</v>
      </c>
      <c r="G2286" s="27" t="s">
        <v>94</v>
      </c>
      <c r="H2286" s="27" t="s">
        <v>24</v>
      </c>
      <c r="I2286" s="29">
        <v>0.55000000000000004</v>
      </c>
      <c r="J2286" s="30">
        <v>10250</v>
      </c>
      <c r="K2286" s="31">
        <f t="shared" si="16"/>
        <v>5637.5000000000009</v>
      </c>
      <c r="L2286" s="31">
        <f t="shared" si="17"/>
        <v>2536.8750000000005</v>
      </c>
      <c r="M2286" s="32">
        <v>0.45</v>
      </c>
      <c r="O2286" s="37"/>
      <c r="P2286" s="35"/>
      <c r="Q2286" s="33"/>
      <c r="R2286" s="34"/>
    </row>
    <row r="2287" spans="1:18" ht="15.75" customHeight="1">
      <c r="A2287" s="22"/>
      <c r="B2287" s="27" t="s">
        <v>21</v>
      </c>
      <c r="C2287" s="27">
        <v>1185732</v>
      </c>
      <c r="D2287" s="28">
        <v>44444</v>
      </c>
      <c r="E2287" s="27" t="s">
        <v>53</v>
      </c>
      <c r="F2287" s="27" t="s">
        <v>93</v>
      </c>
      <c r="G2287" s="27" t="s">
        <v>94</v>
      </c>
      <c r="H2287" s="27" t="s">
        <v>25</v>
      </c>
      <c r="I2287" s="29">
        <v>0.50000000000000011</v>
      </c>
      <c r="J2287" s="30">
        <v>8250</v>
      </c>
      <c r="K2287" s="31">
        <f t="shared" si="16"/>
        <v>4125.0000000000009</v>
      </c>
      <c r="L2287" s="31">
        <f t="shared" si="17"/>
        <v>1443.7500000000002</v>
      </c>
      <c r="M2287" s="32">
        <v>0.35</v>
      </c>
      <c r="O2287" s="37"/>
      <c r="P2287" s="35"/>
      <c r="Q2287" s="33"/>
      <c r="R2287" s="34"/>
    </row>
    <row r="2288" spans="1:18" ht="15.75" customHeight="1">
      <c r="A2288" s="22"/>
      <c r="B2288" s="27" t="s">
        <v>21</v>
      </c>
      <c r="C2288" s="27">
        <v>1185732</v>
      </c>
      <c r="D2288" s="28">
        <v>44444</v>
      </c>
      <c r="E2288" s="27" t="s">
        <v>53</v>
      </c>
      <c r="F2288" s="27" t="s">
        <v>93</v>
      </c>
      <c r="G2288" s="27" t="s">
        <v>94</v>
      </c>
      <c r="H2288" s="27" t="s">
        <v>26</v>
      </c>
      <c r="I2288" s="29">
        <v>0.4</v>
      </c>
      <c r="J2288" s="30">
        <v>7250</v>
      </c>
      <c r="K2288" s="31">
        <f t="shared" si="16"/>
        <v>2900</v>
      </c>
      <c r="L2288" s="31">
        <f t="shared" si="17"/>
        <v>725</v>
      </c>
      <c r="M2288" s="32">
        <v>0.25</v>
      </c>
      <c r="O2288" s="37"/>
      <c r="P2288" s="35"/>
      <c r="Q2288" s="33"/>
      <c r="R2288" s="34"/>
    </row>
    <row r="2289" spans="1:18" ht="15.75" customHeight="1">
      <c r="A2289" s="22"/>
      <c r="B2289" s="27" t="s">
        <v>21</v>
      </c>
      <c r="C2289" s="27">
        <v>1185732</v>
      </c>
      <c r="D2289" s="28">
        <v>44444</v>
      </c>
      <c r="E2289" s="27" t="s">
        <v>53</v>
      </c>
      <c r="F2289" s="27" t="s">
        <v>93</v>
      </c>
      <c r="G2289" s="27" t="s">
        <v>94</v>
      </c>
      <c r="H2289" s="27" t="s">
        <v>27</v>
      </c>
      <c r="I2289" s="29">
        <v>0.4</v>
      </c>
      <c r="J2289" s="30">
        <v>7000</v>
      </c>
      <c r="K2289" s="31">
        <f t="shared" si="16"/>
        <v>2800</v>
      </c>
      <c r="L2289" s="31">
        <f t="shared" si="17"/>
        <v>840</v>
      </c>
      <c r="M2289" s="32">
        <v>0.3</v>
      </c>
      <c r="O2289" s="37"/>
      <c r="P2289" s="35"/>
      <c r="Q2289" s="33"/>
      <c r="R2289" s="34"/>
    </row>
    <row r="2290" spans="1:18" ht="15.75" customHeight="1">
      <c r="A2290" s="22"/>
      <c r="B2290" s="27" t="s">
        <v>21</v>
      </c>
      <c r="C2290" s="27">
        <v>1185732</v>
      </c>
      <c r="D2290" s="28">
        <v>44444</v>
      </c>
      <c r="E2290" s="27" t="s">
        <v>53</v>
      </c>
      <c r="F2290" s="27" t="s">
        <v>93</v>
      </c>
      <c r="G2290" s="27" t="s">
        <v>94</v>
      </c>
      <c r="H2290" s="27" t="s">
        <v>28</v>
      </c>
      <c r="I2290" s="29">
        <v>0.5</v>
      </c>
      <c r="J2290" s="30">
        <v>7000</v>
      </c>
      <c r="K2290" s="31">
        <f t="shared" si="16"/>
        <v>3500</v>
      </c>
      <c r="L2290" s="31">
        <f t="shared" si="17"/>
        <v>1225</v>
      </c>
      <c r="M2290" s="32">
        <v>0.35</v>
      </c>
      <c r="O2290" s="37"/>
      <c r="P2290" s="35"/>
      <c r="Q2290" s="33"/>
      <c r="R2290" s="34"/>
    </row>
    <row r="2291" spans="1:18" ht="15.75" customHeight="1">
      <c r="A2291" s="22"/>
      <c r="B2291" s="27" t="s">
        <v>21</v>
      </c>
      <c r="C2291" s="27">
        <v>1185732</v>
      </c>
      <c r="D2291" s="28">
        <v>44444</v>
      </c>
      <c r="E2291" s="27" t="s">
        <v>53</v>
      </c>
      <c r="F2291" s="27" t="s">
        <v>93</v>
      </c>
      <c r="G2291" s="27" t="s">
        <v>94</v>
      </c>
      <c r="H2291" s="27" t="s">
        <v>29</v>
      </c>
      <c r="I2291" s="29">
        <v>0.55000000000000004</v>
      </c>
      <c r="J2291" s="30">
        <v>8000</v>
      </c>
      <c r="K2291" s="31">
        <f t="shared" si="16"/>
        <v>4400</v>
      </c>
      <c r="L2291" s="31">
        <f t="shared" si="17"/>
        <v>2200</v>
      </c>
      <c r="M2291" s="32">
        <v>0.5</v>
      </c>
      <c r="O2291" s="37"/>
      <c r="P2291" s="35"/>
      <c r="Q2291" s="33"/>
      <c r="R2291" s="34"/>
    </row>
    <row r="2292" spans="1:18" ht="15.75" customHeight="1">
      <c r="A2292" s="22"/>
      <c r="B2292" s="27" t="s">
        <v>21</v>
      </c>
      <c r="C2292" s="27">
        <v>1185732</v>
      </c>
      <c r="D2292" s="28">
        <v>44476</v>
      </c>
      <c r="E2292" s="27" t="s">
        <v>53</v>
      </c>
      <c r="F2292" s="27" t="s">
        <v>93</v>
      </c>
      <c r="G2292" s="27" t="s">
        <v>94</v>
      </c>
      <c r="H2292" s="27" t="s">
        <v>24</v>
      </c>
      <c r="I2292" s="29">
        <v>0.55000000000000004</v>
      </c>
      <c r="J2292" s="30">
        <v>9750</v>
      </c>
      <c r="K2292" s="31">
        <f t="shared" si="16"/>
        <v>5362.5</v>
      </c>
      <c r="L2292" s="31">
        <f t="shared" si="17"/>
        <v>2413.125</v>
      </c>
      <c r="M2292" s="32">
        <v>0.45</v>
      </c>
      <c r="O2292" s="37"/>
      <c r="P2292" s="35"/>
      <c r="Q2292" s="33"/>
      <c r="R2292" s="34"/>
    </row>
    <row r="2293" spans="1:18" ht="15.75" customHeight="1">
      <c r="A2293" s="22"/>
      <c r="B2293" s="27" t="s">
        <v>21</v>
      </c>
      <c r="C2293" s="27">
        <v>1185732</v>
      </c>
      <c r="D2293" s="28">
        <v>44476</v>
      </c>
      <c r="E2293" s="27" t="s">
        <v>53</v>
      </c>
      <c r="F2293" s="27" t="s">
        <v>93</v>
      </c>
      <c r="G2293" s="27" t="s">
        <v>94</v>
      </c>
      <c r="H2293" s="27" t="s">
        <v>25</v>
      </c>
      <c r="I2293" s="29">
        <v>0.45000000000000012</v>
      </c>
      <c r="J2293" s="30">
        <v>8000</v>
      </c>
      <c r="K2293" s="31">
        <f t="shared" si="16"/>
        <v>3600.0000000000009</v>
      </c>
      <c r="L2293" s="31">
        <f t="shared" si="17"/>
        <v>1260.0000000000002</v>
      </c>
      <c r="M2293" s="32">
        <v>0.35</v>
      </c>
      <c r="O2293" s="37"/>
      <c r="P2293" s="35"/>
      <c r="Q2293" s="33"/>
      <c r="R2293" s="34"/>
    </row>
    <row r="2294" spans="1:18" ht="15.75" customHeight="1">
      <c r="A2294" s="22"/>
      <c r="B2294" s="27" t="s">
        <v>21</v>
      </c>
      <c r="C2294" s="27">
        <v>1185732</v>
      </c>
      <c r="D2294" s="28">
        <v>44476</v>
      </c>
      <c r="E2294" s="27" t="s">
        <v>53</v>
      </c>
      <c r="F2294" s="27" t="s">
        <v>93</v>
      </c>
      <c r="G2294" s="27" t="s">
        <v>94</v>
      </c>
      <c r="H2294" s="27" t="s">
        <v>26</v>
      </c>
      <c r="I2294" s="29">
        <v>0.45000000000000012</v>
      </c>
      <c r="J2294" s="30">
        <v>6750</v>
      </c>
      <c r="K2294" s="31">
        <f t="shared" si="16"/>
        <v>3037.5000000000009</v>
      </c>
      <c r="L2294" s="31">
        <f t="shared" si="17"/>
        <v>759.37500000000023</v>
      </c>
      <c r="M2294" s="32">
        <v>0.25</v>
      </c>
      <c r="O2294" s="37"/>
      <c r="P2294" s="35"/>
      <c r="Q2294" s="33"/>
      <c r="R2294" s="34"/>
    </row>
    <row r="2295" spans="1:18" ht="15.75" customHeight="1">
      <c r="A2295" s="22"/>
      <c r="B2295" s="27" t="s">
        <v>21</v>
      </c>
      <c r="C2295" s="27">
        <v>1185732</v>
      </c>
      <c r="D2295" s="28">
        <v>44476</v>
      </c>
      <c r="E2295" s="27" t="s">
        <v>53</v>
      </c>
      <c r="F2295" s="27" t="s">
        <v>93</v>
      </c>
      <c r="G2295" s="27" t="s">
        <v>94</v>
      </c>
      <c r="H2295" s="27" t="s">
        <v>27</v>
      </c>
      <c r="I2295" s="29">
        <v>0.45000000000000012</v>
      </c>
      <c r="J2295" s="30">
        <v>6500</v>
      </c>
      <c r="K2295" s="31">
        <f t="shared" si="16"/>
        <v>2925.0000000000009</v>
      </c>
      <c r="L2295" s="31">
        <f t="shared" si="17"/>
        <v>877.50000000000023</v>
      </c>
      <c r="M2295" s="32">
        <v>0.3</v>
      </c>
      <c r="O2295" s="37"/>
      <c r="P2295" s="35"/>
      <c r="Q2295" s="33"/>
      <c r="R2295" s="34"/>
    </row>
    <row r="2296" spans="1:18" ht="15.75" customHeight="1">
      <c r="A2296" s="22"/>
      <c r="B2296" s="27" t="s">
        <v>21</v>
      </c>
      <c r="C2296" s="27">
        <v>1185732</v>
      </c>
      <c r="D2296" s="28">
        <v>44476</v>
      </c>
      <c r="E2296" s="27" t="s">
        <v>53</v>
      </c>
      <c r="F2296" s="27" t="s">
        <v>93</v>
      </c>
      <c r="G2296" s="27" t="s">
        <v>94</v>
      </c>
      <c r="H2296" s="27" t="s">
        <v>28</v>
      </c>
      <c r="I2296" s="29">
        <v>0.55000000000000004</v>
      </c>
      <c r="J2296" s="30">
        <v>6500</v>
      </c>
      <c r="K2296" s="31">
        <f t="shared" si="16"/>
        <v>3575.0000000000005</v>
      </c>
      <c r="L2296" s="31">
        <f t="shared" si="17"/>
        <v>1251.25</v>
      </c>
      <c r="M2296" s="32">
        <v>0.35</v>
      </c>
      <c r="O2296" s="37"/>
      <c r="P2296" s="35"/>
      <c r="Q2296" s="33"/>
      <c r="R2296" s="34"/>
    </row>
    <row r="2297" spans="1:18" ht="15.75" customHeight="1">
      <c r="A2297" s="22"/>
      <c r="B2297" s="27" t="s">
        <v>21</v>
      </c>
      <c r="C2297" s="27">
        <v>1185732</v>
      </c>
      <c r="D2297" s="28">
        <v>44476</v>
      </c>
      <c r="E2297" s="27" t="s">
        <v>53</v>
      </c>
      <c r="F2297" s="27" t="s">
        <v>93</v>
      </c>
      <c r="G2297" s="27" t="s">
        <v>94</v>
      </c>
      <c r="H2297" s="27" t="s">
        <v>29</v>
      </c>
      <c r="I2297" s="29">
        <v>0.6</v>
      </c>
      <c r="J2297" s="30">
        <v>7750</v>
      </c>
      <c r="K2297" s="31">
        <f t="shared" si="16"/>
        <v>4650</v>
      </c>
      <c r="L2297" s="31">
        <f t="shared" si="17"/>
        <v>2325</v>
      </c>
      <c r="M2297" s="32">
        <v>0.5</v>
      </c>
      <c r="O2297" s="37"/>
      <c r="P2297" s="35"/>
      <c r="Q2297" s="33"/>
      <c r="R2297" s="34"/>
    </row>
    <row r="2298" spans="1:18" ht="15.75" customHeight="1">
      <c r="A2298" s="22"/>
      <c r="B2298" s="27" t="s">
        <v>21</v>
      </c>
      <c r="C2298" s="27">
        <v>1185732</v>
      </c>
      <c r="D2298" s="28">
        <v>44506</v>
      </c>
      <c r="E2298" s="27" t="s">
        <v>53</v>
      </c>
      <c r="F2298" s="27" t="s">
        <v>93</v>
      </c>
      <c r="G2298" s="27" t="s">
        <v>94</v>
      </c>
      <c r="H2298" s="27" t="s">
        <v>24</v>
      </c>
      <c r="I2298" s="29">
        <v>0.55000000000000004</v>
      </c>
      <c r="J2298" s="30">
        <v>9250</v>
      </c>
      <c r="K2298" s="31">
        <f t="shared" si="16"/>
        <v>5087.5</v>
      </c>
      <c r="L2298" s="31">
        <f t="shared" si="17"/>
        <v>2289.375</v>
      </c>
      <c r="M2298" s="32">
        <v>0.45</v>
      </c>
      <c r="O2298" s="37"/>
      <c r="P2298" s="35"/>
      <c r="Q2298" s="33"/>
      <c r="R2298" s="34"/>
    </row>
    <row r="2299" spans="1:18" ht="15.75" customHeight="1">
      <c r="A2299" s="22"/>
      <c r="B2299" s="27" t="s">
        <v>21</v>
      </c>
      <c r="C2299" s="27">
        <v>1185732</v>
      </c>
      <c r="D2299" s="28">
        <v>44506</v>
      </c>
      <c r="E2299" s="27" t="s">
        <v>53</v>
      </c>
      <c r="F2299" s="27" t="s">
        <v>93</v>
      </c>
      <c r="G2299" s="27" t="s">
        <v>94</v>
      </c>
      <c r="H2299" s="27" t="s">
        <v>25</v>
      </c>
      <c r="I2299" s="29">
        <v>0.45000000000000012</v>
      </c>
      <c r="J2299" s="30">
        <v>7500</v>
      </c>
      <c r="K2299" s="31">
        <f t="shared" si="16"/>
        <v>3375.0000000000009</v>
      </c>
      <c r="L2299" s="31">
        <f t="shared" si="17"/>
        <v>1181.2500000000002</v>
      </c>
      <c r="M2299" s="32">
        <v>0.35</v>
      </c>
      <c r="O2299" s="37"/>
      <c r="P2299" s="35"/>
      <c r="Q2299" s="33"/>
      <c r="R2299" s="34"/>
    </row>
    <row r="2300" spans="1:18" ht="15.75" customHeight="1">
      <c r="A2300" s="22"/>
      <c r="B2300" s="27" t="s">
        <v>21</v>
      </c>
      <c r="C2300" s="27">
        <v>1185732</v>
      </c>
      <c r="D2300" s="28">
        <v>44506</v>
      </c>
      <c r="E2300" s="27" t="s">
        <v>53</v>
      </c>
      <c r="F2300" s="27" t="s">
        <v>93</v>
      </c>
      <c r="G2300" s="27" t="s">
        <v>94</v>
      </c>
      <c r="H2300" s="27" t="s">
        <v>26</v>
      </c>
      <c r="I2300" s="29">
        <v>0.45000000000000012</v>
      </c>
      <c r="J2300" s="30">
        <v>6950</v>
      </c>
      <c r="K2300" s="31">
        <f t="shared" si="16"/>
        <v>3127.5000000000009</v>
      </c>
      <c r="L2300" s="31">
        <f t="shared" si="17"/>
        <v>781.87500000000023</v>
      </c>
      <c r="M2300" s="32">
        <v>0.25</v>
      </c>
      <c r="O2300" s="37"/>
      <c r="P2300" s="35"/>
      <c r="Q2300" s="33"/>
      <c r="R2300" s="34"/>
    </row>
    <row r="2301" spans="1:18" ht="15.75" customHeight="1">
      <c r="A2301" s="22"/>
      <c r="B2301" s="27" t="s">
        <v>21</v>
      </c>
      <c r="C2301" s="27">
        <v>1185732</v>
      </c>
      <c r="D2301" s="28">
        <v>44506</v>
      </c>
      <c r="E2301" s="27" t="s">
        <v>53</v>
      </c>
      <c r="F2301" s="27" t="s">
        <v>93</v>
      </c>
      <c r="G2301" s="27" t="s">
        <v>94</v>
      </c>
      <c r="H2301" s="27" t="s">
        <v>27</v>
      </c>
      <c r="I2301" s="29">
        <v>0.55000000000000016</v>
      </c>
      <c r="J2301" s="30">
        <v>7500</v>
      </c>
      <c r="K2301" s="31">
        <f t="shared" ref="K2301:K2555" si="18">I2301*J2301</f>
        <v>4125.0000000000009</v>
      </c>
      <c r="L2301" s="31">
        <f t="shared" ref="L2301:L2555" si="19">K2301*M2301</f>
        <v>1237.5000000000002</v>
      </c>
      <c r="M2301" s="32">
        <v>0.3</v>
      </c>
      <c r="O2301" s="37"/>
      <c r="P2301" s="35"/>
      <c r="Q2301" s="33"/>
      <c r="R2301" s="34"/>
    </row>
    <row r="2302" spans="1:18" ht="15.75" customHeight="1">
      <c r="A2302" s="22"/>
      <c r="B2302" s="27" t="s">
        <v>21</v>
      </c>
      <c r="C2302" s="27">
        <v>1185732</v>
      </c>
      <c r="D2302" s="28">
        <v>44506</v>
      </c>
      <c r="E2302" s="27" t="s">
        <v>53</v>
      </c>
      <c r="F2302" s="27" t="s">
        <v>93</v>
      </c>
      <c r="G2302" s="27" t="s">
        <v>94</v>
      </c>
      <c r="H2302" s="27" t="s">
        <v>28</v>
      </c>
      <c r="I2302" s="29">
        <v>0.70000000000000007</v>
      </c>
      <c r="J2302" s="30">
        <v>7250</v>
      </c>
      <c r="K2302" s="31">
        <f t="shared" si="18"/>
        <v>5075.0000000000009</v>
      </c>
      <c r="L2302" s="31">
        <f t="shared" si="19"/>
        <v>1776.2500000000002</v>
      </c>
      <c r="M2302" s="32">
        <v>0.35</v>
      </c>
      <c r="O2302" s="37"/>
      <c r="P2302" s="35"/>
      <c r="Q2302" s="33"/>
      <c r="R2302" s="34"/>
    </row>
    <row r="2303" spans="1:18" ht="15.75" customHeight="1">
      <c r="A2303" s="22"/>
      <c r="B2303" s="27" t="s">
        <v>21</v>
      </c>
      <c r="C2303" s="27">
        <v>1185732</v>
      </c>
      <c r="D2303" s="28">
        <v>44506</v>
      </c>
      <c r="E2303" s="27" t="s">
        <v>53</v>
      </c>
      <c r="F2303" s="27" t="s">
        <v>93</v>
      </c>
      <c r="G2303" s="27" t="s">
        <v>94</v>
      </c>
      <c r="H2303" s="27" t="s">
        <v>29</v>
      </c>
      <c r="I2303" s="29">
        <v>0.75</v>
      </c>
      <c r="J2303" s="30">
        <v>8250</v>
      </c>
      <c r="K2303" s="31">
        <f t="shared" si="18"/>
        <v>6187.5</v>
      </c>
      <c r="L2303" s="31">
        <f t="shared" si="19"/>
        <v>3093.75</v>
      </c>
      <c r="M2303" s="32">
        <v>0.5</v>
      </c>
      <c r="O2303" s="37"/>
      <c r="P2303" s="35"/>
      <c r="Q2303" s="33"/>
      <c r="R2303" s="34"/>
    </row>
    <row r="2304" spans="1:18" ht="15.75" customHeight="1">
      <c r="A2304" s="22"/>
      <c r="B2304" s="27" t="s">
        <v>21</v>
      </c>
      <c r="C2304" s="27">
        <v>1185732</v>
      </c>
      <c r="D2304" s="28">
        <v>44535</v>
      </c>
      <c r="E2304" s="27" t="s">
        <v>53</v>
      </c>
      <c r="F2304" s="27" t="s">
        <v>93</v>
      </c>
      <c r="G2304" s="27" t="s">
        <v>94</v>
      </c>
      <c r="H2304" s="27" t="s">
        <v>24</v>
      </c>
      <c r="I2304" s="29">
        <v>0.70000000000000007</v>
      </c>
      <c r="J2304" s="30">
        <v>10750</v>
      </c>
      <c r="K2304" s="31">
        <f t="shared" si="18"/>
        <v>7525.0000000000009</v>
      </c>
      <c r="L2304" s="31">
        <f t="shared" si="19"/>
        <v>3386.2500000000005</v>
      </c>
      <c r="M2304" s="32">
        <v>0.45</v>
      </c>
      <c r="O2304" s="37"/>
      <c r="P2304" s="35"/>
      <c r="Q2304" s="33"/>
      <c r="R2304" s="34"/>
    </row>
    <row r="2305" spans="1:18" ht="15.75" customHeight="1">
      <c r="A2305" s="22"/>
      <c r="B2305" s="27" t="s">
        <v>21</v>
      </c>
      <c r="C2305" s="27">
        <v>1185732</v>
      </c>
      <c r="D2305" s="28">
        <v>44535</v>
      </c>
      <c r="E2305" s="27" t="s">
        <v>53</v>
      </c>
      <c r="F2305" s="27" t="s">
        <v>93</v>
      </c>
      <c r="G2305" s="27" t="s">
        <v>94</v>
      </c>
      <c r="H2305" s="27" t="s">
        <v>25</v>
      </c>
      <c r="I2305" s="29">
        <v>0.60000000000000009</v>
      </c>
      <c r="J2305" s="30">
        <v>8750</v>
      </c>
      <c r="K2305" s="31">
        <f t="shared" si="18"/>
        <v>5250.0000000000009</v>
      </c>
      <c r="L2305" s="31">
        <f t="shared" si="19"/>
        <v>1837.5000000000002</v>
      </c>
      <c r="M2305" s="32">
        <v>0.35</v>
      </c>
      <c r="O2305" s="37"/>
      <c r="P2305" s="35"/>
      <c r="Q2305" s="33"/>
      <c r="R2305" s="34"/>
    </row>
    <row r="2306" spans="1:18" ht="15.75" customHeight="1">
      <c r="A2306" s="22"/>
      <c r="B2306" s="27" t="s">
        <v>21</v>
      </c>
      <c r="C2306" s="27">
        <v>1185732</v>
      </c>
      <c r="D2306" s="28">
        <v>44535</v>
      </c>
      <c r="E2306" s="27" t="s">
        <v>53</v>
      </c>
      <c r="F2306" s="27" t="s">
        <v>93</v>
      </c>
      <c r="G2306" s="27" t="s">
        <v>94</v>
      </c>
      <c r="H2306" s="27" t="s">
        <v>26</v>
      </c>
      <c r="I2306" s="29">
        <v>0.60000000000000009</v>
      </c>
      <c r="J2306" s="30">
        <v>8250</v>
      </c>
      <c r="K2306" s="31">
        <f t="shared" si="18"/>
        <v>4950.0000000000009</v>
      </c>
      <c r="L2306" s="31">
        <f t="shared" si="19"/>
        <v>1237.5000000000002</v>
      </c>
      <c r="M2306" s="32">
        <v>0.25</v>
      </c>
      <c r="O2306" s="37"/>
      <c r="P2306" s="35"/>
      <c r="Q2306" s="33"/>
      <c r="R2306" s="34"/>
    </row>
    <row r="2307" spans="1:18" ht="15.75" customHeight="1">
      <c r="A2307" s="22"/>
      <c r="B2307" s="27" t="s">
        <v>21</v>
      </c>
      <c r="C2307" s="27">
        <v>1185732</v>
      </c>
      <c r="D2307" s="28">
        <v>44535</v>
      </c>
      <c r="E2307" s="27" t="s">
        <v>53</v>
      </c>
      <c r="F2307" s="27" t="s">
        <v>93</v>
      </c>
      <c r="G2307" s="27" t="s">
        <v>94</v>
      </c>
      <c r="H2307" s="27" t="s">
        <v>27</v>
      </c>
      <c r="I2307" s="29">
        <v>0.60000000000000009</v>
      </c>
      <c r="J2307" s="30">
        <v>7750</v>
      </c>
      <c r="K2307" s="31">
        <f t="shared" si="18"/>
        <v>4650.0000000000009</v>
      </c>
      <c r="L2307" s="31">
        <f t="shared" si="19"/>
        <v>1395.0000000000002</v>
      </c>
      <c r="M2307" s="32">
        <v>0.3</v>
      </c>
      <c r="O2307" s="37"/>
      <c r="P2307" s="35"/>
      <c r="Q2307" s="33"/>
      <c r="R2307" s="34"/>
    </row>
    <row r="2308" spans="1:18" ht="15.75" customHeight="1">
      <c r="A2308" s="22"/>
      <c r="B2308" s="27" t="s">
        <v>21</v>
      </c>
      <c r="C2308" s="27">
        <v>1185732</v>
      </c>
      <c r="D2308" s="28">
        <v>44535</v>
      </c>
      <c r="E2308" s="27" t="s">
        <v>53</v>
      </c>
      <c r="F2308" s="27" t="s">
        <v>93</v>
      </c>
      <c r="G2308" s="27" t="s">
        <v>94</v>
      </c>
      <c r="H2308" s="27" t="s">
        <v>28</v>
      </c>
      <c r="I2308" s="29">
        <v>0.70000000000000007</v>
      </c>
      <c r="J2308" s="30">
        <v>7750</v>
      </c>
      <c r="K2308" s="31">
        <f t="shared" si="18"/>
        <v>5425.0000000000009</v>
      </c>
      <c r="L2308" s="31">
        <f t="shared" si="19"/>
        <v>1898.7500000000002</v>
      </c>
      <c r="M2308" s="32">
        <v>0.35</v>
      </c>
      <c r="O2308" s="37"/>
      <c r="P2308" s="35"/>
      <c r="Q2308" s="33"/>
      <c r="R2308" s="34"/>
    </row>
    <row r="2309" spans="1:18" ht="15.75" customHeight="1">
      <c r="A2309" s="22"/>
      <c r="B2309" s="27" t="s">
        <v>21</v>
      </c>
      <c r="C2309" s="27">
        <v>1185732</v>
      </c>
      <c r="D2309" s="28">
        <v>44535</v>
      </c>
      <c r="E2309" s="27" t="s">
        <v>53</v>
      </c>
      <c r="F2309" s="27" t="s">
        <v>93</v>
      </c>
      <c r="G2309" s="27" t="s">
        <v>94</v>
      </c>
      <c r="H2309" s="27" t="s">
        <v>29</v>
      </c>
      <c r="I2309" s="29">
        <v>0.75</v>
      </c>
      <c r="J2309" s="30">
        <v>8750</v>
      </c>
      <c r="K2309" s="31">
        <f t="shared" si="18"/>
        <v>6562.5</v>
      </c>
      <c r="L2309" s="31">
        <f t="shared" si="19"/>
        <v>3281.25</v>
      </c>
      <c r="M2309" s="32">
        <v>0.5</v>
      </c>
      <c r="O2309" s="37"/>
      <c r="P2309" s="35"/>
      <c r="Q2309" s="33"/>
      <c r="R2309" s="34"/>
    </row>
    <row r="2310" spans="1:18" ht="15.75" customHeight="1">
      <c r="A2310" s="22" t="s">
        <v>46</v>
      </c>
      <c r="B2310" s="27" t="s">
        <v>21</v>
      </c>
      <c r="C2310" s="27">
        <v>1185732</v>
      </c>
      <c r="D2310" s="28">
        <v>44202</v>
      </c>
      <c r="E2310" s="27" t="s">
        <v>53</v>
      </c>
      <c r="F2310" s="27" t="s">
        <v>95</v>
      </c>
      <c r="G2310" s="27" t="s">
        <v>96</v>
      </c>
      <c r="H2310" s="27" t="s">
        <v>24</v>
      </c>
      <c r="I2310" s="29">
        <v>0.35000000000000003</v>
      </c>
      <c r="J2310" s="30">
        <v>9250</v>
      </c>
      <c r="K2310" s="31">
        <f t="shared" si="18"/>
        <v>3237.5000000000005</v>
      </c>
      <c r="L2310" s="31">
        <f t="shared" si="19"/>
        <v>1295.0000000000002</v>
      </c>
      <c r="M2310" s="32">
        <v>0.4</v>
      </c>
      <c r="O2310" s="37"/>
      <c r="P2310" s="35"/>
      <c r="Q2310" s="33"/>
      <c r="R2310" s="34"/>
    </row>
    <row r="2311" spans="1:18" ht="15.75" customHeight="1">
      <c r="A2311" s="22"/>
      <c r="B2311" s="27" t="s">
        <v>21</v>
      </c>
      <c r="C2311" s="27">
        <v>1185732</v>
      </c>
      <c r="D2311" s="28">
        <v>44202</v>
      </c>
      <c r="E2311" s="27" t="s">
        <v>53</v>
      </c>
      <c r="F2311" s="27" t="s">
        <v>95</v>
      </c>
      <c r="G2311" s="27" t="s">
        <v>96</v>
      </c>
      <c r="H2311" s="27" t="s">
        <v>25</v>
      </c>
      <c r="I2311" s="29">
        <v>0.35000000000000003</v>
      </c>
      <c r="J2311" s="30">
        <v>7250</v>
      </c>
      <c r="K2311" s="31">
        <f t="shared" si="18"/>
        <v>2537.5000000000005</v>
      </c>
      <c r="L2311" s="31">
        <f t="shared" si="19"/>
        <v>888.12500000000011</v>
      </c>
      <c r="M2311" s="32">
        <v>0.35</v>
      </c>
      <c r="O2311" s="37"/>
      <c r="P2311" s="35"/>
      <c r="Q2311" s="33"/>
      <c r="R2311" s="34"/>
    </row>
    <row r="2312" spans="1:18" ht="15.75" customHeight="1">
      <c r="A2312" s="22"/>
      <c r="B2312" s="27" t="s">
        <v>21</v>
      </c>
      <c r="C2312" s="27">
        <v>1185732</v>
      </c>
      <c r="D2312" s="28">
        <v>44202</v>
      </c>
      <c r="E2312" s="27" t="s">
        <v>53</v>
      </c>
      <c r="F2312" s="27" t="s">
        <v>95</v>
      </c>
      <c r="G2312" s="27" t="s">
        <v>96</v>
      </c>
      <c r="H2312" s="27" t="s">
        <v>26</v>
      </c>
      <c r="I2312" s="29">
        <v>0.25000000000000006</v>
      </c>
      <c r="J2312" s="30">
        <v>7250</v>
      </c>
      <c r="K2312" s="31">
        <f t="shared" si="18"/>
        <v>1812.5000000000005</v>
      </c>
      <c r="L2312" s="31">
        <f t="shared" si="19"/>
        <v>725.00000000000023</v>
      </c>
      <c r="M2312" s="32">
        <v>0.4</v>
      </c>
      <c r="O2312" s="37"/>
      <c r="P2312" s="35"/>
      <c r="Q2312" s="33"/>
      <c r="R2312" s="34"/>
    </row>
    <row r="2313" spans="1:18" ht="15.75" customHeight="1">
      <c r="A2313" s="22"/>
      <c r="B2313" s="27" t="s">
        <v>21</v>
      </c>
      <c r="C2313" s="27">
        <v>1185732</v>
      </c>
      <c r="D2313" s="28">
        <v>44202</v>
      </c>
      <c r="E2313" s="27" t="s">
        <v>53</v>
      </c>
      <c r="F2313" s="27" t="s">
        <v>95</v>
      </c>
      <c r="G2313" s="27" t="s">
        <v>96</v>
      </c>
      <c r="H2313" s="27" t="s">
        <v>27</v>
      </c>
      <c r="I2313" s="29">
        <v>0.3</v>
      </c>
      <c r="J2313" s="30">
        <v>5750</v>
      </c>
      <c r="K2313" s="31">
        <f t="shared" si="18"/>
        <v>1725</v>
      </c>
      <c r="L2313" s="31">
        <f t="shared" si="19"/>
        <v>690</v>
      </c>
      <c r="M2313" s="32">
        <v>0.4</v>
      </c>
      <c r="O2313" s="37"/>
      <c r="P2313" s="35"/>
      <c r="Q2313" s="33"/>
      <c r="R2313" s="34"/>
    </row>
    <row r="2314" spans="1:18" ht="15.75" customHeight="1">
      <c r="A2314" s="22"/>
      <c r="B2314" s="27" t="s">
        <v>21</v>
      </c>
      <c r="C2314" s="27">
        <v>1185732</v>
      </c>
      <c r="D2314" s="28">
        <v>44202</v>
      </c>
      <c r="E2314" s="27" t="s">
        <v>53</v>
      </c>
      <c r="F2314" s="27" t="s">
        <v>95</v>
      </c>
      <c r="G2314" s="27" t="s">
        <v>96</v>
      </c>
      <c r="H2314" s="27" t="s">
        <v>28</v>
      </c>
      <c r="I2314" s="29">
        <v>0.45</v>
      </c>
      <c r="J2314" s="30">
        <v>6250</v>
      </c>
      <c r="K2314" s="31">
        <f t="shared" si="18"/>
        <v>2812.5</v>
      </c>
      <c r="L2314" s="31">
        <f t="shared" si="19"/>
        <v>984.37499999999989</v>
      </c>
      <c r="M2314" s="32">
        <v>0.35</v>
      </c>
      <c r="O2314" s="37"/>
      <c r="P2314" s="35"/>
      <c r="Q2314" s="33"/>
      <c r="R2314" s="34"/>
    </row>
    <row r="2315" spans="1:18" ht="15.75" customHeight="1">
      <c r="A2315" s="22"/>
      <c r="B2315" s="27" t="s">
        <v>21</v>
      </c>
      <c r="C2315" s="27">
        <v>1185732</v>
      </c>
      <c r="D2315" s="28">
        <v>44202</v>
      </c>
      <c r="E2315" s="27" t="s">
        <v>53</v>
      </c>
      <c r="F2315" s="27" t="s">
        <v>95</v>
      </c>
      <c r="G2315" s="27" t="s">
        <v>96</v>
      </c>
      <c r="H2315" s="27" t="s">
        <v>29</v>
      </c>
      <c r="I2315" s="29">
        <v>0.35000000000000003</v>
      </c>
      <c r="J2315" s="30">
        <v>7250</v>
      </c>
      <c r="K2315" s="31">
        <f t="shared" si="18"/>
        <v>2537.5000000000005</v>
      </c>
      <c r="L2315" s="31">
        <f t="shared" si="19"/>
        <v>1268.7500000000002</v>
      </c>
      <c r="M2315" s="32">
        <v>0.5</v>
      </c>
      <c r="O2315" s="37"/>
      <c r="P2315" s="35"/>
      <c r="Q2315" s="33"/>
      <c r="R2315" s="34"/>
    </row>
    <row r="2316" spans="1:18" ht="15.75" customHeight="1">
      <c r="A2316" s="22"/>
      <c r="B2316" s="27" t="s">
        <v>21</v>
      </c>
      <c r="C2316" s="27">
        <v>1185732</v>
      </c>
      <c r="D2316" s="28">
        <v>44231</v>
      </c>
      <c r="E2316" s="27" t="s">
        <v>53</v>
      </c>
      <c r="F2316" s="27" t="s">
        <v>95</v>
      </c>
      <c r="G2316" s="27" t="s">
        <v>96</v>
      </c>
      <c r="H2316" s="27" t="s">
        <v>24</v>
      </c>
      <c r="I2316" s="29">
        <v>0.35000000000000003</v>
      </c>
      <c r="J2316" s="30">
        <v>9750</v>
      </c>
      <c r="K2316" s="31">
        <f t="shared" si="18"/>
        <v>3412.5000000000005</v>
      </c>
      <c r="L2316" s="31">
        <f t="shared" si="19"/>
        <v>1365.0000000000002</v>
      </c>
      <c r="M2316" s="32">
        <v>0.4</v>
      </c>
      <c r="O2316" s="37"/>
      <c r="P2316" s="35"/>
      <c r="Q2316" s="33"/>
      <c r="R2316" s="34"/>
    </row>
    <row r="2317" spans="1:18" ht="15.75" customHeight="1">
      <c r="A2317" s="22"/>
      <c r="B2317" s="27" t="s">
        <v>21</v>
      </c>
      <c r="C2317" s="27">
        <v>1185732</v>
      </c>
      <c r="D2317" s="28">
        <v>44231</v>
      </c>
      <c r="E2317" s="27" t="s">
        <v>53</v>
      </c>
      <c r="F2317" s="27" t="s">
        <v>95</v>
      </c>
      <c r="G2317" s="27" t="s">
        <v>96</v>
      </c>
      <c r="H2317" s="27" t="s">
        <v>25</v>
      </c>
      <c r="I2317" s="29">
        <v>0.35000000000000003</v>
      </c>
      <c r="J2317" s="30">
        <v>6250</v>
      </c>
      <c r="K2317" s="31">
        <f t="shared" si="18"/>
        <v>2187.5</v>
      </c>
      <c r="L2317" s="31">
        <f t="shared" si="19"/>
        <v>765.625</v>
      </c>
      <c r="M2317" s="32">
        <v>0.35</v>
      </c>
      <c r="O2317" s="37"/>
      <c r="P2317" s="35"/>
      <c r="Q2317" s="33"/>
      <c r="R2317" s="34"/>
    </row>
    <row r="2318" spans="1:18" ht="15.75" customHeight="1">
      <c r="A2318" s="22"/>
      <c r="B2318" s="27" t="s">
        <v>21</v>
      </c>
      <c r="C2318" s="27">
        <v>1185732</v>
      </c>
      <c r="D2318" s="28">
        <v>44231</v>
      </c>
      <c r="E2318" s="27" t="s">
        <v>53</v>
      </c>
      <c r="F2318" s="27" t="s">
        <v>95</v>
      </c>
      <c r="G2318" s="27" t="s">
        <v>96</v>
      </c>
      <c r="H2318" s="27" t="s">
        <v>26</v>
      </c>
      <c r="I2318" s="29">
        <v>0.25000000000000006</v>
      </c>
      <c r="J2318" s="30">
        <v>6750</v>
      </c>
      <c r="K2318" s="31">
        <f t="shared" si="18"/>
        <v>1687.5000000000005</v>
      </c>
      <c r="L2318" s="31">
        <f t="shared" si="19"/>
        <v>675.00000000000023</v>
      </c>
      <c r="M2318" s="32">
        <v>0.4</v>
      </c>
      <c r="O2318" s="37"/>
      <c r="P2318" s="35"/>
      <c r="Q2318" s="33"/>
      <c r="R2318" s="34"/>
    </row>
    <row r="2319" spans="1:18" ht="15.75" customHeight="1">
      <c r="A2319" s="22"/>
      <c r="B2319" s="27" t="s">
        <v>21</v>
      </c>
      <c r="C2319" s="27">
        <v>1185732</v>
      </c>
      <c r="D2319" s="28">
        <v>44231</v>
      </c>
      <c r="E2319" s="27" t="s">
        <v>53</v>
      </c>
      <c r="F2319" s="27" t="s">
        <v>95</v>
      </c>
      <c r="G2319" s="27" t="s">
        <v>96</v>
      </c>
      <c r="H2319" s="27" t="s">
        <v>27</v>
      </c>
      <c r="I2319" s="29">
        <v>0.3</v>
      </c>
      <c r="J2319" s="30">
        <v>5250</v>
      </c>
      <c r="K2319" s="31">
        <f t="shared" si="18"/>
        <v>1575</v>
      </c>
      <c r="L2319" s="31">
        <f t="shared" si="19"/>
        <v>630</v>
      </c>
      <c r="M2319" s="32">
        <v>0.4</v>
      </c>
      <c r="O2319" s="37"/>
      <c r="P2319" s="35"/>
      <c r="Q2319" s="33"/>
      <c r="R2319" s="34"/>
    </row>
    <row r="2320" spans="1:18" ht="15.75" customHeight="1">
      <c r="A2320" s="22"/>
      <c r="B2320" s="27" t="s">
        <v>21</v>
      </c>
      <c r="C2320" s="27">
        <v>1185732</v>
      </c>
      <c r="D2320" s="28">
        <v>44231</v>
      </c>
      <c r="E2320" s="27" t="s">
        <v>53</v>
      </c>
      <c r="F2320" s="27" t="s">
        <v>95</v>
      </c>
      <c r="G2320" s="27" t="s">
        <v>96</v>
      </c>
      <c r="H2320" s="27" t="s">
        <v>28</v>
      </c>
      <c r="I2320" s="29">
        <v>0.45</v>
      </c>
      <c r="J2320" s="30">
        <v>6000</v>
      </c>
      <c r="K2320" s="31">
        <f t="shared" si="18"/>
        <v>2700</v>
      </c>
      <c r="L2320" s="31">
        <f t="shared" si="19"/>
        <v>944.99999999999989</v>
      </c>
      <c r="M2320" s="32">
        <v>0.35</v>
      </c>
      <c r="O2320" s="37"/>
      <c r="P2320" s="35"/>
      <c r="Q2320" s="33"/>
      <c r="R2320" s="34"/>
    </row>
    <row r="2321" spans="1:18" ht="15.75" customHeight="1">
      <c r="A2321" s="22"/>
      <c r="B2321" s="27" t="s">
        <v>21</v>
      </c>
      <c r="C2321" s="27">
        <v>1185732</v>
      </c>
      <c r="D2321" s="28">
        <v>44231</v>
      </c>
      <c r="E2321" s="27" t="s">
        <v>53</v>
      </c>
      <c r="F2321" s="27" t="s">
        <v>95</v>
      </c>
      <c r="G2321" s="27" t="s">
        <v>96</v>
      </c>
      <c r="H2321" s="27" t="s">
        <v>29</v>
      </c>
      <c r="I2321" s="29">
        <v>0.3</v>
      </c>
      <c r="J2321" s="30">
        <v>7000</v>
      </c>
      <c r="K2321" s="31">
        <f t="shared" si="18"/>
        <v>2100</v>
      </c>
      <c r="L2321" s="31">
        <f t="shared" si="19"/>
        <v>1050</v>
      </c>
      <c r="M2321" s="32">
        <v>0.5</v>
      </c>
      <c r="O2321" s="37"/>
      <c r="P2321" s="35"/>
      <c r="Q2321" s="33"/>
      <c r="R2321" s="34"/>
    </row>
    <row r="2322" spans="1:18" ht="15.75" customHeight="1">
      <c r="A2322" s="22"/>
      <c r="B2322" s="27" t="s">
        <v>21</v>
      </c>
      <c r="C2322" s="27">
        <v>1185732</v>
      </c>
      <c r="D2322" s="28">
        <v>44257</v>
      </c>
      <c r="E2322" s="27" t="s">
        <v>53</v>
      </c>
      <c r="F2322" s="27" t="s">
        <v>95</v>
      </c>
      <c r="G2322" s="27" t="s">
        <v>96</v>
      </c>
      <c r="H2322" s="27" t="s">
        <v>24</v>
      </c>
      <c r="I2322" s="29">
        <v>0.3</v>
      </c>
      <c r="J2322" s="30">
        <v>9200</v>
      </c>
      <c r="K2322" s="31">
        <f t="shared" si="18"/>
        <v>2760</v>
      </c>
      <c r="L2322" s="31">
        <f t="shared" si="19"/>
        <v>1104</v>
      </c>
      <c r="M2322" s="32">
        <v>0.4</v>
      </c>
      <c r="O2322" s="37"/>
      <c r="P2322" s="35"/>
      <c r="Q2322" s="33"/>
      <c r="R2322" s="34"/>
    </row>
    <row r="2323" spans="1:18" ht="15.75" customHeight="1">
      <c r="A2323" s="22"/>
      <c r="B2323" s="27" t="s">
        <v>21</v>
      </c>
      <c r="C2323" s="27">
        <v>1185732</v>
      </c>
      <c r="D2323" s="28">
        <v>44257</v>
      </c>
      <c r="E2323" s="27" t="s">
        <v>53</v>
      </c>
      <c r="F2323" s="27" t="s">
        <v>95</v>
      </c>
      <c r="G2323" s="27" t="s">
        <v>96</v>
      </c>
      <c r="H2323" s="27" t="s">
        <v>25</v>
      </c>
      <c r="I2323" s="29">
        <v>0.3</v>
      </c>
      <c r="J2323" s="30">
        <v>6000</v>
      </c>
      <c r="K2323" s="31">
        <f t="shared" si="18"/>
        <v>1800</v>
      </c>
      <c r="L2323" s="31">
        <f t="shared" si="19"/>
        <v>630</v>
      </c>
      <c r="M2323" s="32">
        <v>0.35</v>
      </c>
      <c r="O2323" s="37"/>
      <c r="P2323" s="35"/>
      <c r="Q2323" s="33"/>
      <c r="R2323" s="34"/>
    </row>
    <row r="2324" spans="1:18" ht="15.75" customHeight="1">
      <c r="A2324" s="22"/>
      <c r="B2324" s="27" t="s">
        <v>21</v>
      </c>
      <c r="C2324" s="27">
        <v>1185732</v>
      </c>
      <c r="D2324" s="28">
        <v>44257</v>
      </c>
      <c r="E2324" s="27" t="s">
        <v>53</v>
      </c>
      <c r="F2324" s="27" t="s">
        <v>95</v>
      </c>
      <c r="G2324" s="27" t="s">
        <v>96</v>
      </c>
      <c r="H2324" s="27" t="s">
        <v>26</v>
      </c>
      <c r="I2324" s="29">
        <v>0.2</v>
      </c>
      <c r="J2324" s="30">
        <v>6250</v>
      </c>
      <c r="K2324" s="31">
        <f t="shared" si="18"/>
        <v>1250</v>
      </c>
      <c r="L2324" s="31">
        <f t="shared" si="19"/>
        <v>500</v>
      </c>
      <c r="M2324" s="32">
        <v>0.4</v>
      </c>
      <c r="O2324" s="37"/>
      <c r="P2324" s="35"/>
      <c r="Q2324" s="33"/>
      <c r="R2324" s="34"/>
    </row>
    <row r="2325" spans="1:18" ht="15.75" customHeight="1">
      <c r="A2325" s="22"/>
      <c r="B2325" s="27" t="s">
        <v>21</v>
      </c>
      <c r="C2325" s="27">
        <v>1185732</v>
      </c>
      <c r="D2325" s="28">
        <v>44257</v>
      </c>
      <c r="E2325" s="27" t="s">
        <v>53</v>
      </c>
      <c r="F2325" s="27" t="s">
        <v>95</v>
      </c>
      <c r="G2325" s="27" t="s">
        <v>96</v>
      </c>
      <c r="H2325" s="27" t="s">
        <v>27</v>
      </c>
      <c r="I2325" s="29">
        <v>0.24999999999999994</v>
      </c>
      <c r="J2325" s="30">
        <v>4750</v>
      </c>
      <c r="K2325" s="31">
        <f t="shared" si="18"/>
        <v>1187.4999999999998</v>
      </c>
      <c r="L2325" s="31">
        <f t="shared" si="19"/>
        <v>474.99999999999994</v>
      </c>
      <c r="M2325" s="32">
        <v>0.4</v>
      </c>
      <c r="O2325" s="37"/>
      <c r="P2325" s="35"/>
      <c r="Q2325" s="33"/>
      <c r="R2325" s="34"/>
    </row>
    <row r="2326" spans="1:18" ht="15.75" customHeight="1">
      <c r="A2326" s="22"/>
      <c r="B2326" s="27" t="s">
        <v>21</v>
      </c>
      <c r="C2326" s="27">
        <v>1185732</v>
      </c>
      <c r="D2326" s="28">
        <v>44257</v>
      </c>
      <c r="E2326" s="27" t="s">
        <v>53</v>
      </c>
      <c r="F2326" s="27" t="s">
        <v>95</v>
      </c>
      <c r="G2326" s="27" t="s">
        <v>96</v>
      </c>
      <c r="H2326" s="27" t="s">
        <v>28</v>
      </c>
      <c r="I2326" s="29">
        <v>0.40000000000000008</v>
      </c>
      <c r="J2326" s="30">
        <v>5250</v>
      </c>
      <c r="K2326" s="31">
        <f t="shared" si="18"/>
        <v>2100.0000000000005</v>
      </c>
      <c r="L2326" s="31">
        <f t="shared" si="19"/>
        <v>735.00000000000011</v>
      </c>
      <c r="M2326" s="32">
        <v>0.35</v>
      </c>
      <c r="O2326" s="37"/>
      <c r="P2326" s="35"/>
      <c r="Q2326" s="33"/>
      <c r="R2326" s="34"/>
    </row>
    <row r="2327" spans="1:18" ht="15.75" customHeight="1">
      <c r="A2327" s="22"/>
      <c r="B2327" s="27" t="s">
        <v>21</v>
      </c>
      <c r="C2327" s="27">
        <v>1185732</v>
      </c>
      <c r="D2327" s="28">
        <v>44257</v>
      </c>
      <c r="E2327" s="27" t="s">
        <v>53</v>
      </c>
      <c r="F2327" s="27" t="s">
        <v>95</v>
      </c>
      <c r="G2327" s="27" t="s">
        <v>96</v>
      </c>
      <c r="H2327" s="27" t="s">
        <v>29</v>
      </c>
      <c r="I2327" s="29">
        <v>0.3</v>
      </c>
      <c r="J2327" s="30">
        <v>6250</v>
      </c>
      <c r="K2327" s="31">
        <f t="shared" si="18"/>
        <v>1875</v>
      </c>
      <c r="L2327" s="31">
        <f t="shared" si="19"/>
        <v>937.5</v>
      </c>
      <c r="M2327" s="32">
        <v>0.5</v>
      </c>
      <c r="O2327" s="37"/>
      <c r="P2327" s="35"/>
      <c r="Q2327" s="33"/>
      <c r="R2327" s="34"/>
    </row>
    <row r="2328" spans="1:18" ht="15.75" customHeight="1">
      <c r="A2328" s="22"/>
      <c r="B2328" s="27" t="s">
        <v>21</v>
      </c>
      <c r="C2328" s="27">
        <v>1185732</v>
      </c>
      <c r="D2328" s="28">
        <v>44289</v>
      </c>
      <c r="E2328" s="27" t="s">
        <v>53</v>
      </c>
      <c r="F2328" s="27" t="s">
        <v>95</v>
      </c>
      <c r="G2328" s="27" t="s">
        <v>96</v>
      </c>
      <c r="H2328" s="27" t="s">
        <v>24</v>
      </c>
      <c r="I2328" s="29">
        <v>0.3</v>
      </c>
      <c r="J2328" s="30">
        <v>8750</v>
      </c>
      <c r="K2328" s="31">
        <f t="shared" si="18"/>
        <v>2625</v>
      </c>
      <c r="L2328" s="31">
        <f t="shared" si="19"/>
        <v>1050</v>
      </c>
      <c r="M2328" s="32">
        <v>0.4</v>
      </c>
      <c r="O2328" s="37"/>
      <c r="P2328" s="35"/>
      <c r="Q2328" s="33"/>
      <c r="R2328" s="34"/>
    </row>
    <row r="2329" spans="1:18" ht="15.75" customHeight="1">
      <c r="A2329" s="22"/>
      <c r="B2329" s="27" t="s">
        <v>21</v>
      </c>
      <c r="C2329" s="27">
        <v>1185732</v>
      </c>
      <c r="D2329" s="28">
        <v>44289</v>
      </c>
      <c r="E2329" s="27" t="s">
        <v>53</v>
      </c>
      <c r="F2329" s="27" t="s">
        <v>95</v>
      </c>
      <c r="G2329" s="27" t="s">
        <v>96</v>
      </c>
      <c r="H2329" s="27" t="s">
        <v>25</v>
      </c>
      <c r="I2329" s="29">
        <v>0.3</v>
      </c>
      <c r="J2329" s="30">
        <v>5750</v>
      </c>
      <c r="K2329" s="31">
        <f t="shared" si="18"/>
        <v>1725</v>
      </c>
      <c r="L2329" s="31">
        <f t="shared" si="19"/>
        <v>603.75</v>
      </c>
      <c r="M2329" s="32">
        <v>0.35</v>
      </c>
      <c r="O2329" s="37"/>
      <c r="P2329" s="35"/>
      <c r="Q2329" s="33"/>
      <c r="R2329" s="34"/>
    </row>
    <row r="2330" spans="1:18" ht="15.75" customHeight="1">
      <c r="A2330" s="22"/>
      <c r="B2330" s="27" t="s">
        <v>21</v>
      </c>
      <c r="C2330" s="27">
        <v>1185732</v>
      </c>
      <c r="D2330" s="28">
        <v>44289</v>
      </c>
      <c r="E2330" s="27" t="s">
        <v>53</v>
      </c>
      <c r="F2330" s="27" t="s">
        <v>95</v>
      </c>
      <c r="G2330" s="27" t="s">
        <v>96</v>
      </c>
      <c r="H2330" s="27" t="s">
        <v>26</v>
      </c>
      <c r="I2330" s="29">
        <v>0.2</v>
      </c>
      <c r="J2330" s="30">
        <v>5750</v>
      </c>
      <c r="K2330" s="31">
        <f t="shared" si="18"/>
        <v>1150</v>
      </c>
      <c r="L2330" s="31">
        <f t="shared" si="19"/>
        <v>460</v>
      </c>
      <c r="M2330" s="32">
        <v>0.4</v>
      </c>
      <c r="O2330" s="37"/>
      <c r="P2330" s="35"/>
      <c r="Q2330" s="33"/>
      <c r="R2330" s="34"/>
    </row>
    <row r="2331" spans="1:18" ht="15.75" customHeight="1">
      <c r="A2331" s="22"/>
      <c r="B2331" s="27" t="s">
        <v>21</v>
      </c>
      <c r="C2331" s="27">
        <v>1185732</v>
      </c>
      <c r="D2331" s="28">
        <v>44289</v>
      </c>
      <c r="E2331" s="27" t="s">
        <v>53</v>
      </c>
      <c r="F2331" s="27" t="s">
        <v>95</v>
      </c>
      <c r="G2331" s="27" t="s">
        <v>96</v>
      </c>
      <c r="H2331" s="27" t="s">
        <v>27</v>
      </c>
      <c r="I2331" s="29">
        <v>0.24999999999999994</v>
      </c>
      <c r="J2331" s="30">
        <v>5000</v>
      </c>
      <c r="K2331" s="31">
        <f t="shared" si="18"/>
        <v>1249.9999999999998</v>
      </c>
      <c r="L2331" s="31">
        <f t="shared" si="19"/>
        <v>499.99999999999994</v>
      </c>
      <c r="M2331" s="32">
        <v>0.4</v>
      </c>
      <c r="O2331" s="37"/>
      <c r="P2331" s="35"/>
      <c r="Q2331" s="33"/>
      <c r="R2331" s="34"/>
    </row>
    <row r="2332" spans="1:18" ht="15.75" customHeight="1">
      <c r="A2332" s="22"/>
      <c r="B2332" s="27" t="s">
        <v>21</v>
      </c>
      <c r="C2332" s="27">
        <v>1185732</v>
      </c>
      <c r="D2332" s="28">
        <v>44289</v>
      </c>
      <c r="E2332" s="27" t="s">
        <v>53</v>
      </c>
      <c r="F2332" s="27" t="s">
        <v>95</v>
      </c>
      <c r="G2332" s="27" t="s">
        <v>96</v>
      </c>
      <c r="H2332" s="27" t="s">
        <v>28</v>
      </c>
      <c r="I2332" s="29">
        <v>0.45</v>
      </c>
      <c r="J2332" s="30">
        <v>5250</v>
      </c>
      <c r="K2332" s="31">
        <f t="shared" si="18"/>
        <v>2362.5</v>
      </c>
      <c r="L2332" s="31">
        <f t="shared" si="19"/>
        <v>826.875</v>
      </c>
      <c r="M2332" s="32">
        <v>0.35</v>
      </c>
      <c r="O2332" s="37"/>
      <c r="P2332" s="35"/>
      <c r="Q2332" s="33"/>
      <c r="R2332" s="34"/>
    </row>
    <row r="2333" spans="1:18" ht="15.75" customHeight="1">
      <c r="A2333" s="22"/>
      <c r="B2333" s="27" t="s">
        <v>21</v>
      </c>
      <c r="C2333" s="27">
        <v>1185732</v>
      </c>
      <c r="D2333" s="28">
        <v>44289</v>
      </c>
      <c r="E2333" s="27" t="s">
        <v>53</v>
      </c>
      <c r="F2333" s="27" t="s">
        <v>95</v>
      </c>
      <c r="G2333" s="27" t="s">
        <v>96</v>
      </c>
      <c r="H2333" s="27" t="s">
        <v>29</v>
      </c>
      <c r="I2333" s="29">
        <v>0.35000000000000003</v>
      </c>
      <c r="J2333" s="30">
        <v>6750</v>
      </c>
      <c r="K2333" s="31">
        <f t="shared" si="18"/>
        <v>2362.5</v>
      </c>
      <c r="L2333" s="31">
        <f t="shared" si="19"/>
        <v>1181.25</v>
      </c>
      <c r="M2333" s="32">
        <v>0.5</v>
      </c>
      <c r="O2333" s="37"/>
      <c r="P2333" s="35"/>
      <c r="Q2333" s="33"/>
      <c r="R2333" s="34"/>
    </row>
    <row r="2334" spans="1:18" ht="15.75" customHeight="1">
      <c r="A2334" s="22"/>
      <c r="B2334" s="27" t="s">
        <v>21</v>
      </c>
      <c r="C2334" s="27">
        <v>1185732</v>
      </c>
      <c r="D2334" s="28">
        <v>44318</v>
      </c>
      <c r="E2334" s="27" t="s">
        <v>53</v>
      </c>
      <c r="F2334" s="27" t="s">
        <v>95</v>
      </c>
      <c r="G2334" s="27" t="s">
        <v>96</v>
      </c>
      <c r="H2334" s="27" t="s">
        <v>24</v>
      </c>
      <c r="I2334" s="29">
        <v>0.45</v>
      </c>
      <c r="J2334" s="30">
        <v>9450</v>
      </c>
      <c r="K2334" s="31">
        <f t="shared" si="18"/>
        <v>4252.5</v>
      </c>
      <c r="L2334" s="31">
        <f t="shared" si="19"/>
        <v>1701</v>
      </c>
      <c r="M2334" s="32">
        <v>0.4</v>
      </c>
      <c r="O2334" s="37"/>
      <c r="P2334" s="35"/>
      <c r="Q2334" s="33"/>
      <c r="R2334" s="34"/>
    </row>
    <row r="2335" spans="1:18" ht="15.75" customHeight="1">
      <c r="A2335" s="22"/>
      <c r="B2335" s="27" t="s">
        <v>21</v>
      </c>
      <c r="C2335" s="27">
        <v>1185732</v>
      </c>
      <c r="D2335" s="28">
        <v>44318</v>
      </c>
      <c r="E2335" s="27" t="s">
        <v>53</v>
      </c>
      <c r="F2335" s="27" t="s">
        <v>95</v>
      </c>
      <c r="G2335" s="27" t="s">
        <v>96</v>
      </c>
      <c r="H2335" s="27" t="s">
        <v>25</v>
      </c>
      <c r="I2335" s="29">
        <v>0.45</v>
      </c>
      <c r="J2335" s="30">
        <v>6500</v>
      </c>
      <c r="K2335" s="31">
        <f t="shared" si="18"/>
        <v>2925</v>
      </c>
      <c r="L2335" s="31">
        <f t="shared" si="19"/>
        <v>1023.7499999999999</v>
      </c>
      <c r="M2335" s="32">
        <v>0.35</v>
      </c>
      <c r="O2335" s="37"/>
      <c r="P2335" s="35"/>
      <c r="Q2335" s="33"/>
      <c r="R2335" s="34"/>
    </row>
    <row r="2336" spans="1:18" ht="15.75" customHeight="1">
      <c r="A2336" s="22"/>
      <c r="B2336" s="27" t="s">
        <v>21</v>
      </c>
      <c r="C2336" s="27">
        <v>1185732</v>
      </c>
      <c r="D2336" s="28">
        <v>44318</v>
      </c>
      <c r="E2336" s="27" t="s">
        <v>53</v>
      </c>
      <c r="F2336" s="27" t="s">
        <v>95</v>
      </c>
      <c r="G2336" s="27" t="s">
        <v>96</v>
      </c>
      <c r="H2336" s="27" t="s">
        <v>26</v>
      </c>
      <c r="I2336" s="29">
        <v>0.4</v>
      </c>
      <c r="J2336" s="30">
        <v>6250</v>
      </c>
      <c r="K2336" s="31">
        <f t="shared" si="18"/>
        <v>2500</v>
      </c>
      <c r="L2336" s="31">
        <f t="shared" si="19"/>
        <v>1000</v>
      </c>
      <c r="M2336" s="32">
        <v>0.4</v>
      </c>
      <c r="O2336" s="37"/>
      <c r="P2336" s="35"/>
      <c r="Q2336" s="33"/>
      <c r="R2336" s="34"/>
    </row>
    <row r="2337" spans="1:18" ht="15.75" customHeight="1">
      <c r="A2337" s="22"/>
      <c r="B2337" s="27" t="s">
        <v>21</v>
      </c>
      <c r="C2337" s="27">
        <v>1185732</v>
      </c>
      <c r="D2337" s="28">
        <v>44318</v>
      </c>
      <c r="E2337" s="27" t="s">
        <v>53</v>
      </c>
      <c r="F2337" s="27" t="s">
        <v>95</v>
      </c>
      <c r="G2337" s="27" t="s">
        <v>96</v>
      </c>
      <c r="H2337" s="27" t="s">
        <v>27</v>
      </c>
      <c r="I2337" s="29">
        <v>0.4</v>
      </c>
      <c r="J2337" s="30">
        <v>5750</v>
      </c>
      <c r="K2337" s="31">
        <f t="shared" si="18"/>
        <v>2300</v>
      </c>
      <c r="L2337" s="31">
        <f t="shared" si="19"/>
        <v>920</v>
      </c>
      <c r="M2337" s="32">
        <v>0.4</v>
      </c>
      <c r="O2337" s="37"/>
      <c r="P2337" s="35"/>
      <c r="Q2337" s="33"/>
      <c r="R2337" s="34"/>
    </row>
    <row r="2338" spans="1:18" ht="15.75" customHeight="1">
      <c r="A2338" s="22"/>
      <c r="B2338" s="27" t="s">
        <v>21</v>
      </c>
      <c r="C2338" s="27">
        <v>1185732</v>
      </c>
      <c r="D2338" s="28">
        <v>44318</v>
      </c>
      <c r="E2338" s="27" t="s">
        <v>53</v>
      </c>
      <c r="F2338" s="27" t="s">
        <v>95</v>
      </c>
      <c r="G2338" s="27" t="s">
        <v>96</v>
      </c>
      <c r="H2338" s="27" t="s">
        <v>28</v>
      </c>
      <c r="I2338" s="29">
        <v>0.49999999999999994</v>
      </c>
      <c r="J2338" s="30">
        <v>6000</v>
      </c>
      <c r="K2338" s="31">
        <f t="shared" si="18"/>
        <v>2999.9999999999995</v>
      </c>
      <c r="L2338" s="31">
        <f t="shared" si="19"/>
        <v>1049.9999999999998</v>
      </c>
      <c r="M2338" s="32">
        <v>0.35</v>
      </c>
      <c r="O2338" s="37"/>
      <c r="P2338" s="35"/>
      <c r="Q2338" s="33"/>
      <c r="R2338" s="34"/>
    </row>
    <row r="2339" spans="1:18" ht="15.75" customHeight="1">
      <c r="A2339" s="22"/>
      <c r="B2339" s="27" t="s">
        <v>21</v>
      </c>
      <c r="C2339" s="27">
        <v>1185732</v>
      </c>
      <c r="D2339" s="28">
        <v>44318</v>
      </c>
      <c r="E2339" s="27" t="s">
        <v>53</v>
      </c>
      <c r="F2339" s="27" t="s">
        <v>95</v>
      </c>
      <c r="G2339" s="27" t="s">
        <v>96</v>
      </c>
      <c r="H2339" s="27" t="s">
        <v>29</v>
      </c>
      <c r="I2339" s="29">
        <v>0.54999999999999993</v>
      </c>
      <c r="J2339" s="30">
        <v>7000</v>
      </c>
      <c r="K2339" s="31">
        <f t="shared" si="18"/>
        <v>3849.9999999999995</v>
      </c>
      <c r="L2339" s="31">
        <f t="shared" si="19"/>
        <v>1924.9999999999998</v>
      </c>
      <c r="M2339" s="32">
        <v>0.5</v>
      </c>
      <c r="O2339" s="37"/>
      <c r="P2339" s="35"/>
      <c r="Q2339" s="33"/>
      <c r="R2339" s="34"/>
    </row>
    <row r="2340" spans="1:18" ht="15.75" customHeight="1">
      <c r="A2340" s="22"/>
      <c r="B2340" s="27" t="s">
        <v>21</v>
      </c>
      <c r="C2340" s="27">
        <v>1185732</v>
      </c>
      <c r="D2340" s="28">
        <v>44351</v>
      </c>
      <c r="E2340" s="27" t="s">
        <v>53</v>
      </c>
      <c r="F2340" s="27" t="s">
        <v>95</v>
      </c>
      <c r="G2340" s="27" t="s">
        <v>96</v>
      </c>
      <c r="H2340" s="27" t="s">
        <v>24</v>
      </c>
      <c r="I2340" s="29">
        <v>0.49999999999999994</v>
      </c>
      <c r="J2340" s="30">
        <v>9500</v>
      </c>
      <c r="K2340" s="31">
        <f t="shared" si="18"/>
        <v>4749.9999999999991</v>
      </c>
      <c r="L2340" s="31">
        <f t="shared" si="19"/>
        <v>1899.9999999999998</v>
      </c>
      <c r="M2340" s="32">
        <v>0.4</v>
      </c>
      <c r="O2340" s="37"/>
      <c r="P2340" s="35"/>
      <c r="Q2340" s="33"/>
      <c r="R2340" s="34"/>
    </row>
    <row r="2341" spans="1:18" ht="15.75" customHeight="1">
      <c r="A2341" s="22"/>
      <c r="B2341" s="27" t="s">
        <v>21</v>
      </c>
      <c r="C2341" s="27">
        <v>1185732</v>
      </c>
      <c r="D2341" s="28">
        <v>44351</v>
      </c>
      <c r="E2341" s="27" t="s">
        <v>53</v>
      </c>
      <c r="F2341" s="27" t="s">
        <v>95</v>
      </c>
      <c r="G2341" s="27" t="s">
        <v>96</v>
      </c>
      <c r="H2341" s="27" t="s">
        <v>25</v>
      </c>
      <c r="I2341" s="29">
        <v>0.45</v>
      </c>
      <c r="J2341" s="30">
        <v>7000</v>
      </c>
      <c r="K2341" s="31">
        <f t="shared" si="18"/>
        <v>3150</v>
      </c>
      <c r="L2341" s="31">
        <f t="shared" si="19"/>
        <v>1102.5</v>
      </c>
      <c r="M2341" s="32">
        <v>0.35</v>
      </c>
      <c r="O2341" s="37"/>
      <c r="P2341" s="35"/>
      <c r="Q2341" s="33"/>
      <c r="R2341" s="34"/>
    </row>
    <row r="2342" spans="1:18" ht="15.75" customHeight="1">
      <c r="A2342" s="22"/>
      <c r="B2342" s="27" t="s">
        <v>21</v>
      </c>
      <c r="C2342" s="27">
        <v>1185732</v>
      </c>
      <c r="D2342" s="28">
        <v>44351</v>
      </c>
      <c r="E2342" s="27" t="s">
        <v>53</v>
      </c>
      <c r="F2342" s="27" t="s">
        <v>95</v>
      </c>
      <c r="G2342" s="27" t="s">
        <v>96</v>
      </c>
      <c r="H2342" s="27" t="s">
        <v>26</v>
      </c>
      <c r="I2342" s="29">
        <v>0.5</v>
      </c>
      <c r="J2342" s="30">
        <v>6750</v>
      </c>
      <c r="K2342" s="31">
        <f t="shared" si="18"/>
        <v>3375</v>
      </c>
      <c r="L2342" s="31">
        <f t="shared" si="19"/>
        <v>1350</v>
      </c>
      <c r="M2342" s="32">
        <v>0.4</v>
      </c>
      <c r="O2342" s="37"/>
      <c r="P2342" s="35"/>
      <c r="Q2342" s="33"/>
      <c r="R2342" s="34"/>
    </row>
    <row r="2343" spans="1:18" ht="15.75" customHeight="1">
      <c r="A2343" s="22"/>
      <c r="B2343" s="27" t="s">
        <v>21</v>
      </c>
      <c r="C2343" s="27">
        <v>1185732</v>
      </c>
      <c r="D2343" s="28">
        <v>44351</v>
      </c>
      <c r="E2343" s="27" t="s">
        <v>53</v>
      </c>
      <c r="F2343" s="27" t="s">
        <v>95</v>
      </c>
      <c r="G2343" s="27" t="s">
        <v>96</v>
      </c>
      <c r="H2343" s="27" t="s">
        <v>27</v>
      </c>
      <c r="I2343" s="29">
        <v>0.5</v>
      </c>
      <c r="J2343" s="30">
        <v>6500</v>
      </c>
      <c r="K2343" s="31">
        <f t="shared" si="18"/>
        <v>3250</v>
      </c>
      <c r="L2343" s="31">
        <f t="shared" si="19"/>
        <v>1300</v>
      </c>
      <c r="M2343" s="32">
        <v>0.4</v>
      </c>
      <c r="O2343" s="37"/>
      <c r="P2343" s="35"/>
      <c r="Q2343" s="33"/>
      <c r="R2343" s="34"/>
    </row>
    <row r="2344" spans="1:18" ht="15.75" customHeight="1">
      <c r="A2344" s="22"/>
      <c r="B2344" s="27" t="s">
        <v>21</v>
      </c>
      <c r="C2344" s="27">
        <v>1185732</v>
      </c>
      <c r="D2344" s="28">
        <v>44351</v>
      </c>
      <c r="E2344" s="27" t="s">
        <v>53</v>
      </c>
      <c r="F2344" s="27" t="s">
        <v>95</v>
      </c>
      <c r="G2344" s="27" t="s">
        <v>96</v>
      </c>
      <c r="H2344" s="27" t="s">
        <v>28</v>
      </c>
      <c r="I2344" s="29">
        <v>0.65</v>
      </c>
      <c r="J2344" s="30">
        <v>6500</v>
      </c>
      <c r="K2344" s="31">
        <f t="shared" si="18"/>
        <v>4225</v>
      </c>
      <c r="L2344" s="31">
        <f t="shared" si="19"/>
        <v>1478.75</v>
      </c>
      <c r="M2344" s="32">
        <v>0.35</v>
      </c>
      <c r="O2344" s="37"/>
      <c r="P2344" s="35"/>
      <c r="Q2344" s="33"/>
      <c r="R2344" s="34"/>
    </row>
    <row r="2345" spans="1:18" ht="15.75" customHeight="1">
      <c r="A2345" s="22"/>
      <c r="B2345" s="27" t="s">
        <v>21</v>
      </c>
      <c r="C2345" s="27">
        <v>1185732</v>
      </c>
      <c r="D2345" s="28">
        <v>44351</v>
      </c>
      <c r="E2345" s="27" t="s">
        <v>53</v>
      </c>
      <c r="F2345" s="27" t="s">
        <v>95</v>
      </c>
      <c r="G2345" s="27" t="s">
        <v>96</v>
      </c>
      <c r="H2345" s="27" t="s">
        <v>29</v>
      </c>
      <c r="I2345" s="29">
        <v>0.70000000000000007</v>
      </c>
      <c r="J2345" s="30">
        <v>8250</v>
      </c>
      <c r="K2345" s="31">
        <f t="shared" si="18"/>
        <v>5775.0000000000009</v>
      </c>
      <c r="L2345" s="31">
        <f t="shared" si="19"/>
        <v>2887.5000000000005</v>
      </c>
      <c r="M2345" s="32">
        <v>0.5</v>
      </c>
      <c r="O2345" s="37"/>
      <c r="P2345" s="35"/>
      <c r="Q2345" s="33"/>
      <c r="R2345" s="34"/>
    </row>
    <row r="2346" spans="1:18" ht="15.75" customHeight="1">
      <c r="A2346" s="22"/>
      <c r="B2346" s="27" t="s">
        <v>21</v>
      </c>
      <c r="C2346" s="27">
        <v>1185732</v>
      </c>
      <c r="D2346" s="28">
        <v>44379</v>
      </c>
      <c r="E2346" s="27" t="s">
        <v>53</v>
      </c>
      <c r="F2346" s="27" t="s">
        <v>95</v>
      </c>
      <c r="G2346" s="27" t="s">
        <v>96</v>
      </c>
      <c r="H2346" s="27" t="s">
        <v>24</v>
      </c>
      <c r="I2346" s="29">
        <v>0.65</v>
      </c>
      <c r="J2346" s="30">
        <v>10500</v>
      </c>
      <c r="K2346" s="31">
        <f t="shared" si="18"/>
        <v>6825</v>
      </c>
      <c r="L2346" s="31">
        <f t="shared" si="19"/>
        <v>2730</v>
      </c>
      <c r="M2346" s="32">
        <v>0.4</v>
      </c>
      <c r="O2346" s="37"/>
      <c r="P2346" s="35"/>
      <c r="Q2346" s="33"/>
      <c r="R2346" s="34"/>
    </row>
    <row r="2347" spans="1:18" ht="15.75" customHeight="1">
      <c r="A2347" s="22"/>
      <c r="B2347" s="27" t="s">
        <v>21</v>
      </c>
      <c r="C2347" s="27">
        <v>1185732</v>
      </c>
      <c r="D2347" s="28">
        <v>44379</v>
      </c>
      <c r="E2347" s="27" t="s">
        <v>53</v>
      </c>
      <c r="F2347" s="27" t="s">
        <v>95</v>
      </c>
      <c r="G2347" s="27" t="s">
        <v>96</v>
      </c>
      <c r="H2347" s="27" t="s">
        <v>25</v>
      </c>
      <c r="I2347" s="29">
        <v>0.60000000000000009</v>
      </c>
      <c r="J2347" s="30">
        <v>8000</v>
      </c>
      <c r="K2347" s="31">
        <f t="shared" si="18"/>
        <v>4800.0000000000009</v>
      </c>
      <c r="L2347" s="31">
        <f t="shared" si="19"/>
        <v>1680.0000000000002</v>
      </c>
      <c r="M2347" s="32">
        <v>0.35</v>
      </c>
      <c r="O2347" s="37"/>
      <c r="P2347" s="35"/>
      <c r="Q2347" s="33"/>
      <c r="R2347" s="34"/>
    </row>
    <row r="2348" spans="1:18" ht="15.75" customHeight="1">
      <c r="A2348" s="22"/>
      <c r="B2348" s="27" t="s">
        <v>21</v>
      </c>
      <c r="C2348" s="27">
        <v>1185732</v>
      </c>
      <c r="D2348" s="28">
        <v>44379</v>
      </c>
      <c r="E2348" s="27" t="s">
        <v>53</v>
      </c>
      <c r="F2348" s="27" t="s">
        <v>95</v>
      </c>
      <c r="G2348" s="27" t="s">
        <v>96</v>
      </c>
      <c r="H2348" s="27" t="s">
        <v>26</v>
      </c>
      <c r="I2348" s="29">
        <v>0.55000000000000004</v>
      </c>
      <c r="J2348" s="30">
        <v>7250</v>
      </c>
      <c r="K2348" s="31">
        <f t="shared" si="18"/>
        <v>3987.5000000000005</v>
      </c>
      <c r="L2348" s="31">
        <f t="shared" si="19"/>
        <v>1595.0000000000002</v>
      </c>
      <c r="M2348" s="32">
        <v>0.4</v>
      </c>
      <c r="O2348" s="37"/>
      <c r="P2348" s="35"/>
      <c r="Q2348" s="33"/>
      <c r="R2348" s="34"/>
    </row>
    <row r="2349" spans="1:18" ht="15.75" customHeight="1">
      <c r="A2349" s="22"/>
      <c r="B2349" s="27" t="s">
        <v>21</v>
      </c>
      <c r="C2349" s="27">
        <v>1185732</v>
      </c>
      <c r="D2349" s="28">
        <v>44379</v>
      </c>
      <c r="E2349" s="27" t="s">
        <v>53</v>
      </c>
      <c r="F2349" s="27" t="s">
        <v>95</v>
      </c>
      <c r="G2349" s="27" t="s">
        <v>96</v>
      </c>
      <c r="H2349" s="27" t="s">
        <v>27</v>
      </c>
      <c r="I2349" s="29">
        <v>0.55000000000000004</v>
      </c>
      <c r="J2349" s="30">
        <v>6750</v>
      </c>
      <c r="K2349" s="31">
        <f t="shared" si="18"/>
        <v>3712.5000000000005</v>
      </c>
      <c r="L2349" s="31">
        <f t="shared" si="19"/>
        <v>1485.0000000000002</v>
      </c>
      <c r="M2349" s="32">
        <v>0.4</v>
      </c>
      <c r="O2349" s="37"/>
      <c r="P2349" s="35"/>
      <c r="Q2349" s="33"/>
      <c r="R2349" s="34"/>
    </row>
    <row r="2350" spans="1:18" ht="15.75" customHeight="1">
      <c r="A2350" s="22"/>
      <c r="B2350" s="27" t="s">
        <v>21</v>
      </c>
      <c r="C2350" s="27">
        <v>1185732</v>
      </c>
      <c r="D2350" s="28">
        <v>44379</v>
      </c>
      <c r="E2350" s="27" t="s">
        <v>53</v>
      </c>
      <c r="F2350" s="27" t="s">
        <v>95</v>
      </c>
      <c r="G2350" s="27" t="s">
        <v>96</v>
      </c>
      <c r="H2350" s="27" t="s">
        <v>28</v>
      </c>
      <c r="I2350" s="29">
        <v>0.65</v>
      </c>
      <c r="J2350" s="30">
        <v>7000</v>
      </c>
      <c r="K2350" s="31">
        <f t="shared" si="18"/>
        <v>4550</v>
      </c>
      <c r="L2350" s="31">
        <f t="shared" si="19"/>
        <v>1592.5</v>
      </c>
      <c r="M2350" s="32">
        <v>0.35</v>
      </c>
      <c r="O2350" s="37"/>
      <c r="P2350" s="35"/>
      <c r="Q2350" s="33"/>
      <c r="R2350" s="34"/>
    </row>
    <row r="2351" spans="1:18" ht="15.75" customHeight="1">
      <c r="A2351" s="22"/>
      <c r="B2351" s="27" t="s">
        <v>21</v>
      </c>
      <c r="C2351" s="27">
        <v>1185732</v>
      </c>
      <c r="D2351" s="28">
        <v>44379</v>
      </c>
      <c r="E2351" s="27" t="s">
        <v>53</v>
      </c>
      <c r="F2351" s="27" t="s">
        <v>95</v>
      </c>
      <c r="G2351" s="27" t="s">
        <v>96</v>
      </c>
      <c r="H2351" s="27" t="s">
        <v>29</v>
      </c>
      <c r="I2351" s="29">
        <v>0.70000000000000007</v>
      </c>
      <c r="J2351" s="30">
        <v>8750</v>
      </c>
      <c r="K2351" s="31">
        <f t="shared" si="18"/>
        <v>6125.0000000000009</v>
      </c>
      <c r="L2351" s="31">
        <f t="shared" si="19"/>
        <v>3062.5000000000005</v>
      </c>
      <c r="M2351" s="32">
        <v>0.5</v>
      </c>
      <c r="O2351" s="37"/>
      <c r="P2351" s="35"/>
      <c r="Q2351" s="33"/>
      <c r="R2351" s="34"/>
    </row>
    <row r="2352" spans="1:18" ht="15.75" customHeight="1">
      <c r="A2352" s="22"/>
      <c r="B2352" s="27" t="s">
        <v>21</v>
      </c>
      <c r="C2352" s="27">
        <v>1185732</v>
      </c>
      <c r="D2352" s="28">
        <v>44411</v>
      </c>
      <c r="E2352" s="27" t="s">
        <v>53</v>
      </c>
      <c r="F2352" s="27" t="s">
        <v>95</v>
      </c>
      <c r="G2352" s="27" t="s">
        <v>96</v>
      </c>
      <c r="H2352" s="27" t="s">
        <v>24</v>
      </c>
      <c r="I2352" s="29">
        <v>0.65</v>
      </c>
      <c r="J2352" s="30">
        <v>10250</v>
      </c>
      <c r="K2352" s="31">
        <f t="shared" si="18"/>
        <v>6662.5</v>
      </c>
      <c r="L2352" s="31">
        <f t="shared" si="19"/>
        <v>2665</v>
      </c>
      <c r="M2352" s="32">
        <v>0.4</v>
      </c>
      <c r="O2352" s="37"/>
      <c r="P2352" s="35"/>
      <c r="Q2352" s="33"/>
      <c r="R2352" s="34"/>
    </row>
    <row r="2353" spans="1:18" ht="15.75" customHeight="1">
      <c r="A2353" s="22"/>
      <c r="B2353" s="27" t="s">
        <v>21</v>
      </c>
      <c r="C2353" s="27">
        <v>1185732</v>
      </c>
      <c r="D2353" s="28">
        <v>44411</v>
      </c>
      <c r="E2353" s="27" t="s">
        <v>53</v>
      </c>
      <c r="F2353" s="27" t="s">
        <v>95</v>
      </c>
      <c r="G2353" s="27" t="s">
        <v>96</v>
      </c>
      <c r="H2353" s="27" t="s">
        <v>25</v>
      </c>
      <c r="I2353" s="29">
        <v>0.60000000000000009</v>
      </c>
      <c r="J2353" s="30">
        <v>8000</v>
      </c>
      <c r="K2353" s="31">
        <f t="shared" si="18"/>
        <v>4800.0000000000009</v>
      </c>
      <c r="L2353" s="31">
        <f t="shared" si="19"/>
        <v>1680.0000000000002</v>
      </c>
      <c r="M2353" s="32">
        <v>0.35</v>
      </c>
      <c r="O2353" s="37"/>
      <c r="P2353" s="35"/>
      <c r="Q2353" s="33"/>
      <c r="R2353" s="34"/>
    </row>
    <row r="2354" spans="1:18" ht="15.75" customHeight="1">
      <c r="A2354" s="22"/>
      <c r="B2354" s="27" t="s">
        <v>21</v>
      </c>
      <c r="C2354" s="27">
        <v>1185732</v>
      </c>
      <c r="D2354" s="28">
        <v>44411</v>
      </c>
      <c r="E2354" s="27" t="s">
        <v>53</v>
      </c>
      <c r="F2354" s="27" t="s">
        <v>95</v>
      </c>
      <c r="G2354" s="27" t="s">
        <v>96</v>
      </c>
      <c r="H2354" s="27" t="s">
        <v>26</v>
      </c>
      <c r="I2354" s="29">
        <v>0.55000000000000004</v>
      </c>
      <c r="J2354" s="30">
        <v>7250</v>
      </c>
      <c r="K2354" s="31">
        <f t="shared" si="18"/>
        <v>3987.5000000000005</v>
      </c>
      <c r="L2354" s="31">
        <f t="shared" si="19"/>
        <v>1595.0000000000002</v>
      </c>
      <c r="M2354" s="32">
        <v>0.4</v>
      </c>
      <c r="O2354" s="37"/>
      <c r="P2354" s="35"/>
      <c r="Q2354" s="33"/>
      <c r="R2354" s="34"/>
    </row>
    <row r="2355" spans="1:18" ht="15.75" customHeight="1">
      <c r="A2355" s="22"/>
      <c r="B2355" s="27" t="s">
        <v>21</v>
      </c>
      <c r="C2355" s="27">
        <v>1185732</v>
      </c>
      <c r="D2355" s="28">
        <v>44411</v>
      </c>
      <c r="E2355" s="27" t="s">
        <v>53</v>
      </c>
      <c r="F2355" s="27" t="s">
        <v>95</v>
      </c>
      <c r="G2355" s="27" t="s">
        <v>96</v>
      </c>
      <c r="H2355" s="27" t="s">
        <v>27</v>
      </c>
      <c r="I2355" s="29">
        <v>0.45</v>
      </c>
      <c r="J2355" s="30">
        <v>6750</v>
      </c>
      <c r="K2355" s="31">
        <f t="shared" si="18"/>
        <v>3037.5</v>
      </c>
      <c r="L2355" s="31">
        <f t="shared" si="19"/>
        <v>1215</v>
      </c>
      <c r="M2355" s="32">
        <v>0.4</v>
      </c>
      <c r="O2355" s="37"/>
      <c r="P2355" s="35"/>
      <c r="Q2355" s="33"/>
      <c r="R2355" s="34"/>
    </row>
    <row r="2356" spans="1:18" ht="15.75" customHeight="1">
      <c r="A2356" s="22"/>
      <c r="B2356" s="27" t="s">
        <v>21</v>
      </c>
      <c r="C2356" s="27">
        <v>1185732</v>
      </c>
      <c r="D2356" s="28">
        <v>44411</v>
      </c>
      <c r="E2356" s="27" t="s">
        <v>53</v>
      </c>
      <c r="F2356" s="27" t="s">
        <v>95</v>
      </c>
      <c r="G2356" s="27" t="s">
        <v>96</v>
      </c>
      <c r="H2356" s="27" t="s">
        <v>28</v>
      </c>
      <c r="I2356" s="29">
        <v>0.55000000000000004</v>
      </c>
      <c r="J2356" s="30">
        <v>6500</v>
      </c>
      <c r="K2356" s="31">
        <f t="shared" si="18"/>
        <v>3575.0000000000005</v>
      </c>
      <c r="L2356" s="31">
        <f t="shared" si="19"/>
        <v>1251.25</v>
      </c>
      <c r="M2356" s="32">
        <v>0.35</v>
      </c>
      <c r="O2356" s="37"/>
      <c r="P2356" s="35"/>
      <c r="Q2356" s="33"/>
      <c r="R2356" s="34"/>
    </row>
    <row r="2357" spans="1:18" ht="15.75" customHeight="1">
      <c r="A2357" s="22"/>
      <c r="B2357" s="27" t="s">
        <v>21</v>
      </c>
      <c r="C2357" s="27">
        <v>1185732</v>
      </c>
      <c r="D2357" s="28">
        <v>44411</v>
      </c>
      <c r="E2357" s="27" t="s">
        <v>53</v>
      </c>
      <c r="F2357" s="27" t="s">
        <v>95</v>
      </c>
      <c r="G2357" s="27" t="s">
        <v>96</v>
      </c>
      <c r="H2357" s="27" t="s">
        <v>29</v>
      </c>
      <c r="I2357" s="29">
        <v>0.60000000000000009</v>
      </c>
      <c r="J2357" s="30">
        <v>8250</v>
      </c>
      <c r="K2357" s="31">
        <f t="shared" si="18"/>
        <v>4950.0000000000009</v>
      </c>
      <c r="L2357" s="31">
        <f t="shared" si="19"/>
        <v>2475.0000000000005</v>
      </c>
      <c r="M2357" s="32">
        <v>0.5</v>
      </c>
      <c r="O2357" s="37"/>
      <c r="P2357" s="35"/>
      <c r="Q2357" s="33"/>
      <c r="R2357" s="34"/>
    </row>
    <row r="2358" spans="1:18" ht="15.75" customHeight="1">
      <c r="A2358" s="22"/>
      <c r="B2358" s="27" t="s">
        <v>21</v>
      </c>
      <c r="C2358" s="27">
        <v>1185732</v>
      </c>
      <c r="D2358" s="28">
        <v>44441</v>
      </c>
      <c r="E2358" s="27" t="s">
        <v>53</v>
      </c>
      <c r="F2358" s="27" t="s">
        <v>95</v>
      </c>
      <c r="G2358" s="27" t="s">
        <v>96</v>
      </c>
      <c r="H2358" s="27" t="s">
        <v>24</v>
      </c>
      <c r="I2358" s="29">
        <v>0.55000000000000004</v>
      </c>
      <c r="J2358" s="30">
        <v>9250</v>
      </c>
      <c r="K2358" s="31">
        <f t="shared" si="18"/>
        <v>5087.5</v>
      </c>
      <c r="L2358" s="31">
        <f t="shared" si="19"/>
        <v>2035</v>
      </c>
      <c r="M2358" s="32">
        <v>0.4</v>
      </c>
      <c r="O2358" s="37"/>
      <c r="P2358" s="35"/>
      <c r="Q2358" s="33"/>
      <c r="R2358" s="34"/>
    </row>
    <row r="2359" spans="1:18" ht="15.75" customHeight="1">
      <c r="A2359" s="22"/>
      <c r="B2359" s="27" t="s">
        <v>21</v>
      </c>
      <c r="C2359" s="27">
        <v>1185732</v>
      </c>
      <c r="D2359" s="28">
        <v>44441</v>
      </c>
      <c r="E2359" s="27" t="s">
        <v>53</v>
      </c>
      <c r="F2359" s="27" t="s">
        <v>95</v>
      </c>
      <c r="G2359" s="27" t="s">
        <v>96</v>
      </c>
      <c r="H2359" s="27" t="s">
        <v>25</v>
      </c>
      <c r="I2359" s="29">
        <v>0.50000000000000011</v>
      </c>
      <c r="J2359" s="30">
        <v>7250</v>
      </c>
      <c r="K2359" s="31">
        <f t="shared" si="18"/>
        <v>3625.0000000000009</v>
      </c>
      <c r="L2359" s="31">
        <f t="shared" si="19"/>
        <v>1268.7500000000002</v>
      </c>
      <c r="M2359" s="32">
        <v>0.35</v>
      </c>
      <c r="O2359" s="37"/>
      <c r="P2359" s="35"/>
      <c r="Q2359" s="33"/>
      <c r="R2359" s="34"/>
    </row>
    <row r="2360" spans="1:18" ht="15.75" customHeight="1">
      <c r="A2360" s="22"/>
      <c r="B2360" s="27" t="s">
        <v>21</v>
      </c>
      <c r="C2360" s="27">
        <v>1185732</v>
      </c>
      <c r="D2360" s="28">
        <v>44441</v>
      </c>
      <c r="E2360" s="27" t="s">
        <v>53</v>
      </c>
      <c r="F2360" s="27" t="s">
        <v>95</v>
      </c>
      <c r="G2360" s="27" t="s">
        <v>96</v>
      </c>
      <c r="H2360" s="27" t="s">
        <v>26</v>
      </c>
      <c r="I2360" s="29">
        <v>0.30000000000000004</v>
      </c>
      <c r="J2360" s="30">
        <v>6250</v>
      </c>
      <c r="K2360" s="31">
        <f t="shared" si="18"/>
        <v>1875.0000000000002</v>
      </c>
      <c r="L2360" s="31">
        <f t="shared" si="19"/>
        <v>750.00000000000011</v>
      </c>
      <c r="M2360" s="32">
        <v>0.4</v>
      </c>
      <c r="O2360" s="37"/>
      <c r="P2360" s="35"/>
      <c r="Q2360" s="33"/>
      <c r="R2360" s="34"/>
    </row>
    <row r="2361" spans="1:18" ht="15.75" customHeight="1">
      <c r="A2361" s="22"/>
      <c r="B2361" s="27" t="s">
        <v>21</v>
      </c>
      <c r="C2361" s="27">
        <v>1185732</v>
      </c>
      <c r="D2361" s="28">
        <v>44441</v>
      </c>
      <c r="E2361" s="27" t="s">
        <v>53</v>
      </c>
      <c r="F2361" s="27" t="s">
        <v>95</v>
      </c>
      <c r="G2361" s="27" t="s">
        <v>96</v>
      </c>
      <c r="H2361" s="27" t="s">
        <v>27</v>
      </c>
      <c r="I2361" s="29">
        <v>0.30000000000000004</v>
      </c>
      <c r="J2361" s="30">
        <v>6000</v>
      </c>
      <c r="K2361" s="31">
        <f t="shared" si="18"/>
        <v>1800.0000000000002</v>
      </c>
      <c r="L2361" s="31">
        <f t="shared" si="19"/>
        <v>720.00000000000011</v>
      </c>
      <c r="M2361" s="32">
        <v>0.4</v>
      </c>
      <c r="O2361" s="37"/>
      <c r="P2361" s="35"/>
      <c r="Q2361" s="33"/>
      <c r="R2361" s="34"/>
    </row>
    <row r="2362" spans="1:18" ht="15.75" customHeight="1">
      <c r="A2362" s="22"/>
      <c r="B2362" s="27" t="s">
        <v>21</v>
      </c>
      <c r="C2362" s="27">
        <v>1185732</v>
      </c>
      <c r="D2362" s="28">
        <v>44441</v>
      </c>
      <c r="E2362" s="27" t="s">
        <v>53</v>
      </c>
      <c r="F2362" s="27" t="s">
        <v>95</v>
      </c>
      <c r="G2362" s="27" t="s">
        <v>96</v>
      </c>
      <c r="H2362" s="27" t="s">
        <v>28</v>
      </c>
      <c r="I2362" s="29">
        <v>0.4</v>
      </c>
      <c r="J2362" s="30">
        <v>6000</v>
      </c>
      <c r="K2362" s="31">
        <f t="shared" si="18"/>
        <v>2400</v>
      </c>
      <c r="L2362" s="31">
        <f t="shared" si="19"/>
        <v>840</v>
      </c>
      <c r="M2362" s="32">
        <v>0.35</v>
      </c>
      <c r="O2362" s="37"/>
      <c r="P2362" s="35"/>
      <c r="Q2362" s="33"/>
      <c r="R2362" s="34"/>
    </row>
    <row r="2363" spans="1:18" ht="15.75" customHeight="1">
      <c r="A2363" s="22"/>
      <c r="B2363" s="27" t="s">
        <v>21</v>
      </c>
      <c r="C2363" s="27">
        <v>1185732</v>
      </c>
      <c r="D2363" s="28">
        <v>44441</v>
      </c>
      <c r="E2363" s="27" t="s">
        <v>53</v>
      </c>
      <c r="F2363" s="27" t="s">
        <v>95</v>
      </c>
      <c r="G2363" s="27" t="s">
        <v>96</v>
      </c>
      <c r="H2363" s="27" t="s">
        <v>29</v>
      </c>
      <c r="I2363" s="29">
        <v>0.45000000000000007</v>
      </c>
      <c r="J2363" s="30">
        <v>7000</v>
      </c>
      <c r="K2363" s="31">
        <f t="shared" si="18"/>
        <v>3150.0000000000005</v>
      </c>
      <c r="L2363" s="31">
        <f t="shared" si="19"/>
        <v>1575.0000000000002</v>
      </c>
      <c r="M2363" s="32">
        <v>0.5</v>
      </c>
      <c r="O2363" s="37"/>
      <c r="P2363" s="35"/>
      <c r="Q2363" s="33"/>
      <c r="R2363" s="34"/>
    </row>
    <row r="2364" spans="1:18" ht="15.75" customHeight="1">
      <c r="A2364" s="22"/>
      <c r="B2364" s="27" t="s">
        <v>21</v>
      </c>
      <c r="C2364" s="27">
        <v>1185732</v>
      </c>
      <c r="D2364" s="28">
        <v>44473</v>
      </c>
      <c r="E2364" s="27" t="s">
        <v>53</v>
      </c>
      <c r="F2364" s="27" t="s">
        <v>95</v>
      </c>
      <c r="G2364" s="27" t="s">
        <v>96</v>
      </c>
      <c r="H2364" s="27" t="s">
        <v>24</v>
      </c>
      <c r="I2364" s="29">
        <v>0.45000000000000007</v>
      </c>
      <c r="J2364" s="30">
        <v>8750</v>
      </c>
      <c r="K2364" s="31">
        <f t="shared" si="18"/>
        <v>3937.5000000000005</v>
      </c>
      <c r="L2364" s="31">
        <f t="shared" si="19"/>
        <v>1575.0000000000002</v>
      </c>
      <c r="M2364" s="32">
        <v>0.4</v>
      </c>
      <c r="O2364" s="37"/>
      <c r="P2364" s="35"/>
      <c r="Q2364" s="33"/>
      <c r="R2364" s="34"/>
    </row>
    <row r="2365" spans="1:18" ht="15.75" customHeight="1">
      <c r="A2365" s="22"/>
      <c r="B2365" s="27" t="s">
        <v>21</v>
      </c>
      <c r="C2365" s="27">
        <v>1185732</v>
      </c>
      <c r="D2365" s="28">
        <v>44473</v>
      </c>
      <c r="E2365" s="27" t="s">
        <v>53</v>
      </c>
      <c r="F2365" s="27" t="s">
        <v>95</v>
      </c>
      <c r="G2365" s="27" t="s">
        <v>96</v>
      </c>
      <c r="H2365" s="27" t="s">
        <v>25</v>
      </c>
      <c r="I2365" s="29">
        <v>0.35000000000000009</v>
      </c>
      <c r="J2365" s="30">
        <v>7000</v>
      </c>
      <c r="K2365" s="31">
        <f t="shared" si="18"/>
        <v>2450.0000000000005</v>
      </c>
      <c r="L2365" s="31">
        <f t="shared" si="19"/>
        <v>857.50000000000011</v>
      </c>
      <c r="M2365" s="32">
        <v>0.35</v>
      </c>
      <c r="O2365" s="37"/>
      <c r="P2365" s="35"/>
      <c r="Q2365" s="33"/>
      <c r="R2365" s="34"/>
    </row>
    <row r="2366" spans="1:18" ht="15.75" customHeight="1">
      <c r="A2366" s="22"/>
      <c r="B2366" s="27" t="s">
        <v>21</v>
      </c>
      <c r="C2366" s="27">
        <v>1185732</v>
      </c>
      <c r="D2366" s="28">
        <v>44473</v>
      </c>
      <c r="E2366" s="27" t="s">
        <v>53</v>
      </c>
      <c r="F2366" s="27" t="s">
        <v>95</v>
      </c>
      <c r="G2366" s="27" t="s">
        <v>96</v>
      </c>
      <c r="H2366" s="27" t="s">
        <v>26</v>
      </c>
      <c r="I2366" s="29">
        <v>0.35000000000000009</v>
      </c>
      <c r="J2366" s="30">
        <v>5750</v>
      </c>
      <c r="K2366" s="31">
        <f t="shared" si="18"/>
        <v>2012.5000000000005</v>
      </c>
      <c r="L2366" s="31">
        <f t="shared" si="19"/>
        <v>805.00000000000023</v>
      </c>
      <c r="M2366" s="32">
        <v>0.4</v>
      </c>
      <c r="O2366" s="37"/>
      <c r="P2366" s="35"/>
      <c r="Q2366" s="33"/>
      <c r="R2366" s="34"/>
    </row>
    <row r="2367" spans="1:18" ht="15.75" customHeight="1">
      <c r="A2367" s="22"/>
      <c r="B2367" s="27" t="s">
        <v>21</v>
      </c>
      <c r="C2367" s="27">
        <v>1185732</v>
      </c>
      <c r="D2367" s="28">
        <v>44473</v>
      </c>
      <c r="E2367" s="27" t="s">
        <v>53</v>
      </c>
      <c r="F2367" s="27" t="s">
        <v>95</v>
      </c>
      <c r="G2367" s="27" t="s">
        <v>96</v>
      </c>
      <c r="H2367" s="27" t="s">
        <v>27</v>
      </c>
      <c r="I2367" s="29">
        <v>0.35000000000000009</v>
      </c>
      <c r="J2367" s="30">
        <v>5500</v>
      </c>
      <c r="K2367" s="31">
        <f t="shared" si="18"/>
        <v>1925.0000000000005</v>
      </c>
      <c r="L2367" s="31">
        <f t="shared" si="19"/>
        <v>770.00000000000023</v>
      </c>
      <c r="M2367" s="32">
        <v>0.4</v>
      </c>
      <c r="O2367" s="37"/>
      <c r="P2367" s="35"/>
      <c r="Q2367" s="33"/>
      <c r="R2367" s="34"/>
    </row>
    <row r="2368" spans="1:18" ht="15.75" customHeight="1">
      <c r="A2368" s="22"/>
      <c r="B2368" s="27" t="s">
        <v>21</v>
      </c>
      <c r="C2368" s="27">
        <v>1185732</v>
      </c>
      <c r="D2368" s="28">
        <v>44473</v>
      </c>
      <c r="E2368" s="27" t="s">
        <v>53</v>
      </c>
      <c r="F2368" s="27" t="s">
        <v>95</v>
      </c>
      <c r="G2368" s="27" t="s">
        <v>96</v>
      </c>
      <c r="H2368" s="27" t="s">
        <v>28</v>
      </c>
      <c r="I2368" s="29">
        <v>0.45000000000000007</v>
      </c>
      <c r="J2368" s="30">
        <v>5500</v>
      </c>
      <c r="K2368" s="31">
        <f t="shared" si="18"/>
        <v>2475.0000000000005</v>
      </c>
      <c r="L2368" s="31">
        <f t="shared" si="19"/>
        <v>866.25000000000011</v>
      </c>
      <c r="M2368" s="32">
        <v>0.35</v>
      </c>
      <c r="O2368" s="37"/>
      <c r="P2368" s="35"/>
      <c r="Q2368" s="33"/>
      <c r="R2368" s="34"/>
    </row>
    <row r="2369" spans="1:18" ht="15.75" customHeight="1">
      <c r="A2369" s="22"/>
      <c r="B2369" s="27" t="s">
        <v>21</v>
      </c>
      <c r="C2369" s="27">
        <v>1185732</v>
      </c>
      <c r="D2369" s="28">
        <v>44473</v>
      </c>
      <c r="E2369" s="27" t="s">
        <v>53</v>
      </c>
      <c r="F2369" s="27" t="s">
        <v>95</v>
      </c>
      <c r="G2369" s="27" t="s">
        <v>96</v>
      </c>
      <c r="H2369" s="27" t="s">
        <v>29</v>
      </c>
      <c r="I2369" s="29">
        <v>0.5</v>
      </c>
      <c r="J2369" s="30">
        <v>6750</v>
      </c>
      <c r="K2369" s="31">
        <f t="shared" si="18"/>
        <v>3375</v>
      </c>
      <c r="L2369" s="31">
        <f t="shared" si="19"/>
        <v>1687.5</v>
      </c>
      <c r="M2369" s="32">
        <v>0.5</v>
      </c>
      <c r="O2369" s="37"/>
      <c r="P2369" s="35"/>
      <c r="Q2369" s="33"/>
      <c r="R2369" s="34"/>
    </row>
    <row r="2370" spans="1:18" ht="15.75" customHeight="1">
      <c r="A2370" s="22"/>
      <c r="B2370" s="27" t="s">
        <v>21</v>
      </c>
      <c r="C2370" s="27">
        <v>1185732</v>
      </c>
      <c r="D2370" s="28">
        <v>44503</v>
      </c>
      <c r="E2370" s="27" t="s">
        <v>53</v>
      </c>
      <c r="F2370" s="27" t="s">
        <v>95</v>
      </c>
      <c r="G2370" s="27" t="s">
        <v>96</v>
      </c>
      <c r="H2370" s="27" t="s">
        <v>24</v>
      </c>
      <c r="I2370" s="29">
        <v>0.45000000000000007</v>
      </c>
      <c r="J2370" s="30">
        <v>8250</v>
      </c>
      <c r="K2370" s="31">
        <f t="shared" si="18"/>
        <v>3712.5000000000005</v>
      </c>
      <c r="L2370" s="31">
        <f t="shared" si="19"/>
        <v>1485.0000000000002</v>
      </c>
      <c r="M2370" s="32">
        <v>0.4</v>
      </c>
      <c r="O2370" s="37"/>
      <c r="P2370" s="35"/>
      <c r="Q2370" s="33"/>
      <c r="R2370" s="34"/>
    </row>
    <row r="2371" spans="1:18" ht="15.75" customHeight="1">
      <c r="A2371" s="22"/>
      <c r="B2371" s="27" t="s">
        <v>21</v>
      </c>
      <c r="C2371" s="27">
        <v>1185732</v>
      </c>
      <c r="D2371" s="28">
        <v>44503</v>
      </c>
      <c r="E2371" s="27" t="s">
        <v>53</v>
      </c>
      <c r="F2371" s="27" t="s">
        <v>95</v>
      </c>
      <c r="G2371" s="27" t="s">
        <v>96</v>
      </c>
      <c r="H2371" s="27" t="s">
        <v>25</v>
      </c>
      <c r="I2371" s="29">
        <v>0.35000000000000009</v>
      </c>
      <c r="J2371" s="30">
        <v>6500</v>
      </c>
      <c r="K2371" s="31">
        <f t="shared" si="18"/>
        <v>2275.0000000000005</v>
      </c>
      <c r="L2371" s="31">
        <f t="shared" si="19"/>
        <v>796.25000000000011</v>
      </c>
      <c r="M2371" s="32">
        <v>0.35</v>
      </c>
      <c r="O2371" s="37"/>
      <c r="P2371" s="35"/>
      <c r="Q2371" s="33"/>
      <c r="R2371" s="34"/>
    </row>
    <row r="2372" spans="1:18" ht="15.75" customHeight="1">
      <c r="A2372" s="22"/>
      <c r="B2372" s="27" t="s">
        <v>21</v>
      </c>
      <c r="C2372" s="27">
        <v>1185732</v>
      </c>
      <c r="D2372" s="28">
        <v>44503</v>
      </c>
      <c r="E2372" s="27" t="s">
        <v>53</v>
      </c>
      <c r="F2372" s="27" t="s">
        <v>95</v>
      </c>
      <c r="G2372" s="27" t="s">
        <v>96</v>
      </c>
      <c r="H2372" s="27" t="s">
        <v>26</v>
      </c>
      <c r="I2372" s="29">
        <v>0.40000000000000013</v>
      </c>
      <c r="J2372" s="30">
        <v>5950</v>
      </c>
      <c r="K2372" s="31">
        <f t="shared" si="18"/>
        <v>2380.0000000000009</v>
      </c>
      <c r="L2372" s="31">
        <f t="shared" si="19"/>
        <v>952.00000000000045</v>
      </c>
      <c r="M2372" s="32">
        <v>0.4</v>
      </c>
      <c r="O2372" s="37"/>
      <c r="P2372" s="35"/>
      <c r="Q2372" s="33"/>
      <c r="R2372" s="34"/>
    </row>
    <row r="2373" spans="1:18" ht="15.75" customHeight="1">
      <c r="A2373" s="22"/>
      <c r="B2373" s="27" t="s">
        <v>21</v>
      </c>
      <c r="C2373" s="27">
        <v>1185732</v>
      </c>
      <c r="D2373" s="28">
        <v>44503</v>
      </c>
      <c r="E2373" s="27" t="s">
        <v>53</v>
      </c>
      <c r="F2373" s="27" t="s">
        <v>95</v>
      </c>
      <c r="G2373" s="27" t="s">
        <v>96</v>
      </c>
      <c r="H2373" s="27" t="s">
        <v>27</v>
      </c>
      <c r="I2373" s="29">
        <v>0.6000000000000002</v>
      </c>
      <c r="J2373" s="30">
        <v>6500</v>
      </c>
      <c r="K2373" s="31">
        <f t="shared" si="18"/>
        <v>3900.0000000000014</v>
      </c>
      <c r="L2373" s="31">
        <f t="shared" si="19"/>
        <v>1560.0000000000007</v>
      </c>
      <c r="M2373" s="32">
        <v>0.4</v>
      </c>
      <c r="O2373" s="37"/>
      <c r="P2373" s="35"/>
      <c r="Q2373" s="33"/>
      <c r="R2373" s="34"/>
    </row>
    <row r="2374" spans="1:18" ht="15.75" customHeight="1">
      <c r="A2374" s="22"/>
      <c r="B2374" s="27" t="s">
        <v>21</v>
      </c>
      <c r="C2374" s="27">
        <v>1185732</v>
      </c>
      <c r="D2374" s="28">
        <v>44503</v>
      </c>
      <c r="E2374" s="27" t="s">
        <v>53</v>
      </c>
      <c r="F2374" s="27" t="s">
        <v>95</v>
      </c>
      <c r="G2374" s="27" t="s">
        <v>96</v>
      </c>
      <c r="H2374" s="27" t="s">
        <v>28</v>
      </c>
      <c r="I2374" s="29">
        <v>0.75000000000000011</v>
      </c>
      <c r="J2374" s="30">
        <v>6250</v>
      </c>
      <c r="K2374" s="31">
        <f t="shared" si="18"/>
        <v>4687.5000000000009</v>
      </c>
      <c r="L2374" s="31">
        <f t="shared" si="19"/>
        <v>1640.6250000000002</v>
      </c>
      <c r="M2374" s="32">
        <v>0.35</v>
      </c>
      <c r="O2374" s="37"/>
      <c r="P2374" s="35"/>
      <c r="Q2374" s="33"/>
      <c r="R2374" s="34"/>
    </row>
    <row r="2375" spans="1:18" ht="15.75" customHeight="1">
      <c r="A2375" s="22"/>
      <c r="B2375" s="27" t="s">
        <v>21</v>
      </c>
      <c r="C2375" s="27">
        <v>1185732</v>
      </c>
      <c r="D2375" s="28">
        <v>44503</v>
      </c>
      <c r="E2375" s="27" t="s">
        <v>53</v>
      </c>
      <c r="F2375" s="27" t="s">
        <v>95</v>
      </c>
      <c r="G2375" s="27" t="s">
        <v>96</v>
      </c>
      <c r="H2375" s="27" t="s">
        <v>29</v>
      </c>
      <c r="I2375" s="29">
        <v>0.75</v>
      </c>
      <c r="J2375" s="30">
        <v>7250</v>
      </c>
      <c r="K2375" s="31">
        <f t="shared" si="18"/>
        <v>5437.5</v>
      </c>
      <c r="L2375" s="31">
        <f t="shared" si="19"/>
        <v>2718.75</v>
      </c>
      <c r="M2375" s="32">
        <v>0.5</v>
      </c>
      <c r="O2375" s="37"/>
      <c r="P2375" s="35"/>
      <c r="Q2375" s="33"/>
      <c r="R2375" s="34"/>
    </row>
    <row r="2376" spans="1:18" ht="15.75" customHeight="1">
      <c r="A2376" s="22"/>
      <c r="B2376" s="27" t="s">
        <v>21</v>
      </c>
      <c r="C2376" s="27">
        <v>1185732</v>
      </c>
      <c r="D2376" s="28">
        <v>44532</v>
      </c>
      <c r="E2376" s="27" t="s">
        <v>53</v>
      </c>
      <c r="F2376" s="27" t="s">
        <v>95</v>
      </c>
      <c r="G2376" s="27" t="s">
        <v>96</v>
      </c>
      <c r="H2376" s="27" t="s">
        <v>24</v>
      </c>
      <c r="I2376" s="29">
        <v>0.70000000000000007</v>
      </c>
      <c r="J2376" s="30">
        <v>9750</v>
      </c>
      <c r="K2376" s="31">
        <f t="shared" si="18"/>
        <v>6825.0000000000009</v>
      </c>
      <c r="L2376" s="31">
        <f t="shared" si="19"/>
        <v>2730.0000000000005</v>
      </c>
      <c r="M2376" s="32">
        <v>0.4</v>
      </c>
      <c r="O2376" s="37"/>
      <c r="P2376" s="35"/>
      <c r="Q2376" s="33"/>
      <c r="R2376" s="34"/>
    </row>
    <row r="2377" spans="1:18" ht="15.75" customHeight="1">
      <c r="A2377" s="22"/>
      <c r="B2377" s="27" t="s">
        <v>21</v>
      </c>
      <c r="C2377" s="27">
        <v>1185732</v>
      </c>
      <c r="D2377" s="28">
        <v>44532</v>
      </c>
      <c r="E2377" s="27" t="s">
        <v>53</v>
      </c>
      <c r="F2377" s="27" t="s">
        <v>95</v>
      </c>
      <c r="G2377" s="27" t="s">
        <v>96</v>
      </c>
      <c r="H2377" s="27" t="s">
        <v>25</v>
      </c>
      <c r="I2377" s="29">
        <v>0.60000000000000009</v>
      </c>
      <c r="J2377" s="30">
        <v>7750</v>
      </c>
      <c r="K2377" s="31">
        <f t="shared" si="18"/>
        <v>4650.0000000000009</v>
      </c>
      <c r="L2377" s="31">
        <f t="shared" si="19"/>
        <v>1627.5000000000002</v>
      </c>
      <c r="M2377" s="32">
        <v>0.35</v>
      </c>
      <c r="O2377" s="37"/>
      <c r="P2377" s="35"/>
      <c r="Q2377" s="33"/>
      <c r="R2377" s="34"/>
    </row>
    <row r="2378" spans="1:18" ht="15.75" customHeight="1">
      <c r="A2378" s="22"/>
      <c r="B2378" s="27" t="s">
        <v>21</v>
      </c>
      <c r="C2378" s="27">
        <v>1185732</v>
      </c>
      <c r="D2378" s="28">
        <v>44532</v>
      </c>
      <c r="E2378" s="27" t="s">
        <v>53</v>
      </c>
      <c r="F2378" s="27" t="s">
        <v>95</v>
      </c>
      <c r="G2378" s="27" t="s">
        <v>96</v>
      </c>
      <c r="H2378" s="27" t="s">
        <v>26</v>
      </c>
      <c r="I2378" s="29">
        <v>0.60000000000000009</v>
      </c>
      <c r="J2378" s="30">
        <v>7250</v>
      </c>
      <c r="K2378" s="31">
        <f t="shared" si="18"/>
        <v>4350.0000000000009</v>
      </c>
      <c r="L2378" s="31">
        <f t="shared" si="19"/>
        <v>1740.0000000000005</v>
      </c>
      <c r="M2378" s="32">
        <v>0.4</v>
      </c>
      <c r="O2378" s="37"/>
      <c r="P2378" s="35"/>
      <c r="Q2378" s="33"/>
      <c r="R2378" s="34"/>
    </row>
    <row r="2379" spans="1:18" ht="15.75" customHeight="1">
      <c r="A2379" s="22"/>
      <c r="B2379" s="27" t="s">
        <v>21</v>
      </c>
      <c r="C2379" s="27">
        <v>1185732</v>
      </c>
      <c r="D2379" s="28">
        <v>44532</v>
      </c>
      <c r="E2379" s="27" t="s">
        <v>53</v>
      </c>
      <c r="F2379" s="27" t="s">
        <v>95</v>
      </c>
      <c r="G2379" s="27" t="s">
        <v>96</v>
      </c>
      <c r="H2379" s="27" t="s">
        <v>27</v>
      </c>
      <c r="I2379" s="29">
        <v>0.60000000000000009</v>
      </c>
      <c r="J2379" s="30">
        <v>6750</v>
      </c>
      <c r="K2379" s="31">
        <f t="shared" si="18"/>
        <v>4050.0000000000005</v>
      </c>
      <c r="L2379" s="31">
        <f t="shared" si="19"/>
        <v>1620.0000000000002</v>
      </c>
      <c r="M2379" s="32">
        <v>0.4</v>
      </c>
      <c r="O2379" s="37"/>
      <c r="P2379" s="35"/>
      <c r="Q2379" s="33"/>
      <c r="R2379" s="34"/>
    </row>
    <row r="2380" spans="1:18" ht="15.75" customHeight="1">
      <c r="A2380" s="22"/>
      <c r="B2380" s="27" t="s">
        <v>21</v>
      </c>
      <c r="C2380" s="27">
        <v>1185732</v>
      </c>
      <c r="D2380" s="28">
        <v>44532</v>
      </c>
      <c r="E2380" s="27" t="s">
        <v>53</v>
      </c>
      <c r="F2380" s="27" t="s">
        <v>95</v>
      </c>
      <c r="G2380" s="27" t="s">
        <v>96</v>
      </c>
      <c r="H2380" s="27" t="s">
        <v>28</v>
      </c>
      <c r="I2380" s="29">
        <v>0.70000000000000007</v>
      </c>
      <c r="J2380" s="30">
        <v>6750</v>
      </c>
      <c r="K2380" s="31">
        <f t="shared" si="18"/>
        <v>4725</v>
      </c>
      <c r="L2380" s="31">
        <f t="shared" si="19"/>
        <v>1653.75</v>
      </c>
      <c r="M2380" s="32">
        <v>0.35</v>
      </c>
      <c r="O2380" s="37"/>
      <c r="P2380" s="35"/>
      <c r="Q2380" s="33"/>
      <c r="R2380" s="34"/>
    </row>
    <row r="2381" spans="1:18" ht="15.75" customHeight="1">
      <c r="A2381" s="22"/>
      <c r="B2381" s="27" t="s">
        <v>21</v>
      </c>
      <c r="C2381" s="27">
        <v>1185732</v>
      </c>
      <c r="D2381" s="28">
        <v>44532</v>
      </c>
      <c r="E2381" s="27" t="s">
        <v>53</v>
      </c>
      <c r="F2381" s="27" t="s">
        <v>95</v>
      </c>
      <c r="G2381" s="27" t="s">
        <v>96</v>
      </c>
      <c r="H2381" s="27" t="s">
        <v>29</v>
      </c>
      <c r="I2381" s="29">
        <v>0.75</v>
      </c>
      <c r="J2381" s="30">
        <v>7750</v>
      </c>
      <c r="K2381" s="31">
        <f t="shared" si="18"/>
        <v>5812.5</v>
      </c>
      <c r="L2381" s="31">
        <f t="shared" si="19"/>
        <v>2906.25</v>
      </c>
      <c r="M2381" s="32">
        <v>0.5</v>
      </c>
      <c r="O2381" s="37"/>
      <c r="P2381" s="35"/>
      <c r="Q2381" s="33"/>
      <c r="R2381" s="34"/>
    </row>
    <row r="2382" spans="1:18" ht="15.75" customHeight="1">
      <c r="A2382" s="22" t="s">
        <v>46</v>
      </c>
      <c r="B2382" s="27" t="s">
        <v>21</v>
      </c>
      <c r="C2382" s="27">
        <v>1185732</v>
      </c>
      <c r="D2382" s="28">
        <v>44209</v>
      </c>
      <c r="E2382" s="27" t="s">
        <v>53</v>
      </c>
      <c r="F2382" s="27" t="s">
        <v>97</v>
      </c>
      <c r="G2382" s="27" t="s">
        <v>98</v>
      </c>
      <c r="H2382" s="27" t="s">
        <v>24</v>
      </c>
      <c r="I2382" s="29">
        <v>0.35000000000000003</v>
      </c>
      <c r="J2382" s="30">
        <v>7750</v>
      </c>
      <c r="K2382" s="31">
        <f t="shared" si="18"/>
        <v>2712.5000000000005</v>
      </c>
      <c r="L2382" s="31">
        <f t="shared" si="19"/>
        <v>1085.0000000000002</v>
      </c>
      <c r="M2382" s="32">
        <v>0.4</v>
      </c>
      <c r="O2382" s="37"/>
      <c r="P2382" s="35"/>
      <c r="Q2382" s="33"/>
      <c r="R2382" s="34"/>
    </row>
    <row r="2383" spans="1:18" ht="15.75" customHeight="1">
      <c r="A2383" s="22"/>
      <c r="B2383" s="27" t="s">
        <v>21</v>
      </c>
      <c r="C2383" s="27">
        <v>1185732</v>
      </c>
      <c r="D2383" s="28">
        <v>44209</v>
      </c>
      <c r="E2383" s="27" t="s">
        <v>53</v>
      </c>
      <c r="F2383" s="27" t="s">
        <v>97</v>
      </c>
      <c r="G2383" s="27" t="s">
        <v>98</v>
      </c>
      <c r="H2383" s="27" t="s">
        <v>25</v>
      </c>
      <c r="I2383" s="29">
        <v>0.35000000000000003</v>
      </c>
      <c r="J2383" s="30">
        <v>5750</v>
      </c>
      <c r="K2383" s="31">
        <f t="shared" si="18"/>
        <v>2012.5000000000002</v>
      </c>
      <c r="L2383" s="31">
        <f t="shared" si="19"/>
        <v>704.375</v>
      </c>
      <c r="M2383" s="32">
        <v>0.35</v>
      </c>
      <c r="O2383" s="37"/>
      <c r="P2383" s="35"/>
      <c r="Q2383" s="33"/>
      <c r="R2383" s="34"/>
    </row>
    <row r="2384" spans="1:18" ht="15.75" customHeight="1">
      <c r="A2384" s="22"/>
      <c r="B2384" s="27" t="s">
        <v>21</v>
      </c>
      <c r="C2384" s="27">
        <v>1185732</v>
      </c>
      <c r="D2384" s="28">
        <v>44209</v>
      </c>
      <c r="E2384" s="27" t="s">
        <v>53</v>
      </c>
      <c r="F2384" s="27" t="s">
        <v>97</v>
      </c>
      <c r="G2384" s="27" t="s">
        <v>98</v>
      </c>
      <c r="H2384" s="27" t="s">
        <v>26</v>
      </c>
      <c r="I2384" s="29">
        <v>0.25000000000000006</v>
      </c>
      <c r="J2384" s="30">
        <v>5750</v>
      </c>
      <c r="K2384" s="31">
        <f t="shared" si="18"/>
        <v>1437.5000000000002</v>
      </c>
      <c r="L2384" s="31">
        <f t="shared" si="19"/>
        <v>575.00000000000011</v>
      </c>
      <c r="M2384" s="32">
        <v>0.4</v>
      </c>
      <c r="O2384" s="37"/>
      <c r="P2384" s="35"/>
      <c r="Q2384" s="33"/>
      <c r="R2384" s="34"/>
    </row>
    <row r="2385" spans="1:18" ht="15.75" customHeight="1">
      <c r="A2385" s="22"/>
      <c r="B2385" s="27" t="s">
        <v>21</v>
      </c>
      <c r="C2385" s="27">
        <v>1185732</v>
      </c>
      <c r="D2385" s="28">
        <v>44209</v>
      </c>
      <c r="E2385" s="27" t="s">
        <v>53</v>
      </c>
      <c r="F2385" s="27" t="s">
        <v>97</v>
      </c>
      <c r="G2385" s="27" t="s">
        <v>98</v>
      </c>
      <c r="H2385" s="27" t="s">
        <v>27</v>
      </c>
      <c r="I2385" s="29">
        <v>0.3</v>
      </c>
      <c r="J2385" s="30">
        <v>4250</v>
      </c>
      <c r="K2385" s="31">
        <f t="shared" si="18"/>
        <v>1275</v>
      </c>
      <c r="L2385" s="31">
        <f t="shared" si="19"/>
        <v>510</v>
      </c>
      <c r="M2385" s="32">
        <v>0.4</v>
      </c>
      <c r="O2385" s="37"/>
      <c r="P2385" s="35"/>
      <c r="Q2385" s="33"/>
      <c r="R2385" s="34"/>
    </row>
    <row r="2386" spans="1:18" ht="15.75" customHeight="1">
      <c r="A2386" s="22"/>
      <c r="B2386" s="27" t="s">
        <v>21</v>
      </c>
      <c r="C2386" s="27">
        <v>1185732</v>
      </c>
      <c r="D2386" s="28">
        <v>44209</v>
      </c>
      <c r="E2386" s="27" t="s">
        <v>53</v>
      </c>
      <c r="F2386" s="27" t="s">
        <v>97</v>
      </c>
      <c r="G2386" s="27" t="s">
        <v>98</v>
      </c>
      <c r="H2386" s="27" t="s">
        <v>28</v>
      </c>
      <c r="I2386" s="29">
        <v>0.45</v>
      </c>
      <c r="J2386" s="30">
        <v>4750</v>
      </c>
      <c r="K2386" s="31">
        <f t="shared" si="18"/>
        <v>2137.5</v>
      </c>
      <c r="L2386" s="31">
        <f t="shared" si="19"/>
        <v>748.125</v>
      </c>
      <c r="M2386" s="32">
        <v>0.35</v>
      </c>
      <c r="O2386" s="37"/>
      <c r="P2386" s="35"/>
      <c r="Q2386" s="33"/>
      <c r="R2386" s="34"/>
    </row>
    <row r="2387" spans="1:18" ht="15.75" customHeight="1">
      <c r="A2387" s="22"/>
      <c r="B2387" s="27" t="s">
        <v>21</v>
      </c>
      <c r="C2387" s="27">
        <v>1185732</v>
      </c>
      <c r="D2387" s="28">
        <v>44209</v>
      </c>
      <c r="E2387" s="27" t="s">
        <v>53</v>
      </c>
      <c r="F2387" s="27" t="s">
        <v>97</v>
      </c>
      <c r="G2387" s="27" t="s">
        <v>98</v>
      </c>
      <c r="H2387" s="27" t="s">
        <v>29</v>
      </c>
      <c r="I2387" s="29">
        <v>0.35000000000000003</v>
      </c>
      <c r="J2387" s="30">
        <v>5750</v>
      </c>
      <c r="K2387" s="31">
        <f t="shared" si="18"/>
        <v>2012.5000000000002</v>
      </c>
      <c r="L2387" s="31">
        <f t="shared" si="19"/>
        <v>1006.2500000000001</v>
      </c>
      <c r="M2387" s="32">
        <v>0.5</v>
      </c>
      <c r="O2387" s="37"/>
      <c r="P2387" s="35"/>
      <c r="Q2387" s="33"/>
      <c r="R2387" s="34"/>
    </row>
    <row r="2388" spans="1:18" ht="15.75" customHeight="1">
      <c r="A2388" s="22"/>
      <c r="B2388" s="27" t="s">
        <v>21</v>
      </c>
      <c r="C2388" s="27">
        <v>1185732</v>
      </c>
      <c r="D2388" s="28">
        <v>44238</v>
      </c>
      <c r="E2388" s="27" t="s">
        <v>53</v>
      </c>
      <c r="F2388" s="27" t="s">
        <v>97</v>
      </c>
      <c r="G2388" s="27" t="s">
        <v>98</v>
      </c>
      <c r="H2388" s="27" t="s">
        <v>24</v>
      </c>
      <c r="I2388" s="29">
        <v>0.35000000000000003</v>
      </c>
      <c r="J2388" s="30">
        <v>8250</v>
      </c>
      <c r="K2388" s="31">
        <f t="shared" si="18"/>
        <v>2887.5000000000005</v>
      </c>
      <c r="L2388" s="31">
        <f t="shared" si="19"/>
        <v>1155.0000000000002</v>
      </c>
      <c r="M2388" s="32">
        <v>0.4</v>
      </c>
      <c r="O2388" s="37"/>
      <c r="P2388" s="35"/>
      <c r="Q2388" s="33"/>
      <c r="R2388" s="34"/>
    </row>
    <row r="2389" spans="1:18" ht="15.75" customHeight="1">
      <c r="A2389" s="22"/>
      <c r="B2389" s="27" t="s">
        <v>21</v>
      </c>
      <c r="C2389" s="27">
        <v>1185732</v>
      </c>
      <c r="D2389" s="28">
        <v>44238</v>
      </c>
      <c r="E2389" s="27" t="s">
        <v>53</v>
      </c>
      <c r="F2389" s="27" t="s">
        <v>97</v>
      </c>
      <c r="G2389" s="27" t="s">
        <v>98</v>
      </c>
      <c r="H2389" s="27" t="s">
        <v>25</v>
      </c>
      <c r="I2389" s="29">
        <v>0.35000000000000003</v>
      </c>
      <c r="J2389" s="30">
        <v>4750</v>
      </c>
      <c r="K2389" s="31">
        <f t="shared" si="18"/>
        <v>1662.5000000000002</v>
      </c>
      <c r="L2389" s="31">
        <f t="shared" si="19"/>
        <v>581.875</v>
      </c>
      <c r="M2389" s="32">
        <v>0.35</v>
      </c>
      <c r="O2389" s="37"/>
      <c r="P2389" s="35"/>
      <c r="Q2389" s="33"/>
      <c r="R2389" s="34"/>
    </row>
    <row r="2390" spans="1:18" ht="15.75" customHeight="1">
      <c r="A2390" s="22"/>
      <c r="B2390" s="27" t="s">
        <v>21</v>
      </c>
      <c r="C2390" s="27">
        <v>1185732</v>
      </c>
      <c r="D2390" s="28">
        <v>44238</v>
      </c>
      <c r="E2390" s="27" t="s">
        <v>53</v>
      </c>
      <c r="F2390" s="27" t="s">
        <v>97</v>
      </c>
      <c r="G2390" s="27" t="s">
        <v>98</v>
      </c>
      <c r="H2390" s="27" t="s">
        <v>26</v>
      </c>
      <c r="I2390" s="29">
        <v>0.25000000000000006</v>
      </c>
      <c r="J2390" s="30">
        <v>5250</v>
      </c>
      <c r="K2390" s="31">
        <f t="shared" si="18"/>
        <v>1312.5000000000002</v>
      </c>
      <c r="L2390" s="31">
        <f t="shared" si="19"/>
        <v>525.00000000000011</v>
      </c>
      <c r="M2390" s="32">
        <v>0.4</v>
      </c>
      <c r="O2390" s="37"/>
      <c r="P2390" s="35"/>
      <c r="Q2390" s="33"/>
      <c r="R2390" s="34"/>
    </row>
    <row r="2391" spans="1:18" ht="15.75" customHeight="1">
      <c r="A2391" s="22"/>
      <c r="B2391" s="27" t="s">
        <v>21</v>
      </c>
      <c r="C2391" s="27">
        <v>1185732</v>
      </c>
      <c r="D2391" s="28">
        <v>44238</v>
      </c>
      <c r="E2391" s="27" t="s">
        <v>53</v>
      </c>
      <c r="F2391" s="27" t="s">
        <v>97</v>
      </c>
      <c r="G2391" s="27" t="s">
        <v>98</v>
      </c>
      <c r="H2391" s="27" t="s">
        <v>27</v>
      </c>
      <c r="I2391" s="29">
        <v>0.3</v>
      </c>
      <c r="J2391" s="30">
        <v>3750</v>
      </c>
      <c r="K2391" s="31">
        <f t="shared" si="18"/>
        <v>1125</v>
      </c>
      <c r="L2391" s="31">
        <f t="shared" si="19"/>
        <v>450</v>
      </c>
      <c r="M2391" s="32">
        <v>0.4</v>
      </c>
      <c r="O2391" s="37"/>
      <c r="P2391" s="35"/>
      <c r="Q2391" s="33"/>
      <c r="R2391" s="34"/>
    </row>
    <row r="2392" spans="1:18" ht="15.75" customHeight="1">
      <c r="A2392" s="22"/>
      <c r="B2392" s="27" t="s">
        <v>21</v>
      </c>
      <c r="C2392" s="27">
        <v>1185732</v>
      </c>
      <c r="D2392" s="28">
        <v>44238</v>
      </c>
      <c r="E2392" s="27" t="s">
        <v>53</v>
      </c>
      <c r="F2392" s="27" t="s">
        <v>97</v>
      </c>
      <c r="G2392" s="27" t="s">
        <v>98</v>
      </c>
      <c r="H2392" s="27" t="s">
        <v>28</v>
      </c>
      <c r="I2392" s="29">
        <v>0.45</v>
      </c>
      <c r="J2392" s="30">
        <v>4500</v>
      </c>
      <c r="K2392" s="31">
        <f t="shared" si="18"/>
        <v>2025</v>
      </c>
      <c r="L2392" s="31">
        <f t="shared" si="19"/>
        <v>708.75</v>
      </c>
      <c r="M2392" s="32">
        <v>0.35</v>
      </c>
      <c r="O2392" s="37"/>
      <c r="P2392" s="35"/>
      <c r="Q2392" s="33"/>
      <c r="R2392" s="34"/>
    </row>
    <row r="2393" spans="1:18" ht="15.75" customHeight="1">
      <c r="A2393" s="22"/>
      <c r="B2393" s="27" t="s">
        <v>21</v>
      </c>
      <c r="C2393" s="27">
        <v>1185732</v>
      </c>
      <c r="D2393" s="28">
        <v>44238</v>
      </c>
      <c r="E2393" s="27" t="s">
        <v>53</v>
      </c>
      <c r="F2393" s="27" t="s">
        <v>97</v>
      </c>
      <c r="G2393" s="27" t="s">
        <v>98</v>
      </c>
      <c r="H2393" s="27" t="s">
        <v>29</v>
      </c>
      <c r="I2393" s="29">
        <v>0.3</v>
      </c>
      <c r="J2393" s="30">
        <v>5500</v>
      </c>
      <c r="K2393" s="31">
        <f t="shared" si="18"/>
        <v>1650</v>
      </c>
      <c r="L2393" s="31">
        <f t="shared" si="19"/>
        <v>825</v>
      </c>
      <c r="M2393" s="32">
        <v>0.5</v>
      </c>
      <c r="O2393" s="37"/>
      <c r="P2393" s="35"/>
      <c r="Q2393" s="33"/>
      <c r="R2393" s="34"/>
    </row>
    <row r="2394" spans="1:18" ht="15.75" customHeight="1">
      <c r="A2394" s="22"/>
      <c r="B2394" s="27" t="s">
        <v>21</v>
      </c>
      <c r="C2394" s="27">
        <v>1185732</v>
      </c>
      <c r="D2394" s="28">
        <v>44264</v>
      </c>
      <c r="E2394" s="27" t="s">
        <v>53</v>
      </c>
      <c r="F2394" s="27" t="s">
        <v>97</v>
      </c>
      <c r="G2394" s="27" t="s">
        <v>98</v>
      </c>
      <c r="H2394" s="27" t="s">
        <v>24</v>
      </c>
      <c r="I2394" s="29">
        <v>0.3</v>
      </c>
      <c r="J2394" s="30">
        <v>7700</v>
      </c>
      <c r="K2394" s="31">
        <f t="shared" si="18"/>
        <v>2310</v>
      </c>
      <c r="L2394" s="31">
        <f t="shared" si="19"/>
        <v>924</v>
      </c>
      <c r="M2394" s="32">
        <v>0.4</v>
      </c>
      <c r="O2394" s="37"/>
      <c r="P2394" s="35"/>
      <c r="Q2394" s="33"/>
      <c r="R2394" s="34"/>
    </row>
    <row r="2395" spans="1:18" ht="15.75" customHeight="1">
      <c r="A2395" s="22"/>
      <c r="B2395" s="27" t="s">
        <v>21</v>
      </c>
      <c r="C2395" s="27">
        <v>1185732</v>
      </c>
      <c r="D2395" s="28">
        <v>44264</v>
      </c>
      <c r="E2395" s="27" t="s">
        <v>53</v>
      </c>
      <c r="F2395" s="27" t="s">
        <v>97</v>
      </c>
      <c r="G2395" s="27" t="s">
        <v>98</v>
      </c>
      <c r="H2395" s="27" t="s">
        <v>25</v>
      </c>
      <c r="I2395" s="29">
        <v>0.3</v>
      </c>
      <c r="J2395" s="30">
        <v>4500</v>
      </c>
      <c r="K2395" s="31">
        <f t="shared" si="18"/>
        <v>1350</v>
      </c>
      <c r="L2395" s="31">
        <f t="shared" si="19"/>
        <v>472.49999999999994</v>
      </c>
      <c r="M2395" s="32">
        <v>0.35</v>
      </c>
      <c r="O2395" s="37"/>
      <c r="P2395" s="35"/>
      <c r="Q2395" s="33"/>
      <c r="R2395" s="34"/>
    </row>
    <row r="2396" spans="1:18" ht="15.75" customHeight="1">
      <c r="A2396" s="22"/>
      <c r="B2396" s="27" t="s">
        <v>21</v>
      </c>
      <c r="C2396" s="27">
        <v>1185732</v>
      </c>
      <c r="D2396" s="28">
        <v>44264</v>
      </c>
      <c r="E2396" s="27" t="s">
        <v>53</v>
      </c>
      <c r="F2396" s="27" t="s">
        <v>97</v>
      </c>
      <c r="G2396" s="27" t="s">
        <v>98</v>
      </c>
      <c r="H2396" s="27" t="s">
        <v>26</v>
      </c>
      <c r="I2396" s="29">
        <v>0.2</v>
      </c>
      <c r="J2396" s="30">
        <v>4750</v>
      </c>
      <c r="K2396" s="31">
        <f t="shared" si="18"/>
        <v>950</v>
      </c>
      <c r="L2396" s="31">
        <f t="shared" si="19"/>
        <v>380</v>
      </c>
      <c r="M2396" s="32">
        <v>0.4</v>
      </c>
      <c r="O2396" s="37"/>
      <c r="P2396" s="35"/>
      <c r="Q2396" s="33"/>
      <c r="R2396" s="34"/>
    </row>
    <row r="2397" spans="1:18" ht="15.75" customHeight="1">
      <c r="A2397" s="22"/>
      <c r="B2397" s="27" t="s">
        <v>21</v>
      </c>
      <c r="C2397" s="27">
        <v>1185732</v>
      </c>
      <c r="D2397" s="28">
        <v>44264</v>
      </c>
      <c r="E2397" s="27" t="s">
        <v>53</v>
      </c>
      <c r="F2397" s="27" t="s">
        <v>97</v>
      </c>
      <c r="G2397" s="27" t="s">
        <v>98</v>
      </c>
      <c r="H2397" s="27" t="s">
        <v>27</v>
      </c>
      <c r="I2397" s="29">
        <v>0.24999999999999994</v>
      </c>
      <c r="J2397" s="30">
        <v>3250</v>
      </c>
      <c r="K2397" s="31">
        <f t="shared" si="18"/>
        <v>812.49999999999977</v>
      </c>
      <c r="L2397" s="31">
        <f t="shared" si="19"/>
        <v>324.99999999999994</v>
      </c>
      <c r="M2397" s="32">
        <v>0.4</v>
      </c>
      <c r="O2397" s="37"/>
      <c r="P2397" s="35"/>
      <c r="Q2397" s="33"/>
      <c r="R2397" s="34"/>
    </row>
    <row r="2398" spans="1:18" ht="15.75" customHeight="1">
      <c r="A2398" s="22"/>
      <c r="B2398" s="27" t="s">
        <v>21</v>
      </c>
      <c r="C2398" s="27">
        <v>1185732</v>
      </c>
      <c r="D2398" s="28">
        <v>44264</v>
      </c>
      <c r="E2398" s="27" t="s">
        <v>53</v>
      </c>
      <c r="F2398" s="27" t="s">
        <v>97</v>
      </c>
      <c r="G2398" s="27" t="s">
        <v>98</v>
      </c>
      <c r="H2398" s="27" t="s">
        <v>28</v>
      </c>
      <c r="I2398" s="29">
        <v>0.40000000000000008</v>
      </c>
      <c r="J2398" s="30">
        <v>3750</v>
      </c>
      <c r="K2398" s="31">
        <f t="shared" si="18"/>
        <v>1500.0000000000002</v>
      </c>
      <c r="L2398" s="31">
        <f t="shared" si="19"/>
        <v>525</v>
      </c>
      <c r="M2398" s="32">
        <v>0.35</v>
      </c>
      <c r="O2398" s="37"/>
      <c r="P2398" s="35"/>
      <c r="Q2398" s="33"/>
      <c r="R2398" s="34"/>
    </row>
    <row r="2399" spans="1:18" ht="15.75" customHeight="1">
      <c r="A2399" s="22"/>
      <c r="B2399" s="27" t="s">
        <v>21</v>
      </c>
      <c r="C2399" s="27">
        <v>1185732</v>
      </c>
      <c r="D2399" s="28">
        <v>44264</v>
      </c>
      <c r="E2399" s="27" t="s">
        <v>53</v>
      </c>
      <c r="F2399" s="27" t="s">
        <v>97</v>
      </c>
      <c r="G2399" s="27" t="s">
        <v>98</v>
      </c>
      <c r="H2399" s="27" t="s">
        <v>29</v>
      </c>
      <c r="I2399" s="29">
        <v>0.3</v>
      </c>
      <c r="J2399" s="30">
        <v>4750</v>
      </c>
      <c r="K2399" s="31">
        <f t="shared" si="18"/>
        <v>1425</v>
      </c>
      <c r="L2399" s="31">
        <f t="shared" si="19"/>
        <v>712.5</v>
      </c>
      <c r="M2399" s="32">
        <v>0.5</v>
      </c>
      <c r="O2399" s="37"/>
      <c r="P2399" s="35"/>
      <c r="Q2399" s="33"/>
      <c r="R2399" s="34"/>
    </row>
    <row r="2400" spans="1:18" ht="15.75" customHeight="1">
      <c r="A2400" s="22"/>
      <c r="B2400" s="27" t="s">
        <v>21</v>
      </c>
      <c r="C2400" s="27">
        <v>1185732</v>
      </c>
      <c r="D2400" s="28">
        <v>44296</v>
      </c>
      <c r="E2400" s="27" t="s">
        <v>53</v>
      </c>
      <c r="F2400" s="27" t="s">
        <v>97</v>
      </c>
      <c r="G2400" s="27" t="s">
        <v>98</v>
      </c>
      <c r="H2400" s="27" t="s">
        <v>24</v>
      </c>
      <c r="I2400" s="29">
        <v>0.3</v>
      </c>
      <c r="J2400" s="30">
        <v>7250</v>
      </c>
      <c r="K2400" s="31">
        <f t="shared" si="18"/>
        <v>2175</v>
      </c>
      <c r="L2400" s="31">
        <f t="shared" si="19"/>
        <v>870</v>
      </c>
      <c r="M2400" s="32">
        <v>0.4</v>
      </c>
      <c r="O2400" s="37"/>
      <c r="P2400" s="35"/>
      <c r="Q2400" s="33"/>
      <c r="R2400" s="34"/>
    </row>
    <row r="2401" spans="1:18" ht="15.75" customHeight="1">
      <c r="A2401" s="22"/>
      <c r="B2401" s="27" t="s">
        <v>21</v>
      </c>
      <c r="C2401" s="27">
        <v>1185732</v>
      </c>
      <c r="D2401" s="28">
        <v>44296</v>
      </c>
      <c r="E2401" s="27" t="s">
        <v>53</v>
      </c>
      <c r="F2401" s="27" t="s">
        <v>97</v>
      </c>
      <c r="G2401" s="27" t="s">
        <v>98</v>
      </c>
      <c r="H2401" s="27" t="s">
        <v>25</v>
      </c>
      <c r="I2401" s="29">
        <v>0.3</v>
      </c>
      <c r="J2401" s="30">
        <v>4250</v>
      </c>
      <c r="K2401" s="31">
        <f t="shared" si="18"/>
        <v>1275</v>
      </c>
      <c r="L2401" s="31">
        <f t="shared" si="19"/>
        <v>446.25</v>
      </c>
      <c r="M2401" s="32">
        <v>0.35</v>
      </c>
      <c r="O2401" s="37"/>
      <c r="P2401" s="35"/>
      <c r="Q2401" s="33"/>
      <c r="R2401" s="34"/>
    </row>
    <row r="2402" spans="1:18" ht="15.75" customHeight="1">
      <c r="A2402" s="22"/>
      <c r="B2402" s="27" t="s">
        <v>21</v>
      </c>
      <c r="C2402" s="27">
        <v>1185732</v>
      </c>
      <c r="D2402" s="28">
        <v>44296</v>
      </c>
      <c r="E2402" s="27" t="s">
        <v>53</v>
      </c>
      <c r="F2402" s="27" t="s">
        <v>97</v>
      </c>
      <c r="G2402" s="27" t="s">
        <v>98</v>
      </c>
      <c r="H2402" s="27" t="s">
        <v>26</v>
      </c>
      <c r="I2402" s="29">
        <v>0.2</v>
      </c>
      <c r="J2402" s="30">
        <v>4250</v>
      </c>
      <c r="K2402" s="31">
        <f t="shared" si="18"/>
        <v>850</v>
      </c>
      <c r="L2402" s="31">
        <f t="shared" si="19"/>
        <v>340</v>
      </c>
      <c r="M2402" s="32">
        <v>0.4</v>
      </c>
      <c r="O2402" s="37"/>
      <c r="P2402" s="35"/>
      <c r="Q2402" s="33"/>
      <c r="R2402" s="34"/>
    </row>
    <row r="2403" spans="1:18" ht="15.75" customHeight="1">
      <c r="A2403" s="22"/>
      <c r="B2403" s="27" t="s">
        <v>21</v>
      </c>
      <c r="C2403" s="27">
        <v>1185732</v>
      </c>
      <c r="D2403" s="28">
        <v>44296</v>
      </c>
      <c r="E2403" s="27" t="s">
        <v>53</v>
      </c>
      <c r="F2403" s="27" t="s">
        <v>97</v>
      </c>
      <c r="G2403" s="27" t="s">
        <v>98</v>
      </c>
      <c r="H2403" s="27" t="s">
        <v>27</v>
      </c>
      <c r="I2403" s="29">
        <v>0.24999999999999994</v>
      </c>
      <c r="J2403" s="30">
        <v>3500</v>
      </c>
      <c r="K2403" s="31">
        <f t="shared" si="18"/>
        <v>874.99999999999977</v>
      </c>
      <c r="L2403" s="31">
        <f t="shared" si="19"/>
        <v>349.99999999999994</v>
      </c>
      <c r="M2403" s="32">
        <v>0.4</v>
      </c>
      <c r="O2403" s="37"/>
      <c r="P2403" s="35"/>
      <c r="Q2403" s="33"/>
      <c r="R2403" s="34"/>
    </row>
    <row r="2404" spans="1:18" ht="15.75" customHeight="1">
      <c r="A2404" s="22"/>
      <c r="B2404" s="27" t="s">
        <v>21</v>
      </c>
      <c r="C2404" s="27">
        <v>1185732</v>
      </c>
      <c r="D2404" s="28">
        <v>44296</v>
      </c>
      <c r="E2404" s="27" t="s">
        <v>53</v>
      </c>
      <c r="F2404" s="27" t="s">
        <v>97</v>
      </c>
      <c r="G2404" s="27" t="s">
        <v>98</v>
      </c>
      <c r="H2404" s="27" t="s">
        <v>28</v>
      </c>
      <c r="I2404" s="29">
        <v>0.45</v>
      </c>
      <c r="J2404" s="30">
        <v>3750</v>
      </c>
      <c r="K2404" s="31">
        <f t="shared" si="18"/>
        <v>1687.5</v>
      </c>
      <c r="L2404" s="31">
        <f t="shared" si="19"/>
        <v>590.625</v>
      </c>
      <c r="M2404" s="32">
        <v>0.35</v>
      </c>
      <c r="O2404" s="37"/>
      <c r="P2404" s="35"/>
      <c r="Q2404" s="33"/>
      <c r="R2404" s="34"/>
    </row>
    <row r="2405" spans="1:18" ht="15.75" customHeight="1">
      <c r="A2405" s="22"/>
      <c r="B2405" s="27" t="s">
        <v>21</v>
      </c>
      <c r="C2405" s="27">
        <v>1185732</v>
      </c>
      <c r="D2405" s="28">
        <v>44296</v>
      </c>
      <c r="E2405" s="27" t="s">
        <v>53</v>
      </c>
      <c r="F2405" s="27" t="s">
        <v>97</v>
      </c>
      <c r="G2405" s="27" t="s">
        <v>98</v>
      </c>
      <c r="H2405" s="27" t="s">
        <v>29</v>
      </c>
      <c r="I2405" s="29">
        <v>0.35000000000000003</v>
      </c>
      <c r="J2405" s="30">
        <v>5250</v>
      </c>
      <c r="K2405" s="31">
        <f t="shared" si="18"/>
        <v>1837.5000000000002</v>
      </c>
      <c r="L2405" s="31">
        <f t="shared" si="19"/>
        <v>918.75000000000011</v>
      </c>
      <c r="M2405" s="32">
        <v>0.5</v>
      </c>
      <c r="O2405" s="37"/>
      <c r="P2405" s="35"/>
      <c r="Q2405" s="33"/>
      <c r="R2405" s="34"/>
    </row>
    <row r="2406" spans="1:18" ht="15.75" customHeight="1">
      <c r="A2406" s="22"/>
      <c r="B2406" s="27" t="s">
        <v>21</v>
      </c>
      <c r="C2406" s="27">
        <v>1185732</v>
      </c>
      <c r="D2406" s="28">
        <v>44325</v>
      </c>
      <c r="E2406" s="27" t="s">
        <v>53</v>
      </c>
      <c r="F2406" s="27" t="s">
        <v>97</v>
      </c>
      <c r="G2406" s="27" t="s">
        <v>98</v>
      </c>
      <c r="H2406" s="27" t="s">
        <v>24</v>
      </c>
      <c r="I2406" s="29">
        <v>0.45</v>
      </c>
      <c r="J2406" s="30">
        <v>7950</v>
      </c>
      <c r="K2406" s="31">
        <f t="shared" si="18"/>
        <v>3577.5</v>
      </c>
      <c r="L2406" s="31">
        <f t="shared" si="19"/>
        <v>1431</v>
      </c>
      <c r="M2406" s="32">
        <v>0.4</v>
      </c>
      <c r="O2406" s="37"/>
      <c r="P2406" s="35"/>
      <c r="Q2406" s="33"/>
      <c r="R2406" s="34"/>
    </row>
    <row r="2407" spans="1:18" ht="15.75" customHeight="1">
      <c r="A2407" s="22"/>
      <c r="B2407" s="27" t="s">
        <v>21</v>
      </c>
      <c r="C2407" s="27">
        <v>1185732</v>
      </c>
      <c r="D2407" s="28">
        <v>44325</v>
      </c>
      <c r="E2407" s="27" t="s">
        <v>53</v>
      </c>
      <c r="F2407" s="27" t="s">
        <v>97</v>
      </c>
      <c r="G2407" s="27" t="s">
        <v>98</v>
      </c>
      <c r="H2407" s="27" t="s">
        <v>25</v>
      </c>
      <c r="I2407" s="29">
        <v>0.45</v>
      </c>
      <c r="J2407" s="30">
        <v>5000</v>
      </c>
      <c r="K2407" s="31">
        <f t="shared" si="18"/>
        <v>2250</v>
      </c>
      <c r="L2407" s="31">
        <f t="shared" si="19"/>
        <v>787.5</v>
      </c>
      <c r="M2407" s="32">
        <v>0.35</v>
      </c>
      <c r="O2407" s="37"/>
      <c r="P2407" s="35"/>
      <c r="Q2407" s="33"/>
      <c r="R2407" s="34"/>
    </row>
    <row r="2408" spans="1:18" ht="15.75" customHeight="1">
      <c r="A2408" s="22"/>
      <c r="B2408" s="27" t="s">
        <v>21</v>
      </c>
      <c r="C2408" s="27">
        <v>1185732</v>
      </c>
      <c r="D2408" s="28">
        <v>44325</v>
      </c>
      <c r="E2408" s="27" t="s">
        <v>53</v>
      </c>
      <c r="F2408" s="27" t="s">
        <v>97</v>
      </c>
      <c r="G2408" s="27" t="s">
        <v>98</v>
      </c>
      <c r="H2408" s="27" t="s">
        <v>26</v>
      </c>
      <c r="I2408" s="29">
        <v>0.4</v>
      </c>
      <c r="J2408" s="30">
        <v>4750</v>
      </c>
      <c r="K2408" s="31">
        <f t="shared" si="18"/>
        <v>1900</v>
      </c>
      <c r="L2408" s="31">
        <f t="shared" si="19"/>
        <v>760</v>
      </c>
      <c r="M2408" s="32">
        <v>0.4</v>
      </c>
      <c r="O2408" s="37"/>
      <c r="P2408" s="35"/>
      <c r="Q2408" s="33"/>
      <c r="R2408" s="34"/>
    </row>
    <row r="2409" spans="1:18" ht="15.75" customHeight="1">
      <c r="A2409" s="22"/>
      <c r="B2409" s="27" t="s">
        <v>21</v>
      </c>
      <c r="C2409" s="27">
        <v>1185732</v>
      </c>
      <c r="D2409" s="28">
        <v>44325</v>
      </c>
      <c r="E2409" s="27" t="s">
        <v>53</v>
      </c>
      <c r="F2409" s="27" t="s">
        <v>97</v>
      </c>
      <c r="G2409" s="27" t="s">
        <v>98</v>
      </c>
      <c r="H2409" s="27" t="s">
        <v>27</v>
      </c>
      <c r="I2409" s="29">
        <v>0.4</v>
      </c>
      <c r="J2409" s="30">
        <v>4250</v>
      </c>
      <c r="K2409" s="31">
        <f t="shared" si="18"/>
        <v>1700</v>
      </c>
      <c r="L2409" s="31">
        <f t="shared" si="19"/>
        <v>680</v>
      </c>
      <c r="M2409" s="32">
        <v>0.4</v>
      </c>
      <c r="O2409" s="37"/>
      <c r="P2409" s="35"/>
      <c r="Q2409" s="33"/>
      <c r="R2409" s="34"/>
    </row>
    <row r="2410" spans="1:18" ht="15.75" customHeight="1">
      <c r="A2410" s="22"/>
      <c r="B2410" s="27" t="s">
        <v>21</v>
      </c>
      <c r="C2410" s="27">
        <v>1185732</v>
      </c>
      <c r="D2410" s="28">
        <v>44325</v>
      </c>
      <c r="E2410" s="27" t="s">
        <v>53</v>
      </c>
      <c r="F2410" s="27" t="s">
        <v>97</v>
      </c>
      <c r="G2410" s="27" t="s">
        <v>98</v>
      </c>
      <c r="H2410" s="27" t="s">
        <v>28</v>
      </c>
      <c r="I2410" s="29">
        <v>0.49999999999999994</v>
      </c>
      <c r="J2410" s="30">
        <v>4500</v>
      </c>
      <c r="K2410" s="31">
        <f t="shared" si="18"/>
        <v>2249.9999999999995</v>
      </c>
      <c r="L2410" s="31">
        <f t="shared" si="19"/>
        <v>787.49999999999977</v>
      </c>
      <c r="M2410" s="32">
        <v>0.35</v>
      </c>
      <c r="O2410" s="37"/>
      <c r="P2410" s="35"/>
      <c r="Q2410" s="33"/>
      <c r="R2410" s="34"/>
    </row>
    <row r="2411" spans="1:18" ht="15.75" customHeight="1">
      <c r="A2411" s="22"/>
      <c r="B2411" s="27" t="s">
        <v>21</v>
      </c>
      <c r="C2411" s="27">
        <v>1185732</v>
      </c>
      <c r="D2411" s="28">
        <v>44325</v>
      </c>
      <c r="E2411" s="27" t="s">
        <v>53</v>
      </c>
      <c r="F2411" s="27" t="s">
        <v>97</v>
      </c>
      <c r="G2411" s="27" t="s">
        <v>98</v>
      </c>
      <c r="H2411" s="27" t="s">
        <v>29</v>
      </c>
      <c r="I2411" s="29">
        <v>0.54999999999999993</v>
      </c>
      <c r="J2411" s="30">
        <v>5500</v>
      </c>
      <c r="K2411" s="31">
        <f t="shared" si="18"/>
        <v>3024.9999999999995</v>
      </c>
      <c r="L2411" s="31">
        <f t="shared" si="19"/>
        <v>1512.4999999999998</v>
      </c>
      <c r="M2411" s="32">
        <v>0.5</v>
      </c>
      <c r="O2411" s="37"/>
      <c r="P2411" s="35"/>
      <c r="Q2411" s="33"/>
      <c r="R2411" s="34"/>
    </row>
    <row r="2412" spans="1:18" ht="15.75" customHeight="1">
      <c r="A2412" s="22"/>
      <c r="B2412" s="27" t="s">
        <v>21</v>
      </c>
      <c r="C2412" s="27">
        <v>1185732</v>
      </c>
      <c r="D2412" s="28">
        <v>44358</v>
      </c>
      <c r="E2412" s="27" t="s">
        <v>53</v>
      </c>
      <c r="F2412" s="27" t="s">
        <v>97</v>
      </c>
      <c r="G2412" s="27" t="s">
        <v>98</v>
      </c>
      <c r="H2412" s="27" t="s">
        <v>24</v>
      </c>
      <c r="I2412" s="29">
        <v>0.49999999999999994</v>
      </c>
      <c r="J2412" s="30">
        <v>8000</v>
      </c>
      <c r="K2412" s="31">
        <f t="shared" si="18"/>
        <v>3999.9999999999995</v>
      </c>
      <c r="L2412" s="31">
        <f t="shared" si="19"/>
        <v>1600</v>
      </c>
      <c r="M2412" s="32">
        <v>0.4</v>
      </c>
      <c r="O2412" s="37"/>
      <c r="P2412" s="35"/>
      <c r="Q2412" s="33"/>
      <c r="R2412" s="34"/>
    </row>
    <row r="2413" spans="1:18" ht="15.75" customHeight="1">
      <c r="A2413" s="22"/>
      <c r="B2413" s="27" t="s">
        <v>21</v>
      </c>
      <c r="C2413" s="27">
        <v>1185732</v>
      </c>
      <c r="D2413" s="28">
        <v>44358</v>
      </c>
      <c r="E2413" s="27" t="s">
        <v>53</v>
      </c>
      <c r="F2413" s="27" t="s">
        <v>97</v>
      </c>
      <c r="G2413" s="27" t="s">
        <v>98</v>
      </c>
      <c r="H2413" s="27" t="s">
        <v>25</v>
      </c>
      <c r="I2413" s="29">
        <v>0.45</v>
      </c>
      <c r="J2413" s="30">
        <v>5500</v>
      </c>
      <c r="K2413" s="31">
        <f t="shared" si="18"/>
        <v>2475</v>
      </c>
      <c r="L2413" s="31">
        <f t="shared" si="19"/>
        <v>866.25</v>
      </c>
      <c r="M2413" s="32">
        <v>0.35</v>
      </c>
      <c r="O2413" s="37"/>
      <c r="P2413" s="35"/>
      <c r="Q2413" s="33"/>
      <c r="R2413" s="34"/>
    </row>
    <row r="2414" spans="1:18" ht="15.75" customHeight="1">
      <c r="A2414" s="22"/>
      <c r="B2414" s="27" t="s">
        <v>21</v>
      </c>
      <c r="C2414" s="27">
        <v>1185732</v>
      </c>
      <c r="D2414" s="28">
        <v>44358</v>
      </c>
      <c r="E2414" s="27" t="s">
        <v>53</v>
      </c>
      <c r="F2414" s="27" t="s">
        <v>97</v>
      </c>
      <c r="G2414" s="27" t="s">
        <v>98</v>
      </c>
      <c r="H2414" s="27" t="s">
        <v>26</v>
      </c>
      <c r="I2414" s="29">
        <v>0.5</v>
      </c>
      <c r="J2414" s="30">
        <v>5250</v>
      </c>
      <c r="K2414" s="31">
        <f t="shared" si="18"/>
        <v>2625</v>
      </c>
      <c r="L2414" s="31">
        <f t="shared" si="19"/>
        <v>1050</v>
      </c>
      <c r="M2414" s="32">
        <v>0.4</v>
      </c>
      <c r="O2414" s="37"/>
      <c r="P2414" s="35"/>
      <c r="Q2414" s="33"/>
      <c r="R2414" s="34"/>
    </row>
    <row r="2415" spans="1:18" ht="15.75" customHeight="1">
      <c r="A2415" s="22"/>
      <c r="B2415" s="27" t="s">
        <v>21</v>
      </c>
      <c r="C2415" s="27">
        <v>1185732</v>
      </c>
      <c r="D2415" s="28">
        <v>44358</v>
      </c>
      <c r="E2415" s="27" t="s">
        <v>53</v>
      </c>
      <c r="F2415" s="27" t="s">
        <v>97</v>
      </c>
      <c r="G2415" s="27" t="s">
        <v>98</v>
      </c>
      <c r="H2415" s="27" t="s">
        <v>27</v>
      </c>
      <c r="I2415" s="29">
        <v>0.5</v>
      </c>
      <c r="J2415" s="30">
        <v>5000</v>
      </c>
      <c r="K2415" s="31">
        <f t="shared" si="18"/>
        <v>2500</v>
      </c>
      <c r="L2415" s="31">
        <f t="shared" si="19"/>
        <v>1000</v>
      </c>
      <c r="M2415" s="32">
        <v>0.4</v>
      </c>
      <c r="O2415" s="37"/>
      <c r="P2415" s="35"/>
      <c r="Q2415" s="33"/>
      <c r="R2415" s="34"/>
    </row>
    <row r="2416" spans="1:18" ht="15.75" customHeight="1">
      <c r="A2416" s="22"/>
      <c r="B2416" s="27" t="s">
        <v>21</v>
      </c>
      <c r="C2416" s="27">
        <v>1185732</v>
      </c>
      <c r="D2416" s="28">
        <v>44358</v>
      </c>
      <c r="E2416" s="27" t="s">
        <v>53</v>
      </c>
      <c r="F2416" s="27" t="s">
        <v>97</v>
      </c>
      <c r="G2416" s="27" t="s">
        <v>98</v>
      </c>
      <c r="H2416" s="27" t="s">
        <v>28</v>
      </c>
      <c r="I2416" s="29">
        <v>0.65</v>
      </c>
      <c r="J2416" s="30">
        <v>5000</v>
      </c>
      <c r="K2416" s="31">
        <f t="shared" si="18"/>
        <v>3250</v>
      </c>
      <c r="L2416" s="31">
        <f t="shared" si="19"/>
        <v>1137.5</v>
      </c>
      <c r="M2416" s="32">
        <v>0.35</v>
      </c>
      <c r="O2416" s="37"/>
      <c r="P2416" s="35"/>
      <c r="Q2416" s="33"/>
      <c r="R2416" s="34"/>
    </row>
    <row r="2417" spans="1:18" ht="15.75" customHeight="1">
      <c r="A2417" s="22"/>
      <c r="B2417" s="27" t="s">
        <v>21</v>
      </c>
      <c r="C2417" s="27">
        <v>1185732</v>
      </c>
      <c r="D2417" s="28">
        <v>44358</v>
      </c>
      <c r="E2417" s="27" t="s">
        <v>53</v>
      </c>
      <c r="F2417" s="27" t="s">
        <v>97</v>
      </c>
      <c r="G2417" s="27" t="s">
        <v>98</v>
      </c>
      <c r="H2417" s="27" t="s">
        <v>29</v>
      </c>
      <c r="I2417" s="29">
        <v>0.70000000000000007</v>
      </c>
      <c r="J2417" s="30">
        <v>6750</v>
      </c>
      <c r="K2417" s="31">
        <f t="shared" si="18"/>
        <v>4725</v>
      </c>
      <c r="L2417" s="31">
        <f t="shared" si="19"/>
        <v>2362.5</v>
      </c>
      <c r="M2417" s="32">
        <v>0.5</v>
      </c>
      <c r="O2417" s="37"/>
      <c r="P2417" s="35"/>
      <c r="Q2417" s="33"/>
      <c r="R2417" s="34"/>
    </row>
    <row r="2418" spans="1:18" ht="15.75" customHeight="1">
      <c r="A2418" s="22"/>
      <c r="B2418" s="27" t="s">
        <v>21</v>
      </c>
      <c r="C2418" s="27">
        <v>1185732</v>
      </c>
      <c r="D2418" s="28">
        <v>44386</v>
      </c>
      <c r="E2418" s="27" t="s">
        <v>53</v>
      </c>
      <c r="F2418" s="27" t="s">
        <v>97</v>
      </c>
      <c r="G2418" s="27" t="s">
        <v>98</v>
      </c>
      <c r="H2418" s="27" t="s">
        <v>24</v>
      </c>
      <c r="I2418" s="29">
        <v>0.65</v>
      </c>
      <c r="J2418" s="30">
        <v>9000</v>
      </c>
      <c r="K2418" s="31">
        <f t="shared" si="18"/>
        <v>5850</v>
      </c>
      <c r="L2418" s="31">
        <f t="shared" si="19"/>
        <v>2340</v>
      </c>
      <c r="M2418" s="32">
        <v>0.4</v>
      </c>
      <c r="O2418" s="37"/>
      <c r="P2418" s="35"/>
      <c r="Q2418" s="33"/>
      <c r="R2418" s="34"/>
    </row>
    <row r="2419" spans="1:18" ht="15.75" customHeight="1">
      <c r="A2419" s="22"/>
      <c r="B2419" s="27" t="s">
        <v>21</v>
      </c>
      <c r="C2419" s="27">
        <v>1185732</v>
      </c>
      <c r="D2419" s="28">
        <v>44386</v>
      </c>
      <c r="E2419" s="27" t="s">
        <v>53</v>
      </c>
      <c r="F2419" s="27" t="s">
        <v>97</v>
      </c>
      <c r="G2419" s="27" t="s">
        <v>98</v>
      </c>
      <c r="H2419" s="27" t="s">
        <v>25</v>
      </c>
      <c r="I2419" s="29">
        <v>0.60000000000000009</v>
      </c>
      <c r="J2419" s="30">
        <v>6500</v>
      </c>
      <c r="K2419" s="31">
        <f t="shared" si="18"/>
        <v>3900.0000000000005</v>
      </c>
      <c r="L2419" s="31">
        <f t="shared" si="19"/>
        <v>1365</v>
      </c>
      <c r="M2419" s="32">
        <v>0.35</v>
      </c>
      <c r="O2419" s="37"/>
      <c r="P2419" s="35"/>
      <c r="Q2419" s="33"/>
      <c r="R2419" s="34"/>
    </row>
    <row r="2420" spans="1:18" ht="15.75" customHeight="1">
      <c r="A2420" s="22"/>
      <c r="B2420" s="27" t="s">
        <v>21</v>
      </c>
      <c r="C2420" s="27">
        <v>1185732</v>
      </c>
      <c r="D2420" s="28">
        <v>44386</v>
      </c>
      <c r="E2420" s="27" t="s">
        <v>53</v>
      </c>
      <c r="F2420" s="27" t="s">
        <v>97</v>
      </c>
      <c r="G2420" s="27" t="s">
        <v>98</v>
      </c>
      <c r="H2420" s="27" t="s">
        <v>26</v>
      </c>
      <c r="I2420" s="29">
        <v>0.55000000000000004</v>
      </c>
      <c r="J2420" s="30">
        <v>5750</v>
      </c>
      <c r="K2420" s="31">
        <f t="shared" si="18"/>
        <v>3162.5000000000005</v>
      </c>
      <c r="L2420" s="31">
        <f t="shared" si="19"/>
        <v>1265.0000000000002</v>
      </c>
      <c r="M2420" s="32">
        <v>0.4</v>
      </c>
      <c r="O2420" s="37"/>
      <c r="P2420" s="35"/>
      <c r="Q2420" s="33"/>
      <c r="R2420" s="34"/>
    </row>
    <row r="2421" spans="1:18" ht="15.75" customHeight="1">
      <c r="A2421" s="22"/>
      <c r="B2421" s="27" t="s">
        <v>21</v>
      </c>
      <c r="C2421" s="27">
        <v>1185732</v>
      </c>
      <c r="D2421" s="28">
        <v>44386</v>
      </c>
      <c r="E2421" s="27" t="s">
        <v>53</v>
      </c>
      <c r="F2421" s="27" t="s">
        <v>97</v>
      </c>
      <c r="G2421" s="27" t="s">
        <v>98</v>
      </c>
      <c r="H2421" s="27" t="s">
        <v>27</v>
      </c>
      <c r="I2421" s="29">
        <v>0.55000000000000004</v>
      </c>
      <c r="J2421" s="30">
        <v>5250</v>
      </c>
      <c r="K2421" s="31">
        <f t="shared" si="18"/>
        <v>2887.5000000000005</v>
      </c>
      <c r="L2421" s="31">
        <f t="shared" si="19"/>
        <v>1155.0000000000002</v>
      </c>
      <c r="M2421" s="32">
        <v>0.4</v>
      </c>
      <c r="O2421" s="37"/>
      <c r="P2421" s="35"/>
      <c r="Q2421" s="33"/>
      <c r="R2421" s="34"/>
    </row>
    <row r="2422" spans="1:18" ht="15.75" customHeight="1">
      <c r="A2422" s="22"/>
      <c r="B2422" s="27" t="s">
        <v>21</v>
      </c>
      <c r="C2422" s="27">
        <v>1185732</v>
      </c>
      <c r="D2422" s="28">
        <v>44386</v>
      </c>
      <c r="E2422" s="27" t="s">
        <v>53</v>
      </c>
      <c r="F2422" s="27" t="s">
        <v>97</v>
      </c>
      <c r="G2422" s="27" t="s">
        <v>98</v>
      </c>
      <c r="H2422" s="27" t="s">
        <v>28</v>
      </c>
      <c r="I2422" s="29">
        <v>0.65</v>
      </c>
      <c r="J2422" s="30">
        <v>5500</v>
      </c>
      <c r="K2422" s="31">
        <f t="shared" si="18"/>
        <v>3575</v>
      </c>
      <c r="L2422" s="31">
        <f t="shared" si="19"/>
        <v>1251.25</v>
      </c>
      <c r="M2422" s="32">
        <v>0.35</v>
      </c>
      <c r="O2422" s="37"/>
      <c r="P2422" s="35"/>
      <c r="Q2422" s="33"/>
      <c r="R2422" s="34"/>
    </row>
    <row r="2423" spans="1:18" ht="15.75" customHeight="1">
      <c r="A2423" s="22"/>
      <c r="B2423" s="27" t="s">
        <v>21</v>
      </c>
      <c r="C2423" s="27">
        <v>1185732</v>
      </c>
      <c r="D2423" s="28">
        <v>44386</v>
      </c>
      <c r="E2423" s="27" t="s">
        <v>53</v>
      </c>
      <c r="F2423" s="27" t="s">
        <v>97</v>
      </c>
      <c r="G2423" s="27" t="s">
        <v>98</v>
      </c>
      <c r="H2423" s="27" t="s">
        <v>29</v>
      </c>
      <c r="I2423" s="29">
        <v>0.70000000000000007</v>
      </c>
      <c r="J2423" s="30">
        <v>7250</v>
      </c>
      <c r="K2423" s="31">
        <f t="shared" si="18"/>
        <v>5075.0000000000009</v>
      </c>
      <c r="L2423" s="31">
        <f t="shared" si="19"/>
        <v>2537.5000000000005</v>
      </c>
      <c r="M2423" s="32">
        <v>0.5</v>
      </c>
      <c r="O2423" s="37"/>
      <c r="P2423" s="35"/>
      <c r="Q2423" s="33"/>
      <c r="R2423" s="34"/>
    </row>
    <row r="2424" spans="1:18" ht="15.75" customHeight="1">
      <c r="A2424" s="22"/>
      <c r="B2424" s="27" t="s">
        <v>21</v>
      </c>
      <c r="C2424" s="27">
        <v>1185732</v>
      </c>
      <c r="D2424" s="28">
        <v>44418</v>
      </c>
      <c r="E2424" s="27" t="s">
        <v>53</v>
      </c>
      <c r="F2424" s="27" t="s">
        <v>97</v>
      </c>
      <c r="G2424" s="27" t="s">
        <v>98</v>
      </c>
      <c r="H2424" s="27" t="s">
        <v>24</v>
      </c>
      <c r="I2424" s="29">
        <v>0.65</v>
      </c>
      <c r="J2424" s="30">
        <v>8750</v>
      </c>
      <c r="K2424" s="31">
        <f t="shared" si="18"/>
        <v>5687.5</v>
      </c>
      <c r="L2424" s="31">
        <f t="shared" si="19"/>
        <v>2275</v>
      </c>
      <c r="M2424" s="32">
        <v>0.4</v>
      </c>
      <c r="O2424" s="37"/>
      <c r="P2424" s="35"/>
      <c r="Q2424" s="33"/>
      <c r="R2424" s="34"/>
    </row>
    <row r="2425" spans="1:18" ht="15.75" customHeight="1">
      <c r="A2425" s="22"/>
      <c r="B2425" s="27" t="s">
        <v>21</v>
      </c>
      <c r="C2425" s="27">
        <v>1185732</v>
      </c>
      <c r="D2425" s="28">
        <v>44418</v>
      </c>
      <c r="E2425" s="27" t="s">
        <v>53</v>
      </c>
      <c r="F2425" s="27" t="s">
        <v>97</v>
      </c>
      <c r="G2425" s="27" t="s">
        <v>98</v>
      </c>
      <c r="H2425" s="27" t="s">
        <v>25</v>
      </c>
      <c r="I2425" s="29">
        <v>0.60000000000000009</v>
      </c>
      <c r="J2425" s="30">
        <v>6500</v>
      </c>
      <c r="K2425" s="31">
        <f t="shared" si="18"/>
        <v>3900.0000000000005</v>
      </c>
      <c r="L2425" s="31">
        <f t="shared" si="19"/>
        <v>1365</v>
      </c>
      <c r="M2425" s="32">
        <v>0.35</v>
      </c>
      <c r="O2425" s="37"/>
      <c r="P2425" s="35"/>
      <c r="Q2425" s="33"/>
      <c r="R2425" s="34"/>
    </row>
    <row r="2426" spans="1:18" ht="15.75" customHeight="1">
      <c r="A2426" s="22"/>
      <c r="B2426" s="27" t="s">
        <v>21</v>
      </c>
      <c r="C2426" s="27">
        <v>1185732</v>
      </c>
      <c r="D2426" s="28">
        <v>44418</v>
      </c>
      <c r="E2426" s="27" t="s">
        <v>53</v>
      </c>
      <c r="F2426" s="27" t="s">
        <v>97</v>
      </c>
      <c r="G2426" s="27" t="s">
        <v>98</v>
      </c>
      <c r="H2426" s="27" t="s">
        <v>26</v>
      </c>
      <c r="I2426" s="29">
        <v>0.55000000000000004</v>
      </c>
      <c r="J2426" s="30">
        <v>5750</v>
      </c>
      <c r="K2426" s="31">
        <f t="shared" si="18"/>
        <v>3162.5000000000005</v>
      </c>
      <c r="L2426" s="31">
        <f t="shared" si="19"/>
        <v>1265.0000000000002</v>
      </c>
      <c r="M2426" s="32">
        <v>0.4</v>
      </c>
      <c r="O2426" s="37"/>
      <c r="P2426" s="35"/>
      <c r="Q2426" s="33"/>
      <c r="R2426" s="34"/>
    </row>
    <row r="2427" spans="1:18" ht="15.75" customHeight="1">
      <c r="A2427" s="22"/>
      <c r="B2427" s="27" t="s">
        <v>21</v>
      </c>
      <c r="C2427" s="27">
        <v>1185732</v>
      </c>
      <c r="D2427" s="28">
        <v>44418</v>
      </c>
      <c r="E2427" s="27" t="s">
        <v>53</v>
      </c>
      <c r="F2427" s="27" t="s">
        <v>97</v>
      </c>
      <c r="G2427" s="27" t="s">
        <v>98</v>
      </c>
      <c r="H2427" s="27" t="s">
        <v>27</v>
      </c>
      <c r="I2427" s="29">
        <v>0.45</v>
      </c>
      <c r="J2427" s="30">
        <v>5250</v>
      </c>
      <c r="K2427" s="31">
        <f t="shared" si="18"/>
        <v>2362.5</v>
      </c>
      <c r="L2427" s="31">
        <f t="shared" si="19"/>
        <v>945</v>
      </c>
      <c r="M2427" s="32">
        <v>0.4</v>
      </c>
      <c r="O2427" s="37"/>
      <c r="P2427" s="35"/>
      <c r="Q2427" s="33"/>
      <c r="R2427" s="34"/>
    </row>
    <row r="2428" spans="1:18" ht="15.75" customHeight="1">
      <c r="A2428" s="22"/>
      <c r="B2428" s="27" t="s">
        <v>21</v>
      </c>
      <c r="C2428" s="27">
        <v>1185732</v>
      </c>
      <c r="D2428" s="28">
        <v>44418</v>
      </c>
      <c r="E2428" s="27" t="s">
        <v>53</v>
      </c>
      <c r="F2428" s="27" t="s">
        <v>97</v>
      </c>
      <c r="G2428" s="27" t="s">
        <v>98</v>
      </c>
      <c r="H2428" s="27" t="s">
        <v>28</v>
      </c>
      <c r="I2428" s="29">
        <v>0.55000000000000004</v>
      </c>
      <c r="J2428" s="30">
        <v>5000</v>
      </c>
      <c r="K2428" s="31">
        <f t="shared" si="18"/>
        <v>2750</v>
      </c>
      <c r="L2428" s="31">
        <f t="shared" si="19"/>
        <v>962.49999999999989</v>
      </c>
      <c r="M2428" s="32">
        <v>0.35</v>
      </c>
      <c r="O2428" s="37"/>
      <c r="P2428" s="35"/>
      <c r="Q2428" s="33"/>
      <c r="R2428" s="34"/>
    </row>
    <row r="2429" spans="1:18" ht="15.75" customHeight="1">
      <c r="A2429" s="22"/>
      <c r="B2429" s="27" t="s">
        <v>21</v>
      </c>
      <c r="C2429" s="27">
        <v>1185732</v>
      </c>
      <c r="D2429" s="28">
        <v>44418</v>
      </c>
      <c r="E2429" s="27" t="s">
        <v>53</v>
      </c>
      <c r="F2429" s="27" t="s">
        <v>97</v>
      </c>
      <c r="G2429" s="27" t="s">
        <v>98</v>
      </c>
      <c r="H2429" s="27" t="s">
        <v>29</v>
      </c>
      <c r="I2429" s="29">
        <v>0.60000000000000009</v>
      </c>
      <c r="J2429" s="30">
        <v>6750</v>
      </c>
      <c r="K2429" s="31">
        <f t="shared" si="18"/>
        <v>4050.0000000000005</v>
      </c>
      <c r="L2429" s="31">
        <f t="shared" si="19"/>
        <v>2025.0000000000002</v>
      </c>
      <c r="M2429" s="32">
        <v>0.5</v>
      </c>
      <c r="O2429" s="37"/>
      <c r="P2429" s="35"/>
      <c r="Q2429" s="33"/>
      <c r="R2429" s="34"/>
    </row>
    <row r="2430" spans="1:18" ht="15.75" customHeight="1">
      <c r="A2430" s="22"/>
      <c r="B2430" s="27" t="s">
        <v>21</v>
      </c>
      <c r="C2430" s="27">
        <v>1185732</v>
      </c>
      <c r="D2430" s="28">
        <v>44448</v>
      </c>
      <c r="E2430" s="27" t="s">
        <v>53</v>
      </c>
      <c r="F2430" s="27" t="s">
        <v>97</v>
      </c>
      <c r="G2430" s="27" t="s">
        <v>98</v>
      </c>
      <c r="H2430" s="27" t="s">
        <v>24</v>
      </c>
      <c r="I2430" s="29">
        <v>0.55000000000000004</v>
      </c>
      <c r="J2430" s="30">
        <v>7750</v>
      </c>
      <c r="K2430" s="31">
        <f t="shared" si="18"/>
        <v>4262.5</v>
      </c>
      <c r="L2430" s="31">
        <f t="shared" si="19"/>
        <v>1705</v>
      </c>
      <c r="M2430" s="32">
        <v>0.4</v>
      </c>
      <c r="O2430" s="37"/>
      <c r="P2430" s="35"/>
      <c r="Q2430" s="33"/>
      <c r="R2430" s="34"/>
    </row>
    <row r="2431" spans="1:18" ht="15.75" customHeight="1">
      <c r="A2431" s="22"/>
      <c r="B2431" s="27" t="s">
        <v>21</v>
      </c>
      <c r="C2431" s="27">
        <v>1185732</v>
      </c>
      <c r="D2431" s="28">
        <v>44448</v>
      </c>
      <c r="E2431" s="27" t="s">
        <v>53</v>
      </c>
      <c r="F2431" s="27" t="s">
        <v>97</v>
      </c>
      <c r="G2431" s="27" t="s">
        <v>98</v>
      </c>
      <c r="H2431" s="27" t="s">
        <v>25</v>
      </c>
      <c r="I2431" s="29">
        <v>0.50000000000000011</v>
      </c>
      <c r="J2431" s="30">
        <v>5750</v>
      </c>
      <c r="K2431" s="31">
        <f t="shared" si="18"/>
        <v>2875.0000000000005</v>
      </c>
      <c r="L2431" s="31">
        <f t="shared" si="19"/>
        <v>1006.2500000000001</v>
      </c>
      <c r="M2431" s="32">
        <v>0.35</v>
      </c>
      <c r="O2431" s="37"/>
      <c r="P2431" s="35"/>
      <c r="Q2431" s="33"/>
      <c r="R2431" s="34"/>
    </row>
    <row r="2432" spans="1:18" ht="15.75" customHeight="1">
      <c r="A2432" s="22"/>
      <c r="B2432" s="27" t="s">
        <v>21</v>
      </c>
      <c r="C2432" s="27">
        <v>1185732</v>
      </c>
      <c r="D2432" s="28">
        <v>44448</v>
      </c>
      <c r="E2432" s="27" t="s">
        <v>53</v>
      </c>
      <c r="F2432" s="27" t="s">
        <v>97</v>
      </c>
      <c r="G2432" s="27" t="s">
        <v>98</v>
      </c>
      <c r="H2432" s="27" t="s">
        <v>26</v>
      </c>
      <c r="I2432" s="29">
        <v>0.25000000000000006</v>
      </c>
      <c r="J2432" s="30">
        <v>4750</v>
      </c>
      <c r="K2432" s="31">
        <f t="shared" si="18"/>
        <v>1187.5000000000002</v>
      </c>
      <c r="L2432" s="31">
        <f t="shared" si="19"/>
        <v>475.00000000000011</v>
      </c>
      <c r="M2432" s="32">
        <v>0.4</v>
      </c>
      <c r="O2432" s="37"/>
      <c r="P2432" s="35"/>
      <c r="Q2432" s="33"/>
      <c r="R2432" s="34"/>
    </row>
    <row r="2433" spans="1:18" ht="15.75" customHeight="1">
      <c r="A2433" s="22"/>
      <c r="B2433" s="27" t="s">
        <v>21</v>
      </c>
      <c r="C2433" s="27">
        <v>1185732</v>
      </c>
      <c r="D2433" s="28">
        <v>44448</v>
      </c>
      <c r="E2433" s="27" t="s">
        <v>53</v>
      </c>
      <c r="F2433" s="27" t="s">
        <v>97</v>
      </c>
      <c r="G2433" s="27" t="s">
        <v>98</v>
      </c>
      <c r="H2433" s="27" t="s">
        <v>27</v>
      </c>
      <c r="I2433" s="29">
        <v>0.25000000000000006</v>
      </c>
      <c r="J2433" s="30">
        <v>4500</v>
      </c>
      <c r="K2433" s="31">
        <f t="shared" si="18"/>
        <v>1125.0000000000002</v>
      </c>
      <c r="L2433" s="31">
        <f t="shared" si="19"/>
        <v>450.00000000000011</v>
      </c>
      <c r="M2433" s="32">
        <v>0.4</v>
      </c>
      <c r="O2433" s="37"/>
      <c r="P2433" s="35"/>
      <c r="Q2433" s="33"/>
      <c r="R2433" s="34"/>
    </row>
    <row r="2434" spans="1:18" ht="15.75" customHeight="1">
      <c r="A2434" s="22"/>
      <c r="B2434" s="27" t="s">
        <v>21</v>
      </c>
      <c r="C2434" s="27">
        <v>1185732</v>
      </c>
      <c r="D2434" s="28">
        <v>44448</v>
      </c>
      <c r="E2434" s="27" t="s">
        <v>53</v>
      </c>
      <c r="F2434" s="27" t="s">
        <v>97</v>
      </c>
      <c r="G2434" s="27" t="s">
        <v>98</v>
      </c>
      <c r="H2434" s="27" t="s">
        <v>28</v>
      </c>
      <c r="I2434" s="29">
        <v>0.35000000000000003</v>
      </c>
      <c r="J2434" s="30">
        <v>4500</v>
      </c>
      <c r="K2434" s="31">
        <f t="shared" si="18"/>
        <v>1575.0000000000002</v>
      </c>
      <c r="L2434" s="31">
        <f t="shared" si="19"/>
        <v>551.25</v>
      </c>
      <c r="M2434" s="32">
        <v>0.35</v>
      </c>
      <c r="O2434" s="37"/>
      <c r="P2434" s="35"/>
      <c r="Q2434" s="33"/>
      <c r="R2434" s="34"/>
    </row>
    <row r="2435" spans="1:18" ht="15.75" customHeight="1">
      <c r="A2435" s="22"/>
      <c r="B2435" s="27" t="s">
        <v>21</v>
      </c>
      <c r="C2435" s="27">
        <v>1185732</v>
      </c>
      <c r="D2435" s="28">
        <v>44448</v>
      </c>
      <c r="E2435" s="27" t="s">
        <v>53</v>
      </c>
      <c r="F2435" s="27" t="s">
        <v>97</v>
      </c>
      <c r="G2435" s="27" t="s">
        <v>98</v>
      </c>
      <c r="H2435" s="27" t="s">
        <v>29</v>
      </c>
      <c r="I2435" s="29">
        <v>0.40000000000000008</v>
      </c>
      <c r="J2435" s="30">
        <v>5500</v>
      </c>
      <c r="K2435" s="31">
        <f t="shared" si="18"/>
        <v>2200.0000000000005</v>
      </c>
      <c r="L2435" s="31">
        <f t="shared" si="19"/>
        <v>1100.0000000000002</v>
      </c>
      <c r="M2435" s="32">
        <v>0.5</v>
      </c>
      <c r="O2435" s="37"/>
      <c r="P2435" s="35"/>
      <c r="Q2435" s="33"/>
      <c r="R2435" s="34"/>
    </row>
    <row r="2436" spans="1:18" ht="15.75" customHeight="1">
      <c r="A2436" s="22"/>
      <c r="B2436" s="27" t="s">
        <v>21</v>
      </c>
      <c r="C2436" s="27">
        <v>1185732</v>
      </c>
      <c r="D2436" s="28">
        <v>44480</v>
      </c>
      <c r="E2436" s="27" t="s">
        <v>53</v>
      </c>
      <c r="F2436" s="27" t="s">
        <v>97</v>
      </c>
      <c r="G2436" s="27" t="s">
        <v>98</v>
      </c>
      <c r="H2436" s="27" t="s">
        <v>24</v>
      </c>
      <c r="I2436" s="29">
        <v>0.40000000000000008</v>
      </c>
      <c r="J2436" s="30">
        <v>7250</v>
      </c>
      <c r="K2436" s="31">
        <f t="shared" si="18"/>
        <v>2900.0000000000005</v>
      </c>
      <c r="L2436" s="31">
        <f t="shared" si="19"/>
        <v>1160.0000000000002</v>
      </c>
      <c r="M2436" s="32">
        <v>0.4</v>
      </c>
      <c r="O2436" s="37"/>
      <c r="P2436" s="35"/>
      <c r="Q2436" s="33"/>
      <c r="R2436" s="34"/>
    </row>
    <row r="2437" spans="1:18" ht="15.75" customHeight="1">
      <c r="A2437" s="22"/>
      <c r="B2437" s="27" t="s">
        <v>21</v>
      </c>
      <c r="C2437" s="27">
        <v>1185732</v>
      </c>
      <c r="D2437" s="28">
        <v>44480</v>
      </c>
      <c r="E2437" s="27" t="s">
        <v>53</v>
      </c>
      <c r="F2437" s="27" t="s">
        <v>97</v>
      </c>
      <c r="G2437" s="27" t="s">
        <v>98</v>
      </c>
      <c r="H2437" s="27" t="s">
        <v>25</v>
      </c>
      <c r="I2437" s="29">
        <v>0.3000000000000001</v>
      </c>
      <c r="J2437" s="30">
        <v>5500</v>
      </c>
      <c r="K2437" s="31">
        <f t="shared" si="18"/>
        <v>1650.0000000000005</v>
      </c>
      <c r="L2437" s="31">
        <f t="shared" si="19"/>
        <v>577.50000000000011</v>
      </c>
      <c r="M2437" s="32">
        <v>0.35</v>
      </c>
      <c r="O2437" s="37"/>
      <c r="P2437" s="35"/>
      <c r="Q2437" s="33"/>
      <c r="R2437" s="34"/>
    </row>
    <row r="2438" spans="1:18" ht="15.75" customHeight="1">
      <c r="A2438" s="22"/>
      <c r="B2438" s="27" t="s">
        <v>21</v>
      </c>
      <c r="C2438" s="27">
        <v>1185732</v>
      </c>
      <c r="D2438" s="28">
        <v>44480</v>
      </c>
      <c r="E2438" s="27" t="s">
        <v>53</v>
      </c>
      <c r="F2438" s="27" t="s">
        <v>97</v>
      </c>
      <c r="G2438" s="27" t="s">
        <v>98</v>
      </c>
      <c r="H2438" s="27" t="s">
        <v>26</v>
      </c>
      <c r="I2438" s="29">
        <v>0.3000000000000001</v>
      </c>
      <c r="J2438" s="30">
        <v>4250</v>
      </c>
      <c r="K2438" s="31">
        <f t="shared" si="18"/>
        <v>1275.0000000000005</v>
      </c>
      <c r="L2438" s="31">
        <f t="shared" si="19"/>
        <v>510.00000000000023</v>
      </c>
      <c r="M2438" s="32">
        <v>0.4</v>
      </c>
      <c r="O2438" s="37"/>
      <c r="P2438" s="35"/>
      <c r="Q2438" s="33"/>
      <c r="R2438" s="34"/>
    </row>
    <row r="2439" spans="1:18" ht="15.75" customHeight="1">
      <c r="A2439" s="22"/>
      <c r="B2439" s="27" t="s">
        <v>21</v>
      </c>
      <c r="C2439" s="27">
        <v>1185732</v>
      </c>
      <c r="D2439" s="28">
        <v>44480</v>
      </c>
      <c r="E2439" s="27" t="s">
        <v>53</v>
      </c>
      <c r="F2439" s="27" t="s">
        <v>97</v>
      </c>
      <c r="G2439" s="27" t="s">
        <v>98</v>
      </c>
      <c r="H2439" s="27" t="s">
        <v>27</v>
      </c>
      <c r="I2439" s="29">
        <v>0.3000000000000001</v>
      </c>
      <c r="J2439" s="30">
        <v>4000</v>
      </c>
      <c r="K2439" s="31">
        <f t="shared" si="18"/>
        <v>1200.0000000000005</v>
      </c>
      <c r="L2439" s="31">
        <f t="shared" si="19"/>
        <v>480.00000000000023</v>
      </c>
      <c r="M2439" s="32">
        <v>0.4</v>
      </c>
      <c r="O2439" s="37"/>
      <c r="P2439" s="35"/>
      <c r="Q2439" s="33"/>
      <c r="R2439" s="34"/>
    </row>
    <row r="2440" spans="1:18" ht="15.75" customHeight="1">
      <c r="A2440" s="22"/>
      <c r="B2440" s="27" t="s">
        <v>21</v>
      </c>
      <c r="C2440" s="27">
        <v>1185732</v>
      </c>
      <c r="D2440" s="28">
        <v>44480</v>
      </c>
      <c r="E2440" s="27" t="s">
        <v>53</v>
      </c>
      <c r="F2440" s="27" t="s">
        <v>97</v>
      </c>
      <c r="G2440" s="27" t="s">
        <v>98</v>
      </c>
      <c r="H2440" s="27" t="s">
        <v>28</v>
      </c>
      <c r="I2440" s="29">
        <v>0.40000000000000008</v>
      </c>
      <c r="J2440" s="30">
        <v>4000</v>
      </c>
      <c r="K2440" s="31">
        <f t="shared" si="18"/>
        <v>1600.0000000000002</v>
      </c>
      <c r="L2440" s="31">
        <f t="shared" si="19"/>
        <v>560</v>
      </c>
      <c r="M2440" s="32">
        <v>0.35</v>
      </c>
      <c r="O2440" s="37"/>
      <c r="P2440" s="35"/>
      <c r="Q2440" s="33"/>
      <c r="R2440" s="34"/>
    </row>
    <row r="2441" spans="1:18" ht="15.75" customHeight="1">
      <c r="A2441" s="22"/>
      <c r="B2441" s="27" t="s">
        <v>21</v>
      </c>
      <c r="C2441" s="27">
        <v>1185732</v>
      </c>
      <c r="D2441" s="28">
        <v>44480</v>
      </c>
      <c r="E2441" s="27" t="s">
        <v>53</v>
      </c>
      <c r="F2441" s="27" t="s">
        <v>97</v>
      </c>
      <c r="G2441" s="27" t="s">
        <v>98</v>
      </c>
      <c r="H2441" s="27" t="s">
        <v>29</v>
      </c>
      <c r="I2441" s="29">
        <v>0.4</v>
      </c>
      <c r="J2441" s="30">
        <v>5250</v>
      </c>
      <c r="K2441" s="31">
        <f t="shared" si="18"/>
        <v>2100</v>
      </c>
      <c r="L2441" s="31">
        <f t="shared" si="19"/>
        <v>1050</v>
      </c>
      <c r="M2441" s="32">
        <v>0.5</v>
      </c>
      <c r="O2441" s="37"/>
      <c r="P2441" s="35"/>
      <c r="Q2441" s="33"/>
      <c r="R2441" s="34"/>
    </row>
    <row r="2442" spans="1:18" ht="15.75" customHeight="1">
      <c r="A2442" s="22"/>
      <c r="B2442" s="27" t="s">
        <v>21</v>
      </c>
      <c r="C2442" s="27">
        <v>1185732</v>
      </c>
      <c r="D2442" s="28">
        <v>44510</v>
      </c>
      <c r="E2442" s="27" t="s">
        <v>53</v>
      </c>
      <c r="F2442" s="27" t="s">
        <v>97</v>
      </c>
      <c r="G2442" s="27" t="s">
        <v>98</v>
      </c>
      <c r="H2442" s="27" t="s">
        <v>24</v>
      </c>
      <c r="I2442" s="29">
        <v>0.35000000000000009</v>
      </c>
      <c r="J2442" s="30">
        <v>6750</v>
      </c>
      <c r="K2442" s="31">
        <f t="shared" si="18"/>
        <v>2362.5000000000005</v>
      </c>
      <c r="L2442" s="31">
        <f t="shared" si="19"/>
        <v>945.00000000000023</v>
      </c>
      <c r="M2442" s="32">
        <v>0.4</v>
      </c>
      <c r="O2442" s="37"/>
      <c r="P2442" s="35"/>
      <c r="Q2442" s="33"/>
      <c r="R2442" s="34"/>
    </row>
    <row r="2443" spans="1:18" ht="15.75" customHeight="1">
      <c r="A2443" s="22"/>
      <c r="B2443" s="27" t="s">
        <v>21</v>
      </c>
      <c r="C2443" s="27">
        <v>1185732</v>
      </c>
      <c r="D2443" s="28">
        <v>44510</v>
      </c>
      <c r="E2443" s="27" t="s">
        <v>53</v>
      </c>
      <c r="F2443" s="27" t="s">
        <v>97</v>
      </c>
      <c r="G2443" s="27" t="s">
        <v>98</v>
      </c>
      <c r="H2443" s="27" t="s">
        <v>25</v>
      </c>
      <c r="I2443" s="29">
        <v>0.25000000000000011</v>
      </c>
      <c r="J2443" s="30">
        <v>5000</v>
      </c>
      <c r="K2443" s="31">
        <f t="shared" si="18"/>
        <v>1250.0000000000005</v>
      </c>
      <c r="L2443" s="31">
        <f t="shared" si="19"/>
        <v>437.50000000000011</v>
      </c>
      <c r="M2443" s="32">
        <v>0.35</v>
      </c>
      <c r="O2443" s="37"/>
      <c r="P2443" s="35"/>
      <c r="Q2443" s="33"/>
      <c r="R2443" s="34"/>
    </row>
    <row r="2444" spans="1:18" ht="15.75" customHeight="1">
      <c r="A2444" s="22"/>
      <c r="B2444" s="27" t="s">
        <v>21</v>
      </c>
      <c r="C2444" s="27">
        <v>1185732</v>
      </c>
      <c r="D2444" s="28">
        <v>44510</v>
      </c>
      <c r="E2444" s="27" t="s">
        <v>53</v>
      </c>
      <c r="F2444" s="27" t="s">
        <v>97</v>
      </c>
      <c r="G2444" s="27" t="s">
        <v>98</v>
      </c>
      <c r="H2444" s="27" t="s">
        <v>26</v>
      </c>
      <c r="I2444" s="29">
        <v>0.35000000000000014</v>
      </c>
      <c r="J2444" s="30">
        <v>4450</v>
      </c>
      <c r="K2444" s="31">
        <f t="shared" si="18"/>
        <v>1557.5000000000007</v>
      </c>
      <c r="L2444" s="31">
        <f t="shared" si="19"/>
        <v>623.00000000000034</v>
      </c>
      <c r="M2444" s="32">
        <v>0.4</v>
      </c>
      <c r="O2444" s="37"/>
      <c r="P2444" s="35"/>
      <c r="Q2444" s="33"/>
      <c r="R2444" s="34"/>
    </row>
    <row r="2445" spans="1:18" ht="15.75" customHeight="1">
      <c r="A2445" s="22"/>
      <c r="B2445" s="27" t="s">
        <v>21</v>
      </c>
      <c r="C2445" s="27">
        <v>1185732</v>
      </c>
      <c r="D2445" s="28">
        <v>44510</v>
      </c>
      <c r="E2445" s="27" t="s">
        <v>53</v>
      </c>
      <c r="F2445" s="27" t="s">
        <v>97</v>
      </c>
      <c r="G2445" s="27" t="s">
        <v>98</v>
      </c>
      <c r="H2445" s="27" t="s">
        <v>27</v>
      </c>
      <c r="I2445" s="29">
        <v>0.65000000000000024</v>
      </c>
      <c r="J2445" s="30">
        <v>5000</v>
      </c>
      <c r="K2445" s="31">
        <f t="shared" si="18"/>
        <v>3250.0000000000014</v>
      </c>
      <c r="L2445" s="31">
        <f t="shared" si="19"/>
        <v>1300.0000000000007</v>
      </c>
      <c r="M2445" s="32">
        <v>0.4</v>
      </c>
      <c r="O2445" s="37"/>
      <c r="P2445" s="35"/>
      <c r="Q2445" s="33"/>
      <c r="R2445" s="34"/>
    </row>
    <row r="2446" spans="1:18" ht="15.75" customHeight="1">
      <c r="A2446" s="22"/>
      <c r="B2446" s="27" t="s">
        <v>21</v>
      </c>
      <c r="C2446" s="27">
        <v>1185732</v>
      </c>
      <c r="D2446" s="28">
        <v>44510</v>
      </c>
      <c r="E2446" s="27" t="s">
        <v>53</v>
      </c>
      <c r="F2446" s="27" t="s">
        <v>97</v>
      </c>
      <c r="G2446" s="27" t="s">
        <v>98</v>
      </c>
      <c r="H2446" s="27" t="s">
        <v>28</v>
      </c>
      <c r="I2446" s="29">
        <v>0.80000000000000016</v>
      </c>
      <c r="J2446" s="30">
        <v>4750</v>
      </c>
      <c r="K2446" s="31">
        <f t="shared" si="18"/>
        <v>3800.0000000000009</v>
      </c>
      <c r="L2446" s="31">
        <f t="shared" si="19"/>
        <v>1330.0000000000002</v>
      </c>
      <c r="M2446" s="32">
        <v>0.35</v>
      </c>
      <c r="O2446" s="37"/>
      <c r="P2446" s="35"/>
      <c r="Q2446" s="33"/>
      <c r="R2446" s="34"/>
    </row>
    <row r="2447" spans="1:18" ht="15.75" customHeight="1">
      <c r="A2447" s="22"/>
      <c r="B2447" s="27" t="s">
        <v>21</v>
      </c>
      <c r="C2447" s="27">
        <v>1185732</v>
      </c>
      <c r="D2447" s="28">
        <v>44510</v>
      </c>
      <c r="E2447" s="27" t="s">
        <v>53</v>
      </c>
      <c r="F2447" s="27" t="s">
        <v>97</v>
      </c>
      <c r="G2447" s="27" t="s">
        <v>98</v>
      </c>
      <c r="H2447" s="27" t="s">
        <v>29</v>
      </c>
      <c r="I2447" s="29">
        <v>0.8</v>
      </c>
      <c r="J2447" s="30">
        <v>5750</v>
      </c>
      <c r="K2447" s="31">
        <f t="shared" si="18"/>
        <v>4600</v>
      </c>
      <c r="L2447" s="31">
        <f t="shared" si="19"/>
        <v>2300</v>
      </c>
      <c r="M2447" s="32">
        <v>0.5</v>
      </c>
      <c r="O2447" s="37"/>
      <c r="P2447" s="35"/>
      <c r="Q2447" s="33"/>
      <c r="R2447" s="34"/>
    </row>
    <row r="2448" spans="1:18" ht="15.75" customHeight="1">
      <c r="A2448" s="22"/>
      <c r="B2448" s="27" t="s">
        <v>21</v>
      </c>
      <c r="C2448" s="27">
        <v>1185732</v>
      </c>
      <c r="D2448" s="28">
        <v>44539</v>
      </c>
      <c r="E2448" s="27" t="s">
        <v>53</v>
      </c>
      <c r="F2448" s="27" t="s">
        <v>97</v>
      </c>
      <c r="G2448" s="27" t="s">
        <v>98</v>
      </c>
      <c r="H2448" s="27" t="s">
        <v>24</v>
      </c>
      <c r="I2448" s="29">
        <v>0.75000000000000011</v>
      </c>
      <c r="J2448" s="30">
        <v>8250</v>
      </c>
      <c r="K2448" s="31">
        <f t="shared" si="18"/>
        <v>6187.5000000000009</v>
      </c>
      <c r="L2448" s="31">
        <f t="shared" si="19"/>
        <v>2475.0000000000005</v>
      </c>
      <c r="M2448" s="32">
        <v>0.4</v>
      </c>
      <c r="O2448" s="37"/>
      <c r="P2448" s="35"/>
      <c r="Q2448" s="33"/>
      <c r="R2448" s="34"/>
    </row>
    <row r="2449" spans="1:18" ht="15.75" customHeight="1">
      <c r="A2449" s="22"/>
      <c r="B2449" s="27" t="s">
        <v>21</v>
      </c>
      <c r="C2449" s="27">
        <v>1185732</v>
      </c>
      <c r="D2449" s="28">
        <v>44539</v>
      </c>
      <c r="E2449" s="27" t="s">
        <v>53</v>
      </c>
      <c r="F2449" s="27" t="s">
        <v>97</v>
      </c>
      <c r="G2449" s="27" t="s">
        <v>98</v>
      </c>
      <c r="H2449" s="27" t="s">
        <v>25</v>
      </c>
      <c r="I2449" s="29">
        <v>0.65000000000000013</v>
      </c>
      <c r="J2449" s="30">
        <v>6250</v>
      </c>
      <c r="K2449" s="31">
        <f t="shared" si="18"/>
        <v>4062.5000000000009</v>
      </c>
      <c r="L2449" s="31">
        <f t="shared" si="19"/>
        <v>1421.8750000000002</v>
      </c>
      <c r="M2449" s="32">
        <v>0.35</v>
      </c>
      <c r="O2449" s="37"/>
      <c r="P2449" s="35"/>
      <c r="Q2449" s="33"/>
      <c r="R2449" s="34"/>
    </row>
    <row r="2450" spans="1:18" ht="15.75" customHeight="1">
      <c r="A2450" s="22"/>
      <c r="B2450" s="27" t="s">
        <v>21</v>
      </c>
      <c r="C2450" s="27">
        <v>1185732</v>
      </c>
      <c r="D2450" s="28">
        <v>44539</v>
      </c>
      <c r="E2450" s="27" t="s">
        <v>53</v>
      </c>
      <c r="F2450" s="27" t="s">
        <v>97</v>
      </c>
      <c r="G2450" s="27" t="s">
        <v>98</v>
      </c>
      <c r="H2450" s="27" t="s">
        <v>26</v>
      </c>
      <c r="I2450" s="29">
        <v>0.65000000000000013</v>
      </c>
      <c r="J2450" s="30">
        <v>5750</v>
      </c>
      <c r="K2450" s="31">
        <f t="shared" si="18"/>
        <v>3737.5000000000009</v>
      </c>
      <c r="L2450" s="31">
        <f t="shared" si="19"/>
        <v>1495.0000000000005</v>
      </c>
      <c r="M2450" s="32">
        <v>0.4</v>
      </c>
      <c r="O2450" s="37"/>
      <c r="P2450" s="35"/>
      <c r="Q2450" s="33"/>
      <c r="R2450" s="34"/>
    </row>
    <row r="2451" spans="1:18" ht="15.75" customHeight="1">
      <c r="A2451" s="22"/>
      <c r="B2451" s="27" t="s">
        <v>21</v>
      </c>
      <c r="C2451" s="27">
        <v>1185732</v>
      </c>
      <c r="D2451" s="28">
        <v>44539</v>
      </c>
      <c r="E2451" s="27" t="s">
        <v>53</v>
      </c>
      <c r="F2451" s="27" t="s">
        <v>97</v>
      </c>
      <c r="G2451" s="27" t="s">
        <v>98</v>
      </c>
      <c r="H2451" s="27" t="s">
        <v>27</v>
      </c>
      <c r="I2451" s="29">
        <v>0.65000000000000013</v>
      </c>
      <c r="J2451" s="30">
        <v>5250</v>
      </c>
      <c r="K2451" s="31">
        <f t="shared" si="18"/>
        <v>3412.5000000000009</v>
      </c>
      <c r="L2451" s="31">
        <f t="shared" si="19"/>
        <v>1365.0000000000005</v>
      </c>
      <c r="M2451" s="32">
        <v>0.4</v>
      </c>
      <c r="O2451" s="37"/>
      <c r="P2451" s="35"/>
      <c r="Q2451" s="33"/>
      <c r="R2451" s="34"/>
    </row>
    <row r="2452" spans="1:18" ht="15.75" customHeight="1">
      <c r="A2452" s="22"/>
      <c r="B2452" s="27" t="s">
        <v>21</v>
      </c>
      <c r="C2452" s="27">
        <v>1185732</v>
      </c>
      <c r="D2452" s="28">
        <v>44539</v>
      </c>
      <c r="E2452" s="27" t="s">
        <v>53</v>
      </c>
      <c r="F2452" s="27" t="s">
        <v>97</v>
      </c>
      <c r="G2452" s="27" t="s">
        <v>98</v>
      </c>
      <c r="H2452" s="27" t="s">
        <v>28</v>
      </c>
      <c r="I2452" s="29">
        <v>0.75000000000000011</v>
      </c>
      <c r="J2452" s="30">
        <v>5250</v>
      </c>
      <c r="K2452" s="31">
        <f t="shared" si="18"/>
        <v>3937.5000000000005</v>
      </c>
      <c r="L2452" s="31">
        <f t="shared" si="19"/>
        <v>1378.125</v>
      </c>
      <c r="M2452" s="32">
        <v>0.35</v>
      </c>
      <c r="O2452" s="37"/>
      <c r="P2452" s="35"/>
      <c r="Q2452" s="33"/>
      <c r="R2452" s="34"/>
    </row>
    <row r="2453" spans="1:18" ht="15.75" customHeight="1">
      <c r="A2453" s="22"/>
      <c r="B2453" s="27" t="s">
        <v>21</v>
      </c>
      <c r="C2453" s="27">
        <v>1185732</v>
      </c>
      <c r="D2453" s="28">
        <v>44539</v>
      </c>
      <c r="E2453" s="27" t="s">
        <v>53</v>
      </c>
      <c r="F2453" s="27" t="s">
        <v>97</v>
      </c>
      <c r="G2453" s="27" t="s">
        <v>98</v>
      </c>
      <c r="H2453" s="27" t="s">
        <v>29</v>
      </c>
      <c r="I2453" s="29">
        <v>0.8</v>
      </c>
      <c r="J2453" s="30">
        <v>6250</v>
      </c>
      <c r="K2453" s="31">
        <f t="shared" si="18"/>
        <v>5000</v>
      </c>
      <c r="L2453" s="31">
        <f t="shared" si="19"/>
        <v>2500</v>
      </c>
      <c r="M2453" s="32">
        <v>0.5</v>
      </c>
      <c r="O2453" s="37"/>
      <c r="P2453" s="35"/>
      <c r="Q2453" s="33"/>
      <c r="R2453" s="34"/>
    </row>
    <row r="2454" spans="1:18" ht="15.75" customHeight="1">
      <c r="A2454" s="22" t="s">
        <v>46</v>
      </c>
      <c r="B2454" s="27" t="s">
        <v>21</v>
      </c>
      <c r="C2454" s="27">
        <v>1185732</v>
      </c>
      <c r="D2454" s="28">
        <v>44218</v>
      </c>
      <c r="E2454" s="27" t="s">
        <v>40</v>
      </c>
      <c r="F2454" s="27" t="s">
        <v>99</v>
      </c>
      <c r="G2454" s="27" t="s">
        <v>100</v>
      </c>
      <c r="H2454" s="27" t="s">
        <v>24</v>
      </c>
      <c r="I2454" s="29">
        <v>0.4</v>
      </c>
      <c r="J2454" s="30">
        <v>5000</v>
      </c>
      <c r="K2454" s="31">
        <f t="shared" si="18"/>
        <v>2000</v>
      </c>
      <c r="L2454" s="31">
        <f t="shared" si="19"/>
        <v>800</v>
      </c>
      <c r="M2454" s="32">
        <v>0.4</v>
      </c>
      <c r="O2454" s="37"/>
      <c r="P2454" s="35"/>
      <c r="Q2454" s="33"/>
      <c r="R2454" s="34"/>
    </row>
    <row r="2455" spans="1:18" ht="15.75" customHeight="1">
      <c r="A2455" s="22"/>
      <c r="B2455" s="27" t="s">
        <v>21</v>
      </c>
      <c r="C2455" s="27">
        <v>1185732</v>
      </c>
      <c r="D2455" s="28">
        <v>44218</v>
      </c>
      <c r="E2455" s="27" t="s">
        <v>40</v>
      </c>
      <c r="F2455" s="27" t="s">
        <v>99</v>
      </c>
      <c r="G2455" s="27" t="s">
        <v>100</v>
      </c>
      <c r="H2455" s="27" t="s">
        <v>25</v>
      </c>
      <c r="I2455" s="29">
        <v>0.4</v>
      </c>
      <c r="J2455" s="30">
        <v>3000</v>
      </c>
      <c r="K2455" s="31">
        <f t="shared" si="18"/>
        <v>1200</v>
      </c>
      <c r="L2455" s="31">
        <f t="shared" si="19"/>
        <v>420</v>
      </c>
      <c r="M2455" s="32">
        <v>0.35</v>
      </c>
      <c r="O2455" s="37"/>
      <c r="P2455" s="35"/>
      <c r="Q2455" s="33"/>
      <c r="R2455" s="34"/>
    </row>
    <row r="2456" spans="1:18" ht="15.75" customHeight="1">
      <c r="A2456" s="22"/>
      <c r="B2456" s="27" t="s">
        <v>21</v>
      </c>
      <c r="C2456" s="27">
        <v>1185732</v>
      </c>
      <c r="D2456" s="28">
        <v>44218</v>
      </c>
      <c r="E2456" s="27" t="s">
        <v>40</v>
      </c>
      <c r="F2456" s="27" t="s">
        <v>99</v>
      </c>
      <c r="G2456" s="27" t="s">
        <v>100</v>
      </c>
      <c r="H2456" s="27" t="s">
        <v>26</v>
      </c>
      <c r="I2456" s="29">
        <v>0.30000000000000004</v>
      </c>
      <c r="J2456" s="30">
        <v>3000</v>
      </c>
      <c r="K2456" s="31">
        <f t="shared" si="18"/>
        <v>900.00000000000011</v>
      </c>
      <c r="L2456" s="31">
        <f t="shared" si="19"/>
        <v>360.00000000000006</v>
      </c>
      <c r="M2456" s="32">
        <v>0.4</v>
      </c>
      <c r="O2456" s="37"/>
      <c r="P2456" s="35"/>
      <c r="Q2456" s="33"/>
      <c r="R2456" s="34"/>
    </row>
    <row r="2457" spans="1:18" ht="15.75" customHeight="1">
      <c r="A2457" s="22"/>
      <c r="B2457" s="27" t="s">
        <v>21</v>
      </c>
      <c r="C2457" s="27">
        <v>1185732</v>
      </c>
      <c r="D2457" s="28">
        <v>44218</v>
      </c>
      <c r="E2457" s="27" t="s">
        <v>40</v>
      </c>
      <c r="F2457" s="27" t="s">
        <v>99</v>
      </c>
      <c r="G2457" s="27" t="s">
        <v>100</v>
      </c>
      <c r="H2457" s="27" t="s">
        <v>27</v>
      </c>
      <c r="I2457" s="29">
        <v>0.35000000000000003</v>
      </c>
      <c r="J2457" s="30">
        <v>1500</v>
      </c>
      <c r="K2457" s="31">
        <f t="shared" si="18"/>
        <v>525</v>
      </c>
      <c r="L2457" s="31">
        <f t="shared" si="19"/>
        <v>210</v>
      </c>
      <c r="M2457" s="32">
        <v>0.4</v>
      </c>
      <c r="O2457" s="37"/>
      <c r="P2457" s="35"/>
      <c r="Q2457" s="33"/>
      <c r="R2457" s="34"/>
    </row>
    <row r="2458" spans="1:18" ht="15.75" customHeight="1">
      <c r="A2458" s="22"/>
      <c r="B2458" s="27" t="s">
        <v>21</v>
      </c>
      <c r="C2458" s="27">
        <v>1185732</v>
      </c>
      <c r="D2458" s="28">
        <v>44218</v>
      </c>
      <c r="E2458" s="27" t="s">
        <v>40</v>
      </c>
      <c r="F2458" s="27" t="s">
        <v>99</v>
      </c>
      <c r="G2458" s="27" t="s">
        <v>100</v>
      </c>
      <c r="H2458" s="27" t="s">
        <v>28</v>
      </c>
      <c r="I2458" s="29">
        <v>0.49999999999999994</v>
      </c>
      <c r="J2458" s="30">
        <v>2000</v>
      </c>
      <c r="K2458" s="31">
        <f t="shared" si="18"/>
        <v>999.99999999999989</v>
      </c>
      <c r="L2458" s="31">
        <f t="shared" si="19"/>
        <v>349.99999999999994</v>
      </c>
      <c r="M2458" s="32">
        <v>0.35</v>
      </c>
      <c r="O2458" s="37"/>
      <c r="P2458" s="35"/>
      <c r="Q2458" s="33"/>
      <c r="R2458" s="34"/>
    </row>
    <row r="2459" spans="1:18" ht="15.75" customHeight="1">
      <c r="A2459" s="22"/>
      <c r="B2459" s="27" t="s">
        <v>21</v>
      </c>
      <c r="C2459" s="27">
        <v>1185732</v>
      </c>
      <c r="D2459" s="28">
        <v>44218</v>
      </c>
      <c r="E2459" s="27" t="s">
        <v>40</v>
      </c>
      <c r="F2459" s="27" t="s">
        <v>99</v>
      </c>
      <c r="G2459" s="27" t="s">
        <v>100</v>
      </c>
      <c r="H2459" s="27" t="s">
        <v>29</v>
      </c>
      <c r="I2459" s="29">
        <v>0.4</v>
      </c>
      <c r="J2459" s="30">
        <v>3000</v>
      </c>
      <c r="K2459" s="31">
        <f t="shared" si="18"/>
        <v>1200</v>
      </c>
      <c r="L2459" s="31">
        <f t="shared" si="19"/>
        <v>480</v>
      </c>
      <c r="M2459" s="32">
        <v>0.4</v>
      </c>
      <c r="O2459" s="37"/>
      <c r="P2459" s="35"/>
      <c r="Q2459" s="33"/>
      <c r="R2459" s="34"/>
    </row>
    <row r="2460" spans="1:18" ht="15.75" customHeight="1">
      <c r="A2460" s="22"/>
      <c r="B2460" s="27" t="s">
        <v>21</v>
      </c>
      <c r="C2460" s="27">
        <v>1185732</v>
      </c>
      <c r="D2460" s="28">
        <v>44249</v>
      </c>
      <c r="E2460" s="27" t="s">
        <v>40</v>
      </c>
      <c r="F2460" s="27" t="s">
        <v>99</v>
      </c>
      <c r="G2460" s="27" t="s">
        <v>100</v>
      </c>
      <c r="H2460" s="27" t="s">
        <v>24</v>
      </c>
      <c r="I2460" s="29">
        <v>0.4</v>
      </c>
      <c r="J2460" s="30">
        <v>5500</v>
      </c>
      <c r="K2460" s="31">
        <f t="shared" si="18"/>
        <v>2200</v>
      </c>
      <c r="L2460" s="31">
        <f t="shared" si="19"/>
        <v>880</v>
      </c>
      <c r="M2460" s="32">
        <v>0.4</v>
      </c>
      <c r="O2460" s="37"/>
      <c r="P2460" s="35"/>
      <c r="Q2460" s="33"/>
      <c r="R2460" s="34"/>
    </row>
    <row r="2461" spans="1:18" ht="15.75" customHeight="1">
      <c r="A2461" s="22"/>
      <c r="B2461" s="27" t="s">
        <v>21</v>
      </c>
      <c r="C2461" s="27">
        <v>1185732</v>
      </c>
      <c r="D2461" s="28">
        <v>44249</v>
      </c>
      <c r="E2461" s="27" t="s">
        <v>40</v>
      </c>
      <c r="F2461" s="27" t="s">
        <v>99</v>
      </c>
      <c r="G2461" s="27" t="s">
        <v>100</v>
      </c>
      <c r="H2461" s="27" t="s">
        <v>25</v>
      </c>
      <c r="I2461" s="29">
        <v>0.4</v>
      </c>
      <c r="J2461" s="30">
        <v>2000</v>
      </c>
      <c r="K2461" s="31">
        <f t="shared" si="18"/>
        <v>800</v>
      </c>
      <c r="L2461" s="31">
        <f t="shared" si="19"/>
        <v>280</v>
      </c>
      <c r="M2461" s="32">
        <v>0.35</v>
      </c>
      <c r="O2461" s="37"/>
      <c r="P2461" s="35"/>
      <c r="Q2461" s="33"/>
      <c r="R2461" s="34"/>
    </row>
    <row r="2462" spans="1:18" ht="15.75" customHeight="1">
      <c r="A2462" s="22"/>
      <c r="B2462" s="27" t="s">
        <v>21</v>
      </c>
      <c r="C2462" s="27">
        <v>1185732</v>
      </c>
      <c r="D2462" s="28">
        <v>44249</v>
      </c>
      <c r="E2462" s="27" t="s">
        <v>40</v>
      </c>
      <c r="F2462" s="27" t="s">
        <v>99</v>
      </c>
      <c r="G2462" s="27" t="s">
        <v>100</v>
      </c>
      <c r="H2462" s="27" t="s">
        <v>26</v>
      </c>
      <c r="I2462" s="29">
        <v>0.30000000000000004</v>
      </c>
      <c r="J2462" s="30">
        <v>2500</v>
      </c>
      <c r="K2462" s="31">
        <f t="shared" si="18"/>
        <v>750.00000000000011</v>
      </c>
      <c r="L2462" s="31">
        <f t="shared" si="19"/>
        <v>300.00000000000006</v>
      </c>
      <c r="M2462" s="32">
        <v>0.4</v>
      </c>
      <c r="O2462" s="37"/>
      <c r="P2462" s="35"/>
      <c r="Q2462" s="33"/>
      <c r="R2462" s="34"/>
    </row>
    <row r="2463" spans="1:18" ht="15.75" customHeight="1">
      <c r="A2463" s="22"/>
      <c r="B2463" s="27" t="s">
        <v>21</v>
      </c>
      <c r="C2463" s="27">
        <v>1185732</v>
      </c>
      <c r="D2463" s="28">
        <v>44249</v>
      </c>
      <c r="E2463" s="27" t="s">
        <v>40</v>
      </c>
      <c r="F2463" s="27" t="s">
        <v>99</v>
      </c>
      <c r="G2463" s="27" t="s">
        <v>100</v>
      </c>
      <c r="H2463" s="27" t="s">
        <v>27</v>
      </c>
      <c r="I2463" s="29">
        <v>0.35000000000000003</v>
      </c>
      <c r="J2463" s="30">
        <v>1250</v>
      </c>
      <c r="K2463" s="31">
        <f t="shared" si="18"/>
        <v>437.50000000000006</v>
      </c>
      <c r="L2463" s="31">
        <f t="shared" si="19"/>
        <v>175.00000000000003</v>
      </c>
      <c r="M2463" s="32">
        <v>0.4</v>
      </c>
      <c r="O2463" s="37"/>
      <c r="P2463" s="35"/>
      <c r="Q2463" s="33"/>
      <c r="R2463" s="34"/>
    </row>
    <row r="2464" spans="1:18" ht="15.75" customHeight="1">
      <c r="A2464" s="22"/>
      <c r="B2464" s="27" t="s">
        <v>21</v>
      </c>
      <c r="C2464" s="27">
        <v>1185732</v>
      </c>
      <c r="D2464" s="28">
        <v>44249</v>
      </c>
      <c r="E2464" s="27" t="s">
        <v>40</v>
      </c>
      <c r="F2464" s="27" t="s">
        <v>99</v>
      </c>
      <c r="G2464" s="27" t="s">
        <v>100</v>
      </c>
      <c r="H2464" s="27" t="s">
        <v>28</v>
      </c>
      <c r="I2464" s="29">
        <v>0.49999999999999994</v>
      </c>
      <c r="J2464" s="30">
        <v>2000</v>
      </c>
      <c r="K2464" s="31">
        <f t="shared" si="18"/>
        <v>999.99999999999989</v>
      </c>
      <c r="L2464" s="31">
        <f t="shared" si="19"/>
        <v>349.99999999999994</v>
      </c>
      <c r="M2464" s="32">
        <v>0.35</v>
      </c>
      <c r="O2464" s="37"/>
      <c r="P2464" s="35"/>
      <c r="Q2464" s="33"/>
      <c r="R2464" s="34"/>
    </row>
    <row r="2465" spans="1:18" ht="15.75" customHeight="1">
      <c r="A2465" s="22"/>
      <c r="B2465" s="27" t="s">
        <v>21</v>
      </c>
      <c r="C2465" s="27">
        <v>1185732</v>
      </c>
      <c r="D2465" s="28">
        <v>44249</v>
      </c>
      <c r="E2465" s="27" t="s">
        <v>40</v>
      </c>
      <c r="F2465" s="27" t="s">
        <v>99</v>
      </c>
      <c r="G2465" s="27" t="s">
        <v>100</v>
      </c>
      <c r="H2465" s="27" t="s">
        <v>29</v>
      </c>
      <c r="I2465" s="29">
        <v>0.4</v>
      </c>
      <c r="J2465" s="30">
        <v>3000</v>
      </c>
      <c r="K2465" s="31">
        <f t="shared" si="18"/>
        <v>1200</v>
      </c>
      <c r="L2465" s="31">
        <f t="shared" si="19"/>
        <v>480</v>
      </c>
      <c r="M2465" s="32">
        <v>0.4</v>
      </c>
      <c r="O2465" s="37"/>
      <c r="P2465" s="35"/>
      <c r="Q2465" s="33"/>
      <c r="R2465" s="34"/>
    </row>
    <row r="2466" spans="1:18" ht="15.75" customHeight="1">
      <c r="A2466" s="22"/>
      <c r="B2466" s="27" t="s">
        <v>21</v>
      </c>
      <c r="C2466" s="27">
        <v>1185732</v>
      </c>
      <c r="D2466" s="28">
        <v>44276</v>
      </c>
      <c r="E2466" s="27" t="s">
        <v>40</v>
      </c>
      <c r="F2466" s="27" t="s">
        <v>99</v>
      </c>
      <c r="G2466" s="27" t="s">
        <v>100</v>
      </c>
      <c r="H2466" s="27" t="s">
        <v>24</v>
      </c>
      <c r="I2466" s="29">
        <v>0.45</v>
      </c>
      <c r="J2466" s="30">
        <v>5200</v>
      </c>
      <c r="K2466" s="31">
        <f t="shared" si="18"/>
        <v>2340</v>
      </c>
      <c r="L2466" s="31">
        <f t="shared" si="19"/>
        <v>936</v>
      </c>
      <c r="M2466" s="32">
        <v>0.4</v>
      </c>
      <c r="O2466" s="37"/>
      <c r="P2466" s="35"/>
      <c r="Q2466" s="33"/>
      <c r="R2466" s="34"/>
    </row>
    <row r="2467" spans="1:18" ht="15.75" customHeight="1">
      <c r="A2467" s="22"/>
      <c r="B2467" s="27" t="s">
        <v>21</v>
      </c>
      <c r="C2467" s="27">
        <v>1185732</v>
      </c>
      <c r="D2467" s="28">
        <v>44276</v>
      </c>
      <c r="E2467" s="27" t="s">
        <v>40</v>
      </c>
      <c r="F2467" s="27" t="s">
        <v>99</v>
      </c>
      <c r="G2467" s="27" t="s">
        <v>100</v>
      </c>
      <c r="H2467" s="27" t="s">
        <v>25</v>
      </c>
      <c r="I2467" s="29">
        <v>0.45</v>
      </c>
      <c r="J2467" s="30">
        <v>2250</v>
      </c>
      <c r="K2467" s="31">
        <f t="shared" si="18"/>
        <v>1012.5</v>
      </c>
      <c r="L2467" s="31">
        <f t="shared" si="19"/>
        <v>354.375</v>
      </c>
      <c r="M2467" s="32">
        <v>0.35</v>
      </c>
      <c r="O2467" s="37"/>
      <c r="P2467" s="35"/>
      <c r="Q2467" s="33"/>
      <c r="R2467" s="34"/>
    </row>
    <row r="2468" spans="1:18" ht="15.75" customHeight="1">
      <c r="A2468" s="22"/>
      <c r="B2468" s="27" t="s">
        <v>21</v>
      </c>
      <c r="C2468" s="27">
        <v>1185732</v>
      </c>
      <c r="D2468" s="28">
        <v>44276</v>
      </c>
      <c r="E2468" s="27" t="s">
        <v>40</v>
      </c>
      <c r="F2468" s="27" t="s">
        <v>99</v>
      </c>
      <c r="G2468" s="27" t="s">
        <v>100</v>
      </c>
      <c r="H2468" s="27" t="s">
        <v>26</v>
      </c>
      <c r="I2468" s="29">
        <v>0.35000000000000003</v>
      </c>
      <c r="J2468" s="30">
        <v>2500</v>
      </c>
      <c r="K2468" s="31">
        <f t="shared" si="18"/>
        <v>875.00000000000011</v>
      </c>
      <c r="L2468" s="31">
        <f t="shared" si="19"/>
        <v>350.00000000000006</v>
      </c>
      <c r="M2468" s="32">
        <v>0.4</v>
      </c>
      <c r="O2468" s="37"/>
      <c r="P2468" s="35"/>
      <c r="Q2468" s="33"/>
      <c r="R2468" s="34"/>
    </row>
    <row r="2469" spans="1:18" ht="15.75" customHeight="1">
      <c r="A2469" s="22"/>
      <c r="B2469" s="27" t="s">
        <v>21</v>
      </c>
      <c r="C2469" s="27">
        <v>1185732</v>
      </c>
      <c r="D2469" s="28">
        <v>44276</v>
      </c>
      <c r="E2469" s="27" t="s">
        <v>40</v>
      </c>
      <c r="F2469" s="27" t="s">
        <v>99</v>
      </c>
      <c r="G2469" s="27" t="s">
        <v>100</v>
      </c>
      <c r="H2469" s="27" t="s">
        <v>27</v>
      </c>
      <c r="I2469" s="29">
        <v>0.4</v>
      </c>
      <c r="J2469" s="30">
        <v>1000</v>
      </c>
      <c r="K2469" s="31">
        <f t="shared" si="18"/>
        <v>400</v>
      </c>
      <c r="L2469" s="31">
        <f t="shared" si="19"/>
        <v>160</v>
      </c>
      <c r="M2469" s="32">
        <v>0.4</v>
      </c>
      <c r="O2469" s="37"/>
      <c r="P2469" s="35"/>
      <c r="Q2469" s="33"/>
      <c r="R2469" s="34"/>
    </row>
    <row r="2470" spans="1:18" ht="15.75" customHeight="1">
      <c r="A2470" s="22"/>
      <c r="B2470" s="27" t="s">
        <v>21</v>
      </c>
      <c r="C2470" s="27">
        <v>1185732</v>
      </c>
      <c r="D2470" s="28">
        <v>44276</v>
      </c>
      <c r="E2470" s="27" t="s">
        <v>40</v>
      </c>
      <c r="F2470" s="27" t="s">
        <v>99</v>
      </c>
      <c r="G2470" s="27" t="s">
        <v>100</v>
      </c>
      <c r="H2470" s="27" t="s">
        <v>28</v>
      </c>
      <c r="I2470" s="29">
        <v>0.54999999999999993</v>
      </c>
      <c r="J2470" s="30">
        <v>1500</v>
      </c>
      <c r="K2470" s="31">
        <f t="shared" si="18"/>
        <v>824.99999999999989</v>
      </c>
      <c r="L2470" s="31">
        <f t="shared" si="19"/>
        <v>288.74999999999994</v>
      </c>
      <c r="M2470" s="32">
        <v>0.35</v>
      </c>
      <c r="O2470" s="37"/>
      <c r="P2470" s="35"/>
      <c r="Q2470" s="33"/>
      <c r="R2470" s="34"/>
    </row>
    <row r="2471" spans="1:18" ht="15.75" customHeight="1">
      <c r="A2471" s="22"/>
      <c r="B2471" s="27" t="s">
        <v>21</v>
      </c>
      <c r="C2471" s="27">
        <v>1185732</v>
      </c>
      <c r="D2471" s="28">
        <v>44276</v>
      </c>
      <c r="E2471" s="27" t="s">
        <v>40</v>
      </c>
      <c r="F2471" s="27" t="s">
        <v>99</v>
      </c>
      <c r="G2471" s="27" t="s">
        <v>100</v>
      </c>
      <c r="H2471" s="27" t="s">
        <v>29</v>
      </c>
      <c r="I2471" s="29">
        <v>0.45</v>
      </c>
      <c r="J2471" s="30">
        <v>2500</v>
      </c>
      <c r="K2471" s="31">
        <f t="shared" si="18"/>
        <v>1125</v>
      </c>
      <c r="L2471" s="31">
        <f t="shared" si="19"/>
        <v>450</v>
      </c>
      <c r="M2471" s="32">
        <v>0.4</v>
      </c>
      <c r="O2471" s="37"/>
      <c r="P2471" s="35"/>
      <c r="Q2471" s="33"/>
      <c r="R2471" s="34"/>
    </row>
    <row r="2472" spans="1:18" ht="15.75" customHeight="1">
      <c r="A2472" s="22"/>
      <c r="B2472" s="27" t="s">
        <v>21</v>
      </c>
      <c r="C2472" s="27">
        <v>1185732</v>
      </c>
      <c r="D2472" s="28">
        <v>44308</v>
      </c>
      <c r="E2472" s="27" t="s">
        <v>40</v>
      </c>
      <c r="F2472" s="27" t="s">
        <v>99</v>
      </c>
      <c r="G2472" s="27" t="s">
        <v>100</v>
      </c>
      <c r="H2472" s="27" t="s">
        <v>24</v>
      </c>
      <c r="I2472" s="29">
        <v>0.45</v>
      </c>
      <c r="J2472" s="30">
        <v>4750</v>
      </c>
      <c r="K2472" s="31">
        <f t="shared" si="18"/>
        <v>2137.5</v>
      </c>
      <c r="L2472" s="31">
        <f t="shared" si="19"/>
        <v>855</v>
      </c>
      <c r="M2472" s="32">
        <v>0.4</v>
      </c>
      <c r="O2472" s="37"/>
      <c r="P2472" s="35"/>
      <c r="Q2472" s="33"/>
      <c r="R2472" s="34"/>
    </row>
    <row r="2473" spans="1:18" ht="15.75" customHeight="1">
      <c r="A2473" s="22"/>
      <c r="B2473" s="27" t="s">
        <v>21</v>
      </c>
      <c r="C2473" s="27">
        <v>1185732</v>
      </c>
      <c r="D2473" s="28">
        <v>44308</v>
      </c>
      <c r="E2473" s="27" t="s">
        <v>40</v>
      </c>
      <c r="F2473" s="27" t="s">
        <v>99</v>
      </c>
      <c r="G2473" s="27" t="s">
        <v>100</v>
      </c>
      <c r="H2473" s="27" t="s">
        <v>25</v>
      </c>
      <c r="I2473" s="29">
        <v>0.45</v>
      </c>
      <c r="J2473" s="30">
        <v>1750</v>
      </c>
      <c r="K2473" s="31">
        <f t="shared" si="18"/>
        <v>787.5</v>
      </c>
      <c r="L2473" s="31">
        <f t="shared" si="19"/>
        <v>275.625</v>
      </c>
      <c r="M2473" s="32">
        <v>0.35</v>
      </c>
      <c r="O2473" s="37"/>
      <c r="P2473" s="35"/>
      <c r="Q2473" s="33"/>
      <c r="R2473" s="34"/>
    </row>
    <row r="2474" spans="1:18" ht="15.75" customHeight="1">
      <c r="A2474" s="22"/>
      <c r="B2474" s="27" t="s">
        <v>21</v>
      </c>
      <c r="C2474" s="27">
        <v>1185732</v>
      </c>
      <c r="D2474" s="28">
        <v>44308</v>
      </c>
      <c r="E2474" s="27" t="s">
        <v>40</v>
      </c>
      <c r="F2474" s="27" t="s">
        <v>99</v>
      </c>
      <c r="G2474" s="27" t="s">
        <v>100</v>
      </c>
      <c r="H2474" s="27" t="s">
        <v>26</v>
      </c>
      <c r="I2474" s="29">
        <v>0.4</v>
      </c>
      <c r="J2474" s="30">
        <v>1750</v>
      </c>
      <c r="K2474" s="31">
        <f t="shared" si="18"/>
        <v>700</v>
      </c>
      <c r="L2474" s="31">
        <f t="shared" si="19"/>
        <v>280</v>
      </c>
      <c r="M2474" s="32">
        <v>0.4</v>
      </c>
      <c r="O2474" s="37"/>
      <c r="P2474" s="35"/>
      <c r="Q2474" s="33"/>
      <c r="R2474" s="34"/>
    </row>
    <row r="2475" spans="1:18" ht="15.75" customHeight="1">
      <c r="A2475" s="22"/>
      <c r="B2475" s="27" t="s">
        <v>21</v>
      </c>
      <c r="C2475" s="27">
        <v>1185732</v>
      </c>
      <c r="D2475" s="28">
        <v>44308</v>
      </c>
      <c r="E2475" s="27" t="s">
        <v>40</v>
      </c>
      <c r="F2475" s="27" t="s">
        <v>99</v>
      </c>
      <c r="G2475" s="27" t="s">
        <v>100</v>
      </c>
      <c r="H2475" s="27" t="s">
        <v>27</v>
      </c>
      <c r="I2475" s="29">
        <v>0.45</v>
      </c>
      <c r="J2475" s="30">
        <v>1000</v>
      </c>
      <c r="K2475" s="31">
        <f t="shared" si="18"/>
        <v>450</v>
      </c>
      <c r="L2475" s="31">
        <f t="shared" si="19"/>
        <v>180</v>
      </c>
      <c r="M2475" s="32">
        <v>0.4</v>
      </c>
      <c r="O2475" s="37"/>
      <c r="P2475" s="35"/>
      <c r="Q2475" s="33"/>
      <c r="R2475" s="34"/>
    </row>
    <row r="2476" spans="1:18" ht="15.75" customHeight="1">
      <c r="A2476" s="22"/>
      <c r="B2476" s="27" t="s">
        <v>21</v>
      </c>
      <c r="C2476" s="27">
        <v>1185732</v>
      </c>
      <c r="D2476" s="28">
        <v>44308</v>
      </c>
      <c r="E2476" s="27" t="s">
        <v>40</v>
      </c>
      <c r="F2476" s="27" t="s">
        <v>99</v>
      </c>
      <c r="G2476" s="27" t="s">
        <v>100</v>
      </c>
      <c r="H2476" s="27" t="s">
        <v>28</v>
      </c>
      <c r="I2476" s="29">
        <v>0.5</v>
      </c>
      <c r="J2476" s="30">
        <v>1250</v>
      </c>
      <c r="K2476" s="31">
        <f t="shared" si="18"/>
        <v>625</v>
      </c>
      <c r="L2476" s="31">
        <f t="shared" si="19"/>
        <v>218.75</v>
      </c>
      <c r="M2476" s="32">
        <v>0.35</v>
      </c>
      <c r="O2476" s="37"/>
      <c r="P2476" s="35"/>
      <c r="Q2476" s="33"/>
      <c r="R2476" s="34"/>
    </row>
    <row r="2477" spans="1:18" ht="15.75" customHeight="1">
      <c r="A2477" s="22"/>
      <c r="B2477" s="27" t="s">
        <v>21</v>
      </c>
      <c r="C2477" s="27">
        <v>1185732</v>
      </c>
      <c r="D2477" s="28">
        <v>44308</v>
      </c>
      <c r="E2477" s="27" t="s">
        <v>40</v>
      </c>
      <c r="F2477" s="27" t="s">
        <v>99</v>
      </c>
      <c r="G2477" s="27" t="s">
        <v>100</v>
      </c>
      <c r="H2477" s="27" t="s">
        <v>29</v>
      </c>
      <c r="I2477" s="29">
        <v>0.4</v>
      </c>
      <c r="J2477" s="30">
        <v>2500</v>
      </c>
      <c r="K2477" s="31">
        <f t="shared" si="18"/>
        <v>1000</v>
      </c>
      <c r="L2477" s="31">
        <f t="shared" si="19"/>
        <v>400</v>
      </c>
      <c r="M2477" s="32">
        <v>0.4</v>
      </c>
      <c r="O2477" s="37"/>
      <c r="P2477" s="35"/>
      <c r="Q2477" s="33"/>
      <c r="R2477" s="34"/>
    </row>
    <row r="2478" spans="1:18" ht="15.75" customHeight="1">
      <c r="A2478" s="22"/>
      <c r="B2478" s="27" t="s">
        <v>21</v>
      </c>
      <c r="C2478" s="27">
        <v>1185732</v>
      </c>
      <c r="D2478" s="28">
        <v>44339</v>
      </c>
      <c r="E2478" s="27" t="s">
        <v>40</v>
      </c>
      <c r="F2478" s="27" t="s">
        <v>99</v>
      </c>
      <c r="G2478" s="27" t="s">
        <v>100</v>
      </c>
      <c r="H2478" s="27" t="s">
        <v>24</v>
      </c>
      <c r="I2478" s="29">
        <v>0.5</v>
      </c>
      <c r="J2478" s="30">
        <v>5200</v>
      </c>
      <c r="K2478" s="31">
        <f t="shared" si="18"/>
        <v>2600</v>
      </c>
      <c r="L2478" s="31">
        <f t="shared" si="19"/>
        <v>1040</v>
      </c>
      <c r="M2478" s="32">
        <v>0.4</v>
      </c>
      <c r="O2478" s="37"/>
      <c r="P2478" s="35"/>
      <c r="Q2478" s="33"/>
      <c r="R2478" s="34"/>
    </row>
    <row r="2479" spans="1:18" ht="15.75" customHeight="1">
      <c r="A2479" s="22"/>
      <c r="B2479" s="27" t="s">
        <v>21</v>
      </c>
      <c r="C2479" s="27">
        <v>1185732</v>
      </c>
      <c r="D2479" s="28">
        <v>44339</v>
      </c>
      <c r="E2479" s="27" t="s">
        <v>40</v>
      </c>
      <c r="F2479" s="27" t="s">
        <v>99</v>
      </c>
      <c r="G2479" s="27" t="s">
        <v>100</v>
      </c>
      <c r="H2479" s="27" t="s">
        <v>25</v>
      </c>
      <c r="I2479" s="29">
        <v>0.45000000000000007</v>
      </c>
      <c r="J2479" s="30">
        <v>2250</v>
      </c>
      <c r="K2479" s="31">
        <f t="shared" si="18"/>
        <v>1012.5000000000001</v>
      </c>
      <c r="L2479" s="31">
        <f t="shared" si="19"/>
        <v>354.375</v>
      </c>
      <c r="M2479" s="32">
        <v>0.35</v>
      </c>
      <c r="O2479" s="37"/>
      <c r="P2479" s="35"/>
      <c r="Q2479" s="33"/>
      <c r="R2479" s="34"/>
    </row>
    <row r="2480" spans="1:18" ht="15.75" customHeight="1">
      <c r="A2480" s="22"/>
      <c r="B2480" s="27" t="s">
        <v>21</v>
      </c>
      <c r="C2480" s="27">
        <v>1185732</v>
      </c>
      <c r="D2480" s="28">
        <v>44339</v>
      </c>
      <c r="E2480" s="27" t="s">
        <v>40</v>
      </c>
      <c r="F2480" s="27" t="s">
        <v>99</v>
      </c>
      <c r="G2480" s="27" t="s">
        <v>100</v>
      </c>
      <c r="H2480" s="27" t="s">
        <v>26</v>
      </c>
      <c r="I2480" s="29">
        <v>0.4</v>
      </c>
      <c r="J2480" s="30">
        <v>2000</v>
      </c>
      <c r="K2480" s="31">
        <f t="shared" si="18"/>
        <v>800</v>
      </c>
      <c r="L2480" s="31">
        <f t="shared" si="19"/>
        <v>320</v>
      </c>
      <c r="M2480" s="32">
        <v>0.4</v>
      </c>
      <c r="O2480" s="37"/>
      <c r="P2480" s="35"/>
      <c r="Q2480" s="33"/>
      <c r="R2480" s="34"/>
    </row>
    <row r="2481" spans="1:18" ht="15.75" customHeight="1">
      <c r="A2481" s="22"/>
      <c r="B2481" s="27" t="s">
        <v>21</v>
      </c>
      <c r="C2481" s="27">
        <v>1185732</v>
      </c>
      <c r="D2481" s="28">
        <v>44339</v>
      </c>
      <c r="E2481" s="27" t="s">
        <v>40</v>
      </c>
      <c r="F2481" s="27" t="s">
        <v>99</v>
      </c>
      <c r="G2481" s="27" t="s">
        <v>100</v>
      </c>
      <c r="H2481" s="27" t="s">
        <v>27</v>
      </c>
      <c r="I2481" s="29">
        <v>0.4</v>
      </c>
      <c r="J2481" s="30">
        <v>1250</v>
      </c>
      <c r="K2481" s="31">
        <f t="shared" si="18"/>
        <v>500</v>
      </c>
      <c r="L2481" s="31">
        <f t="shared" si="19"/>
        <v>200</v>
      </c>
      <c r="M2481" s="32">
        <v>0.4</v>
      </c>
      <c r="O2481" s="37"/>
      <c r="P2481" s="35"/>
      <c r="Q2481" s="33"/>
      <c r="R2481" s="34"/>
    </row>
    <row r="2482" spans="1:18" ht="15.75" customHeight="1">
      <c r="A2482" s="22"/>
      <c r="B2482" s="27" t="s">
        <v>21</v>
      </c>
      <c r="C2482" s="27">
        <v>1185732</v>
      </c>
      <c r="D2482" s="28">
        <v>44339</v>
      </c>
      <c r="E2482" s="27" t="s">
        <v>40</v>
      </c>
      <c r="F2482" s="27" t="s">
        <v>99</v>
      </c>
      <c r="G2482" s="27" t="s">
        <v>100</v>
      </c>
      <c r="H2482" s="27" t="s">
        <v>28</v>
      </c>
      <c r="I2482" s="29">
        <v>0.5</v>
      </c>
      <c r="J2482" s="30">
        <v>1500</v>
      </c>
      <c r="K2482" s="31">
        <f t="shared" si="18"/>
        <v>750</v>
      </c>
      <c r="L2482" s="31">
        <f t="shared" si="19"/>
        <v>262.5</v>
      </c>
      <c r="M2482" s="32">
        <v>0.35</v>
      </c>
      <c r="O2482" s="37"/>
      <c r="P2482" s="35"/>
      <c r="Q2482" s="33"/>
      <c r="R2482" s="34"/>
    </row>
    <row r="2483" spans="1:18" ht="15.75" customHeight="1">
      <c r="A2483" s="22"/>
      <c r="B2483" s="27" t="s">
        <v>21</v>
      </c>
      <c r="C2483" s="27">
        <v>1185732</v>
      </c>
      <c r="D2483" s="28">
        <v>44339</v>
      </c>
      <c r="E2483" s="27" t="s">
        <v>40</v>
      </c>
      <c r="F2483" s="27" t="s">
        <v>99</v>
      </c>
      <c r="G2483" s="27" t="s">
        <v>100</v>
      </c>
      <c r="H2483" s="27" t="s">
        <v>29</v>
      </c>
      <c r="I2483" s="29">
        <v>0.55000000000000004</v>
      </c>
      <c r="J2483" s="30">
        <v>2750</v>
      </c>
      <c r="K2483" s="31">
        <f t="shared" si="18"/>
        <v>1512.5000000000002</v>
      </c>
      <c r="L2483" s="31">
        <f t="shared" si="19"/>
        <v>605.00000000000011</v>
      </c>
      <c r="M2483" s="32">
        <v>0.4</v>
      </c>
      <c r="O2483" s="37"/>
      <c r="P2483" s="35"/>
      <c r="Q2483" s="33"/>
      <c r="R2483" s="34"/>
    </row>
    <row r="2484" spans="1:18" ht="15.75" customHeight="1">
      <c r="A2484" s="22"/>
      <c r="B2484" s="27" t="s">
        <v>21</v>
      </c>
      <c r="C2484" s="27">
        <v>1185732</v>
      </c>
      <c r="D2484" s="28">
        <v>44369</v>
      </c>
      <c r="E2484" s="27" t="s">
        <v>40</v>
      </c>
      <c r="F2484" s="27" t="s">
        <v>99</v>
      </c>
      <c r="G2484" s="27" t="s">
        <v>100</v>
      </c>
      <c r="H2484" s="27" t="s">
        <v>24</v>
      </c>
      <c r="I2484" s="29">
        <v>0.4</v>
      </c>
      <c r="J2484" s="30">
        <v>5250</v>
      </c>
      <c r="K2484" s="31">
        <f t="shared" si="18"/>
        <v>2100</v>
      </c>
      <c r="L2484" s="31">
        <f t="shared" si="19"/>
        <v>840</v>
      </c>
      <c r="M2484" s="32">
        <v>0.4</v>
      </c>
      <c r="O2484" s="37"/>
      <c r="P2484" s="35"/>
      <c r="Q2484" s="33"/>
      <c r="R2484" s="34"/>
    </row>
    <row r="2485" spans="1:18" ht="15.75" customHeight="1">
      <c r="A2485" s="22"/>
      <c r="B2485" s="27" t="s">
        <v>21</v>
      </c>
      <c r="C2485" s="27">
        <v>1185732</v>
      </c>
      <c r="D2485" s="28">
        <v>44369</v>
      </c>
      <c r="E2485" s="27" t="s">
        <v>40</v>
      </c>
      <c r="F2485" s="27" t="s">
        <v>99</v>
      </c>
      <c r="G2485" s="27" t="s">
        <v>100</v>
      </c>
      <c r="H2485" s="27" t="s">
        <v>25</v>
      </c>
      <c r="I2485" s="29">
        <v>0.35000000000000009</v>
      </c>
      <c r="J2485" s="30">
        <v>2750</v>
      </c>
      <c r="K2485" s="31">
        <f t="shared" si="18"/>
        <v>962.50000000000023</v>
      </c>
      <c r="L2485" s="31">
        <f t="shared" si="19"/>
        <v>336.87500000000006</v>
      </c>
      <c r="M2485" s="32">
        <v>0.35</v>
      </c>
      <c r="O2485" s="37"/>
      <c r="P2485" s="35"/>
      <c r="Q2485" s="33"/>
      <c r="R2485" s="34"/>
    </row>
    <row r="2486" spans="1:18" ht="15.75" customHeight="1">
      <c r="A2486" s="22"/>
      <c r="B2486" s="27" t="s">
        <v>21</v>
      </c>
      <c r="C2486" s="27">
        <v>1185732</v>
      </c>
      <c r="D2486" s="28">
        <v>44369</v>
      </c>
      <c r="E2486" s="27" t="s">
        <v>40</v>
      </c>
      <c r="F2486" s="27" t="s">
        <v>99</v>
      </c>
      <c r="G2486" s="27" t="s">
        <v>100</v>
      </c>
      <c r="H2486" s="27" t="s">
        <v>26</v>
      </c>
      <c r="I2486" s="29">
        <v>0.30000000000000004</v>
      </c>
      <c r="J2486" s="30">
        <v>2250</v>
      </c>
      <c r="K2486" s="31">
        <f t="shared" si="18"/>
        <v>675.00000000000011</v>
      </c>
      <c r="L2486" s="31">
        <f t="shared" si="19"/>
        <v>270.00000000000006</v>
      </c>
      <c r="M2486" s="32">
        <v>0.4</v>
      </c>
      <c r="O2486" s="37"/>
      <c r="P2486" s="35"/>
      <c r="Q2486" s="33"/>
      <c r="R2486" s="34"/>
    </row>
    <row r="2487" spans="1:18" ht="15.75" customHeight="1">
      <c r="A2487" s="22"/>
      <c r="B2487" s="27" t="s">
        <v>21</v>
      </c>
      <c r="C2487" s="27">
        <v>1185732</v>
      </c>
      <c r="D2487" s="28">
        <v>44369</v>
      </c>
      <c r="E2487" s="27" t="s">
        <v>40</v>
      </c>
      <c r="F2487" s="27" t="s">
        <v>99</v>
      </c>
      <c r="G2487" s="27" t="s">
        <v>100</v>
      </c>
      <c r="H2487" s="27" t="s">
        <v>27</v>
      </c>
      <c r="I2487" s="29">
        <v>0.30000000000000004</v>
      </c>
      <c r="J2487" s="30">
        <v>2000</v>
      </c>
      <c r="K2487" s="31">
        <f t="shared" si="18"/>
        <v>600.00000000000011</v>
      </c>
      <c r="L2487" s="31">
        <f t="shared" si="19"/>
        <v>240.00000000000006</v>
      </c>
      <c r="M2487" s="32">
        <v>0.4</v>
      </c>
      <c r="O2487" s="37"/>
      <c r="P2487" s="35"/>
      <c r="Q2487" s="33"/>
      <c r="R2487" s="34"/>
    </row>
    <row r="2488" spans="1:18" ht="15.75" customHeight="1">
      <c r="A2488" s="22"/>
      <c r="B2488" s="27" t="s">
        <v>21</v>
      </c>
      <c r="C2488" s="27">
        <v>1185732</v>
      </c>
      <c r="D2488" s="28">
        <v>44369</v>
      </c>
      <c r="E2488" s="27" t="s">
        <v>40</v>
      </c>
      <c r="F2488" s="27" t="s">
        <v>99</v>
      </c>
      <c r="G2488" s="27" t="s">
        <v>100</v>
      </c>
      <c r="H2488" s="27" t="s">
        <v>28</v>
      </c>
      <c r="I2488" s="29">
        <v>0.5</v>
      </c>
      <c r="J2488" s="30">
        <v>2000</v>
      </c>
      <c r="K2488" s="31">
        <f t="shared" si="18"/>
        <v>1000</v>
      </c>
      <c r="L2488" s="31">
        <f t="shared" si="19"/>
        <v>350</v>
      </c>
      <c r="M2488" s="32">
        <v>0.35</v>
      </c>
      <c r="O2488" s="37"/>
      <c r="P2488" s="35"/>
      <c r="Q2488" s="33"/>
      <c r="R2488" s="34"/>
    </row>
    <row r="2489" spans="1:18" ht="15.75" customHeight="1">
      <c r="A2489" s="22"/>
      <c r="B2489" s="27" t="s">
        <v>21</v>
      </c>
      <c r="C2489" s="27">
        <v>1185732</v>
      </c>
      <c r="D2489" s="28">
        <v>44369</v>
      </c>
      <c r="E2489" s="27" t="s">
        <v>40</v>
      </c>
      <c r="F2489" s="27" t="s">
        <v>99</v>
      </c>
      <c r="G2489" s="27" t="s">
        <v>100</v>
      </c>
      <c r="H2489" s="27" t="s">
        <v>29</v>
      </c>
      <c r="I2489" s="29">
        <v>0.55000000000000004</v>
      </c>
      <c r="J2489" s="30">
        <v>3750</v>
      </c>
      <c r="K2489" s="31">
        <f t="shared" si="18"/>
        <v>2062.5</v>
      </c>
      <c r="L2489" s="31">
        <f t="shared" si="19"/>
        <v>825</v>
      </c>
      <c r="M2489" s="32">
        <v>0.4</v>
      </c>
      <c r="O2489" s="37"/>
      <c r="P2489" s="35"/>
      <c r="Q2489" s="33"/>
      <c r="R2489" s="34"/>
    </row>
    <row r="2490" spans="1:18" ht="15.75" customHeight="1">
      <c r="A2490" s="22"/>
      <c r="B2490" s="27" t="s">
        <v>21</v>
      </c>
      <c r="C2490" s="27">
        <v>1185732</v>
      </c>
      <c r="D2490" s="28">
        <v>44398</v>
      </c>
      <c r="E2490" s="27" t="s">
        <v>40</v>
      </c>
      <c r="F2490" s="27" t="s">
        <v>99</v>
      </c>
      <c r="G2490" s="27" t="s">
        <v>100</v>
      </c>
      <c r="H2490" s="27" t="s">
        <v>24</v>
      </c>
      <c r="I2490" s="29">
        <v>0.5</v>
      </c>
      <c r="J2490" s="30">
        <v>6000</v>
      </c>
      <c r="K2490" s="31">
        <f t="shared" si="18"/>
        <v>3000</v>
      </c>
      <c r="L2490" s="31">
        <f t="shared" si="19"/>
        <v>1200</v>
      </c>
      <c r="M2490" s="32">
        <v>0.4</v>
      </c>
      <c r="O2490" s="37"/>
      <c r="P2490" s="35"/>
      <c r="Q2490" s="33"/>
      <c r="R2490" s="34"/>
    </row>
    <row r="2491" spans="1:18" ht="15.75" customHeight="1">
      <c r="A2491" s="22"/>
      <c r="B2491" s="27" t="s">
        <v>21</v>
      </c>
      <c r="C2491" s="27">
        <v>1185732</v>
      </c>
      <c r="D2491" s="28">
        <v>44398</v>
      </c>
      <c r="E2491" s="27" t="s">
        <v>40</v>
      </c>
      <c r="F2491" s="27" t="s">
        <v>99</v>
      </c>
      <c r="G2491" s="27" t="s">
        <v>100</v>
      </c>
      <c r="H2491" s="27" t="s">
        <v>25</v>
      </c>
      <c r="I2491" s="29">
        <v>0.45000000000000007</v>
      </c>
      <c r="J2491" s="30">
        <v>3500</v>
      </c>
      <c r="K2491" s="31">
        <f t="shared" si="18"/>
        <v>1575.0000000000002</v>
      </c>
      <c r="L2491" s="31">
        <f t="shared" si="19"/>
        <v>551.25</v>
      </c>
      <c r="M2491" s="32">
        <v>0.35</v>
      </c>
      <c r="O2491" s="37"/>
      <c r="P2491" s="35"/>
      <c r="Q2491" s="33"/>
      <c r="R2491" s="34"/>
    </row>
    <row r="2492" spans="1:18" ht="15.75" customHeight="1">
      <c r="A2492" s="22"/>
      <c r="B2492" s="27" t="s">
        <v>21</v>
      </c>
      <c r="C2492" s="27">
        <v>1185732</v>
      </c>
      <c r="D2492" s="28">
        <v>44398</v>
      </c>
      <c r="E2492" s="27" t="s">
        <v>40</v>
      </c>
      <c r="F2492" s="27" t="s">
        <v>99</v>
      </c>
      <c r="G2492" s="27" t="s">
        <v>100</v>
      </c>
      <c r="H2492" s="27" t="s">
        <v>26</v>
      </c>
      <c r="I2492" s="29">
        <v>0.4</v>
      </c>
      <c r="J2492" s="30">
        <v>2750</v>
      </c>
      <c r="K2492" s="31">
        <f t="shared" si="18"/>
        <v>1100</v>
      </c>
      <c r="L2492" s="31">
        <f t="shared" si="19"/>
        <v>440</v>
      </c>
      <c r="M2492" s="32">
        <v>0.4</v>
      </c>
      <c r="O2492" s="37"/>
      <c r="P2492" s="35"/>
      <c r="Q2492" s="33"/>
      <c r="R2492" s="34"/>
    </row>
    <row r="2493" spans="1:18" ht="15.75" customHeight="1">
      <c r="A2493" s="22"/>
      <c r="B2493" s="27" t="s">
        <v>21</v>
      </c>
      <c r="C2493" s="27">
        <v>1185732</v>
      </c>
      <c r="D2493" s="28">
        <v>44398</v>
      </c>
      <c r="E2493" s="27" t="s">
        <v>40</v>
      </c>
      <c r="F2493" s="27" t="s">
        <v>99</v>
      </c>
      <c r="G2493" s="27" t="s">
        <v>100</v>
      </c>
      <c r="H2493" s="27" t="s">
        <v>27</v>
      </c>
      <c r="I2493" s="29">
        <v>0.4</v>
      </c>
      <c r="J2493" s="30">
        <v>2250</v>
      </c>
      <c r="K2493" s="31">
        <f t="shared" si="18"/>
        <v>900</v>
      </c>
      <c r="L2493" s="31">
        <f t="shared" si="19"/>
        <v>360</v>
      </c>
      <c r="M2493" s="32">
        <v>0.4</v>
      </c>
      <c r="O2493" s="37"/>
      <c r="P2493" s="35"/>
      <c r="Q2493" s="33"/>
      <c r="R2493" s="34"/>
    </row>
    <row r="2494" spans="1:18" ht="15.75" customHeight="1">
      <c r="A2494" s="22"/>
      <c r="B2494" s="27" t="s">
        <v>21</v>
      </c>
      <c r="C2494" s="27">
        <v>1185732</v>
      </c>
      <c r="D2494" s="28">
        <v>44398</v>
      </c>
      <c r="E2494" s="27" t="s">
        <v>40</v>
      </c>
      <c r="F2494" s="27" t="s">
        <v>99</v>
      </c>
      <c r="G2494" s="27" t="s">
        <v>100</v>
      </c>
      <c r="H2494" s="27" t="s">
        <v>28</v>
      </c>
      <c r="I2494" s="29">
        <v>0.5</v>
      </c>
      <c r="J2494" s="30">
        <v>2500</v>
      </c>
      <c r="K2494" s="31">
        <f t="shared" si="18"/>
        <v>1250</v>
      </c>
      <c r="L2494" s="31">
        <f t="shared" si="19"/>
        <v>437.5</v>
      </c>
      <c r="M2494" s="32">
        <v>0.35</v>
      </c>
      <c r="O2494" s="37"/>
      <c r="P2494" s="35"/>
      <c r="Q2494" s="33"/>
      <c r="R2494" s="34"/>
    </row>
    <row r="2495" spans="1:18" ht="15.75" customHeight="1">
      <c r="A2495" s="22"/>
      <c r="B2495" s="27" t="s">
        <v>21</v>
      </c>
      <c r="C2495" s="27">
        <v>1185732</v>
      </c>
      <c r="D2495" s="28">
        <v>44398</v>
      </c>
      <c r="E2495" s="27" t="s">
        <v>40</v>
      </c>
      <c r="F2495" s="27" t="s">
        <v>99</v>
      </c>
      <c r="G2495" s="27" t="s">
        <v>100</v>
      </c>
      <c r="H2495" s="27" t="s">
        <v>29</v>
      </c>
      <c r="I2495" s="29">
        <v>0.55000000000000004</v>
      </c>
      <c r="J2495" s="30">
        <v>4250</v>
      </c>
      <c r="K2495" s="31">
        <f t="shared" si="18"/>
        <v>2337.5</v>
      </c>
      <c r="L2495" s="31">
        <f t="shared" si="19"/>
        <v>935</v>
      </c>
      <c r="M2495" s="32">
        <v>0.4</v>
      </c>
      <c r="O2495" s="37"/>
      <c r="P2495" s="35"/>
      <c r="Q2495" s="33"/>
      <c r="R2495" s="34"/>
    </row>
    <row r="2496" spans="1:18" ht="15.75" customHeight="1">
      <c r="A2496" s="22"/>
      <c r="B2496" s="27" t="s">
        <v>21</v>
      </c>
      <c r="C2496" s="27">
        <v>1185732</v>
      </c>
      <c r="D2496" s="28">
        <v>44430</v>
      </c>
      <c r="E2496" s="27" t="s">
        <v>40</v>
      </c>
      <c r="F2496" s="27" t="s">
        <v>99</v>
      </c>
      <c r="G2496" s="27" t="s">
        <v>100</v>
      </c>
      <c r="H2496" s="27" t="s">
        <v>24</v>
      </c>
      <c r="I2496" s="29">
        <v>0.5</v>
      </c>
      <c r="J2496" s="30">
        <v>5750</v>
      </c>
      <c r="K2496" s="31">
        <f t="shared" si="18"/>
        <v>2875</v>
      </c>
      <c r="L2496" s="31">
        <f t="shared" si="19"/>
        <v>1150</v>
      </c>
      <c r="M2496" s="32">
        <v>0.4</v>
      </c>
      <c r="O2496" s="37"/>
      <c r="P2496" s="35"/>
      <c r="Q2496" s="33"/>
      <c r="R2496" s="34"/>
    </row>
    <row r="2497" spans="1:18" ht="15.75" customHeight="1">
      <c r="A2497" s="22"/>
      <c r="B2497" s="27" t="s">
        <v>21</v>
      </c>
      <c r="C2497" s="27">
        <v>1185732</v>
      </c>
      <c r="D2497" s="28">
        <v>44430</v>
      </c>
      <c r="E2497" s="27" t="s">
        <v>40</v>
      </c>
      <c r="F2497" s="27" t="s">
        <v>99</v>
      </c>
      <c r="G2497" s="27" t="s">
        <v>100</v>
      </c>
      <c r="H2497" s="27" t="s">
        <v>25</v>
      </c>
      <c r="I2497" s="29">
        <v>0.45000000000000007</v>
      </c>
      <c r="J2497" s="30">
        <v>3500</v>
      </c>
      <c r="K2497" s="31">
        <f t="shared" si="18"/>
        <v>1575.0000000000002</v>
      </c>
      <c r="L2497" s="31">
        <f t="shared" si="19"/>
        <v>551.25</v>
      </c>
      <c r="M2497" s="32">
        <v>0.35</v>
      </c>
      <c r="O2497" s="37"/>
      <c r="P2497" s="35"/>
      <c r="Q2497" s="33"/>
      <c r="R2497" s="34"/>
    </row>
    <row r="2498" spans="1:18" ht="15.75" customHeight="1">
      <c r="A2498" s="22"/>
      <c r="B2498" s="27" t="s">
        <v>21</v>
      </c>
      <c r="C2498" s="27">
        <v>1185732</v>
      </c>
      <c r="D2498" s="28">
        <v>44430</v>
      </c>
      <c r="E2498" s="27" t="s">
        <v>40</v>
      </c>
      <c r="F2498" s="27" t="s">
        <v>99</v>
      </c>
      <c r="G2498" s="27" t="s">
        <v>100</v>
      </c>
      <c r="H2498" s="27" t="s">
        <v>26</v>
      </c>
      <c r="I2498" s="29">
        <v>0.4</v>
      </c>
      <c r="J2498" s="30">
        <v>2750</v>
      </c>
      <c r="K2498" s="31">
        <f t="shared" si="18"/>
        <v>1100</v>
      </c>
      <c r="L2498" s="31">
        <f t="shared" si="19"/>
        <v>440</v>
      </c>
      <c r="M2498" s="32">
        <v>0.4</v>
      </c>
      <c r="O2498" s="37"/>
      <c r="P2498" s="35"/>
      <c r="Q2498" s="33"/>
      <c r="R2498" s="34"/>
    </row>
    <row r="2499" spans="1:18" ht="15.75" customHeight="1">
      <c r="A2499" s="22"/>
      <c r="B2499" s="27" t="s">
        <v>21</v>
      </c>
      <c r="C2499" s="27">
        <v>1185732</v>
      </c>
      <c r="D2499" s="28">
        <v>44430</v>
      </c>
      <c r="E2499" s="27" t="s">
        <v>40</v>
      </c>
      <c r="F2499" s="27" t="s">
        <v>99</v>
      </c>
      <c r="G2499" s="27" t="s">
        <v>100</v>
      </c>
      <c r="H2499" s="27" t="s">
        <v>27</v>
      </c>
      <c r="I2499" s="29">
        <v>0.4</v>
      </c>
      <c r="J2499" s="30">
        <v>2500</v>
      </c>
      <c r="K2499" s="31">
        <f t="shared" si="18"/>
        <v>1000</v>
      </c>
      <c r="L2499" s="31">
        <f t="shared" si="19"/>
        <v>400</v>
      </c>
      <c r="M2499" s="32">
        <v>0.4</v>
      </c>
      <c r="O2499" s="37"/>
      <c r="P2499" s="35"/>
      <c r="Q2499" s="33"/>
      <c r="R2499" s="34"/>
    </row>
    <row r="2500" spans="1:18" ht="15.75" customHeight="1">
      <c r="A2500" s="22"/>
      <c r="B2500" s="27" t="s">
        <v>21</v>
      </c>
      <c r="C2500" s="27">
        <v>1185732</v>
      </c>
      <c r="D2500" s="28">
        <v>44430</v>
      </c>
      <c r="E2500" s="27" t="s">
        <v>40</v>
      </c>
      <c r="F2500" s="27" t="s">
        <v>99</v>
      </c>
      <c r="G2500" s="27" t="s">
        <v>100</v>
      </c>
      <c r="H2500" s="27" t="s">
        <v>28</v>
      </c>
      <c r="I2500" s="29">
        <v>0.5</v>
      </c>
      <c r="J2500" s="30">
        <v>2250</v>
      </c>
      <c r="K2500" s="31">
        <f t="shared" si="18"/>
        <v>1125</v>
      </c>
      <c r="L2500" s="31">
        <f t="shared" si="19"/>
        <v>393.75</v>
      </c>
      <c r="M2500" s="32">
        <v>0.35</v>
      </c>
      <c r="O2500" s="37"/>
      <c r="P2500" s="35"/>
      <c r="Q2500" s="33"/>
      <c r="R2500" s="34"/>
    </row>
    <row r="2501" spans="1:18" ht="15.75" customHeight="1">
      <c r="A2501" s="22"/>
      <c r="B2501" s="27" t="s">
        <v>21</v>
      </c>
      <c r="C2501" s="27">
        <v>1185732</v>
      </c>
      <c r="D2501" s="28">
        <v>44430</v>
      </c>
      <c r="E2501" s="27" t="s">
        <v>40</v>
      </c>
      <c r="F2501" s="27" t="s">
        <v>99</v>
      </c>
      <c r="G2501" s="27" t="s">
        <v>100</v>
      </c>
      <c r="H2501" s="27" t="s">
        <v>29</v>
      </c>
      <c r="I2501" s="29">
        <v>0.55000000000000004</v>
      </c>
      <c r="J2501" s="30">
        <v>4000</v>
      </c>
      <c r="K2501" s="31">
        <f t="shared" si="18"/>
        <v>2200</v>
      </c>
      <c r="L2501" s="31">
        <f t="shared" si="19"/>
        <v>880</v>
      </c>
      <c r="M2501" s="32">
        <v>0.4</v>
      </c>
      <c r="O2501" s="37"/>
      <c r="P2501" s="35"/>
      <c r="Q2501" s="33"/>
      <c r="R2501" s="34"/>
    </row>
    <row r="2502" spans="1:18" ht="15.75" customHeight="1">
      <c r="A2502" s="22"/>
      <c r="B2502" s="27" t="s">
        <v>21</v>
      </c>
      <c r="C2502" s="27">
        <v>1185732</v>
      </c>
      <c r="D2502" s="28">
        <v>44462</v>
      </c>
      <c r="E2502" s="27" t="s">
        <v>40</v>
      </c>
      <c r="F2502" s="27" t="s">
        <v>99</v>
      </c>
      <c r="G2502" s="27" t="s">
        <v>100</v>
      </c>
      <c r="H2502" s="27" t="s">
        <v>24</v>
      </c>
      <c r="I2502" s="29">
        <v>0.5</v>
      </c>
      <c r="J2502" s="30">
        <v>5250</v>
      </c>
      <c r="K2502" s="31">
        <f t="shared" si="18"/>
        <v>2625</v>
      </c>
      <c r="L2502" s="31">
        <f t="shared" si="19"/>
        <v>1050</v>
      </c>
      <c r="M2502" s="32">
        <v>0.4</v>
      </c>
      <c r="O2502" s="37"/>
      <c r="P2502" s="35"/>
      <c r="Q2502" s="33"/>
      <c r="R2502" s="34"/>
    </row>
    <row r="2503" spans="1:18" ht="15.75" customHeight="1">
      <c r="A2503" s="22"/>
      <c r="B2503" s="27" t="s">
        <v>21</v>
      </c>
      <c r="C2503" s="27">
        <v>1185732</v>
      </c>
      <c r="D2503" s="28">
        <v>44462</v>
      </c>
      <c r="E2503" s="27" t="s">
        <v>40</v>
      </c>
      <c r="F2503" s="27" t="s">
        <v>99</v>
      </c>
      <c r="G2503" s="27" t="s">
        <v>100</v>
      </c>
      <c r="H2503" s="27" t="s">
        <v>25</v>
      </c>
      <c r="I2503" s="29">
        <v>0.45000000000000007</v>
      </c>
      <c r="J2503" s="30">
        <v>3250</v>
      </c>
      <c r="K2503" s="31">
        <f t="shared" si="18"/>
        <v>1462.5000000000002</v>
      </c>
      <c r="L2503" s="31">
        <f t="shared" si="19"/>
        <v>511.87500000000006</v>
      </c>
      <c r="M2503" s="32">
        <v>0.35</v>
      </c>
      <c r="O2503" s="37"/>
      <c r="P2503" s="35"/>
      <c r="Q2503" s="33"/>
      <c r="R2503" s="34"/>
    </row>
    <row r="2504" spans="1:18" ht="15.75" customHeight="1">
      <c r="A2504" s="22"/>
      <c r="B2504" s="27" t="s">
        <v>21</v>
      </c>
      <c r="C2504" s="27">
        <v>1185732</v>
      </c>
      <c r="D2504" s="28">
        <v>44462</v>
      </c>
      <c r="E2504" s="27" t="s">
        <v>40</v>
      </c>
      <c r="F2504" s="27" t="s">
        <v>99</v>
      </c>
      <c r="G2504" s="27" t="s">
        <v>100</v>
      </c>
      <c r="H2504" s="27" t="s">
        <v>26</v>
      </c>
      <c r="I2504" s="29">
        <v>0.35000000000000003</v>
      </c>
      <c r="J2504" s="30">
        <v>2250</v>
      </c>
      <c r="K2504" s="31">
        <f t="shared" si="18"/>
        <v>787.50000000000011</v>
      </c>
      <c r="L2504" s="31">
        <f t="shared" si="19"/>
        <v>315.00000000000006</v>
      </c>
      <c r="M2504" s="32">
        <v>0.4</v>
      </c>
      <c r="O2504" s="37"/>
      <c r="P2504" s="35"/>
      <c r="Q2504" s="33"/>
      <c r="R2504" s="34"/>
    </row>
    <row r="2505" spans="1:18" ht="15.75" customHeight="1">
      <c r="A2505" s="22"/>
      <c r="B2505" s="27" t="s">
        <v>21</v>
      </c>
      <c r="C2505" s="27">
        <v>1185732</v>
      </c>
      <c r="D2505" s="28">
        <v>44462</v>
      </c>
      <c r="E2505" s="27" t="s">
        <v>40</v>
      </c>
      <c r="F2505" s="27" t="s">
        <v>99</v>
      </c>
      <c r="G2505" s="27" t="s">
        <v>100</v>
      </c>
      <c r="H2505" s="27" t="s">
        <v>27</v>
      </c>
      <c r="I2505" s="29">
        <v>0.35000000000000003</v>
      </c>
      <c r="J2505" s="30">
        <v>2000</v>
      </c>
      <c r="K2505" s="31">
        <f t="shared" si="18"/>
        <v>700.00000000000011</v>
      </c>
      <c r="L2505" s="31">
        <f t="shared" si="19"/>
        <v>280.00000000000006</v>
      </c>
      <c r="M2505" s="32">
        <v>0.4</v>
      </c>
      <c r="O2505" s="37"/>
      <c r="P2505" s="35"/>
      <c r="Q2505" s="33"/>
      <c r="R2505" s="34"/>
    </row>
    <row r="2506" spans="1:18" ht="15.75" customHeight="1">
      <c r="A2506" s="22"/>
      <c r="B2506" s="27" t="s">
        <v>21</v>
      </c>
      <c r="C2506" s="27">
        <v>1185732</v>
      </c>
      <c r="D2506" s="28">
        <v>44462</v>
      </c>
      <c r="E2506" s="27" t="s">
        <v>40</v>
      </c>
      <c r="F2506" s="27" t="s">
        <v>99</v>
      </c>
      <c r="G2506" s="27" t="s">
        <v>100</v>
      </c>
      <c r="H2506" s="27" t="s">
        <v>28</v>
      </c>
      <c r="I2506" s="29">
        <v>0.45</v>
      </c>
      <c r="J2506" s="30">
        <v>2000</v>
      </c>
      <c r="K2506" s="31">
        <f t="shared" si="18"/>
        <v>900</v>
      </c>
      <c r="L2506" s="31">
        <f t="shared" si="19"/>
        <v>315</v>
      </c>
      <c r="M2506" s="32">
        <v>0.35</v>
      </c>
      <c r="O2506" s="37"/>
      <c r="P2506" s="35"/>
      <c r="Q2506" s="33"/>
      <c r="R2506" s="34"/>
    </row>
    <row r="2507" spans="1:18" ht="15.75" customHeight="1">
      <c r="A2507" s="22"/>
      <c r="B2507" s="27" t="s">
        <v>21</v>
      </c>
      <c r="C2507" s="27">
        <v>1185732</v>
      </c>
      <c r="D2507" s="28">
        <v>44462</v>
      </c>
      <c r="E2507" s="27" t="s">
        <v>40</v>
      </c>
      <c r="F2507" s="27" t="s">
        <v>99</v>
      </c>
      <c r="G2507" s="27" t="s">
        <v>100</v>
      </c>
      <c r="H2507" s="27" t="s">
        <v>29</v>
      </c>
      <c r="I2507" s="29">
        <v>0.5</v>
      </c>
      <c r="J2507" s="30">
        <v>2750</v>
      </c>
      <c r="K2507" s="31">
        <f t="shared" si="18"/>
        <v>1375</v>
      </c>
      <c r="L2507" s="31">
        <f t="shared" si="19"/>
        <v>550</v>
      </c>
      <c r="M2507" s="32">
        <v>0.4</v>
      </c>
      <c r="O2507" s="37"/>
      <c r="P2507" s="35"/>
      <c r="Q2507" s="33"/>
      <c r="R2507" s="34"/>
    </row>
    <row r="2508" spans="1:18" ht="15.75" customHeight="1">
      <c r="A2508" s="22"/>
      <c r="B2508" s="27" t="s">
        <v>21</v>
      </c>
      <c r="C2508" s="27">
        <v>1185732</v>
      </c>
      <c r="D2508" s="28">
        <v>44491</v>
      </c>
      <c r="E2508" s="27" t="s">
        <v>40</v>
      </c>
      <c r="F2508" s="27" t="s">
        <v>99</v>
      </c>
      <c r="G2508" s="27" t="s">
        <v>100</v>
      </c>
      <c r="H2508" s="27" t="s">
        <v>24</v>
      </c>
      <c r="I2508" s="29">
        <v>0.54999999999999993</v>
      </c>
      <c r="J2508" s="30">
        <v>4500</v>
      </c>
      <c r="K2508" s="31">
        <f t="shared" si="18"/>
        <v>2474.9999999999995</v>
      </c>
      <c r="L2508" s="31">
        <f t="shared" si="19"/>
        <v>989.99999999999989</v>
      </c>
      <c r="M2508" s="32">
        <v>0.4</v>
      </c>
      <c r="O2508" s="37"/>
      <c r="P2508" s="35"/>
      <c r="Q2508" s="33"/>
      <c r="R2508" s="34"/>
    </row>
    <row r="2509" spans="1:18" ht="15.75" customHeight="1">
      <c r="A2509" s="22"/>
      <c r="B2509" s="27" t="s">
        <v>21</v>
      </c>
      <c r="C2509" s="27">
        <v>1185732</v>
      </c>
      <c r="D2509" s="28">
        <v>44491</v>
      </c>
      <c r="E2509" s="27" t="s">
        <v>40</v>
      </c>
      <c r="F2509" s="27" t="s">
        <v>99</v>
      </c>
      <c r="G2509" s="27" t="s">
        <v>100</v>
      </c>
      <c r="H2509" s="27" t="s">
        <v>25</v>
      </c>
      <c r="I2509" s="29">
        <v>0.45</v>
      </c>
      <c r="J2509" s="30">
        <v>2750</v>
      </c>
      <c r="K2509" s="31">
        <f t="shared" si="18"/>
        <v>1237.5</v>
      </c>
      <c r="L2509" s="31">
        <f t="shared" si="19"/>
        <v>433.125</v>
      </c>
      <c r="M2509" s="32">
        <v>0.35</v>
      </c>
      <c r="O2509" s="37"/>
      <c r="P2509" s="35"/>
      <c r="Q2509" s="33"/>
      <c r="R2509" s="34"/>
    </row>
    <row r="2510" spans="1:18" ht="15.75" customHeight="1">
      <c r="A2510" s="22"/>
      <c r="B2510" s="27" t="s">
        <v>21</v>
      </c>
      <c r="C2510" s="27">
        <v>1185732</v>
      </c>
      <c r="D2510" s="28">
        <v>44491</v>
      </c>
      <c r="E2510" s="27" t="s">
        <v>40</v>
      </c>
      <c r="F2510" s="27" t="s">
        <v>99</v>
      </c>
      <c r="G2510" s="27" t="s">
        <v>100</v>
      </c>
      <c r="H2510" s="27" t="s">
        <v>26</v>
      </c>
      <c r="I2510" s="29">
        <v>0.45</v>
      </c>
      <c r="J2510" s="30">
        <v>1750</v>
      </c>
      <c r="K2510" s="31">
        <f t="shared" si="18"/>
        <v>787.5</v>
      </c>
      <c r="L2510" s="31">
        <f t="shared" si="19"/>
        <v>315</v>
      </c>
      <c r="M2510" s="32">
        <v>0.4</v>
      </c>
      <c r="O2510" s="37"/>
      <c r="P2510" s="35"/>
      <c r="Q2510" s="33"/>
      <c r="R2510" s="34"/>
    </row>
    <row r="2511" spans="1:18" ht="15.75" customHeight="1">
      <c r="A2511" s="22"/>
      <c r="B2511" s="27" t="s">
        <v>21</v>
      </c>
      <c r="C2511" s="27">
        <v>1185732</v>
      </c>
      <c r="D2511" s="28">
        <v>44491</v>
      </c>
      <c r="E2511" s="27" t="s">
        <v>40</v>
      </c>
      <c r="F2511" s="27" t="s">
        <v>99</v>
      </c>
      <c r="G2511" s="27" t="s">
        <v>100</v>
      </c>
      <c r="H2511" s="27" t="s">
        <v>27</v>
      </c>
      <c r="I2511" s="29">
        <v>0.45</v>
      </c>
      <c r="J2511" s="30">
        <v>1500</v>
      </c>
      <c r="K2511" s="31">
        <f t="shared" si="18"/>
        <v>675</v>
      </c>
      <c r="L2511" s="31">
        <f t="shared" si="19"/>
        <v>270</v>
      </c>
      <c r="M2511" s="32">
        <v>0.4</v>
      </c>
      <c r="O2511" s="37"/>
      <c r="P2511" s="35"/>
      <c r="Q2511" s="33"/>
      <c r="R2511" s="34"/>
    </row>
    <row r="2512" spans="1:18" ht="15.75" customHeight="1">
      <c r="A2512" s="22"/>
      <c r="B2512" s="27" t="s">
        <v>21</v>
      </c>
      <c r="C2512" s="27">
        <v>1185732</v>
      </c>
      <c r="D2512" s="28">
        <v>44491</v>
      </c>
      <c r="E2512" s="27" t="s">
        <v>40</v>
      </c>
      <c r="F2512" s="27" t="s">
        <v>99</v>
      </c>
      <c r="G2512" s="27" t="s">
        <v>100</v>
      </c>
      <c r="H2512" s="27" t="s">
        <v>28</v>
      </c>
      <c r="I2512" s="29">
        <v>0.54999999999999993</v>
      </c>
      <c r="J2512" s="30">
        <v>1500</v>
      </c>
      <c r="K2512" s="31">
        <f t="shared" si="18"/>
        <v>824.99999999999989</v>
      </c>
      <c r="L2512" s="31">
        <f t="shared" si="19"/>
        <v>288.74999999999994</v>
      </c>
      <c r="M2512" s="32">
        <v>0.35</v>
      </c>
      <c r="O2512" s="37"/>
      <c r="P2512" s="35"/>
      <c r="Q2512" s="33"/>
      <c r="R2512" s="34"/>
    </row>
    <row r="2513" spans="1:18" ht="15.75" customHeight="1">
      <c r="A2513" s="22"/>
      <c r="B2513" s="27" t="s">
        <v>21</v>
      </c>
      <c r="C2513" s="27">
        <v>1185732</v>
      </c>
      <c r="D2513" s="28">
        <v>44491</v>
      </c>
      <c r="E2513" s="27" t="s">
        <v>40</v>
      </c>
      <c r="F2513" s="27" t="s">
        <v>99</v>
      </c>
      <c r="G2513" s="27" t="s">
        <v>100</v>
      </c>
      <c r="H2513" s="27" t="s">
        <v>29</v>
      </c>
      <c r="I2513" s="29">
        <v>0.54999999999999993</v>
      </c>
      <c r="J2513" s="30">
        <v>2750</v>
      </c>
      <c r="K2513" s="31">
        <f t="shared" si="18"/>
        <v>1512.4999999999998</v>
      </c>
      <c r="L2513" s="31">
        <f t="shared" si="19"/>
        <v>604.99999999999989</v>
      </c>
      <c r="M2513" s="32">
        <v>0.4</v>
      </c>
      <c r="O2513" s="37"/>
      <c r="P2513" s="35"/>
      <c r="Q2513" s="33"/>
      <c r="R2513" s="34"/>
    </row>
    <row r="2514" spans="1:18" ht="15.75" customHeight="1">
      <c r="A2514" s="22"/>
      <c r="B2514" s="27" t="s">
        <v>21</v>
      </c>
      <c r="C2514" s="27">
        <v>1185732</v>
      </c>
      <c r="D2514" s="28">
        <v>44522</v>
      </c>
      <c r="E2514" s="27" t="s">
        <v>40</v>
      </c>
      <c r="F2514" s="27" t="s">
        <v>99</v>
      </c>
      <c r="G2514" s="27" t="s">
        <v>100</v>
      </c>
      <c r="H2514" s="27" t="s">
        <v>24</v>
      </c>
      <c r="I2514" s="29">
        <v>0.5</v>
      </c>
      <c r="J2514" s="30">
        <v>4250</v>
      </c>
      <c r="K2514" s="31">
        <f t="shared" si="18"/>
        <v>2125</v>
      </c>
      <c r="L2514" s="31">
        <f t="shared" si="19"/>
        <v>850</v>
      </c>
      <c r="M2514" s="32">
        <v>0.4</v>
      </c>
      <c r="O2514" s="37"/>
      <c r="P2514" s="35"/>
      <c r="Q2514" s="33"/>
      <c r="R2514" s="34"/>
    </row>
    <row r="2515" spans="1:18" ht="15.75" customHeight="1">
      <c r="A2515" s="22"/>
      <c r="B2515" s="27" t="s">
        <v>21</v>
      </c>
      <c r="C2515" s="27">
        <v>1185732</v>
      </c>
      <c r="D2515" s="28">
        <v>44522</v>
      </c>
      <c r="E2515" s="27" t="s">
        <v>40</v>
      </c>
      <c r="F2515" s="27" t="s">
        <v>99</v>
      </c>
      <c r="G2515" s="27" t="s">
        <v>100</v>
      </c>
      <c r="H2515" s="27" t="s">
        <v>25</v>
      </c>
      <c r="I2515" s="29">
        <v>0.4</v>
      </c>
      <c r="J2515" s="30">
        <v>2750</v>
      </c>
      <c r="K2515" s="31">
        <f t="shared" si="18"/>
        <v>1100</v>
      </c>
      <c r="L2515" s="31">
        <f t="shared" si="19"/>
        <v>385</v>
      </c>
      <c r="M2515" s="32">
        <v>0.35</v>
      </c>
      <c r="O2515" s="37"/>
      <c r="P2515" s="35"/>
      <c r="Q2515" s="33"/>
      <c r="R2515" s="34"/>
    </row>
    <row r="2516" spans="1:18" ht="15.75" customHeight="1">
      <c r="A2516" s="22"/>
      <c r="B2516" s="27" t="s">
        <v>21</v>
      </c>
      <c r="C2516" s="27">
        <v>1185732</v>
      </c>
      <c r="D2516" s="28">
        <v>44522</v>
      </c>
      <c r="E2516" s="27" t="s">
        <v>40</v>
      </c>
      <c r="F2516" s="27" t="s">
        <v>99</v>
      </c>
      <c r="G2516" s="27" t="s">
        <v>100</v>
      </c>
      <c r="H2516" s="27" t="s">
        <v>26</v>
      </c>
      <c r="I2516" s="29">
        <v>0.45</v>
      </c>
      <c r="J2516" s="30">
        <v>2200</v>
      </c>
      <c r="K2516" s="31">
        <f t="shared" si="18"/>
        <v>990</v>
      </c>
      <c r="L2516" s="31">
        <f t="shared" si="19"/>
        <v>396</v>
      </c>
      <c r="M2516" s="32">
        <v>0.4</v>
      </c>
      <c r="O2516" s="37"/>
      <c r="P2516" s="35"/>
      <c r="Q2516" s="33"/>
      <c r="R2516" s="34"/>
    </row>
    <row r="2517" spans="1:18" ht="15.75" customHeight="1">
      <c r="A2517" s="22"/>
      <c r="B2517" s="27" t="s">
        <v>21</v>
      </c>
      <c r="C2517" s="27">
        <v>1185732</v>
      </c>
      <c r="D2517" s="28">
        <v>44522</v>
      </c>
      <c r="E2517" s="27" t="s">
        <v>40</v>
      </c>
      <c r="F2517" s="27" t="s">
        <v>99</v>
      </c>
      <c r="G2517" s="27" t="s">
        <v>100</v>
      </c>
      <c r="H2517" s="27" t="s">
        <v>27</v>
      </c>
      <c r="I2517" s="29">
        <v>0.55000000000000004</v>
      </c>
      <c r="J2517" s="30">
        <v>2000</v>
      </c>
      <c r="K2517" s="31">
        <f t="shared" si="18"/>
        <v>1100</v>
      </c>
      <c r="L2517" s="31">
        <f t="shared" si="19"/>
        <v>440</v>
      </c>
      <c r="M2517" s="32">
        <v>0.4</v>
      </c>
      <c r="O2517" s="37"/>
      <c r="P2517" s="35"/>
      <c r="Q2517" s="33"/>
      <c r="R2517" s="34"/>
    </row>
    <row r="2518" spans="1:18" ht="15.75" customHeight="1">
      <c r="A2518" s="22"/>
      <c r="B2518" s="27" t="s">
        <v>21</v>
      </c>
      <c r="C2518" s="27">
        <v>1185732</v>
      </c>
      <c r="D2518" s="28">
        <v>44522</v>
      </c>
      <c r="E2518" s="27" t="s">
        <v>40</v>
      </c>
      <c r="F2518" s="27" t="s">
        <v>99</v>
      </c>
      <c r="G2518" s="27" t="s">
        <v>100</v>
      </c>
      <c r="H2518" s="27" t="s">
        <v>28</v>
      </c>
      <c r="I2518" s="29">
        <v>0.65</v>
      </c>
      <c r="J2518" s="30">
        <v>1750</v>
      </c>
      <c r="K2518" s="31">
        <f t="shared" si="18"/>
        <v>1137.5</v>
      </c>
      <c r="L2518" s="31">
        <f t="shared" si="19"/>
        <v>398.125</v>
      </c>
      <c r="M2518" s="32">
        <v>0.35</v>
      </c>
      <c r="O2518" s="37"/>
      <c r="P2518" s="35"/>
      <c r="Q2518" s="33"/>
      <c r="R2518" s="34"/>
    </row>
    <row r="2519" spans="1:18" ht="15.75" customHeight="1">
      <c r="A2519" s="22"/>
      <c r="B2519" s="27" t="s">
        <v>21</v>
      </c>
      <c r="C2519" s="27">
        <v>1185732</v>
      </c>
      <c r="D2519" s="28">
        <v>44522</v>
      </c>
      <c r="E2519" s="27" t="s">
        <v>40</v>
      </c>
      <c r="F2519" s="27" t="s">
        <v>99</v>
      </c>
      <c r="G2519" s="27" t="s">
        <v>100</v>
      </c>
      <c r="H2519" s="27" t="s">
        <v>29</v>
      </c>
      <c r="I2519" s="29">
        <v>0.7</v>
      </c>
      <c r="J2519" s="30">
        <v>2750</v>
      </c>
      <c r="K2519" s="31">
        <f t="shared" si="18"/>
        <v>1924.9999999999998</v>
      </c>
      <c r="L2519" s="31">
        <f t="shared" si="19"/>
        <v>770</v>
      </c>
      <c r="M2519" s="32">
        <v>0.4</v>
      </c>
      <c r="O2519" s="37"/>
      <c r="P2519" s="35"/>
      <c r="Q2519" s="33"/>
      <c r="R2519" s="34"/>
    </row>
    <row r="2520" spans="1:18" ht="15.75" customHeight="1">
      <c r="A2520" s="22"/>
      <c r="B2520" s="27" t="s">
        <v>21</v>
      </c>
      <c r="C2520" s="27">
        <v>1185732</v>
      </c>
      <c r="D2520" s="28">
        <v>44551</v>
      </c>
      <c r="E2520" s="27" t="s">
        <v>40</v>
      </c>
      <c r="F2520" s="27" t="s">
        <v>99</v>
      </c>
      <c r="G2520" s="27" t="s">
        <v>100</v>
      </c>
      <c r="H2520" s="27" t="s">
        <v>24</v>
      </c>
      <c r="I2520" s="29">
        <v>0.65</v>
      </c>
      <c r="J2520" s="30">
        <v>5250</v>
      </c>
      <c r="K2520" s="31">
        <f t="shared" si="18"/>
        <v>3412.5</v>
      </c>
      <c r="L2520" s="31">
        <f t="shared" si="19"/>
        <v>1365</v>
      </c>
      <c r="M2520" s="32">
        <v>0.4</v>
      </c>
      <c r="O2520" s="37"/>
      <c r="P2520" s="35"/>
      <c r="Q2520" s="33"/>
      <c r="R2520" s="34"/>
    </row>
    <row r="2521" spans="1:18" ht="15.75" customHeight="1">
      <c r="A2521" s="22"/>
      <c r="B2521" s="27" t="s">
        <v>21</v>
      </c>
      <c r="C2521" s="27">
        <v>1185732</v>
      </c>
      <c r="D2521" s="28">
        <v>44551</v>
      </c>
      <c r="E2521" s="27" t="s">
        <v>40</v>
      </c>
      <c r="F2521" s="27" t="s">
        <v>99</v>
      </c>
      <c r="G2521" s="27" t="s">
        <v>100</v>
      </c>
      <c r="H2521" s="27" t="s">
        <v>25</v>
      </c>
      <c r="I2521" s="29">
        <v>0.55000000000000004</v>
      </c>
      <c r="J2521" s="30">
        <v>3250</v>
      </c>
      <c r="K2521" s="31">
        <f t="shared" si="18"/>
        <v>1787.5000000000002</v>
      </c>
      <c r="L2521" s="31">
        <f t="shared" si="19"/>
        <v>625.625</v>
      </c>
      <c r="M2521" s="32">
        <v>0.35</v>
      </c>
      <c r="O2521" s="37"/>
      <c r="P2521" s="35"/>
      <c r="Q2521" s="33"/>
      <c r="R2521" s="34"/>
    </row>
    <row r="2522" spans="1:18" ht="15.75" customHeight="1">
      <c r="A2522" s="22"/>
      <c r="B2522" s="27" t="s">
        <v>21</v>
      </c>
      <c r="C2522" s="27">
        <v>1185732</v>
      </c>
      <c r="D2522" s="28">
        <v>44551</v>
      </c>
      <c r="E2522" s="27" t="s">
        <v>40</v>
      </c>
      <c r="F2522" s="27" t="s">
        <v>99</v>
      </c>
      <c r="G2522" s="27" t="s">
        <v>100</v>
      </c>
      <c r="H2522" s="27" t="s">
        <v>26</v>
      </c>
      <c r="I2522" s="29">
        <v>0.55000000000000004</v>
      </c>
      <c r="J2522" s="30">
        <v>2750</v>
      </c>
      <c r="K2522" s="31">
        <f t="shared" si="18"/>
        <v>1512.5000000000002</v>
      </c>
      <c r="L2522" s="31">
        <f t="shared" si="19"/>
        <v>605.00000000000011</v>
      </c>
      <c r="M2522" s="32">
        <v>0.4</v>
      </c>
      <c r="O2522" s="37"/>
      <c r="P2522" s="35"/>
      <c r="Q2522" s="33"/>
      <c r="R2522" s="34"/>
    </row>
    <row r="2523" spans="1:18" ht="15.75" customHeight="1">
      <c r="A2523" s="22"/>
      <c r="B2523" s="27" t="s">
        <v>21</v>
      </c>
      <c r="C2523" s="27">
        <v>1185732</v>
      </c>
      <c r="D2523" s="28">
        <v>44551</v>
      </c>
      <c r="E2523" s="27" t="s">
        <v>40</v>
      </c>
      <c r="F2523" s="27" t="s">
        <v>99</v>
      </c>
      <c r="G2523" s="27" t="s">
        <v>100</v>
      </c>
      <c r="H2523" s="27" t="s">
        <v>27</v>
      </c>
      <c r="I2523" s="29">
        <v>0.5</v>
      </c>
      <c r="J2523" s="30">
        <v>2250</v>
      </c>
      <c r="K2523" s="31">
        <f t="shared" si="18"/>
        <v>1125</v>
      </c>
      <c r="L2523" s="31">
        <f t="shared" si="19"/>
        <v>450</v>
      </c>
      <c r="M2523" s="32">
        <v>0.4</v>
      </c>
      <c r="O2523" s="37"/>
      <c r="P2523" s="35"/>
      <c r="Q2523" s="33"/>
      <c r="R2523" s="34"/>
    </row>
    <row r="2524" spans="1:18" ht="15.75" customHeight="1">
      <c r="A2524" s="22"/>
      <c r="B2524" s="27" t="s">
        <v>21</v>
      </c>
      <c r="C2524" s="27">
        <v>1185732</v>
      </c>
      <c r="D2524" s="28">
        <v>44551</v>
      </c>
      <c r="E2524" s="27" t="s">
        <v>40</v>
      </c>
      <c r="F2524" s="27" t="s">
        <v>99</v>
      </c>
      <c r="G2524" s="27" t="s">
        <v>100</v>
      </c>
      <c r="H2524" s="27" t="s">
        <v>28</v>
      </c>
      <c r="I2524" s="29">
        <v>0.6</v>
      </c>
      <c r="J2524" s="30">
        <v>2250</v>
      </c>
      <c r="K2524" s="31">
        <f t="shared" si="18"/>
        <v>1350</v>
      </c>
      <c r="L2524" s="31">
        <f t="shared" si="19"/>
        <v>472.49999999999994</v>
      </c>
      <c r="M2524" s="32">
        <v>0.35</v>
      </c>
      <c r="O2524" s="37"/>
      <c r="P2524" s="35"/>
      <c r="Q2524" s="33"/>
      <c r="R2524" s="34"/>
    </row>
    <row r="2525" spans="1:18" ht="15.75" customHeight="1">
      <c r="A2525" s="22"/>
      <c r="B2525" s="27" t="s">
        <v>21</v>
      </c>
      <c r="C2525" s="27">
        <v>1185732</v>
      </c>
      <c r="D2525" s="28">
        <v>44551</v>
      </c>
      <c r="E2525" s="27" t="s">
        <v>40</v>
      </c>
      <c r="F2525" s="27" t="s">
        <v>99</v>
      </c>
      <c r="G2525" s="27" t="s">
        <v>100</v>
      </c>
      <c r="H2525" s="27" t="s">
        <v>29</v>
      </c>
      <c r="I2525" s="29">
        <v>0.64999999999999991</v>
      </c>
      <c r="J2525" s="30">
        <v>3250</v>
      </c>
      <c r="K2525" s="31">
        <f t="shared" si="18"/>
        <v>2112.4999999999995</v>
      </c>
      <c r="L2525" s="31">
        <f t="shared" si="19"/>
        <v>844.99999999999989</v>
      </c>
      <c r="M2525" s="32">
        <v>0.4</v>
      </c>
      <c r="O2525" s="37"/>
      <c r="P2525" s="35"/>
      <c r="Q2525" s="33"/>
      <c r="R2525" s="34"/>
    </row>
    <row r="2526" spans="1:18" ht="15.75" customHeight="1">
      <c r="A2526" s="22" t="s">
        <v>46</v>
      </c>
      <c r="B2526" s="27" t="s">
        <v>21</v>
      </c>
      <c r="C2526" s="27">
        <v>1185732</v>
      </c>
      <c r="D2526" s="28">
        <v>44216</v>
      </c>
      <c r="E2526" s="27" t="s">
        <v>53</v>
      </c>
      <c r="F2526" s="27" t="s">
        <v>101</v>
      </c>
      <c r="G2526" s="27" t="s">
        <v>102</v>
      </c>
      <c r="H2526" s="27" t="s">
        <v>24</v>
      </c>
      <c r="I2526" s="29">
        <v>0.30000000000000004</v>
      </c>
      <c r="J2526" s="30">
        <v>7250</v>
      </c>
      <c r="K2526" s="31">
        <f t="shared" si="18"/>
        <v>2175.0000000000005</v>
      </c>
      <c r="L2526" s="31">
        <f t="shared" si="19"/>
        <v>870.00000000000023</v>
      </c>
      <c r="M2526" s="32">
        <v>0.4</v>
      </c>
      <c r="O2526" s="37"/>
      <c r="P2526" s="35"/>
      <c r="Q2526" s="33"/>
      <c r="R2526" s="34"/>
    </row>
    <row r="2527" spans="1:18" ht="15.75" customHeight="1">
      <c r="A2527" s="22"/>
      <c r="B2527" s="27" t="s">
        <v>21</v>
      </c>
      <c r="C2527" s="27">
        <v>1185732</v>
      </c>
      <c r="D2527" s="28">
        <v>44216</v>
      </c>
      <c r="E2527" s="27" t="s">
        <v>53</v>
      </c>
      <c r="F2527" s="27" t="s">
        <v>101</v>
      </c>
      <c r="G2527" s="27" t="s">
        <v>102</v>
      </c>
      <c r="H2527" s="27" t="s">
        <v>25</v>
      </c>
      <c r="I2527" s="29">
        <v>0.30000000000000004</v>
      </c>
      <c r="J2527" s="30">
        <v>5250</v>
      </c>
      <c r="K2527" s="31">
        <f t="shared" si="18"/>
        <v>1575.0000000000002</v>
      </c>
      <c r="L2527" s="31">
        <f t="shared" si="19"/>
        <v>551.25</v>
      </c>
      <c r="M2527" s="32">
        <v>0.35</v>
      </c>
      <c r="O2527" s="37"/>
      <c r="P2527" s="35"/>
      <c r="Q2527" s="33"/>
      <c r="R2527" s="34"/>
    </row>
    <row r="2528" spans="1:18" ht="15.75" customHeight="1">
      <c r="A2528" s="22"/>
      <c r="B2528" s="27" t="s">
        <v>21</v>
      </c>
      <c r="C2528" s="27">
        <v>1185732</v>
      </c>
      <c r="D2528" s="28">
        <v>44216</v>
      </c>
      <c r="E2528" s="27" t="s">
        <v>53</v>
      </c>
      <c r="F2528" s="27" t="s">
        <v>101</v>
      </c>
      <c r="G2528" s="27" t="s">
        <v>102</v>
      </c>
      <c r="H2528" s="27" t="s">
        <v>26</v>
      </c>
      <c r="I2528" s="29">
        <v>0.20000000000000007</v>
      </c>
      <c r="J2528" s="30">
        <v>5250</v>
      </c>
      <c r="K2528" s="31">
        <f t="shared" si="18"/>
        <v>1050.0000000000005</v>
      </c>
      <c r="L2528" s="31">
        <f t="shared" si="19"/>
        <v>420.00000000000023</v>
      </c>
      <c r="M2528" s="32">
        <v>0.4</v>
      </c>
      <c r="O2528" s="37"/>
      <c r="P2528" s="35"/>
      <c r="Q2528" s="33"/>
      <c r="R2528" s="34"/>
    </row>
    <row r="2529" spans="1:18" ht="15.75" customHeight="1">
      <c r="A2529" s="22"/>
      <c r="B2529" s="27" t="s">
        <v>21</v>
      </c>
      <c r="C2529" s="27">
        <v>1185732</v>
      </c>
      <c r="D2529" s="28">
        <v>44216</v>
      </c>
      <c r="E2529" s="27" t="s">
        <v>53</v>
      </c>
      <c r="F2529" s="27" t="s">
        <v>101</v>
      </c>
      <c r="G2529" s="27" t="s">
        <v>102</v>
      </c>
      <c r="H2529" s="27" t="s">
        <v>27</v>
      </c>
      <c r="I2529" s="29">
        <v>0.25</v>
      </c>
      <c r="J2529" s="30">
        <v>3750</v>
      </c>
      <c r="K2529" s="31">
        <f t="shared" si="18"/>
        <v>937.5</v>
      </c>
      <c r="L2529" s="31">
        <f t="shared" si="19"/>
        <v>375</v>
      </c>
      <c r="M2529" s="32">
        <v>0.4</v>
      </c>
      <c r="O2529" s="37"/>
      <c r="P2529" s="35"/>
      <c r="Q2529" s="33"/>
      <c r="R2529" s="34"/>
    </row>
    <row r="2530" spans="1:18" ht="15.75" customHeight="1">
      <c r="A2530" s="22"/>
      <c r="B2530" s="27" t="s">
        <v>21</v>
      </c>
      <c r="C2530" s="27">
        <v>1185732</v>
      </c>
      <c r="D2530" s="28">
        <v>44216</v>
      </c>
      <c r="E2530" s="27" t="s">
        <v>53</v>
      </c>
      <c r="F2530" s="27" t="s">
        <v>101</v>
      </c>
      <c r="G2530" s="27" t="s">
        <v>102</v>
      </c>
      <c r="H2530" s="27" t="s">
        <v>28</v>
      </c>
      <c r="I2530" s="29">
        <v>0.4</v>
      </c>
      <c r="J2530" s="30">
        <v>4250</v>
      </c>
      <c r="K2530" s="31">
        <f t="shared" si="18"/>
        <v>1700</v>
      </c>
      <c r="L2530" s="31">
        <f t="shared" si="19"/>
        <v>595</v>
      </c>
      <c r="M2530" s="32">
        <v>0.35</v>
      </c>
      <c r="O2530" s="37"/>
      <c r="P2530" s="35"/>
      <c r="Q2530" s="33"/>
      <c r="R2530" s="34"/>
    </row>
    <row r="2531" spans="1:18" ht="15.75" customHeight="1">
      <c r="A2531" s="22"/>
      <c r="B2531" s="27" t="s">
        <v>21</v>
      </c>
      <c r="C2531" s="27">
        <v>1185732</v>
      </c>
      <c r="D2531" s="28">
        <v>44216</v>
      </c>
      <c r="E2531" s="27" t="s">
        <v>53</v>
      </c>
      <c r="F2531" s="27" t="s">
        <v>101</v>
      </c>
      <c r="G2531" s="27" t="s">
        <v>102</v>
      </c>
      <c r="H2531" s="27" t="s">
        <v>29</v>
      </c>
      <c r="I2531" s="29">
        <v>0.30000000000000004</v>
      </c>
      <c r="J2531" s="30">
        <v>5250</v>
      </c>
      <c r="K2531" s="31">
        <f t="shared" si="18"/>
        <v>1575.0000000000002</v>
      </c>
      <c r="L2531" s="31">
        <f t="shared" si="19"/>
        <v>787.50000000000011</v>
      </c>
      <c r="M2531" s="32">
        <v>0.5</v>
      </c>
      <c r="O2531" s="37"/>
      <c r="P2531" s="35"/>
      <c r="Q2531" s="33"/>
      <c r="R2531" s="34"/>
    </row>
    <row r="2532" spans="1:18" ht="15.75" customHeight="1">
      <c r="A2532" s="22"/>
      <c r="B2532" s="27" t="s">
        <v>21</v>
      </c>
      <c r="C2532" s="27">
        <v>1185732</v>
      </c>
      <c r="D2532" s="28">
        <v>44245</v>
      </c>
      <c r="E2532" s="27" t="s">
        <v>53</v>
      </c>
      <c r="F2532" s="27" t="s">
        <v>101</v>
      </c>
      <c r="G2532" s="27" t="s">
        <v>102</v>
      </c>
      <c r="H2532" s="27" t="s">
        <v>24</v>
      </c>
      <c r="I2532" s="29">
        <v>0.30000000000000004</v>
      </c>
      <c r="J2532" s="30">
        <v>7750</v>
      </c>
      <c r="K2532" s="31">
        <f t="shared" si="18"/>
        <v>2325.0000000000005</v>
      </c>
      <c r="L2532" s="31">
        <f t="shared" si="19"/>
        <v>930.00000000000023</v>
      </c>
      <c r="M2532" s="32">
        <v>0.4</v>
      </c>
      <c r="O2532" s="37"/>
      <c r="P2532" s="35"/>
      <c r="Q2532" s="33"/>
      <c r="R2532" s="34"/>
    </row>
    <row r="2533" spans="1:18" ht="15.75" customHeight="1">
      <c r="A2533" s="22"/>
      <c r="B2533" s="27" t="s">
        <v>21</v>
      </c>
      <c r="C2533" s="27">
        <v>1185732</v>
      </c>
      <c r="D2533" s="28">
        <v>44245</v>
      </c>
      <c r="E2533" s="27" t="s">
        <v>53</v>
      </c>
      <c r="F2533" s="27" t="s">
        <v>101</v>
      </c>
      <c r="G2533" s="27" t="s">
        <v>102</v>
      </c>
      <c r="H2533" s="27" t="s">
        <v>25</v>
      </c>
      <c r="I2533" s="29">
        <v>0.30000000000000004</v>
      </c>
      <c r="J2533" s="30">
        <v>4250</v>
      </c>
      <c r="K2533" s="31">
        <f t="shared" si="18"/>
        <v>1275.0000000000002</v>
      </c>
      <c r="L2533" s="31">
        <f t="shared" si="19"/>
        <v>446.25000000000006</v>
      </c>
      <c r="M2533" s="32">
        <v>0.35</v>
      </c>
      <c r="O2533" s="37"/>
      <c r="P2533" s="35"/>
      <c r="Q2533" s="33"/>
      <c r="R2533" s="34"/>
    </row>
    <row r="2534" spans="1:18" ht="15.75" customHeight="1">
      <c r="A2534" s="22"/>
      <c r="B2534" s="27" t="s">
        <v>21</v>
      </c>
      <c r="C2534" s="27">
        <v>1185732</v>
      </c>
      <c r="D2534" s="28">
        <v>44245</v>
      </c>
      <c r="E2534" s="27" t="s">
        <v>53</v>
      </c>
      <c r="F2534" s="27" t="s">
        <v>101</v>
      </c>
      <c r="G2534" s="27" t="s">
        <v>102</v>
      </c>
      <c r="H2534" s="27" t="s">
        <v>26</v>
      </c>
      <c r="I2534" s="29">
        <v>0.20000000000000007</v>
      </c>
      <c r="J2534" s="30">
        <v>4750</v>
      </c>
      <c r="K2534" s="31">
        <f t="shared" si="18"/>
        <v>950.00000000000034</v>
      </c>
      <c r="L2534" s="31">
        <f t="shared" si="19"/>
        <v>380.00000000000017</v>
      </c>
      <c r="M2534" s="32">
        <v>0.4</v>
      </c>
      <c r="O2534" s="37"/>
      <c r="P2534" s="35"/>
      <c r="Q2534" s="33"/>
      <c r="R2534" s="34"/>
    </row>
    <row r="2535" spans="1:18" ht="15.75" customHeight="1">
      <c r="A2535" s="22"/>
      <c r="B2535" s="27" t="s">
        <v>21</v>
      </c>
      <c r="C2535" s="27">
        <v>1185732</v>
      </c>
      <c r="D2535" s="28">
        <v>44245</v>
      </c>
      <c r="E2535" s="27" t="s">
        <v>53</v>
      </c>
      <c r="F2535" s="27" t="s">
        <v>101</v>
      </c>
      <c r="G2535" s="27" t="s">
        <v>102</v>
      </c>
      <c r="H2535" s="27" t="s">
        <v>27</v>
      </c>
      <c r="I2535" s="29">
        <v>0.25</v>
      </c>
      <c r="J2535" s="30">
        <v>3250</v>
      </c>
      <c r="K2535" s="31">
        <f t="shared" si="18"/>
        <v>812.5</v>
      </c>
      <c r="L2535" s="31">
        <f t="shared" si="19"/>
        <v>325</v>
      </c>
      <c r="M2535" s="32">
        <v>0.4</v>
      </c>
      <c r="O2535" s="37"/>
      <c r="P2535" s="35"/>
      <c r="Q2535" s="33"/>
      <c r="R2535" s="34"/>
    </row>
    <row r="2536" spans="1:18" ht="15.75" customHeight="1">
      <c r="A2536" s="22"/>
      <c r="B2536" s="27" t="s">
        <v>21</v>
      </c>
      <c r="C2536" s="27">
        <v>1185732</v>
      </c>
      <c r="D2536" s="28">
        <v>44245</v>
      </c>
      <c r="E2536" s="27" t="s">
        <v>53</v>
      </c>
      <c r="F2536" s="27" t="s">
        <v>101</v>
      </c>
      <c r="G2536" s="27" t="s">
        <v>102</v>
      </c>
      <c r="H2536" s="27" t="s">
        <v>28</v>
      </c>
      <c r="I2536" s="29">
        <v>0.4</v>
      </c>
      <c r="J2536" s="30">
        <v>4000</v>
      </c>
      <c r="K2536" s="31">
        <f t="shared" si="18"/>
        <v>1600</v>
      </c>
      <c r="L2536" s="31">
        <f t="shared" si="19"/>
        <v>560</v>
      </c>
      <c r="M2536" s="32">
        <v>0.35</v>
      </c>
      <c r="O2536" s="37"/>
      <c r="P2536" s="35"/>
      <c r="Q2536" s="33"/>
      <c r="R2536" s="34"/>
    </row>
    <row r="2537" spans="1:18" ht="15.75" customHeight="1">
      <c r="A2537" s="22"/>
      <c r="B2537" s="27" t="s">
        <v>21</v>
      </c>
      <c r="C2537" s="27">
        <v>1185732</v>
      </c>
      <c r="D2537" s="28">
        <v>44245</v>
      </c>
      <c r="E2537" s="27" t="s">
        <v>53</v>
      </c>
      <c r="F2537" s="27" t="s">
        <v>101</v>
      </c>
      <c r="G2537" s="27" t="s">
        <v>102</v>
      </c>
      <c r="H2537" s="27" t="s">
        <v>29</v>
      </c>
      <c r="I2537" s="29">
        <v>0.25</v>
      </c>
      <c r="J2537" s="30">
        <v>5000</v>
      </c>
      <c r="K2537" s="31">
        <f t="shared" si="18"/>
        <v>1250</v>
      </c>
      <c r="L2537" s="31">
        <f t="shared" si="19"/>
        <v>625</v>
      </c>
      <c r="M2537" s="32">
        <v>0.5</v>
      </c>
      <c r="O2537" s="37"/>
      <c r="P2537" s="35"/>
      <c r="Q2537" s="33"/>
      <c r="R2537" s="34"/>
    </row>
    <row r="2538" spans="1:18" ht="15.75" customHeight="1">
      <c r="A2538" s="22"/>
      <c r="B2538" s="27" t="s">
        <v>21</v>
      </c>
      <c r="C2538" s="27">
        <v>1185732</v>
      </c>
      <c r="D2538" s="28">
        <v>44271</v>
      </c>
      <c r="E2538" s="27" t="s">
        <v>53</v>
      </c>
      <c r="F2538" s="27" t="s">
        <v>101</v>
      </c>
      <c r="G2538" s="27" t="s">
        <v>102</v>
      </c>
      <c r="H2538" s="27" t="s">
        <v>24</v>
      </c>
      <c r="I2538" s="29">
        <v>0.25</v>
      </c>
      <c r="J2538" s="30">
        <v>7200</v>
      </c>
      <c r="K2538" s="31">
        <f t="shared" si="18"/>
        <v>1800</v>
      </c>
      <c r="L2538" s="31">
        <f t="shared" si="19"/>
        <v>720</v>
      </c>
      <c r="M2538" s="32">
        <v>0.4</v>
      </c>
      <c r="O2538" s="37"/>
      <c r="P2538" s="35"/>
      <c r="Q2538" s="33"/>
      <c r="R2538" s="34"/>
    </row>
    <row r="2539" spans="1:18" ht="15.75" customHeight="1">
      <c r="A2539" s="22"/>
      <c r="B2539" s="27" t="s">
        <v>21</v>
      </c>
      <c r="C2539" s="27">
        <v>1185732</v>
      </c>
      <c r="D2539" s="28">
        <v>44271</v>
      </c>
      <c r="E2539" s="27" t="s">
        <v>53</v>
      </c>
      <c r="F2539" s="27" t="s">
        <v>101</v>
      </c>
      <c r="G2539" s="27" t="s">
        <v>102</v>
      </c>
      <c r="H2539" s="27" t="s">
        <v>25</v>
      </c>
      <c r="I2539" s="29">
        <v>0.25</v>
      </c>
      <c r="J2539" s="30">
        <v>4000</v>
      </c>
      <c r="K2539" s="31">
        <f t="shared" si="18"/>
        <v>1000</v>
      </c>
      <c r="L2539" s="31">
        <f t="shared" si="19"/>
        <v>350</v>
      </c>
      <c r="M2539" s="32">
        <v>0.35</v>
      </c>
      <c r="O2539" s="37"/>
      <c r="P2539" s="35"/>
      <c r="Q2539" s="33"/>
      <c r="R2539" s="34"/>
    </row>
    <row r="2540" spans="1:18" ht="15.75" customHeight="1">
      <c r="A2540" s="22"/>
      <c r="B2540" s="27" t="s">
        <v>21</v>
      </c>
      <c r="C2540" s="27">
        <v>1185732</v>
      </c>
      <c r="D2540" s="28">
        <v>44271</v>
      </c>
      <c r="E2540" s="27" t="s">
        <v>53</v>
      </c>
      <c r="F2540" s="27" t="s">
        <v>101</v>
      </c>
      <c r="G2540" s="27" t="s">
        <v>102</v>
      </c>
      <c r="H2540" s="27" t="s">
        <v>26</v>
      </c>
      <c r="I2540" s="29">
        <v>0.15000000000000002</v>
      </c>
      <c r="J2540" s="30">
        <v>4250</v>
      </c>
      <c r="K2540" s="31">
        <f t="shared" si="18"/>
        <v>637.50000000000011</v>
      </c>
      <c r="L2540" s="31">
        <f t="shared" si="19"/>
        <v>255.00000000000006</v>
      </c>
      <c r="M2540" s="32">
        <v>0.4</v>
      </c>
      <c r="O2540" s="37"/>
      <c r="P2540" s="35"/>
      <c r="Q2540" s="33"/>
      <c r="R2540" s="34"/>
    </row>
    <row r="2541" spans="1:18" ht="15.75" customHeight="1">
      <c r="A2541" s="22"/>
      <c r="B2541" s="27" t="s">
        <v>21</v>
      </c>
      <c r="C2541" s="27">
        <v>1185732</v>
      </c>
      <c r="D2541" s="28">
        <v>44271</v>
      </c>
      <c r="E2541" s="27" t="s">
        <v>53</v>
      </c>
      <c r="F2541" s="27" t="s">
        <v>101</v>
      </c>
      <c r="G2541" s="27" t="s">
        <v>102</v>
      </c>
      <c r="H2541" s="27" t="s">
        <v>27</v>
      </c>
      <c r="I2541" s="29">
        <v>0.19999999999999996</v>
      </c>
      <c r="J2541" s="30">
        <v>2750</v>
      </c>
      <c r="K2541" s="31">
        <f t="shared" si="18"/>
        <v>549.99999999999989</v>
      </c>
      <c r="L2541" s="31">
        <f t="shared" si="19"/>
        <v>219.99999999999997</v>
      </c>
      <c r="M2541" s="32">
        <v>0.4</v>
      </c>
      <c r="O2541" s="37"/>
      <c r="P2541" s="35"/>
      <c r="Q2541" s="33"/>
      <c r="R2541" s="34"/>
    </row>
    <row r="2542" spans="1:18" ht="15.75" customHeight="1">
      <c r="A2542" s="22"/>
      <c r="B2542" s="27" t="s">
        <v>21</v>
      </c>
      <c r="C2542" s="27">
        <v>1185732</v>
      </c>
      <c r="D2542" s="28">
        <v>44271</v>
      </c>
      <c r="E2542" s="27" t="s">
        <v>53</v>
      </c>
      <c r="F2542" s="27" t="s">
        <v>101</v>
      </c>
      <c r="G2542" s="27" t="s">
        <v>102</v>
      </c>
      <c r="H2542" s="27" t="s">
        <v>28</v>
      </c>
      <c r="I2542" s="29">
        <v>0.35000000000000009</v>
      </c>
      <c r="J2542" s="30">
        <v>3250</v>
      </c>
      <c r="K2542" s="31">
        <f t="shared" si="18"/>
        <v>1137.5000000000002</v>
      </c>
      <c r="L2542" s="31">
        <f t="shared" si="19"/>
        <v>398.12500000000006</v>
      </c>
      <c r="M2542" s="32">
        <v>0.35</v>
      </c>
      <c r="O2542" s="37"/>
      <c r="P2542" s="35"/>
      <c r="Q2542" s="33"/>
      <c r="R2542" s="34"/>
    </row>
    <row r="2543" spans="1:18" ht="15.75" customHeight="1">
      <c r="A2543" s="22"/>
      <c r="B2543" s="27" t="s">
        <v>21</v>
      </c>
      <c r="C2543" s="27">
        <v>1185732</v>
      </c>
      <c r="D2543" s="28">
        <v>44271</v>
      </c>
      <c r="E2543" s="27" t="s">
        <v>53</v>
      </c>
      <c r="F2543" s="27" t="s">
        <v>101</v>
      </c>
      <c r="G2543" s="27" t="s">
        <v>102</v>
      </c>
      <c r="H2543" s="27" t="s">
        <v>29</v>
      </c>
      <c r="I2543" s="29">
        <v>0.25</v>
      </c>
      <c r="J2543" s="30">
        <v>4250</v>
      </c>
      <c r="K2543" s="31">
        <f t="shared" si="18"/>
        <v>1062.5</v>
      </c>
      <c r="L2543" s="31">
        <f t="shared" si="19"/>
        <v>531.25</v>
      </c>
      <c r="M2543" s="32">
        <v>0.5</v>
      </c>
      <c r="O2543" s="37"/>
      <c r="P2543" s="35"/>
      <c r="Q2543" s="33"/>
      <c r="R2543" s="34"/>
    </row>
    <row r="2544" spans="1:18" ht="15.75" customHeight="1">
      <c r="A2544" s="22"/>
      <c r="B2544" s="27" t="s">
        <v>21</v>
      </c>
      <c r="C2544" s="27">
        <v>1185732</v>
      </c>
      <c r="D2544" s="28">
        <v>44303</v>
      </c>
      <c r="E2544" s="27" t="s">
        <v>53</v>
      </c>
      <c r="F2544" s="27" t="s">
        <v>101</v>
      </c>
      <c r="G2544" s="27" t="s">
        <v>102</v>
      </c>
      <c r="H2544" s="27" t="s">
        <v>24</v>
      </c>
      <c r="I2544" s="29">
        <v>0.25</v>
      </c>
      <c r="J2544" s="30">
        <v>6750</v>
      </c>
      <c r="K2544" s="31">
        <f t="shared" si="18"/>
        <v>1687.5</v>
      </c>
      <c r="L2544" s="31">
        <f t="shared" si="19"/>
        <v>675</v>
      </c>
      <c r="M2544" s="32">
        <v>0.4</v>
      </c>
      <c r="O2544" s="37"/>
      <c r="P2544" s="35"/>
      <c r="Q2544" s="33"/>
      <c r="R2544" s="34"/>
    </row>
    <row r="2545" spans="1:18" ht="15.75" customHeight="1">
      <c r="A2545" s="22"/>
      <c r="B2545" s="27" t="s">
        <v>21</v>
      </c>
      <c r="C2545" s="27">
        <v>1185732</v>
      </c>
      <c r="D2545" s="28">
        <v>44303</v>
      </c>
      <c r="E2545" s="27" t="s">
        <v>53</v>
      </c>
      <c r="F2545" s="27" t="s">
        <v>101</v>
      </c>
      <c r="G2545" s="27" t="s">
        <v>102</v>
      </c>
      <c r="H2545" s="27" t="s">
        <v>25</v>
      </c>
      <c r="I2545" s="29">
        <v>0.25</v>
      </c>
      <c r="J2545" s="30">
        <v>3750</v>
      </c>
      <c r="K2545" s="31">
        <f t="shared" si="18"/>
        <v>937.5</v>
      </c>
      <c r="L2545" s="31">
        <f t="shared" si="19"/>
        <v>328.125</v>
      </c>
      <c r="M2545" s="32">
        <v>0.35</v>
      </c>
      <c r="O2545" s="37"/>
      <c r="P2545" s="35"/>
      <c r="Q2545" s="33"/>
      <c r="R2545" s="34"/>
    </row>
    <row r="2546" spans="1:18" ht="15.75" customHeight="1">
      <c r="A2546" s="22"/>
      <c r="B2546" s="27" t="s">
        <v>21</v>
      </c>
      <c r="C2546" s="27">
        <v>1185732</v>
      </c>
      <c r="D2546" s="28">
        <v>44303</v>
      </c>
      <c r="E2546" s="27" t="s">
        <v>53</v>
      </c>
      <c r="F2546" s="27" t="s">
        <v>101</v>
      </c>
      <c r="G2546" s="27" t="s">
        <v>102</v>
      </c>
      <c r="H2546" s="27" t="s">
        <v>26</v>
      </c>
      <c r="I2546" s="29">
        <v>0.15000000000000002</v>
      </c>
      <c r="J2546" s="30">
        <v>3750</v>
      </c>
      <c r="K2546" s="31">
        <f t="shared" si="18"/>
        <v>562.50000000000011</v>
      </c>
      <c r="L2546" s="31">
        <f t="shared" si="19"/>
        <v>225.00000000000006</v>
      </c>
      <c r="M2546" s="32">
        <v>0.4</v>
      </c>
      <c r="O2546" s="37"/>
      <c r="P2546" s="35"/>
      <c r="Q2546" s="33"/>
      <c r="R2546" s="34"/>
    </row>
    <row r="2547" spans="1:18" ht="15.75" customHeight="1">
      <c r="A2547" s="22"/>
      <c r="B2547" s="27" t="s">
        <v>21</v>
      </c>
      <c r="C2547" s="27">
        <v>1185732</v>
      </c>
      <c r="D2547" s="28">
        <v>44303</v>
      </c>
      <c r="E2547" s="27" t="s">
        <v>53</v>
      </c>
      <c r="F2547" s="27" t="s">
        <v>101</v>
      </c>
      <c r="G2547" s="27" t="s">
        <v>102</v>
      </c>
      <c r="H2547" s="27" t="s">
        <v>27</v>
      </c>
      <c r="I2547" s="29">
        <v>0.19999999999999996</v>
      </c>
      <c r="J2547" s="30">
        <v>3000</v>
      </c>
      <c r="K2547" s="31">
        <f t="shared" si="18"/>
        <v>599.99999999999989</v>
      </c>
      <c r="L2547" s="31">
        <f t="shared" si="19"/>
        <v>239.99999999999997</v>
      </c>
      <c r="M2547" s="32">
        <v>0.4</v>
      </c>
      <c r="O2547" s="37"/>
      <c r="P2547" s="35"/>
      <c r="Q2547" s="33"/>
      <c r="R2547" s="34"/>
    </row>
    <row r="2548" spans="1:18" ht="15.75" customHeight="1">
      <c r="A2548" s="22"/>
      <c r="B2548" s="27" t="s">
        <v>21</v>
      </c>
      <c r="C2548" s="27">
        <v>1185732</v>
      </c>
      <c r="D2548" s="28">
        <v>44303</v>
      </c>
      <c r="E2548" s="27" t="s">
        <v>53</v>
      </c>
      <c r="F2548" s="27" t="s">
        <v>101</v>
      </c>
      <c r="G2548" s="27" t="s">
        <v>102</v>
      </c>
      <c r="H2548" s="27" t="s">
        <v>28</v>
      </c>
      <c r="I2548" s="29">
        <v>0.4</v>
      </c>
      <c r="J2548" s="30">
        <v>3250</v>
      </c>
      <c r="K2548" s="31">
        <f t="shared" si="18"/>
        <v>1300</v>
      </c>
      <c r="L2548" s="31">
        <f t="shared" si="19"/>
        <v>454.99999999999994</v>
      </c>
      <c r="M2548" s="32">
        <v>0.35</v>
      </c>
      <c r="O2548" s="37"/>
      <c r="P2548" s="35"/>
      <c r="Q2548" s="33"/>
      <c r="R2548" s="34"/>
    </row>
    <row r="2549" spans="1:18" ht="15.75" customHeight="1">
      <c r="A2549" s="22"/>
      <c r="B2549" s="27" t="s">
        <v>21</v>
      </c>
      <c r="C2549" s="27">
        <v>1185732</v>
      </c>
      <c r="D2549" s="28">
        <v>44303</v>
      </c>
      <c r="E2549" s="27" t="s">
        <v>53</v>
      </c>
      <c r="F2549" s="27" t="s">
        <v>101</v>
      </c>
      <c r="G2549" s="27" t="s">
        <v>102</v>
      </c>
      <c r="H2549" s="27" t="s">
        <v>29</v>
      </c>
      <c r="I2549" s="29">
        <v>0.30000000000000004</v>
      </c>
      <c r="J2549" s="30">
        <v>4750</v>
      </c>
      <c r="K2549" s="31">
        <f t="shared" si="18"/>
        <v>1425.0000000000002</v>
      </c>
      <c r="L2549" s="31">
        <f t="shared" si="19"/>
        <v>712.50000000000011</v>
      </c>
      <c r="M2549" s="32">
        <v>0.5</v>
      </c>
      <c r="O2549" s="37"/>
      <c r="P2549" s="35"/>
      <c r="Q2549" s="33"/>
      <c r="R2549" s="34"/>
    </row>
    <row r="2550" spans="1:18" ht="15.75" customHeight="1">
      <c r="A2550" s="22"/>
      <c r="B2550" s="27" t="s">
        <v>21</v>
      </c>
      <c r="C2550" s="27">
        <v>1185732</v>
      </c>
      <c r="D2550" s="28">
        <v>44332</v>
      </c>
      <c r="E2550" s="27" t="s">
        <v>53</v>
      </c>
      <c r="F2550" s="27" t="s">
        <v>101</v>
      </c>
      <c r="G2550" s="27" t="s">
        <v>102</v>
      </c>
      <c r="H2550" s="27" t="s">
        <v>24</v>
      </c>
      <c r="I2550" s="29">
        <v>0.4</v>
      </c>
      <c r="J2550" s="30">
        <v>7450</v>
      </c>
      <c r="K2550" s="31">
        <f t="shared" si="18"/>
        <v>2980</v>
      </c>
      <c r="L2550" s="31">
        <f t="shared" si="19"/>
        <v>1192</v>
      </c>
      <c r="M2550" s="32">
        <v>0.4</v>
      </c>
      <c r="O2550" s="37"/>
      <c r="P2550" s="35"/>
      <c r="Q2550" s="33"/>
      <c r="R2550" s="34"/>
    </row>
    <row r="2551" spans="1:18" ht="15.75" customHeight="1">
      <c r="A2551" s="22"/>
      <c r="B2551" s="27" t="s">
        <v>21</v>
      </c>
      <c r="C2551" s="27">
        <v>1185732</v>
      </c>
      <c r="D2551" s="28">
        <v>44332</v>
      </c>
      <c r="E2551" s="27" t="s">
        <v>53</v>
      </c>
      <c r="F2551" s="27" t="s">
        <v>101</v>
      </c>
      <c r="G2551" s="27" t="s">
        <v>102</v>
      </c>
      <c r="H2551" s="27" t="s">
        <v>25</v>
      </c>
      <c r="I2551" s="29">
        <v>0.4</v>
      </c>
      <c r="J2551" s="30">
        <v>4500</v>
      </c>
      <c r="K2551" s="31">
        <f t="shared" si="18"/>
        <v>1800</v>
      </c>
      <c r="L2551" s="31">
        <f t="shared" si="19"/>
        <v>630</v>
      </c>
      <c r="M2551" s="32">
        <v>0.35</v>
      </c>
      <c r="O2551" s="37"/>
      <c r="P2551" s="35"/>
      <c r="Q2551" s="33"/>
      <c r="R2551" s="34"/>
    </row>
    <row r="2552" spans="1:18" ht="15.75" customHeight="1">
      <c r="A2552" s="22"/>
      <c r="B2552" s="27" t="s">
        <v>21</v>
      </c>
      <c r="C2552" s="27">
        <v>1185732</v>
      </c>
      <c r="D2552" s="28">
        <v>44332</v>
      </c>
      <c r="E2552" s="27" t="s">
        <v>53</v>
      </c>
      <c r="F2552" s="27" t="s">
        <v>101</v>
      </c>
      <c r="G2552" s="27" t="s">
        <v>102</v>
      </c>
      <c r="H2552" s="27" t="s">
        <v>26</v>
      </c>
      <c r="I2552" s="29">
        <v>0.35000000000000003</v>
      </c>
      <c r="J2552" s="30">
        <v>4250</v>
      </c>
      <c r="K2552" s="31">
        <f t="shared" si="18"/>
        <v>1487.5000000000002</v>
      </c>
      <c r="L2552" s="31">
        <f t="shared" si="19"/>
        <v>595.00000000000011</v>
      </c>
      <c r="M2552" s="32">
        <v>0.4</v>
      </c>
      <c r="O2552" s="37"/>
      <c r="P2552" s="35"/>
      <c r="Q2552" s="33"/>
      <c r="R2552" s="34"/>
    </row>
    <row r="2553" spans="1:18" ht="15.75" customHeight="1">
      <c r="A2553" s="22"/>
      <c r="B2553" s="27" t="s">
        <v>21</v>
      </c>
      <c r="C2553" s="27">
        <v>1185732</v>
      </c>
      <c r="D2553" s="28">
        <v>44332</v>
      </c>
      <c r="E2553" s="27" t="s">
        <v>53</v>
      </c>
      <c r="F2553" s="27" t="s">
        <v>101</v>
      </c>
      <c r="G2553" s="27" t="s">
        <v>102</v>
      </c>
      <c r="H2553" s="27" t="s">
        <v>27</v>
      </c>
      <c r="I2553" s="29">
        <v>0.35000000000000003</v>
      </c>
      <c r="J2553" s="30">
        <v>3750</v>
      </c>
      <c r="K2553" s="31">
        <f t="shared" si="18"/>
        <v>1312.5000000000002</v>
      </c>
      <c r="L2553" s="31">
        <f t="shared" si="19"/>
        <v>525.00000000000011</v>
      </c>
      <c r="M2553" s="32">
        <v>0.4</v>
      </c>
      <c r="O2553" s="37"/>
      <c r="P2553" s="35"/>
      <c r="Q2553" s="33"/>
      <c r="R2553" s="34"/>
    </row>
    <row r="2554" spans="1:18" ht="15.75" customHeight="1">
      <c r="A2554" s="22"/>
      <c r="B2554" s="27" t="s">
        <v>21</v>
      </c>
      <c r="C2554" s="27">
        <v>1185732</v>
      </c>
      <c r="D2554" s="28">
        <v>44332</v>
      </c>
      <c r="E2554" s="27" t="s">
        <v>53</v>
      </c>
      <c r="F2554" s="27" t="s">
        <v>101</v>
      </c>
      <c r="G2554" s="27" t="s">
        <v>102</v>
      </c>
      <c r="H2554" s="27" t="s">
        <v>28</v>
      </c>
      <c r="I2554" s="29">
        <v>0.44999999999999996</v>
      </c>
      <c r="J2554" s="30">
        <v>4000</v>
      </c>
      <c r="K2554" s="31">
        <f t="shared" si="18"/>
        <v>1799.9999999999998</v>
      </c>
      <c r="L2554" s="31">
        <f t="shared" si="19"/>
        <v>629.99999999999989</v>
      </c>
      <c r="M2554" s="32">
        <v>0.35</v>
      </c>
      <c r="O2554" s="37"/>
      <c r="P2554" s="35"/>
      <c r="Q2554" s="33"/>
      <c r="R2554" s="34"/>
    </row>
    <row r="2555" spans="1:18" ht="15.75" customHeight="1">
      <c r="A2555" s="22"/>
      <c r="B2555" s="27" t="s">
        <v>21</v>
      </c>
      <c r="C2555" s="27">
        <v>1185732</v>
      </c>
      <c r="D2555" s="28">
        <v>44332</v>
      </c>
      <c r="E2555" s="27" t="s">
        <v>53</v>
      </c>
      <c r="F2555" s="27" t="s">
        <v>101</v>
      </c>
      <c r="G2555" s="27" t="s">
        <v>102</v>
      </c>
      <c r="H2555" s="27" t="s">
        <v>29</v>
      </c>
      <c r="I2555" s="29">
        <v>0.49999999999999994</v>
      </c>
      <c r="J2555" s="30">
        <v>5000</v>
      </c>
      <c r="K2555" s="31">
        <f t="shared" si="18"/>
        <v>2499.9999999999995</v>
      </c>
      <c r="L2555" s="31">
        <f t="shared" si="19"/>
        <v>1249.9999999999998</v>
      </c>
      <c r="M2555" s="32">
        <v>0.5</v>
      </c>
      <c r="O2555" s="37"/>
      <c r="P2555" s="35"/>
      <c r="Q2555" s="33"/>
      <c r="R2555" s="34"/>
    </row>
    <row r="2556" spans="1:18" ht="15.75" customHeight="1">
      <c r="A2556" s="22"/>
      <c r="B2556" s="27" t="s">
        <v>21</v>
      </c>
      <c r="C2556" s="27">
        <v>1185732</v>
      </c>
      <c r="D2556" s="28">
        <v>44365</v>
      </c>
      <c r="E2556" s="27" t="s">
        <v>53</v>
      </c>
      <c r="F2556" s="27" t="s">
        <v>101</v>
      </c>
      <c r="G2556" s="27" t="s">
        <v>102</v>
      </c>
      <c r="H2556" s="27" t="s">
        <v>24</v>
      </c>
      <c r="I2556" s="29">
        <v>0.44999999999999996</v>
      </c>
      <c r="J2556" s="30">
        <v>7500</v>
      </c>
      <c r="K2556" s="31">
        <f t="shared" ref="K2556:K2810" si="20">I2556*J2556</f>
        <v>3374.9999999999995</v>
      </c>
      <c r="L2556" s="31">
        <f t="shared" ref="L2556:L2810" si="21">K2556*M2556</f>
        <v>1350</v>
      </c>
      <c r="M2556" s="32">
        <v>0.4</v>
      </c>
      <c r="O2556" s="37"/>
      <c r="P2556" s="35"/>
      <c r="Q2556" s="33"/>
      <c r="R2556" s="34"/>
    </row>
    <row r="2557" spans="1:18" ht="15.75" customHeight="1">
      <c r="A2557" s="22"/>
      <c r="B2557" s="27" t="s">
        <v>21</v>
      </c>
      <c r="C2557" s="27">
        <v>1185732</v>
      </c>
      <c r="D2557" s="28">
        <v>44365</v>
      </c>
      <c r="E2557" s="27" t="s">
        <v>53</v>
      </c>
      <c r="F2557" s="27" t="s">
        <v>101</v>
      </c>
      <c r="G2557" s="27" t="s">
        <v>102</v>
      </c>
      <c r="H2557" s="27" t="s">
        <v>25</v>
      </c>
      <c r="I2557" s="29">
        <v>0.4</v>
      </c>
      <c r="J2557" s="30">
        <v>5000</v>
      </c>
      <c r="K2557" s="31">
        <f t="shared" si="20"/>
        <v>2000</v>
      </c>
      <c r="L2557" s="31">
        <f t="shared" si="21"/>
        <v>700</v>
      </c>
      <c r="M2557" s="32">
        <v>0.35</v>
      </c>
      <c r="O2557" s="37"/>
      <c r="P2557" s="35"/>
      <c r="Q2557" s="33"/>
      <c r="R2557" s="34"/>
    </row>
    <row r="2558" spans="1:18" ht="15.75" customHeight="1">
      <c r="A2558" s="22"/>
      <c r="B2558" s="27" t="s">
        <v>21</v>
      </c>
      <c r="C2558" s="27">
        <v>1185732</v>
      </c>
      <c r="D2558" s="28">
        <v>44365</v>
      </c>
      <c r="E2558" s="27" t="s">
        <v>53</v>
      </c>
      <c r="F2558" s="27" t="s">
        <v>101</v>
      </c>
      <c r="G2558" s="27" t="s">
        <v>102</v>
      </c>
      <c r="H2558" s="27" t="s">
        <v>26</v>
      </c>
      <c r="I2558" s="29">
        <v>0.45</v>
      </c>
      <c r="J2558" s="30">
        <v>4750</v>
      </c>
      <c r="K2558" s="31">
        <f t="shared" si="20"/>
        <v>2137.5</v>
      </c>
      <c r="L2558" s="31">
        <f t="shared" si="21"/>
        <v>855</v>
      </c>
      <c r="M2558" s="32">
        <v>0.4</v>
      </c>
      <c r="O2558" s="37"/>
      <c r="P2558" s="35"/>
      <c r="Q2558" s="33"/>
      <c r="R2558" s="34"/>
    </row>
    <row r="2559" spans="1:18" ht="15.75" customHeight="1">
      <c r="A2559" s="22"/>
      <c r="B2559" s="27" t="s">
        <v>21</v>
      </c>
      <c r="C2559" s="27">
        <v>1185732</v>
      </c>
      <c r="D2559" s="28">
        <v>44365</v>
      </c>
      <c r="E2559" s="27" t="s">
        <v>53</v>
      </c>
      <c r="F2559" s="27" t="s">
        <v>101</v>
      </c>
      <c r="G2559" s="27" t="s">
        <v>102</v>
      </c>
      <c r="H2559" s="27" t="s">
        <v>27</v>
      </c>
      <c r="I2559" s="29">
        <v>0.45</v>
      </c>
      <c r="J2559" s="30">
        <v>4500</v>
      </c>
      <c r="K2559" s="31">
        <f t="shared" si="20"/>
        <v>2025</v>
      </c>
      <c r="L2559" s="31">
        <f t="shared" si="21"/>
        <v>810</v>
      </c>
      <c r="M2559" s="32">
        <v>0.4</v>
      </c>
      <c r="O2559" s="37"/>
      <c r="P2559" s="35"/>
      <c r="Q2559" s="33"/>
      <c r="R2559" s="34"/>
    </row>
    <row r="2560" spans="1:18" ht="15.75" customHeight="1">
      <c r="A2560" s="22"/>
      <c r="B2560" s="27" t="s">
        <v>21</v>
      </c>
      <c r="C2560" s="27">
        <v>1185732</v>
      </c>
      <c r="D2560" s="28">
        <v>44365</v>
      </c>
      <c r="E2560" s="27" t="s">
        <v>53</v>
      </c>
      <c r="F2560" s="27" t="s">
        <v>101</v>
      </c>
      <c r="G2560" s="27" t="s">
        <v>102</v>
      </c>
      <c r="H2560" s="27" t="s">
        <v>28</v>
      </c>
      <c r="I2560" s="29">
        <v>0.6</v>
      </c>
      <c r="J2560" s="30">
        <v>4500</v>
      </c>
      <c r="K2560" s="31">
        <f t="shared" si="20"/>
        <v>2700</v>
      </c>
      <c r="L2560" s="31">
        <f t="shared" si="21"/>
        <v>944.99999999999989</v>
      </c>
      <c r="M2560" s="32">
        <v>0.35</v>
      </c>
      <c r="O2560" s="37"/>
      <c r="P2560" s="35"/>
      <c r="Q2560" s="33"/>
      <c r="R2560" s="34"/>
    </row>
    <row r="2561" spans="1:18" ht="15.75" customHeight="1">
      <c r="A2561" s="22"/>
      <c r="B2561" s="27" t="s">
        <v>21</v>
      </c>
      <c r="C2561" s="27">
        <v>1185732</v>
      </c>
      <c r="D2561" s="28">
        <v>44365</v>
      </c>
      <c r="E2561" s="27" t="s">
        <v>53</v>
      </c>
      <c r="F2561" s="27" t="s">
        <v>101</v>
      </c>
      <c r="G2561" s="27" t="s">
        <v>102</v>
      </c>
      <c r="H2561" s="27" t="s">
        <v>29</v>
      </c>
      <c r="I2561" s="29">
        <v>0.65</v>
      </c>
      <c r="J2561" s="30">
        <v>6250</v>
      </c>
      <c r="K2561" s="31">
        <f t="shared" si="20"/>
        <v>4062.5</v>
      </c>
      <c r="L2561" s="31">
        <f t="shared" si="21"/>
        <v>2031.25</v>
      </c>
      <c r="M2561" s="32">
        <v>0.5</v>
      </c>
      <c r="O2561" s="37"/>
      <c r="P2561" s="35"/>
      <c r="Q2561" s="33"/>
      <c r="R2561" s="34"/>
    </row>
    <row r="2562" spans="1:18" ht="15.75" customHeight="1">
      <c r="A2562" s="22"/>
      <c r="B2562" s="27" t="s">
        <v>21</v>
      </c>
      <c r="C2562" s="27">
        <v>1185732</v>
      </c>
      <c r="D2562" s="28">
        <v>44393</v>
      </c>
      <c r="E2562" s="27" t="s">
        <v>53</v>
      </c>
      <c r="F2562" s="27" t="s">
        <v>101</v>
      </c>
      <c r="G2562" s="27" t="s">
        <v>102</v>
      </c>
      <c r="H2562" s="27" t="s">
        <v>24</v>
      </c>
      <c r="I2562" s="29">
        <v>0.6</v>
      </c>
      <c r="J2562" s="30">
        <v>8500</v>
      </c>
      <c r="K2562" s="31">
        <f t="shared" si="20"/>
        <v>5100</v>
      </c>
      <c r="L2562" s="31">
        <f t="shared" si="21"/>
        <v>2040</v>
      </c>
      <c r="M2562" s="32">
        <v>0.4</v>
      </c>
      <c r="O2562" s="37"/>
      <c r="P2562" s="35"/>
      <c r="Q2562" s="33"/>
      <c r="R2562" s="34"/>
    </row>
    <row r="2563" spans="1:18" ht="15.75" customHeight="1">
      <c r="A2563" s="22"/>
      <c r="B2563" s="27" t="s">
        <v>21</v>
      </c>
      <c r="C2563" s="27">
        <v>1185732</v>
      </c>
      <c r="D2563" s="28">
        <v>44393</v>
      </c>
      <c r="E2563" s="27" t="s">
        <v>53</v>
      </c>
      <c r="F2563" s="27" t="s">
        <v>101</v>
      </c>
      <c r="G2563" s="27" t="s">
        <v>102</v>
      </c>
      <c r="H2563" s="27" t="s">
        <v>25</v>
      </c>
      <c r="I2563" s="29">
        <v>0.55000000000000004</v>
      </c>
      <c r="J2563" s="30">
        <v>6000</v>
      </c>
      <c r="K2563" s="31">
        <f t="shared" si="20"/>
        <v>3300.0000000000005</v>
      </c>
      <c r="L2563" s="31">
        <f t="shared" si="21"/>
        <v>1155</v>
      </c>
      <c r="M2563" s="32">
        <v>0.35</v>
      </c>
      <c r="O2563" s="37"/>
      <c r="P2563" s="35"/>
      <c r="Q2563" s="33"/>
      <c r="R2563" s="34"/>
    </row>
    <row r="2564" spans="1:18" ht="15.75" customHeight="1">
      <c r="A2564" s="22"/>
      <c r="B2564" s="27" t="s">
        <v>21</v>
      </c>
      <c r="C2564" s="27">
        <v>1185732</v>
      </c>
      <c r="D2564" s="28">
        <v>44393</v>
      </c>
      <c r="E2564" s="27" t="s">
        <v>53</v>
      </c>
      <c r="F2564" s="27" t="s">
        <v>101</v>
      </c>
      <c r="G2564" s="27" t="s">
        <v>102</v>
      </c>
      <c r="H2564" s="27" t="s">
        <v>26</v>
      </c>
      <c r="I2564" s="29">
        <v>0.5</v>
      </c>
      <c r="J2564" s="30">
        <v>5250</v>
      </c>
      <c r="K2564" s="31">
        <f t="shared" si="20"/>
        <v>2625</v>
      </c>
      <c r="L2564" s="31">
        <f t="shared" si="21"/>
        <v>1050</v>
      </c>
      <c r="M2564" s="32">
        <v>0.4</v>
      </c>
      <c r="O2564" s="37"/>
      <c r="P2564" s="35"/>
      <c r="Q2564" s="33"/>
      <c r="R2564" s="34"/>
    </row>
    <row r="2565" spans="1:18" ht="15.75" customHeight="1">
      <c r="A2565" s="22"/>
      <c r="B2565" s="27" t="s">
        <v>21</v>
      </c>
      <c r="C2565" s="27">
        <v>1185732</v>
      </c>
      <c r="D2565" s="28">
        <v>44393</v>
      </c>
      <c r="E2565" s="27" t="s">
        <v>53</v>
      </c>
      <c r="F2565" s="27" t="s">
        <v>101</v>
      </c>
      <c r="G2565" s="27" t="s">
        <v>102</v>
      </c>
      <c r="H2565" s="27" t="s">
        <v>27</v>
      </c>
      <c r="I2565" s="29">
        <v>0.5</v>
      </c>
      <c r="J2565" s="30">
        <v>4750</v>
      </c>
      <c r="K2565" s="31">
        <f t="shared" si="20"/>
        <v>2375</v>
      </c>
      <c r="L2565" s="31">
        <f t="shared" si="21"/>
        <v>950</v>
      </c>
      <c r="M2565" s="32">
        <v>0.4</v>
      </c>
      <c r="O2565" s="37"/>
      <c r="P2565" s="35"/>
      <c r="Q2565" s="33"/>
      <c r="R2565" s="34"/>
    </row>
    <row r="2566" spans="1:18" ht="15.75" customHeight="1">
      <c r="A2566" s="22"/>
      <c r="B2566" s="27" t="s">
        <v>21</v>
      </c>
      <c r="C2566" s="27">
        <v>1185732</v>
      </c>
      <c r="D2566" s="28">
        <v>44393</v>
      </c>
      <c r="E2566" s="27" t="s">
        <v>53</v>
      </c>
      <c r="F2566" s="27" t="s">
        <v>101</v>
      </c>
      <c r="G2566" s="27" t="s">
        <v>102</v>
      </c>
      <c r="H2566" s="27" t="s">
        <v>28</v>
      </c>
      <c r="I2566" s="29">
        <v>0.6</v>
      </c>
      <c r="J2566" s="30">
        <v>5000</v>
      </c>
      <c r="K2566" s="31">
        <f t="shared" si="20"/>
        <v>3000</v>
      </c>
      <c r="L2566" s="31">
        <f t="shared" si="21"/>
        <v>1050</v>
      </c>
      <c r="M2566" s="32">
        <v>0.35</v>
      </c>
      <c r="O2566" s="37"/>
      <c r="P2566" s="35"/>
      <c r="Q2566" s="33"/>
      <c r="R2566" s="34"/>
    </row>
    <row r="2567" spans="1:18" ht="15.75" customHeight="1">
      <c r="A2567" s="22"/>
      <c r="B2567" s="27" t="s">
        <v>21</v>
      </c>
      <c r="C2567" s="27">
        <v>1185732</v>
      </c>
      <c r="D2567" s="28">
        <v>44393</v>
      </c>
      <c r="E2567" s="27" t="s">
        <v>53</v>
      </c>
      <c r="F2567" s="27" t="s">
        <v>101</v>
      </c>
      <c r="G2567" s="27" t="s">
        <v>102</v>
      </c>
      <c r="H2567" s="27" t="s">
        <v>29</v>
      </c>
      <c r="I2567" s="29">
        <v>0.65</v>
      </c>
      <c r="J2567" s="30">
        <v>6750</v>
      </c>
      <c r="K2567" s="31">
        <f t="shared" si="20"/>
        <v>4387.5</v>
      </c>
      <c r="L2567" s="31">
        <f t="shared" si="21"/>
        <v>2193.75</v>
      </c>
      <c r="M2567" s="32">
        <v>0.5</v>
      </c>
      <c r="O2567" s="37"/>
      <c r="P2567" s="35"/>
      <c r="Q2567" s="33"/>
      <c r="R2567" s="34"/>
    </row>
    <row r="2568" spans="1:18" ht="15.75" customHeight="1">
      <c r="A2568" s="22"/>
      <c r="B2568" s="27" t="s">
        <v>21</v>
      </c>
      <c r="C2568" s="27">
        <v>1185732</v>
      </c>
      <c r="D2568" s="28">
        <v>44425</v>
      </c>
      <c r="E2568" s="27" t="s">
        <v>53</v>
      </c>
      <c r="F2568" s="27" t="s">
        <v>101</v>
      </c>
      <c r="G2568" s="27" t="s">
        <v>102</v>
      </c>
      <c r="H2568" s="27" t="s">
        <v>24</v>
      </c>
      <c r="I2568" s="29">
        <v>0.6</v>
      </c>
      <c r="J2568" s="30">
        <v>8250</v>
      </c>
      <c r="K2568" s="31">
        <f t="shared" si="20"/>
        <v>4950</v>
      </c>
      <c r="L2568" s="31">
        <f t="shared" si="21"/>
        <v>1980</v>
      </c>
      <c r="M2568" s="32">
        <v>0.4</v>
      </c>
      <c r="O2568" s="37"/>
      <c r="P2568" s="35"/>
      <c r="Q2568" s="33"/>
      <c r="R2568" s="34"/>
    </row>
    <row r="2569" spans="1:18" ht="15.75" customHeight="1">
      <c r="A2569" s="22"/>
      <c r="B2569" s="27" t="s">
        <v>21</v>
      </c>
      <c r="C2569" s="27">
        <v>1185732</v>
      </c>
      <c r="D2569" s="28">
        <v>44425</v>
      </c>
      <c r="E2569" s="27" t="s">
        <v>53</v>
      </c>
      <c r="F2569" s="27" t="s">
        <v>101</v>
      </c>
      <c r="G2569" s="27" t="s">
        <v>102</v>
      </c>
      <c r="H2569" s="27" t="s">
        <v>25</v>
      </c>
      <c r="I2569" s="29">
        <v>0.55000000000000004</v>
      </c>
      <c r="J2569" s="30">
        <v>6000</v>
      </c>
      <c r="K2569" s="31">
        <f t="shared" si="20"/>
        <v>3300.0000000000005</v>
      </c>
      <c r="L2569" s="31">
        <f t="shared" si="21"/>
        <v>1155</v>
      </c>
      <c r="M2569" s="32">
        <v>0.35</v>
      </c>
      <c r="O2569" s="37"/>
      <c r="P2569" s="35"/>
      <c r="Q2569" s="33"/>
      <c r="R2569" s="34"/>
    </row>
    <row r="2570" spans="1:18" ht="15.75" customHeight="1">
      <c r="A2570" s="22"/>
      <c r="B2570" s="27" t="s">
        <v>21</v>
      </c>
      <c r="C2570" s="27">
        <v>1185732</v>
      </c>
      <c r="D2570" s="28">
        <v>44425</v>
      </c>
      <c r="E2570" s="27" t="s">
        <v>53</v>
      </c>
      <c r="F2570" s="27" t="s">
        <v>101</v>
      </c>
      <c r="G2570" s="27" t="s">
        <v>102</v>
      </c>
      <c r="H2570" s="27" t="s">
        <v>26</v>
      </c>
      <c r="I2570" s="29">
        <v>0.5</v>
      </c>
      <c r="J2570" s="30">
        <v>5250</v>
      </c>
      <c r="K2570" s="31">
        <f t="shared" si="20"/>
        <v>2625</v>
      </c>
      <c r="L2570" s="31">
        <f t="shared" si="21"/>
        <v>1050</v>
      </c>
      <c r="M2570" s="32">
        <v>0.4</v>
      </c>
      <c r="O2570" s="37"/>
      <c r="P2570" s="35"/>
      <c r="Q2570" s="33"/>
      <c r="R2570" s="34"/>
    </row>
    <row r="2571" spans="1:18" ht="15.75" customHeight="1">
      <c r="A2571" s="22"/>
      <c r="B2571" s="27" t="s">
        <v>21</v>
      </c>
      <c r="C2571" s="27">
        <v>1185732</v>
      </c>
      <c r="D2571" s="28">
        <v>44425</v>
      </c>
      <c r="E2571" s="27" t="s">
        <v>53</v>
      </c>
      <c r="F2571" s="27" t="s">
        <v>101</v>
      </c>
      <c r="G2571" s="27" t="s">
        <v>102</v>
      </c>
      <c r="H2571" s="27" t="s">
        <v>27</v>
      </c>
      <c r="I2571" s="29">
        <v>0.4</v>
      </c>
      <c r="J2571" s="30">
        <v>4750</v>
      </c>
      <c r="K2571" s="31">
        <f t="shared" si="20"/>
        <v>1900</v>
      </c>
      <c r="L2571" s="31">
        <f t="shared" si="21"/>
        <v>760</v>
      </c>
      <c r="M2571" s="32">
        <v>0.4</v>
      </c>
      <c r="O2571" s="37"/>
      <c r="P2571" s="35"/>
      <c r="Q2571" s="33"/>
      <c r="R2571" s="34"/>
    </row>
    <row r="2572" spans="1:18" ht="15.75" customHeight="1">
      <c r="A2572" s="22"/>
      <c r="B2572" s="27" t="s">
        <v>21</v>
      </c>
      <c r="C2572" s="27">
        <v>1185732</v>
      </c>
      <c r="D2572" s="28">
        <v>44425</v>
      </c>
      <c r="E2572" s="27" t="s">
        <v>53</v>
      </c>
      <c r="F2572" s="27" t="s">
        <v>101</v>
      </c>
      <c r="G2572" s="27" t="s">
        <v>102</v>
      </c>
      <c r="H2572" s="27" t="s">
        <v>28</v>
      </c>
      <c r="I2572" s="29">
        <v>0.5</v>
      </c>
      <c r="J2572" s="30">
        <v>4500</v>
      </c>
      <c r="K2572" s="31">
        <f t="shared" si="20"/>
        <v>2250</v>
      </c>
      <c r="L2572" s="31">
        <f t="shared" si="21"/>
        <v>787.5</v>
      </c>
      <c r="M2572" s="32">
        <v>0.35</v>
      </c>
      <c r="O2572" s="37"/>
      <c r="P2572" s="35"/>
      <c r="Q2572" s="33"/>
      <c r="R2572" s="34"/>
    </row>
    <row r="2573" spans="1:18" ht="15.75" customHeight="1">
      <c r="A2573" s="22"/>
      <c r="B2573" s="27" t="s">
        <v>21</v>
      </c>
      <c r="C2573" s="27">
        <v>1185732</v>
      </c>
      <c r="D2573" s="28">
        <v>44425</v>
      </c>
      <c r="E2573" s="27" t="s">
        <v>53</v>
      </c>
      <c r="F2573" s="27" t="s">
        <v>101</v>
      </c>
      <c r="G2573" s="27" t="s">
        <v>102</v>
      </c>
      <c r="H2573" s="27" t="s">
        <v>29</v>
      </c>
      <c r="I2573" s="29">
        <v>0.55000000000000004</v>
      </c>
      <c r="J2573" s="30">
        <v>6250</v>
      </c>
      <c r="K2573" s="31">
        <f t="shared" si="20"/>
        <v>3437.5000000000005</v>
      </c>
      <c r="L2573" s="31">
        <f t="shared" si="21"/>
        <v>1718.7500000000002</v>
      </c>
      <c r="M2573" s="32">
        <v>0.5</v>
      </c>
      <c r="O2573" s="37"/>
      <c r="P2573" s="35"/>
      <c r="Q2573" s="33"/>
      <c r="R2573" s="34"/>
    </row>
    <row r="2574" spans="1:18" ht="15.75" customHeight="1">
      <c r="A2574" s="22"/>
      <c r="B2574" s="27" t="s">
        <v>21</v>
      </c>
      <c r="C2574" s="27">
        <v>1185732</v>
      </c>
      <c r="D2574" s="28">
        <v>44455</v>
      </c>
      <c r="E2574" s="27" t="s">
        <v>53</v>
      </c>
      <c r="F2574" s="27" t="s">
        <v>101</v>
      </c>
      <c r="G2574" s="27" t="s">
        <v>102</v>
      </c>
      <c r="H2574" s="27" t="s">
        <v>24</v>
      </c>
      <c r="I2574" s="29">
        <v>0.5</v>
      </c>
      <c r="J2574" s="30">
        <v>7250</v>
      </c>
      <c r="K2574" s="31">
        <f t="shared" si="20"/>
        <v>3625</v>
      </c>
      <c r="L2574" s="31">
        <f t="shared" si="21"/>
        <v>1450</v>
      </c>
      <c r="M2574" s="32">
        <v>0.4</v>
      </c>
      <c r="O2574" s="37"/>
      <c r="P2574" s="35"/>
      <c r="Q2574" s="33"/>
      <c r="R2574" s="34"/>
    </row>
    <row r="2575" spans="1:18" ht="15.75" customHeight="1">
      <c r="A2575" s="22"/>
      <c r="B2575" s="27" t="s">
        <v>21</v>
      </c>
      <c r="C2575" s="27">
        <v>1185732</v>
      </c>
      <c r="D2575" s="28">
        <v>44455</v>
      </c>
      <c r="E2575" s="27" t="s">
        <v>53</v>
      </c>
      <c r="F2575" s="27" t="s">
        <v>101</v>
      </c>
      <c r="G2575" s="27" t="s">
        <v>102</v>
      </c>
      <c r="H2575" s="27" t="s">
        <v>25</v>
      </c>
      <c r="I2575" s="29">
        <v>0.45000000000000012</v>
      </c>
      <c r="J2575" s="30">
        <v>5250</v>
      </c>
      <c r="K2575" s="31">
        <f t="shared" si="20"/>
        <v>2362.5000000000005</v>
      </c>
      <c r="L2575" s="31">
        <f t="shared" si="21"/>
        <v>826.87500000000011</v>
      </c>
      <c r="M2575" s="32">
        <v>0.35</v>
      </c>
      <c r="O2575" s="37"/>
      <c r="P2575" s="35"/>
      <c r="Q2575" s="33"/>
      <c r="R2575" s="34"/>
    </row>
    <row r="2576" spans="1:18" ht="15.75" customHeight="1">
      <c r="A2576" s="22"/>
      <c r="B2576" s="27" t="s">
        <v>21</v>
      </c>
      <c r="C2576" s="27">
        <v>1185732</v>
      </c>
      <c r="D2576" s="28">
        <v>44455</v>
      </c>
      <c r="E2576" s="27" t="s">
        <v>53</v>
      </c>
      <c r="F2576" s="27" t="s">
        <v>101</v>
      </c>
      <c r="G2576" s="27" t="s">
        <v>102</v>
      </c>
      <c r="H2576" s="27" t="s">
        <v>26</v>
      </c>
      <c r="I2576" s="29">
        <v>0.20000000000000007</v>
      </c>
      <c r="J2576" s="30">
        <v>4250</v>
      </c>
      <c r="K2576" s="31">
        <f t="shared" si="20"/>
        <v>850.00000000000023</v>
      </c>
      <c r="L2576" s="31">
        <f t="shared" si="21"/>
        <v>340.00000000000011</v>
      </c>
      <c r="M2576" s="32">
        <v>0.4</v>
      </c>
      <c r="O2576" s="37"/>
      <c r="P2576" s="35"/>
      <c r="Q2576" s="33"/>
      <c r="R2576" s="34"/>
    </row>
    <row r="2577" spans="1:18" ht="15.75" customHeight="1">
      <c r="A2577" s="22"/>
      <c r="B2577" s="27" t="s">
        <v>21</v>
      </c>
      <c r="C2577" s="27">
        <v>1185732</v>
      </c>
      <c r="D2577" s="28">
        <v>44455</v>
      </c>
      <c r="E2577" s="27" t="s">
        <v>53</v>
      </c>
      <c r="F2577" s="27" t="s">
        <v>101</v>
      </c>
      <c r="G2577" s="27" t="s">
        <v>102</v>
      </c>
      <c r="H2577" s="27" t="s">
        <v>27</v>
      </c>
      <c r="I2577" s="29">
        <v>0.20000000000000007</v>
      </c>
      <c r="J2577" s="30">
        <v>4000</v>
      </c>
      <c r="K2577" s="31">
        <f t="shared" si="20"/>
        <v>800.00000000000023</v>
      </c>
      <c r="L2577" s="31">
        <f t="shared" si="21"/>
        <v>320.00000000000011</v>
      </c>
      <c r="M2577" s="32">
        <v>0.4</v>
      </c>
      <c r="O2577" s="37"/>
      <c r="P2577" s="35"/>
      <c r="Q2577" s="33"/>
      <c r="R2577" s="34"/>
    </row>
    <row r="2578" spans="1:18" ht="15.75" customHeight="1">
      <c r="A2578" s="22"/>
      <c r="B2578" s="27" t="s">
        <v>21</v>
      </c>
      <c r="C2578" s="27">
        <v>1185732</v>
      </c>
      <c r="D2578" s="28">
        <v>44455</v>
      </c>
      <c r="E2578" s="27" t="s">
        <v>53</v>
      </c>
      <c r="F2578" s="27" t="s">
        <v>101</v>
      </c>
      <c r="G2578" s="27" t="s">
        <v>102</v>
      </c>
      <c r="H2578" s="27" t="s">
        <v>28</v>
      </c>
      <c r="I2578" s="29">
        <v>0.30000000000000004</v>
      </c>
      <c r="J2578" s="30">
        <v>4000</v>
      </c>
      <c r="K2578" s="31">
        <f t="shared" si="20"/>
        <v>1200.0000000000002</v>
      </c>
      <c r="L2578" s="31">
        <f t="shared" si="21"/>
        <v>420.00000000000006</v>
      </c>
      <c r="M2578" s="32">
        <v>0.35</v>
      </c>
      <c r="O2578" s="37"/>
      <c r="P2578" s="35"/>
      <c r="Q2578" s="33"/>
      <c r="R2578" s="34"/>
    </row>
    <row r="2579" spans="1:18" ht="15.75" customHeight="1">
      <c r="A2579" s="22"/>
      <c r="B2579" s="27" t="s">
        <v>21</v>
      </c>
      <c r="C2579" s="27">
        <v>1185732</v>
      </c>
      <c r="D2579" s="28">
        <v>44455</v>
      </c>
      <c r="E2579" s="27" t="s">
        <v>53</v>
      </c>
      <c r="F2579" s="27" t="s">
        <v>101</v>
      </c>
      <c r="G2579" s="27" t="s">
        <v>102</v>
      </c>
      <c r="H2579" s="27" t="s">
        <v>29</v>
      </c>
      <c r="I2579" s="29">
        <v>0.35000000000000009</v>
      </c>
      <c r="J2579" s="30">
        <v>5000</v>
      </c>
      <c r="K2579" s="31">
        <f t="shared" si="20"/>
        <v>1750.0000000000005</v>
      </c>
      <c r="L2579" s="31">
        <f t="shared" si="21"/>
        <v>875.00000000000023</v>
      </c>
      <c r="M2579" s="32">
        <v>0.5</v>
      </c>
      <c r="O2579" s="37"/>
      <c r="P2579" s="35"/>
      <c r="Q2579" s="33"/>
      <c r="R2579" s="34"/>
    </row>
    <row r="2580" spans="1:18" ht="15.75" customHeight="1">
      <c r="A2580" s="22"/>
      <c r="B2580" s="27" t="s">
        <v>21</v>
      </c>
      <c r="C2580" s="27">
        <v>1185732</v>
      </c>
      <c r="D2580" s="28">
        <v>44487</v>
      </c>
      <c r="E2580" s="27" t="s">
        <v>53</v>
      </c>
      <c r="F2580" s="27" t="s">
        <v>101</v>
      </c>
      <c r="G2580" s="27" t="s">
        <v>102</v>
      </c>
      <c r="H2580" s="27" t="s">
        <v>24</v>
      </c>
      <c r="I2580" s="29">
        <v>0.35000000000000009</v>
      </c>
      <c r="J2580" s="30">
        <v>6750</v>
      </c>
      <c r="K2580" s="31">
        <f t="shared" si="20"/>
        <v>2362.5000000000005</v>
      </c>
      <c r="L2580" s="31">
        <f t="shared" si="21"/>
        <v>945.00000000000023</v>
      </c>
      <c r="M2580" s="32">
        <v>0.4</v>
      </c>
      <c r="O2580" s="37"/>
      <c r="P2580" s="35"/>
      <c r="Q2580" s="33"/>
      <c r="R2580" s="34"/>
    </row>
    <row r="2581" spans="1:18" ht="15.75" customHeight="1">
      <c r="A2581" s="22"/>
      <c r="B2581" s="27" t="s">
        <v>21</v>
      </c>
      <c r="C2581" s="27">
        <v>1185732</v>
      </c>
      <c r="D2581" s="28">
        <v>44487</v>
      </c>
      <c r="E2581" s="27" t="s">
        <v>53</v>
      </c>
      <c r="F2581" s="27" t="s">
        <v>101</v>
      </c>
      <c r="G2581" s="27" t="s">
        <v>102</v>
      </c>
      <c r="H2581" s="27" t="s">
        <v>25</v>
      </c>
      <c r="I2581" s="29">
        <v>0.25000000000000011</v>
      </c>
      <c r="J2581" s="30">
        <v>5000</v>
      </c>
      <c r="K2581" s="31">
        <f t="shared" si="20"/>
        <v>1250.0000000000005</v>
      </c>
      <c r="L2581" s="31">
        <f t="shared" si="21"/>
        <v>437.50000000000011</v>
      </c>
      <c r="M2581" s="32">
        <v>0.35</v>
      </c>
      <c r="O2581" s="37"/>
      <c r="P2581" s="35"/>
      <c r="Q2581" s="33"/>
      <c r="R2581" s="34"/>
    </row>
    <row r="2582" spans="1:18" ht="15.75" customHeight="1">
      <c r="A2582" s="22"/>
      <c r="B2582" s="27" t="s">
        <v>21</v>
      </c>
      <c r="C2582" s="27">
        <v>1185732</v>
      </c>
      <c r="D2582" s="28">
        <v>44487</v>
      </c>
      <c r="E2582" s="27" t="s">
        <v>53</v>
      </c>
      <c r="F2582" s="27" t="s">
        <v>101</v>
      </c>
      <c r="G2582" s="27" t="s">
        <v>102</v>
      </c>
      <c r="H2582" s="27" t="s">
        <v>26</v>
      </c>
      <c r="I2582" s="29">
        <v>0.25000000000000011</v>
      </c>
      <c r="J2582" s="30">
        <v>3750</v>
      </c>
      <c r="K2582" s="31">
        <f t="shared" si="20"/>
        <v>937.50000000000045</v>
      </c>
      <c r="L2582" s="31">
        <f t="shared" si="21"/>
        <v>375.00000000000023</v>
      </c>
      <c r="M2582" s="32">
        <v>0.4</v>
      </c>
      <c r="O2582" s="37"/>
      <c r="P2582" s="35"/>
      <c r="Q2582" s="33"/>
      <c r="R2582" s="34"/>
    </row>
    <row r="2583" spans="1:18" ht="15.75" customHeight="1">
      <c r="A2583" s="22"/>
      <c r="B2583" s="27" t="s">
        <v>21</v>
      </c>
      <c r="C2583" s="27">
        <v>1185732</v>
      </c>
      <c r="D2583" s="28">
        <v>44487</v>
      </c>
      <c r="E2583" s="27" t="s">
        <v>53</v>
      </c>
      <c r="F2583" s="27" t="s">
        <v>101</v>
      </c>
      <c r="G2583" s="27" t="s">
        <v>102</v>
      </c>
      <c r="H2583" s="27" t="s">
        <v>27</v>
      </c>
      <c r="I2583" s="29">
        <v>0.25000000000000011</v>
      </c>
      <c r="J2583" s="30">
        <v>3500</v>
      </c>
      <c r="K2583" s="31">
        <f t="shared" si="20"/>
        <v>875.00000000000034</v>
      </c>
      <c r="L2583" s="31">
        <f t="shared" si="21"/>
        <v>350.00000000000017</v>
      </c>
      <c r="M2583" s="32">
        <v>0.4</v>
      </c>
      <c r="O2583" s="37"/>
      <c r="P2583" s="35"/>
      <c r="Q2583" s="33"/>
      <c r="R2583" s="34"/>
    </row>
    <row r="2584" spans="1:18" ht="15.75" customHeight="1">
      <c r="A2584" s="22"/>
      <c r="B2584" s="27" t="s">
        <v>21</v>
      </c>
      <c r="C2584" s="27">
        <v>1185732</v>
      </c>
      <c r="D2584" s="28">
        <v>44487</v>
      </c>
      <c r="E2584" s="27" t="s">
        <v>53</v>
      </c>
      <c r="F2584" s="27" t="s">
        <v>101</v>
      </c>
      <c r="G2584" s="27" t="s">
        <v>102</v>
      </c>
      <c r="H2584" s="27" t="s">
        <v>28</v>
      </c>
      <c r="I2584" s="29">
        <v>0.35000000000000009</v>
      </c>
      <c r="J2584" s="30">
        <v>3500</v>
      </c>
      <c r="K2584" s="31">
        <f t="shared" si="20"/>
        <v>1225.0000000000002</v>
      </c>
      <c r="L2584" s="31">
        <f t="shared" si="21"/>
        <v>428.75000000000006</v>
      </c>
      <c r="M2584" s="32">
        <v>0.35</v>
      </c>
      <c r="O2584" s="37"/>
      <c r="P2584" s="35"/>
      <c r="Q2584" s="33"/>
      <c r="R2584" s="34"/>
    </row>
    <row r="2585" spans="1:18" ht="15.75" customHeight="1">
      <c r="A2585" s="22"/>
      <c r="B2585" s="27" t="s">
        <v>21</v>
      </c>
      <c r="C2585" s="27">
        <v>1185732</v>
      </c>
      <c r="D2585" s="28">
        <v>44487</v>
      </c>
      <c r="E2585" s="27" t="s">
        <v>53</v>
      </c>
      <c r="F2585" s="27" t="s">
        <v>101</v>
      </c>
      <c r="G2585" s="27" t="s">
        <v>102</v>
      </c>
      <c r="H2585" s="27" t="s">
        <v>29</v>
      </c>
      <c r="I2585" s="29">
        <v>0.35000000000000003</v>
      </c>
      <c r="J2585" s="30">
        <v>4750</v>
      </c>
      <c r="K2585" s="31">
        <f t="shared" si="20"/>
        <v>1662.5000000000002</v>
      </c>
      <c r="L2585" s="31">
        <f t="shared" si="21"/>
        <v>831.25000000000011</v>
      </c>
      <c r="M2585" s="32">
        <v>0.5</v>
      </c>
      <c r="O2585" s="37"/>
      <c r="P2585" s="35"/>
      <c r="Q2585" s="33"/>
      <c r="R2585" s="34"/>
    </row>
    <row r="2586" spans="1:18" ht="15.75" customHeight="1">
      <c r="A2586" s="22"/>
      <c r="B2586" s="27" t="s">
        <v>21</v>
      </c>
      <c r="C2586" s="27">
        <v>1185732</v>
      </c>
      <c r="D2586" s="28">
        <v>44517</v>
      </c>
      <c r="E2586" s="27" t="s">
        <v>53</v>
      </c>
      <c r="F2586" s="27" t="s">
        <v>101</v>
      </c>
      <c r="G2586" s="27" t="s">
        <v>102</v>
      </c>
      <c r="H2586" s="27" t="s">
        <v>24</v>
      </c>
      <c r="I2586" s="29">
        <v>0.3000000000000001</v>
      </c>
      <c r="J2586" s="30">
        <v>6250</v>
      </c>
      <c r="K2586" s="31">
        <f t="shared" si="20"/>
        <v>1875.0000000000007</v>
      </c>
      <c r="L2586" s="31">
        <f t="shared" si="21"/>
        <v>750.00000000000034</v>
      </c>
      <c r="M2586" s="32">
        <v>0.4</v>
      </c>
      <c r="O2586" s="37"/>
      <c r="P2586" s="35"/>
      <c r="Q2586" s="33"/>
      <c r="R2586" s="34"/>
    </row>
    <row r="2587" spans="1:18" ht="15.75" customHeight="1">
      <c r="A2587" s="22"/>
      <c r="B2587" s="27" t="s">
        <v>21</v>
      </c>
      <c r="C2587" s="27">
        <v>1185732</v>
      </c>
      <c r="D2587" s="28">
        <v>44517</v>
      </c>
      <c r="E2587" s="27" t="s">
        <v>53</v>
      </c>
      <c r="F2587" s="27" t="s">
        <v>101</v>
      </c>
      <c r="G2587" s="27" t="s">
        <v>102</v>
      </c>
      <c r="H2587" s="27" t="s">
        <v>25</v>
      </c>
      <c r="I2587" s="29">
        <v>0.20000000000000012</v>
      </c>
      <c r="J2587" s="30">
        <v>4500</v>
      </c>
      <c r="K2587" s="31">
        <f t="shared" si="20"/>
        <v>900.00000000000057</v>
      </c>
      <c r="L2587" s="31">
        <f t="shared" si="21"/>
        <v>315.00000000000017</v>
      </c>
      <c r="M2587" s="32">
        <v>0.35</v>
      </c>
      <c r="O2587" s="37"/>
      <c r="P2587" s="35"/>
      <c r="Q2587" s="33"/>
      <c r="R2587" s="34"/>
    </row>
    <row r="2588" spans="1:18" ht="15.75" customHeight="1">
      <c r="A2588" s="22"/>
      <c r="B2588" s="27" t="s">
        <v>21</v>
      </c>
      <c r="C2588" s="27">
        <v>1185732</v>
      </c>
      <c r="D2588" s="28">
        <v>44517</v>
      </c>
      <c r="E2588" s="27" t="s">
        <v>53</v>
      </c>
      <c r="F2588" s="27" t="s">
        <v>101</v>
      </c>
      <c r="G2588" s="27" t="s">
        <v>102</v>
      </c>
      <c r="H2588" s="27" t="s">
        <v>26</v>
      </c>
      <c r="I2588" s="29">
        <v>0.30000000000000016</v>
      </c>
      <c r="J2588" s="30">
        <v>3950</v>
      </c>
      <c r="K2588" s="31">
        <f t="shared" si="20"/>
        <v>1185.0000000000007</v>
      </c>
      <c r="L2588" s="31">
        <f t="shared" si="21"/>
        <v>474.00000000000028</v>
      </c>
      <c r="M2588" s="32">
        <v>0.4</v>
      </c>
      <c r="O2588" s="37"/>
      <c r="P2588" s="35"/>
      <c r="Q2588" s="33"/>
      <c r="R2588" s="34"/>
    </row>
    <row r="2589" spans="1:18" ht="15.75" customHeight="1">
      <c r="A2589" s="22"/>
      <c r="B2589" s="27" t="s">
        <v>21</v>
      </c>
      <c r="C2589" s="27">
        <v>1185732</v>
      </c>
      <c r="D2589" s="28">
        <v>44517</v>
      </c>
      <c r="E2589" s="27" t="s">
        <v>53</v>
      </c>
      <c r="F2589" s="27" t="s">
        <v>101</v>
      </c>
      <c r="G2589" s="27" t="s">
        <v>102</v>
      </c>
      <c r="H2589" s="27" t="s">
        <v>27</v>
      </c>
      <c r="I2589" s="29">
        <v>0.6000000000000002</v>
      </c>
      <c r="J2589" s="30">
        <v>4500</v>
      </c>
      <c r="K2589" s="31">
        <f t="shared" si="20"/>
        <v>2700.0000000000009</v>
      </c>
      <c r="L2589" s="31">
        <f t="shared" si="21"/>
        <v>1080.0000000000005</v>
      </c>
      <c r="M2589" s="32">
        <v>0.4</v>
      </c>
      <c r="O2589" s="37"/>
      <c r="P2589" s="35"/>
      <c r="Q2589" s="33"/>
      <c r="R2589" s="34"/>
    </row>
    <row r="2590" spans="1:18" ht="15.75" customHeight="1">
      <c r="A2590" s="22"/>
      <c r="B2590" s="27" t="s">
        <v>21</v>
      </c>
      <c r="C2590" s="27">
        <v>1185732</v>
      </c>
      <c r="D2590" s="28">
        <v>44517</v>
      </c>
      <c r="E2590" s="27" t="s">
        <v>53</v>
      </c>
      <c r="F2590" s="27" t="s">
        <v>101</v>
      </c>
      <c r="G2590" s="27" t="s">
        <v>102</v>
      </c>
      <c r="H2590" s="27" t="s">
        <v>28</v>
      </c>
      <c r="I2590" s="29">
        <v>0.75000000000000011</v>
      </c>
      <c r="J2590" s="30">
        <v>4250</v>
      </c>
      <c r="K2590" s="31">
        <f t="shared" si="20"/>
        <v>3187.5000000000005</v>
      </c>
      <c r="L2590" s="31">
        <f t="shared" si="21"/>
        <v>1115.625</v>
      </c>
      <c r="M2590" s="32">
        <v>0.35</v>
      </c>
      <c r="O2590" s="37"/>
      <c r="P2590" s="35"/>
      <c r="Q2590" s="33"/>
      <c r="R2590" s="34"/>
    </row>
    <row r="2591" spans="1:18" ht="15.75" customHeight="1">
      <c r="A2591" s="22"/>
      <c r="B2591" s="27" t="s">
        <v>21</v>
      </c>
      <c r="C2591" s="27">
        <v>1185732</v>
      </c>
      <c r="D2591" s="28">
        <v>44517</v>
      </c>
      <c r="E2591" s="27" t="s">
        <v>53</v>
      </c>
      <c r="F2591" s="27" t="s">
        <v>101</v>
      </c>
      <c r="G2591" s="27" t="s">
        <v>102</v>
      </c>
      <c r="H2591" s="27" t="s">
        <v>29</v>
      </c>
      <c r="I2591" s="29">
        <v>0.75</v>
      </c>
      <c r="J2591" s="30">
        <v>5250</v>
      </c>
      <c r="K2591" s="31">
        <f t="shared" si="20"/>
        <v>3937.5</v>
      </c>
      <c r="L2591" s="31">
        <f t="shared" si="21"/>
        <v>1968.75</v>
      </c>
      <c r="M2591" s="32">
        <v>0.5</v>
      </c>
      <c r="O2591" s="37"/>
      <c r="P2591" s="35"/>
      <c r="Q2591" s="33"/>
      <c r="R2591" s="34"/>
    </row>
    <row r="2592" spans="1:18" ht="15.75" customHeight="1">
      <c r="A2592" s="22"/>
      <c r="B2592" s="27" t="s">
        <v>21</v>
      </c>
      <c r="C2592" s="27">
        <v>1185732</v>
      </c>
      <c r="D2592" s="28">
        <v>44546</v>
      </c>
      <c r="E2592" s="27" t="s">
        <v>53</v>
      </c>
      <c r="F2592" s="27" t="s">
        <v>101</v>
      </c>
      <c r="G2592" s="27" t="s">
        <v>102</v>
      </c>
      <c r="H2592" s="27" t="s">
        <v>24</v>
      </c>
      <c r="I2592" s="29">
        <v>0.70000000000000007</v>
      </c>
      <c r="J2592" s="30">
        <v>7750</v>
      </c>
      <c r="K2592" s="31">
        <f t="shared" si="20"/>
        <v>5425.0000000000009</v>
      </c>
      <c r="L2592" s="31">
        <f t="shared" si="21"/>
        <v>2170.0000000000005</v>
      </c>
      <c r="M2592" s="32">
        <v>0.4</v>
      </c>
      <c r="O2592" s="37"/>
      <c r="P2592" s="35"/>
      <c r="Q2592" s="33"/>
      <c r="R2592" s="34"/>
    </row>
    <row r="2593" spans="1:18" ht="15.75" customHeight="1">
      <c r="A2593" s="22"/>
      <c r="B2593" s="27" t="s">
        <v>21</v>
      </c>
      <c r="C2593" s="27">
        <v>1185732</v>
      </c>
      <c r="D2593" s="28">
        <v>44546</v>
      </c>
      <c r="E2593" s="27" t="s">
        <v>53</v>
      </c>
      <c r="F2593" s="27" t="s">
        <v>101</v>
      </c>
      <c r="G2593" s="27" t="s">
        <v>102</v>
      </c>
      <c r="H2593" s="27" t="s">
        <v>25</v>
      </c>
      <c r="I2593" s="29">
        <v>0.60000000000000009</v>
      </c>
      <c r="J2593" s="30">
        <v>5750</v>
      </c>
      <c r="K2593" s="31">
        <f t="shared" si="20"/>
        <v>3450.0000000000005</v>
      </c>
      <c r="L2593" s="31">
        <f t="shared" si="21"/>
        <v>1207.5</v>
      </c>
      <c r="M2593" s="32">
        <v>0.35</v>
      </c>
      <c r="O2593" s="37"/>
      <c r="P2593" s="35"/>
      <c r="Q2593" s="33"/>
      <c r="R2593" s="34"/>
    </row>
    <row r="2594" spans="1:18" ht="15.75" customHeight="1">
      <c r="A2594" s="22"/>
      <c r="B2594" s="27" t="s">
        <v>21</v>
      </c>
      <c r="C2594" s="27">
        <v>1185732</v>
      </c>
      <c r="D2594" s="28">
        <v>44546</v>
      </c>
      <c r="E2594" s="27" t="s">
        <v>53</v>
      </c>
      <c r="F2594" s="27" t="s">
        <v>101</v>
      </c>
      <c r="G2594" s="27" t="s">
        <v>102</v>
      </c>
      <c r="H2594" s="27" t="s">
        <v>26</v>
      </c>
      <c r="I2594" s="29">
        <v>0.60000000000000009</v>
      </c>
      <c r="J2594" s="30">
        <v>5250</v>
      </c>
      <c r="K2594" s="31">
        <f t="shared" si="20"/>
        <v>3150.0000000000005</v>
      </c>
      <c r="L2594" s="31">
        <f t="shared" si="21"/>
        <v>1260.0000000000002</v>
      </c>
      <c r="M2594" s="32">
        <v>0.4</v>
      </c>
      <c r="O2594" s="37"/>
      <c r="P2594" s="35"/>
      <c r="Q2594" s="33"/>
      <c r="R2594" s="34"/>
    </row>
    <row r="2595" spans="1:18" ht="15.75" customHeight="1">
      <c r="A2595" s="22"/>
      <c r="B2595" s="27" t="s">
        <v>21</v>
      </c>
      <c r="C2595" s="27">
        <v>1185732</v>
      </c>
      <c r="D2595" s="28">
        <v>44546</v>
      </c>
      <c r="E2595" s="27" t="s">
        <v>53</v>
      </c>
      <c r="F2595" s="27" t="s">
        <v>101</v>
      </c>
      <c r="G2595" s="27" t="s">
        <v>102</v>
      </c>
      <c r="H2595" s="27" t="s">
        <v>27</v>
      </c>
      <c r="I2595" s="29">
        <v>0.60000000000000009</v>
      </c>
      <c r="J2595" s="30">
        <v>4750</v>
      </c>
      <c r="K2595" s="31">
        <f t="shared" si="20"/>
        <v>2850.0000000000005</v>
      </c>
      <c r="L2595" s="31">
        <f t="shared" si="21"/>
        <v>1140.0000000000002</v>
      </c>
      <c r="M2595" s="32">
        <v>0.4</v>
      </c>
      <c r="O2595" s="37"/>
      <c r="P2595" s="35"/>
      <c r="Q2595" s="33"/>
      <c r="R2595" s="34"/>
    </row>
    <row r="2596" spans="1:18" ht="15.75" customHeight="1">
      <c r="A2596" s="22"/>
      <c r="B2596" s="27" t="s">
        <v>21</v>
      </c>
      <c r="C2596" s="27">
        <v>1185732</v>
      </c>
      <c r="D2596" s="28">
        <v>44546</v>
      </c>
      <c r="E2596" s="27" t="s">
        <v>53</v>
      </c>
      <c r="F2596" s="27" t="s">
        <v>101</v>
      </c>
      <c r="G2596" s="27" t="s">
        <v>102</v>
      </c>
      <c r="H2596" s="27" t="s">
        <v>28</v>
      </c>
      <c r="I2596" s="29">
        <v>0.70000000000000007</v>
      </c>
      <c r="J2596" s="30">
        <v>4750</v>
      </c>
      <c r="K2596" s="31">
        <f t="shared" si="20"/>
        <v>3325.0000000000005</v>
      </c>
      <c r="L2596" s="31">
        <f t="shared" si="21"/>
        <v>1163.75</v>
      </c>
      <c r="M2596" s="32">
        <v>0.35</v>
      </c>
      <c r="O2596" s="37"/>
      <c r="P2596" s="35"/>
      <c r="Q2596" s="33"/>
      <c r="R2596" s="34"/>
    </row>
    <row r="2597" spans="1:18" ht="15.75" customHeight="1">
      <c r="A2597" s="22"/>
      <c r="B2597" s="27" t="s">
        <v>21</v>
      </c>
      <c r="C2597" s="27">
        <v>1185732</v>
      </c>
      <c r="D2597" s="28">
        <v>44546</v>
      </c>
      <c r="E2597" s="27" t="s">
        <v>53</v>
      </c>
      <c r="F2597" s="27" t="s">
        <v>101</v>
      </c>
      <c r="G2597" s="27" t="s">
        <v>102</v>
      </c>
      <c r="H2597" s="27" t="s">
        <v>29</v>
      </c>
      <c r="I2597" s="29">
        <v>0.75</v>
      </c>
      <c r="J2597" s="30">
        <v>5750</v>
      </c>
      <c r="K2597" s="31">
        <f t="shared" si="20"/>
        <v>4312.5</v>
      </c>
      <c r="L2597" s="31">
        <f t="shared" si="21"/>
        <v>2156.25</v>
      </c>
      <c r="M2597" s="32">
        <v>0.5</v>
      </c>
      <c r="O2597" s="37"/>
      <c r="P2597" s="35"/>
      <c r="Q2597" s="33"/>
      <c r="R2597" s="34"/>
    </row>
    <row r="2598" spans="1:18" ht="15.75" customHeight="1">
      <c r="A2598" s="22" t="s">
        <v>46</v>
      </c>
      <c r="B2598" s="27" t="s">
        <v>30</v>
      </c>
      <c r="C2598" s="27">
        <v>1197831</v>
      </c>
      <c r="D2598" s="28">
        <v>44219</v>
      </c>
      <c r="E2598" s="27" t="s">
        <v>31</v>
      </c>
      <c r="F2598" s="27" t="s">
        <v>103</v>
      </c>
      <c r="G2598" s="27" t="s">
        <v>104</v>
      </c>
      <c r="H2598" s="27" t="s">
        <v>24</v>
      </c>
      <c r="I2598" s="29">
        <v>0.25000000000000006</v>
      </c>
      <c r="J2598" s="30">
        <v>6500</v>
      </c>
      <c r="K2598" s="31">
        <f t="shared" si="20"/>
        <v>1625.0000000000005</v>
      </c>
      <c r="L2598" s="31">
        <f t="shared" si="21"/>
        <v>650.00000000000023</v>
      </c>
      <c r="M2598" s="32">
        <v>0.4</v>
      </c>
      <c r="O2598" s="37"/>
      <c r="P2598" s="35"/>
      <c r="Q2598" s="33"/>
      <c r="R2598" s="34"/>
    </row>
    <row r="2599" spans="1:18" ht="15.75" customHeight="1">
      <c r="A2599" s="22"/>
      <c r="B2599" s="27" t="s">
        <v>30</v>
      </c>
      <c r="C2599" s="27">
        <v>1197831</v>
      </c>
      <c r="D2599" s="28">
        <v>44219</v>
      </c>
      <c r="E2599" s="27" t="s">
        <v>31</v>
      </c>
      <c r="F2599" s="27" t="s">
        <v>103</v>
      </c>
      <c r="G2599" s="27" t="s">
        <v>104</v>
      </c>
      <c r="H2599" s="27" t="s">
        <v>25</v>
      </c>
      <c r="I2599" s="29">
        <v>0.25000000000000006</v>
      </c>
      <c r="J2599" s="30">
        <v>4500</v>
      </c>
      <c r="K2599" s="31">
        <f t="shared" si="20"/>
        <v>1125.0000000000002</v>
      </c>
      <c r="L2599" s="31">
        <f t="shared" si="21"/>
        <v>393.75000000000006</v>
      </c>
      <c r="M2599" s="32">
        <v>0.35</v>
      </c>
      <c r="O2599" s="37"/>
      <c r="P2599" s="35"/>
      <c r="Q2599" s="33"/>
      <c r="R2599" s="34"/>
    </row>
    <row r="2600" spans="1:18" ht="15.75" customHeight="1">
      <c r="A2600" s="22"/>
      <c r="B2600" s="27" t="s">
        <v>30</v>
      </c>
      <c r="C2600" s="27">
        <v>1197831</v>
      </c>
      <c r="D2600" s="28">
        <v>44219</v>
      </c>
      <c r="E2600" s="27" t="s">
        <v>31</v>
      </c>
      <c r="F2600" s="27" t="s">
        <v>103</v>
      </c>
      <c r="G2600" s="27" t="s">
        <v>104</v>
      </c>
      <c r="H2600" s="27" t="s">
        <v>26</v>
      </c>
      <c r="I2600" s="29">
        <v>0.15000000000000008</v>
      </c>
      <c r="J2600" s="30">
        <v>4500</v>
      </c>
      <c r="K2600" s="31">
        <f t="shared" si="20"/>
        <v>675.00000000000034</v>
      </c>
      <c r="L2600" s="31">
        <f t="shared" si="21"/>
        <v>270.00000000000017</v>
      </c>
      <c r="M2600" s="32">
        <v>0.4</v>
      </c>
      <c r="O2600" s="37"/>
      <c r="P2600" s="35"/>
      <c r="Q2600" s="33"/>
      <c r="R2600" s="34"/>
    </row>
    <row r="2601" spans="1:18" ht="15.75" customHeight="1">
      <c r="A2601" s="22"/>
      <c r="B2601" s="27" t="s">
        <v>30</v>
      </c>
      <c r="C2601" s="27">
        <v>1197831</v>
      </c>
      <c r="D2601" s="28">
        <v>44219</v>
      </c>
      <c r="E2601" s="27" t="s">
        <v>31</v>
      </c>
      <c r="F2601" s="27" t="s">
        <v>103</v>
      </c>
      <c r="G2601" s="27" t="s">
        <v>104</v>
      </c>
      <c r="H2601" s="27" t="s">
        <v>27</v>
      </c>
      <c r="I2601" s="29">
        <v>0.2</v>
      </c>
      <c r="J2601" s="30">
        <v>3000</v>
      </c>
      <c r="K2601" s="31">
        <f t="shared" si="20"/>
        <v>600</v>
      </c>
      <c r="L2601" s="31">
        <f t="shared" si="21"/>
        <v>240</v>
      </c>
      <c r="M2601" s="32">
        <v>0.4</v>
      </c>
      <c r="O2601" s="37"/>
      <c r="P2601" s="35"/>
      <c r="Q2601" s="33"/>
      <c r="R2601" s="34"/>
    </row>
    <row r="2602" spans="1:18" ht="15.75" customHeight="1">
      <c r="A2602" s="22"/>
      <c r="B2602" s="27" t="s">
        <v>30</v>
      </c>
      <c r="C2602" s="27">
        <v>1197831</v>
      </c>
      <c r="D2602" s="28">
        <v>44219</v>
      </c>
      <c r="E2602" s="27" t="s">
        <v>31</v>
      </c>
      <c r="F2602" s="27" t="s">
        <v>103</v>
      </c>
      <c r="G2602" s="27" t="s">
        <v>104</v>
      </c>
      <c r="H2602" s="27" t="s">
        <v>28</v>
      </c>
      <c r="I2602" s="29">
        <v>0.35000000000000003</v>
      </c>
      <c r="J2602" s="30">
        <v>3500</v>
      </c>
      <c r="K2602" s="31">
        <f t="shared" si="20"/>
        <v>1225.0000000000002</v>
      </c>
      <c r="L2602" s="31">
        <f t="shared" si="21"/>
        <v>428.75000000000006</v>
      </c>
      <c r="M2602" s="32">
        <v>0.35</v>
      </c>
      <c r="O2602" s="37"/>
      <c r="P2602" s="35"/>
      <c r="Q2602" s="33"/>
      <c r="R2602" s="34"/>
    </row>
    <row r="2603" spans="1:18" ht="15.75" customHeight="1">
      <c r="A2603" s="22"/>
      <c r="B2603" s="27" t="s">
        <v>30</v>
      </c>
      <c r="C2603" s="27">
        <v>1197831</v>
      </c>
      <c r="D2603" s="28">
        <v>44219</v>
      </c>
      <c r="E2603" s="27" t="s">
        <v>31</v>
      </c>
      <c r="F2603" s="27" t="s">
        <v>103</v>
      </c>
      <c r="G2603" s="27" t="s">
        <v>104</v>
      </c>
      <c r="H2603" s="27" t="s">
        <v>29</v>
      </c>
      <c r="I2603" s="29">
        <v>0.25000000000000006</v>
      </c>
      <c r="J2603" s="30">
        <v>4500</v>
      </c>
      <c r="K2603" s="31">
        <f t="shared" si="20"/>
        <v>1125.0000000000002</v>
      </c>
      <c r="L2603" s="31">
        <f t="shared" si="21"/>
        <v>450.00000000000011</v>
      </c>
      <c r="M2603" s="32">
        <v>0.4</v>
      </c>
      <c r="O2603" s="37"/>
      <c r="P2603" s="35"/>
      <c r="Q2603" s="33"/>
      <c r="R2603" s="34"/>
    </row>
    <row r="2604" spans="1:18" ht="15.75" customHeight="1">
      <c r="A2604" s="22"/>
      <c r="B2604" s="27" t="s">
        <v>30</v>
      </c>
      <c r="C2604" s="27">
        <v>1197831</v>
      </c>
      <c r="D2604" s="28">
        <v>44248</v>
      </c>
      <c r="E2604" s="27" t="s">
        <v>31</v>
      </c>
      <c r="F2604" s="27" t="s">
        <v>103</v>
      </c>
      <c r="G2604" s="27" t="s">
        <v>104</v>
      </c>
      <c r="H2604" s="27" t="s">
        <v>24</v>
      </c>
      <c r="I2604" s="29">
        <v>0.25000000000000006</v>
      </c>
      <c r="J2604" s="30">
        <v>7000</v>
      </c>
      <c r="K2604" s="31">
        <f t="shared" si="20"/>
        <v>1750.0000000000005</v>
      </c>
      <c r="L2604" s="31">
        <f t="shared" si="21"/>
        <v>700.00000000000023</v>
      </c>
      <c r="M2604" s="32">
        <v>0.4</v>
      </c>
      <c r="O2604" s="37"/>
      <c r="P2604" s="35"/>
      <c r="Q2604" s="33"/>
      <c r="R2604" s="34"/>
    </row>
    <row r="2605" spans="1:18" ht="15.75" customHeight="1">
      <c r="A2605" s="22"/>
      <c r="B2605" s="27" t="s">
        <v>30</v>
      </c>
      <c r="C2605" s="27">
        <v>1197831</v>
      </c>
      <c r="D2605" s="28">
        <v>44248</v>
      </c>
      <c r="E2605" s="27" t="s">
        <v>31</v>
      </c>
      <c r="F2605" s="27" t="s">
        <v>103</v>
      </c>
      <c r="G2605" s="27" t="s">
        <v>104</v>
      </c>
      <c r="H2605" s="27" t="s">
        <v>25</v>
      </c>
      <c r="I2605" s="29">
        <v>0.25000000000000006</v>
      </c>
      <c r="J2605" s="30">
        <v>3500</v>
      </c>
      <c r="K2605" s="31">
        <f t="shared" si="20"/>
        <v>875.00000000000023</v>
      </c>
      <c r="L2605" s="31">
        <f t="shared" si="21"/>
        <v>306.25000000000006</v>
      </c>
      <c r="M2605" s="32">
        <v>0.35</v>
      </c>
      <c r="O2605" s="37"/>
      <c r="P2605" s="35"/>
      <c r="Q2605" s="33"/>
      <c r="R2605" s="34"/>
    </row>
    <row r="2606" spans="1:18" ht="15.75" customHeight="1">
      <c r="A2606" s="22"/>
      <c r="B2606" s="27" t="s">
        <v>30</v>
      </c>
      <c r="C2606" s="27">
        <v>1197831</v>
      </c>
      <c r="D2606" s="28">
        <v>44248</v>
      </c>
      <c r="E2606" s="27" t="s">
        <v>31</v>
      </c>
      <c r="F2606" s="27" t="s">
        <v>103</v>
      </c>
      <c r="G2606" s="27" t="s">
        <v>104</v>
      </c>
      <c r="H2606" s="27" t="s">
        <v>26</v>
      </c>
      <c r="I2606" s="29">
        <v>0.15000000000000008</v>
      </c>
      <c r="J2606" s="30">
        <v>4000</v>
      </c>
      <c r="K2606" s="31">
        <f t="shared" si="20"/>
        <v>600.00000000000034</v>
      </c>
      <c r="L2606" s="31">
        <f t="shared" si="21"/>
        <v>240.00000000000014</v>
      </c>
      <c r="M2606" s="32">
        <v>0.4</v>
      </c>
      <c r="O2606" s="37"/>
      <c r="P2606" s="35"/>
      <c r="Q2606" s="33"/>
      <c r="R2606" s="34"/>
    </row>
    <row r="2607" spans="1:18" ht="15.75" customHeight="1">
      <c r="A2607" s="22"/>
      <c r="B2607" s="27" t="s">
        <v>30</v>
      </c>
      <c r="C2607" s="27">
        <v>1197831</v>
      </c>
      <c r="D2607" s="28">
        <v>44248</v>
      </c>
      <c r="E2607" s="27" t="s">
        <v>31</v>
      </c>
      <c r="F2607" s="27" t="s">
        <v>103</v>
      </c>
      <c r="G2607" s="27" t="s">
        <v>104</v>
      </c>
      <c r="H2607" s="27" t="s">
        <v>27</v>
      </c>
      <c r="I2607" s="29">
        <v>0.2</v>
      </c>
      <c r="J2607" s="30">
        <v>2500</v>
      </c>
      <c r="K2607" s="31">
        <f t="shared" si="20"/>
        <v>500</v>
      </c>
      <c r="L2607" s="31">
        <f t="shared" si="21"/>
        <v>200</v>
      </c>
      <c r="M2607" s="32">
        <v>0.4</v>
      </c>
      <c r="O2607" s="37"/>
      <c r="P2607" s="35"/>
      <c r="Q2607" s="33"/>
      <c r="R2607" s="34"/>
    </row>
    <row r="2608" spans="1:18" ht="15.75" customHeight="1">
      <c r="A2608" s="22"/>
      <c r="B2608" s="27" t="s">
        <v>30</v>
      </c>
      <c r="C2608" s="27">
        <v>1197831</v>
      </c>
      <c r="D2608" s="28">
        <v>44248</v>
      </c>
      <c r="E2608" s="27" t="s">
        <v>31</v>
      </c>
      <c r="F2608" s="27" t="s">
        <v>103</v>
      </c>
      <c r="G2608" s="27" t="s">
        <v>104</v>
      </c>
      <c r="H2608" s="27" t="s">
        <v>28</v>
      </c>
      <c r="I2608" s="29">
        <v>0.35000000000000003</v>
      </c>
      <c r="J2608" s="30">
        <v>3250</v>
      </c>
      <c r="K2608" s="31">
        <f t="shared" si="20"/>
        <v>1137.5</v>
      </c>
      <c r="L2608" s="31">
        <f t="shared" si="21"/>
        <v>398.125</v>
      </c>
      <c r="M2608" s="32">
        <v>0.35</v>
      </c>
      <c r="O2608" s="37"/>
      <c r="P2608" s="35"/>
      <c r="Q2608" s="33"/>
      <c r="R2608" s="34"/>
    </row>
    <row r="2609" spans="1:18" ht="15.75" customHeight="1">
      <c r="A2609" s="22"/>
      <c r="B2609" s="27" t="s">
        <v>30</v>
      </c>
      <c r="C2609" s="27">
        <v>1197831</v>
      </c>
      <c r="D2609" s="28">
        <v>44248</v>
      </c>
      <c r="E2609" s="27" t="s">
        <v>31</v>
      </c>
      <c r="F2609" s="27" t="s">
        <v>103</v>
      </c>
      <c r="G2609" s="27" t="s">
        <v>104</v>
      </c>
      <c r="H2609" s="27" t="s">
        <v>29</v>
      </c>
      <c r="I2609" s="29">
        <v>0.2</v>
      </c>
      <c r="J2609" s="30">
        <v>4250</v>
      </c>
      <c r="K2609" s="31">
        <f t="shared" si="20"/>
        <v>850</v>
      </c>
      <c r="L2609" s="31">
        <f t="shared" si="21"/>
        <v>340</v>
      </c>
      <c r="M2609" s="32">
        <v>0.4</v>
      </c>
      <c r="O2609" s="37"/>
      <c r="P2609" s="35"/>
      <c r="Q2609" s="33"/>
      <c r="R2609" s="34"/>
    </row>
    <row r="2610" spans="1:18" ht="15.75" customHeight="1">
      <c r="A2610" s="22"/>
      <c r="B2610" s="27" t="s">
        <v>30</v>
      </c>
      <c r="C2610" s="27">
        <v>1197831</v>
      </c>
      <c r="D2610" s="28">
        <v>44274</v>
      </c>
      <c r="E2610" s="27" t="s">
        <v>31</v>
      </c>
      <c r="F2610" s="27" t="s">
        <v>103</v>
      </c>
      <c r="G2610" s="27" t="s">
        <v>104</v>
      </c>
      <c r="H2610" s="27" t="s">
        <v>24</v>
      </c>
      <c r="I2610" s="29">
        <v>0.2</v>
      </c>
      <c r="J2610" s="30">
        <v>6450</v>
      </c>
      <c r="K2610" s="31">
        <f t="shared" si="20"/>
        <v>1290</v>
      </c>
      <c r="L2610" s="31">
        <f t="shared" si="21"/>
        <v>516</v>
      </c>
      <c r="M2610" s="32">
        <v>0.4</v>
      </c>
      <c r="O2610" s="37"/>
      <c r="P2610" s="35"/>
      <c r="Q2610" s="33"/>
      <c r="R2610" s="34"/>
    </row>
    <row r="2611" spans="1:18" ht="15.75" customHeight="1">
      <c r="A2611" s="22"/>
      <c r="B2611" s="27" t="s">
        <v>30</v>
      </c>
      <c r="C2611" s="27">
        <v>1197831</v>
      </c>
      <c r="D2611" s="28">
        <v>44274</v>
      </c>
      <c r="E2611" s="27" t="s">
        <v>31</v>
      </c>
      <c r="F2611" s="27" t="s">
        <v>103</v>
      </c>
      <c r="G2611" s="27" t="s">
        <v>104</v>
      </c>
      <c r="H2611" s="27" t="s">
        <v>25</v>
      </c>
      <c r="I2611" s="29">
        <v>0.2</v>
      </c>
      <c r="J2611" s="30">
        <v>3250</v>
      </c>
      <c r="K2611" s="31">
        <f t="shared" si="20"/>
        <v>650</v>
      </c>
      <c r="L2611" s="31">
        <f t="shared" si="21"/>
        <v>227.49999999999997</v>
      </c>
      <c r="M2611" s="32">
        <v>0.35</v>
      </c>
      <c r="O2611" s="37"/>
      <c r="P2611" s="35"/>
      <c r="Q2611" s="33"/>
      <c r="R2611" s="34"/>
    </row>
    <row r="2612" spans="1:18" ht="15.75" customHeight="1">
      <c r="A2612" s="22"/>
      <c r="B2612" s="27" t="s">
        <v>30</v>
      </c>
      <c r="C2612" s="27">
        <v>1197831</v>
      </c>
      <c r="D2612" s="28">
        <v>44274</v>
      </c>
      <c r="E2612" s="27" t="s">
        <v>31</v>
      </c>
      <c r="F2612" s="27" t="s">
        <v>103</v>
      </c>
      <c r="G2612" s="27" t="s">
        <v>104</v>
      </c>
      <c r="H2612" s="27" t="s">
        <v>26</v>
      </c>
      <c r="I2612" s="29">
        <v>0.10000000000000002</v>
      </c>
      <c r="J2612" s="30">
        <v>3500</v>
      </c>
      <c r="K2612" s="31">
        <f t="shared" si="20"/>
        <v>350.00000000000006</v>
      </c>
      <c r="L2612" s="31">
        <f t="shared" si="21"/>
        <v>140.00000000000003</v>
      </c>
      <c r="M2612" s="32">
        <v>0.4</v>
      </c>
      <c r="O2612" s="37"/>
      <c r="P2612" s="35"/>
      <c r="Q2612" s="33"/>
      <c r="R2612" s="34"/>
    </row>
    <row r="2613" spans="1:18" ht="15.75" customHeight="1">
      <c r="A2613" s="22"/>
      <c r="B2613" s="27" t="s">
        <v>30</v>
      </c>
      <c r="C2613" s="27">
        <v>1197831</v>
      </c>
      <c r="D2613" s="28">
        <v>44274</v>
      </c>
      <c r="E2613" s="27" t="s">
        <v>31</v>
      </c>
      <c r="F2613" s="27" t="s">
        <v>103</v>
      </c>
      <c r="G2613" s="27" t="s">
        <v>104</v>
      </c>
      <c r="H2613" s="27" t="s">
        <v>27</v>
      </c>
      <c r="I2613" s="29">
        <v>0.19999999999999996</v>
      </c>
      <c r="J2613" s="30">
        <v>2000</v>
      </c>
      <c r="K2613" s="31">
        <f t="shared" si="20"/>
        <v>399.99999999999989</v>
      </c>
      <c r="L2613" s="31">
        <f t="shared" si="21"/>
        <v>159.99999999999997</v>
      </c>
      <c r="M2613" s="32">
        <v>0.4</v>
      </c>
      <c r="O2613" s="37"/>
      <c r="P2613" s="35"/>
      <c r="Q2613" s="33"/>
      <c r="R2613" s="34"/>
    </row>
    <row r="2614" spans="1:18" ht="15.75" customHeight="1">
      <c r="A2614" s="22"/>
      <c r="B2614" s="27" t="s">
        <v>30</v>
      </c>
      <c r="C2614" s="27">
        <v>1197831</v>
      </c>
      <c r="D2614" s="28">
        <v>44274</v>
      </c>
      <c r="E2614" s="27" t="s">
        <v>31</v>
      </c>
      <c r="F2614" s="27" t="s">
        <v>103</v>
      </c>
      <c r="G2614" s="27" t="s">
        <v>104</v>
      </c>
      <c r="H2614" s="27" t="s">
        <v>28</v>
      </c>
      <c r="I2614" s="29">
        <v>0.35000000000000009</v>
      </c>
      <c r="J2614" s="30">
        <v>2500</v>
      </c>
      <c r="K2614" s="31">
        <f t="shared" si="20"/>
        <v>875.00000000000023</v>
      </c>
      <c r="L2614" s="31">
        <f t="shared" si="21"/>
        <v>306.25000000000006</v>
      </c>
      <c r="M2614" s="32">
        <v>0.35</v>
      </c>
      <c r="O2614" s="37"/>
      <c r="P2614" s="35"/>
      <c r="Q2614" s="33"/>
      <c r="R2614" s="34"/>
    </row>
    <row r="2615" spans="1:18" ht="15.75" customHeight="1">
      <c r="A2615" s="22"/>
      <c r="B2615" s="27" t="s">
        <v>30</v>
      </c>
      <c r="C2615" s="27">
        <v>1197831</v>
      </c>
      <c r="D2615" s="28">
        <v>44274</v>
      </c>
      <c r="E2615" s="27" t="s">
        <v>31</v>
      </c>
      <c r="F2615" s="27" t="s">
        <v>103</v>
      </c>
      <c r="G2615" s="27" t="s">
        <v>104</v>
      </c>
      <c r="H2615" s="27" t="s">
        <v>29</v>
      </c>
      <c r="I2615" s="29">
        <v>0.25</v>
      </c>
      <c r="J2615" s="30">
        <v>3500</v>
      </c>
      <c r="K2615" s="31">
        <f t="shared" si="20"/>
        <v>875</v>
      </c>
      <c r="L2615" s="31">
        <f t="shared" si="21"/>
        <v>350</v>
      </c>
      <c r="M2615" s="32">
        <v>0.4</v>
      </c>
      <c r="O2615" s="37"/>
      <c r="P2615" s="35"/>
      <c r="Q2615" s="33"/>
      <c r="R2615" s="34"/>
    </row>
    <row r="2616" spans="1:18" ht="15.75" customHeight="1">
      <c r="A2616" s="22"/>
      <c r="B2616" s="27" t="s">
        <v>30</v>
      </c>
      <c r="C2616" s="27">
        <v>1197831</v>
      </c>
      <c r="D2616" s="28">
        <v>44306</v>
      </c>
      <c r="E2616" s="27" t="s">
        <v>31</v>
      </c>
      <c r="F2616" s="27" t="s">
        <v>103</v>
      </c>
      <c r="G2616" s="27" t="s">
        <v>104</v>
      </c>
      <c r="H2616" s="27" t="s">
        <v>24</v>
      </c>
      <c r="I2616" s="29">
        <v>0.25</v>
      </c>
      <c r="J2616" s="30">
        <v>6000</v>
      </c>
      <c r="K2616" s="31">
        <f t="shared" si="20"/>
        <v>1500</v>
      </c>
      <c r="L2616" s="31">
        <f t="shared" si="21"/>
        <v>600</v>
      </c>
      <c r="M2616" s="32">
        <v>0.4</v>
      </c>
      <c r="O2616" s="37"/>
      <c r="P2616" s="35"/>
      <c r="Q2616" s="33"/>
      <c r="R2616" s="34"/>
    </row>
    <row r="2617" spans="1:18" ht="15.75" customHeight="1">
      <c r="A2617" s="22"/>
      <c r="B2617" s="27" t="s">
        <v>30</v>
      </c>
      <c r="C2617" s="27">
        <v>1197831</v>
      </c>
      <c r="D2617" s="28">
        <v>44306</v>
      </c>
      <c r="E2617" s="27" t="s">
        <v>31</v>
      </c>
      <c r="F2617" s="27" t="s">
        <v>103</v>
      </c>
      <c r="G2617" s="27" t="s">
        <v>104</v>
      </c>
      <c r="H2617" s="27" t="s">
        <v>25</v>
      </c>
      <c r="I2617" s="29">
        <v>0.25</v>
      </c>
      <c r="J2617" s="30">
        <v>3000</v>
      </c>
      <c r="K2617" s="31">
        <f t="shared" si="20"/>
        <v>750</v>
      </c>
      <c r="L2617" s="31">
        <f t="shared" si="21"/>
        <v>262.5</v>
      </c>
      <c r="M2617" s="32">
        <v>0.35</v>
      </c>
      <c r="O2617" s="37"/>
      <c r="P2617" s="35"/>
      <c r="Q2617" s="33"/>
      <c r="R2617" s="34"/>
    </row>
    <row r="2618" spans="1:18" ht="15.75" customHeight="1">
      <c r="A2618" s="22"/>
      <c r="B2618" s="27" t="s">
        <v>30</v>
      </c>
      <c r="C2618" s="27">
        <v>1197831</v>
      </c>
      <c r="D2618" s="28">
        <v>44306</v>
      </c>
      <c r="E2618" s="27" t="s">
        <v>31</v>
      </c>
      <c r="F2618" s="27" t="s">
        <v>103</v>
      </c>
      <c r="G2618" s="27" t="s">
        <v>104</v>
      </c>
      <c r="H2618" s="27" t="s">
        <v>26</v>
      </c>
      <c r="I2618" s="29">
        <v>0.15000000000000002</v>
      </c>
      <c r="J2618" s="30">
        <v>3000</v>
      </c>
      <c r="K2618" s="31">
        <f t="shared" si="20"/>
        <v>450.00000000000006</v>
      </c>
      <c r="L2618" s="31">
        <f t="shared" si="21"/>
        <v>180.00000000000003</v>
      </c>
      <c r="M2618" s="32">
        <v>0.4</v>
      </c>
      <c r="O2618" s="37"/>
      <c r="P2618" s="35"/>
      <c r="Q2618" s="33"/>
      <c r="R2618" s="34"/>
    </row>
    <row r="2619" spans="1:18" ht="15.75" customHeight="1">
      <c r="A2619" s="22"/>
      <c r="B2619" s="27" t="s">
        <v>30</v>
      </c>
      <c r="C2619" s="27">
        <v>1197831</v>
      </c>
      <c r="D2619" s="28">
        <v>44306</v>
      </c>
      <c r="E2619" s="27" t="s">
        <v>31</v>
      </c>
      <c r="F2619" s="27" t="s">
        <v>103</v>
      </c>
      <c r="G2619" s="27" t="s">
        <v>104</v>
      </c>
      <c r="H2619" s="27" t="s">
        <v>27</v>
      </c>
      <c r="I2619" s="29">
        <v>0.19999999999999996</v>
      </c>
      <c r="J2619" s="30">
        <v>2250</v>
      </c>
      <c r="K2619" s="31">
        <f t="shared" si="20"/>
        <v>449.99999999999989</v>
      </c>
      <c r="L2619" s="31">
        <f t="shared" si="21"/>
        <v>179.99999999999997</v>
      </c>
      <c r="M2619" s="32">
        <v>0.4</v>
      </c>
      <c r="O2619" s="37"/>
      <c r="P2619" s="35"/>
      <c r="Q2619" s="33"/>
      <c r="R2619" s="34"/>
    </row>
    <row r="2620" spans="1:18" ht="15.75" customHeight="1">
      <c r="A2620" s="22"/>
      <c r="B2620" s="27" t="s">
        <v>30</v>
      </c>
      <c r="C2620" s="27">
        <v>1197831</v>
      </c>
      <c r="D2620" s="28">
        <v>44306</v>
      </c>
      <c r="E2620" s="27" t="s">
        <v>31</v>
      </c>
      <c r="F2620" s="27" t="s">
        <v>103</v>
      </c>
      <c r="G2620" s="27" t="s">
        <v>104</v>
      </c>
      <c r="H2620" s="27" t="s">
        <v>28</v>
      </c>
      <c r="I2620" s="29">
        <v>0.4</v>
      </c>
      <c r="J2620" s="30">
        <v>2500</v>
      </c>
      <c r="K2620" s="31">
        <f t="shared" si="20"/>
        <v>1000</v>
      </c>
      <c r="L2620" s="31">
        <f t="shared" si="21"/>
        <v>350</v>
      </c>
      <c r="M2620" s="32">
        <v>0.35</v>
      </c>
      <c r="O2620" s="37"/>
      <c r="P2620" s="35"/>
      <c r="Q2620" s="33"/>
      <c r="R2620" s="34"/>
    </row>
    <row r="2621" spans="1:18" ht="15.75" customHeight="1">
      <c r="A2621" s="22"/>
      <c r="B2621" s="27" t="s">
        <v>30</v>
      </c>
      <c r="C2621" s="27">
        <v>1197831</v>
      </c>
      <c r="D2621" s="28">
        <v>44306</v>
      </c>
      <c r="E2621" s="27" t="s">
        <v>31</v>
      </c>
      <c r="F2621" s="27" t="s">
        <v>103</v>
      </c>
      <c r="G2621" s="27" t="s">
        <v>104</v>
      </c>
      <c r="H2621" s="27" t="s">
        <v>29</v>
      </c>
      <c r="I2621" s="29">
        <v>0.30000000000000004</v>
      </c>
      <c r="J2621" s="30">
        <v>4000</v>
      </c>
      <c r="K2621" s="31">
        <f t="shared" si="20"/>
        <v>1200.0000000000002</v>
      </c>
      <c r="L2621" s="31">
        <f t="shared" si="21"/>
        <v>480.00000000000011</v>
      </c>
      <c r="M2621" s="32">
        <v>0.4</v>
      </c>
      <c r="O2621" s="37"/>
      <c r="P2621" s="35"/>
      <c r="Q2621" s="33"/>
      <c r="R2621" s="34"/>
    </row>
    <row r="2622" spans="1:18" ht="15.75" customHeight="1">
      <c r="A2622" s="22"/>
      <c r="B2622" s="27" t="s">
        <v>30</v>
      </c>
      <c r="C2622" s="27">
        <v>1197831</v>
      </c>
      <c r="D2622" s="28">
        <v>44335</v>
      </c>
      <c r="E2622" s="27" t="s">
        <v>31</v>
      </c>
      <c r="F2622" s="27" t="s">
        <v>103</v>
      </c>
      <c r="G2622" s="27" t="s">
        <v>104</v>
      </c>
      <c r="H2622" s="27" t="s">
        <v>24</v>
      </c>
      <c r="I2622" s="29">
        <v>0.4</v>
      </c>
      <c r="J2622" s="30">
        <v>6700</v>
      </c>
      <c r="K2622" s="31">
        <f t="shared" si="20"/>
        <v>2680</v>
      </c>
      <c r="L2622" s="31">
        <f t="shared" si="21"/>
        <v>1072</v>
      </c>
      <c r="M2622" s="32">
        <v>0.4</v>
      </c>
      <c r="O2622" s="37"/>
      <c r="P2622" s="35"/>
      <c r="Q2622" s="33"/>
      <c r="R2622" s="34"/>
    </row>
    <row r="2623" spans="1:18" ht="15.75" customHeight="1">
      <c r="A2623" s="22"/>
      <c r="B2623" s="27" t="s">
        <v>30</v>
      </c>
      <c r="C2623" s="27">
        <v>1197831</v>
      </c>
      <c r="D2623" s="28">
        <v>44335</v>
      </c>
      <c r="E2623" s="27" t="s">
        <v>31</v>
      </c>
      <c r="F2623" s="27" t="s">
        <v>103</v>
      </c>
      <c r="G2623" s="27" t="s">
        <v>104</v>
      </c>
      <c r="H2623" s="27" t="s">
        <v>25</v>
      </c>
      <c r="I2623" s="29">
        <v>0.4</v>
      </c>
      <c r="J2623" s="30">
        <v>3750</v>
      </c>
      <c r="K2623" s="31">
        <f t="shared" si="20"/>
        <v>1500</v>
      </c>
      <c r="L2623" s="31">
        <f t="shared" si="21"/>
        <v>525</v>
      </c>
      <c r="M2623" s="32">
        <v>0.35</v>
      </c>
      <c r="O2623" s="37"/>
      <c r="P2623" s="35"/>
      <c r="Q2623" s="33"/>
      <c r="R2623" s="34"/>
    </row>
    <row r="2624" spans="1:18" ht="15.75" customHeight="1">
      <c r="A2624" s="22"/>
      <c r="B2624" s="27" t="s">
        <v>30</v>
      </c>
      <c r="C2624" s="27">
        <v>1197831</v>
      </c>
      <c r="D2624" s="28">
        <v>44335</v>
      </c>
      <c r="E2624" s="27" t="s">
        <v>31</v>
      </c>
      <c r="F2624" s="27" t="s">
        <v>103</v>
      </c>
      <c r="G2624" s="27" t="s">
        <v>104</v>
      </c>
      <c r="H2624" s="27" t="s">
        <v>26</v>
      </c>
      <c r="I2624" s="29">
        <v>0.35000000000000003</v>
      </c>
      <c r="J2624" s="30">
        <v>3500</v>
      </c>
      <c r="K2624" s="31">
        <f t="shared" si="20"/>
        <v>1225.0000000000002</v>
      </c>
      <c r="L2624" s="31">
        <f t="shared" si="21"/>
        <v>490.00000000000011</v>
      </c>
      <c r="M2624" s="32">
        <v>0.4</v>
      </c>
      <c r="O2624" s="37"/>
      <c r="P2624" s="35"/>
      <c r="Q2624" s="33"/>
      <c r="R2624" s="34"/>
    </row>
    <row r="2625" spans="1:18" ht="15.75" customHeight="1">
      <c r="A2625" s="22"/>
      <c r="B2625" s="27" t="s">
        <v>30</v>
      </c>
      <c r="C2625" s="27">
        <v>1197831</v>
      </c>
      <c r="D2625" s="28">
        <v>44335</v>
      </c>
      <c r="E2625" s="27" t="s">
        <v>31</v>
      </c>
      <c r="F2625" s="27" t="s">
        <v>103</v>
      </c>
      <c r="G2625" s="27" t="s">
        <v>104</v>
      </c>
      <c r="H2625" s="27" t="s">
        <v>27</v>
      </c>
      <c r="I2625" s="29">
        <v>0.35000000000000003</v>
      </c>
      <c r="J2625" s="30">
        <v>3000</v>
      </c>
      <c r="K2625" s="31">
        <f t="shared" si="20"/>
        <v>1050</v>
      </c>
      <c r="L2625" s="31">
        <f t="shared" si="21"/>
        <v>420</v>
      </c>
      <c r="M2625" s="32">
        <v>0.4</v>
      </c>
      <c r="O2625" s="37"/>
      <c r="P2625" s="35"/>
      <c r="Q2625" s="33"/>
      <c r="R2625" s="34"/>
    </row>
    <row r="2626" spans="1:18" ht="15.75" customHeight="1">
      <c r="A2626" s="22"/>
      <c r="B2626" s="27" t="s">
        <v>30</v>
      </c>
      <c r="C2626" s="27">
        <v>1197831</v>
      </c>
      <c r="D2626" s="28">
        <v>44335</v>
      </c>
      <c r="E2626" s="27" t="s">
        <v>31</v>
      </c>
      <c r="F2626" s="27" t="s">
        <v>103</v>
      </c>
      <c r="G2626" s="27" t="s">
        <v>104</v>
      </c>
      <c r="H2626" s="27" t="s">
        <v>28</v>
      </c>
      <c r="I2626" s="29">
        <v>0.44999999999999996</v>
      </c>
      <c r="J2626" s="30">
        <v>3250</v>
      </c>
      <c r="K2626" s="31">
        <f t="shared" si="20"/>
        <v>1462.4999999999998</v>
      </c>
      <c r="L2626" s="31">
        <f t="shared" si="21"/>
        <v>511.87499999999989</v>
      </c>
      <c r="M2626" s="32">
        <v>0.35</v>
      </c>
      <c r="O2626" s="37"/>
      <c r="P2626" s="35"/>
      <c r="Q2626" s="33"/>
      <c r="R2626" s="34"/>
    </row>
    <row r="2627" spans="1:18" ht="15.75" customHeight="1">
      <c r="A2627" s="22"/>
      <c r="B2627" s="27" t="s">
        <v>30</v>
      </c>
      <c r="C2627" s="27">
        <v>1197831</v>
      </c>
      <c r="D2627" s="28">
        <v>44335</v>
      </c>
      <c r="E2627" s="27" t="s">
        <v>31</v>
      </c>
      <c r="F2627" s="27" t="s">
        <v>103</v>
      </c>
      <c r="G2627" s="27" t="s">
        <v>104</v>
      </c>
      <c r="H2627" s="27" t="s">
        <v>29</v>
      </c>
      <c r="I2627" s="29">
        <v>0.44999999999999996</v>
      </c>
      <c r="J2627" s="30">
        <v>4250</v>
      </c>
      <c r="K2627" s="31">
        <f t="shared" si="20"/>
        <v>1912.4999999999998</v>
      </c>
      <c r="L2627" s="31">
        <f t="shared" si="21"/>
        <v>765</v>
      </c>
      <c r="M2627" s="32">
        <v>0.4</v>
      </c>
      <c r="O2627" s="37"/>
      <c r="P2627" s="35"/>
      <c r="Q2627" s="33"/>
      <c r="R2627" s="34"/>
    </row>
    <row r="2628" spans="1:18" ht="15.75" customHeight="1">
      <c r="A2628" s="22"/>
      <c r="B2628" s="27" t="s">
        <v>30</v>
      </c>
      <c r="C2628" s="27">
        <v>1197831</v>
      </c>
      <c r="D2628" s="28">
        <v>44368</v>
      </c>
      <c r="E2628" s="27" t="s">
        <v>31</v>
      </c>
      <c r="F2628" s="27" t="s">
        <v>103</v>
      </c>
      <c r="G2628" s="27" t="s">
        <v>104</v>
      </c>
      <c r="H2628" s="27" t="s">
        <v>24</v>
      </c>
      <c r="I2628" s="29">
        <v>0.39999999999999997</v>
      </c>
      <c r="J2628" s="30">
        <v>6750</v>
      </c>
      <c r="K2628" s="31">
        <f t="shared" si="20"/>
        <v>2700</v>
      </c>
      <c r="L2628" s="31">
        <f t="shared" si="21"/>
        <v>1080</v>
      </c>
      <c r="M2628" s="32">
        <v>0.4</v>
      </c>
      <c r="O2628" s="37"/>
      <c r="P2628" s="35"/>
      <c r="Q2628" s="33"/>
      <c r="R2628" s="34"/>
    </row>
    <row r="2629" spans="1:18" ht="15.75" customHeight="1">
      <c r="A2629" s="22"/>
      <c r="B2629" s="27" t="s">
        <v>30</v>
      </c>
      <c r="C2629" s="27">
        <v>1197831</v>
      </c>
      <c r="D2629" s="28">
        <v>44368</v>
      </c>
      <c r="E2629" s="27" t="s">
        <v>31</v>
      </c>
      <c r="F2629" s="27" t="s">
        <v>103</v>
      </c>
      <c r="G2629" s="27" t="s">
        <v>104</v>
      </c>
      <c r="H2629" s="27" t="s">
        <v>25</v>
      </c>
      <c r="I2629" s="29">
        <v>0.35000000000000003</v>
      </c>
      <c r="J2629" s="30">
        <v>4250</v>
      </c>
      <c r="K2629" s="31">
        <f t="shared" si="20"/>
        <v>1487.5000000000002</v>
      </c>
      <c r="L2629" s="31">
        <f t="shared" si="21"/>
        <v>520.625</v>
      </c>
      <c r="M2629" s="32">
        <v>0.35</v>
      </c>
      <c r="O2629" s="37"/>
      <c r="P2629" s="35"/>
      <c r="Q2629" s="33"/>
      <c r="R2629" s="34"/>
    </row>
    <row r="2630" spans="1:18" ht="15.75" customHeight="1">
      <c r="A2630" s="22"/>
      <c r="B2630" s="27" t="s">
        <v>30</v>
      </c>
      <c r="C2630" s="27">
        <v>1197831</v>
      </c>
      <c r="D2630" s="28">
        <v>44368</v>
      </c>
      <c r="E2630" s="27" t="s">
        <v>31</v>
      </c>
      <c r="F2630" s="27" t="s">
        <v>103</v>
      </c>
      <c r="G2630" s="27" t="s">
        <v>104</v>
      </c>
      <c r="H2630" s="27" t="s">
        <v>26</v>
      </c>
      <c r="I2630" s="29">
        <v>0.4</v>
      </c>
      <c r="J2630" s="30">
        <v>4000</v>
      </c>
      <c r="K2630" s="31">
        <f t="shared" si="20"/>
        <v>1600</v>
      </c>
      <c r="L2630" s="31">
        <f t="shared" si="21"/>
        <v>640</v>
      </c>
      <c r="M2630" s="32">
        <v>0.4</v>
      </c>
      <c r="O2630" s="37"/>
      <c r="P2630" s="35"/>
      <c r="Q2630" s="33"/>
      <c r="R2630" s="34"/>
    </row>
    <row r="2631" spans="1:18" ht="15.75" customHeight="1">
      <c r="A2631" s="22"/>
      <c r="B2631" s="27" t="s">
        <v>30</v>
      </c>
      <c r="C2631" s="27">
        <v>1197831</v>
      </c>
      <c r="D2631" s="28">
        <v>44368</v>
      </c>
      <c r="E2631" s="27" t="s">
        <v>31</v>
      </c>
      <c r="F2631" s="27" t="s">
        <v>103</v>
      </c>
      <c r="G2631" s="27" t="s">
        <v>104</v>
      </c>
      <c r="H2631" s="27" t="s">
        <v>27</v>
      </c>
      <c r="I2631" s="29">
        <v>0.4</v>
      </c>
      <c r="J2631" s="30">
        <v>3750</v>
      </c>
      <c r="K2631" s="31">
        <f t="shared" si="20"/>
        <v>1500</v>
      </c>
      <c r="L2631" s="31">
        <f t="shared" si="21"/>
        <v>600</v>
      </c>
      <c r="M2631" s="32">
        <v>0.4</v>
      </c>
      <c r="O2631" s="37"/>
      <c r="P2631" s="35"/>
      <c r="Q2631" s="33"/>
      <c r="R2631" s="34"/>
    </row>
    <row r="2632" spans="1:18" ht="15.75" customHeight="1">
      <c r="A2632" s="22"/>
      <c r="B2632" s="27" t="s">
        <v>30</v>
      </c>
      <c r="C2632" s="27">
        <v>1197831</v>
      </c>
      <c r="D2632" s="28">
        <v>44368</v>
      </c>
      <c r="E2632" s="27" t="s">
        <v>31</v>
      </c>
      <c r="F2632" s="27" t="s">
        <v>103</v>
      </c>
      <c r="G2632" s="27" t="s">
        <v>104</v>
      </c>
      <c r="H2632" s="27" t="s">
        <v>28</v>
      </c>
      <c r="I2632" s="29">
        <v>0.54999999999999993</v>
      </c>
      <c r="J2632" s="30">
        <v>3750</v>
      </c>
      <c r="K2632" s="31">
        <f t="shared" si="20"/>
        <v>2062.4999999999995</v>
      </c>
      <c r="L2632" s="31">
        <f t="shared" si="21"/>
        <v>721.87499999999977</v>
      </c>
      <c r="M2632" s="32">
        <v>0.35</v>
      </c>
      <c r="O2632" s="37"/>
      <c r="P2632" s="35"/>
      <c r="Q2632" s="33"/>
      <c r="R2632" s="34"/>
    </row>
    <row r="2633" spans="1:18" ht="15.75" customHeight="1">
      <c r="A2633" s="22"/>
      <c r="B2633" s="27" t="s">
        <v>30</v>
      </c>
      <c r="C2633" s="27">
        <v>1197831</v>
      </c>
      <c r="D2633" s="28">
        <v>44368</v>
      </c>
      <c r="E2633" s="27" t="s">
        <v>31</v>
      </c>
      <c r="F2633" s="27" t="s">
        <v>103</v>
      </c>
      <c r="G2633" s="27" t="s">
        <v>104</v>
      </c>
      <c r="H2633" s="27" t="s">
        <v>29</v>
      </c>
      <c r="I2633" s="29">
        <v>0.6</v>
      </c>
      <c r="J2633" s="30">
        <v>5500</v>
      </c>
      <c r="K2633" s="31">
        <f t="shared" si="20"/>
        <v>3300</v>
      </c>
      <c r="L2633" s="31">
        <f t="shared" si="21"/>
        <v>1320</v>
      </c>
      <c r="M2633" s="32">
        <v>0.4</v>
      </c>
      <c r="O2633" s="37"/>
      <c r="P2633" s="35"/>
      <c r="Q2633" s="33"/>
      <c r="R2633" s="34"/>
    </row>
    <row r="2634" spans="1:18" ht="15.75" customHeight="1">
      <c r="A2634" s="22"/>
      <c r="B2634" s="27" t="s">
        <v>30</v>
      </c>
      <c r="C2634" s="27">
        <v>1197831</v>
      </c>
      <c r="D2634" s="28">
        <v>44396</v>
      </c>
      <c r="E2634" s="27" t="s">
        <v>31</v>
      </c>
      <c r="F2634" s="27" t="s">
        <v>103</v>
      </c>
      <c r="G2634" s="27" t="s">
        <v>104</v>
      </c>
      <c r="H2634" s="27" t="s">
        <v>24</v>
      </c>
      <c r="I2634" s="29">
        <v>0.54999999999999993</v>
      </c>
      <c r="J2634" s="30">
        <v>7750</v>
      </c>
      <c r="K2634" s="31">
        <f t="shared" si="20"/>
        <v>4262.4999999999991</v>
      </c>
      <c r="L2634" s="31">
        <f t="shared" si="21"/>
        <v>1704.9999999999998</v>
      </c>
      <c r="M2634" s="32">
        <v>0.4</v>
      </c>
      <c r="O2634" s="37"/>
      <c r="P2634" s="35"/>
      <c r="Q2634" s="33"/>
      <c r="R2634" s="34"/>
    </row>
    <row r="2635" spans="1:18" ht="15.75" customHeight="1">
      <c r="A2635" s="22"/>
      <c r="B2635" s="27" t="s">
        <v>30</v>
      </c>
      <c r="C2635" s="27">
        <v>1197831</v>
      </c>
      <c r="D2635" s="28">
        <v>44396</v>
      </c>
      <c r="E2635" s="27" t="s">
        <v>31</v>
      </c>
      <c r="F2635" s="27" t="s">
        <v>103</v>
      </c>
      <c r="G2635" s="27" t="s">
        <v>104</v>
      </c>
      <c r="H2635" s="27" t="s">
        <v>25</v>
      </c>
      <c r="I2635" s="29">
        <v>0.5</v>
      </c>
      <c r="J2635" s="30">
        <v>5250</v>
      </c>
      <c r="K2635" s="31">
        <f t="shared" si="20"/>
        <v>2625</v>
      </c>
      <c r="L2635" s="31">
        <f t="shared" si="21"/>
        <v>918.74999999999989</v>
      </c>
      <c r="M2635" s="32">
        <v>0.35</v>
      </c>
      <c r="O2635" s="37"/>
      <c r="P2635" s="35"/>
      <c r="Q2635" s="33"/>
      <c r="R2635" s="34"/>
    </row>
    <row r="2636" spans="1:18" ht="15.75" customHeight="1">
      <c r="A2636" s="22"/>
      <c r="B2636" s="27" t="s">
        <v>30</v>
      </c>
      <c r="C2636" s="27">
        <v>1197831</v>
      </c>
      <c r="D2636" s="28">
        <v>44396</v>
      </c>
      <c r="E2636" s="27" t="s">
        <v>31</v>
      </c>
      <c r="F2636" s="27" t="s">
        <v>103</v>
      </c>
      <c r="G2636" s="27" t="s">
        <v>104</v>
      </c>
      <c r="H2636" s="27" t="s">
        <v>26</v>
      </c>
      <c r="I2636" s="29">
        <v>0.45</v>
      </c>
      <c r="J2636" s="30">
        <v>4500</v>
      </c>
      <c r="K2636" s="31">
        <f t="shared" si="20"/>
        <v>2025</v>
      </c>
      <c r="L2636" s="31">
        <f t="shared" si="21"/>
        <v>810</v>
      </c>
      <c r="M2636" s="32">
        <v>0.4</v>
      </c>
      <c r="O2636" s="37"/>
      <c r="P2636" s="35"/>
      <c r="Q2636" s="33"/>
      <c r="R2636" s="34"/>
    </row>
    <row r="2637" spans="1:18" ht="15.75" customHeight="1">
      <c r="A2637" s="22"/>
      <c r="B2637" s="27" t="s">
        <v>30</v>
      </c>
      <c r="C2637" s="27">
        <v>1197831</v>
      </c>
      <c r="D2637" s="28">
        <v>44396</v>
      </c>
      <c r="E2637" s="27" t="s">
        <v>31</v>
      </c>
      <c r="F2637" s="27" t="s">
        <v>103</v>
      </c>
      <c r="G2637" s="27" t="s">
        <v>104</v>
      </c>
      <c r="H2637" s="27" t="s">
        <v>27</v>
      </c>
      <c r="I2637" s="29">
        <v>0.45</v>
      </c>
      <c r="J2637" s="30">
        <v>4000</v>
      </c>
      <c r="K2637" s="31">
        <f t="shared" si="20"/>
        <v>1800</v>
      </c>
      <c r="L2637" s="31">
        <f t="shared" si="21"/>
        <v>720</v>
      </c>
      <c r="M2637" s="32">
        <v>0.4</v>
      </c>
      <c r="O2637" s="37"/>
      <c r="P2637" s="35"/>
      <c r="Q2637" s="33"/>
      <c r="R2637" s="34"/>
    </row>
    <row r="2638" spans="1:18" ht="15.75" customHeight="1">
      <c r="A2638" s="22"/>
      <c r="B2638" s="27" t="s">
        <v>30</v>
      </c>
      <c r="C2638" s="27">
        <v>1197831</v>
      </c>
      <c r="D2638" s="28">
        <v>44396</v>
      </c>
      <c r="E2638" s="27" t="s">
        <v>31</v>
      </c>
      <c r="F2638" s="27" t="s">
        <v>103</v>
      </c>
      <c r="G2638" s="27" t="s">
        <v>104</v>
      </c>
      <c r="H2638" s="27" t="s">
        <v>28</v>
      </c>
      <c r="I2638" s="29">
        <v>0.6</v>
      </c>
      <c r="J2638" s="30">
        <v>4250</v>
      </c>
      <c r="K2638" s="31">
        <f t="shared" si="20"/>
        <v>2550</v>
      </c>
      <c r="L2638" s="31">
        <f t="shared" si="21"/>
        <v>892.5</v>
      </c>
      <c r="M2638" s="32">
        <v>0.35</v>
      </c>
      <c r="O2638" s="37"/>
      <c r="P2638" s="35"/>
      <c r="Q2638" s="33"/>
      <c r="R2638" s="34"/>
    </row>
    <row r="2639" spans="1:18" ht="15.75" customHeight="1">
      <c r="A2639" s="22"/>
      <c r="B2639" s="27" t="s">
        <v>30</v>
      </c>
      <c r="C2639" s="27">
        <v>1197831</v>
      </c>
      <c r="D2639" s="28">
        <v>44396</v>
      </c>
      <c r="E2639" s="27" t="s">
        <v>31</v>
      </c>
      <c r="F2639" s="27" t="s">
        <v>103</v>
      </c>
      <c r="G2639" s="27" t="s">
        <v>104</v>
      </c>
      <c r="H2639" s="27" t="s">
        <v>29</v>
      </c>
      <c r="I2639" s="29">
        <v>0.65</v>
      </c>
      <c r="J2639" s="30">
        <v>6000</v>
      </c>
      <c r="K2639" s="31">
        <f t="shared" si="20"/>
        <v>3900</v>
      </c>
      <c r="L2639" s="31">
        <f t="shared" si="21"/>
        <v>1560</v>
      </c>
      <c r="M2639" s="32">
        <v>0.4</v>
      </c>
      <c r="O2639" s="37"/>
      <c r="P2639" s="35"/>
      <c r="Q2639" s="33"/>
      <c r="R2639" s="34"/>
    </row>
    <row r="2640" spans="1:18" ht="15.75" customHeight="1">
      <c r="A2640" s="22"/>
      <c r="B2640" s="27" t="s">
        <v>30</v>
      </c>
      <c r="C2640" s="27">
        <v>1197831</v>
      </c>
      <c r="D2640" s="28">
        <v>44428</v>
      </c>
      <c r="E2640" s="27" t="s">
        <v>31</v>
      </c>
      <c r="F2640" s="27" t="s">
        <v>103</v>
      </c>
      <c r="G2640" s="27" t="s">
        <v>104</v>
      </c>
      <c r="H2640" s="27" t="s">
        <v>24</v>
      </c>
      <c r="I2640" s="29">
        <v>0.6</v>
      </c>
      <c r="J2640" s="30">
        <v>7500</v>
      </c>
      <c r="K2640" s="31">
        <f t="shared" si="20"/>
        <v>4500</v>
      </c>
      <c r="L2640" s="31">
        <f t="shared" si="21"/>
        <v>1800</v>
      </c>
      <c r="M2640" s="32">
        <v>0.4</v>
      </c>
      <c r="O2640" s="37"/>
      <c r="P2640" s="35"/>
      <c r="Q2640" s="33"/>
      <c r="R2640" s="34"/>
    </row>
    <row r="2641" spans="1:18" ht="15.75" customHeight="1">
      <c r="A2641" s="22"/>
      <c r="B2641" s="27" t="s">
        <v>30</v>
      </c>
      <c r="C2641" s="27">
        <v>1197831</v>
      </c>
      <c r="D2641" s="28">
        <v>44428</v>
      </c>
      <c r="E2641" s="27" t="s">
        <v>31</v>
      </c>
      <c r="F2641" s="27" t="s">
        <v>103</v>
      </c>
      <c r="G2641" s="27" t="s">
        <v>104</v>
      </c>
      <c r="H2641" s="27" t="s">
        <v>25</v>
      </c>
      <c r="I2641" s="29">
        <v>0.55000000000000004</v>
      </c>
      <c r="J2641" s="30">
        <v>5250</v>
      </c>
      <c r="K2641" s="31">
        <f t="shared" si="20"/>
        <v>2887.5000000000005</v>
      </c>
      <c r="L2641" s="31">
        <f t="shared" si="21"/>
        <v>1010.6250000000001</v>
      </c>
      <c r="M2641" s="32">
        <v>0.35</v>
      </c>
      <c r="O2641" s="37"/>
      <c r="P2641" s="35"/>
      <c r="Q2641" s="33"/>
      <c r="R2641" s="34"/>
    </row>
    <row r="2642" spans="1:18" ht="15.75" customHeight="1">
      <c r="A2642" s="22"/>
      <c r="B2642" s="27" t="s">
        <v>30</v>
      </c>
      <c r="C2642" s="27">
        <v>1197831</v>
      </c>
      <c r="D2642" s="28">
        <v>44428</v>
      </c>
      <c r="E2642" s="27" t="s">
        <v>31</v>
      </c>
      <c r="F2642" s="27" t="s">
        <v>103</v>
      </c>
      <c r="G2642" s="27" t="s">
        <v>104</v>
      </c>
      <c r="H2642" s="27" t="s">
        <v>26</v>
      </c>
      <c r="I2642" s="29">
        <v>0.5</v>
      </c>
      <c r="J2642" s="30">
        <v>4500</v>
      </c>
      <c r="K2642" s="31">
        <f t="shared" si="20"/>
        <v>2250</v>
      </c>
      <c r="L2642" s="31">
        <f t="shared" si="21"/>
        <v>900</v>
      </c>
      <c r="M2642" s="32">
        <v>0.4</v>
      </c>
      <c r="O2642" s="37"/>
      <c r="P2642" s="35"/>
      <c r="Q2642" s="33"/>
      <c r="R2642" s="34"/>
    </row>
    <row r="2643" spans="1:18" ht="15.75" customHeight="1">
      <c r="A2643" s="22"/>
      <c r="B2643" s="27" t="s">
        <v>30</v>
      </c>
      <c r="C2643" s="27">
        <v>1197831</v>
      </c>
      <c r="D2643" s="28">
        <v>44428</v>
      </c>
      <c r="E2643" s="27" t="s">
        <v>31</v>
      </c>
      <c r="F2643" s="27" t="s">
        <v>103</v>
      </c>
      <c r="G2643" s="27" t="s">
        <v>104</v>
      </c>
      <c r="H2643" s="27" t="s">
        <v>27</v>
      </c>
      <c r="I2643" s="29">
        <v>0.4</v>
      </c>
      <c r="J2643" s="30">
        <v>4000</v>
      </c>
      <c r="K2643" s="31">
        <f t="shared" si="20"/>
        <v>1600</v>
      </c>
      <c r="L2643" s="31">
        <f t="shared" si="21"/>
        <v>640</v>
      </c>
      <c r="M2643" s="32">
        <v>0.4</v>
      </c>
      <c r="O2643" s="37"/>
      <c r="P2643" s="35"/>
      <c r="Q2643" s="33"/>
      <c r="R2643" s="34"/>
    </row>
    <row r="2644" spans="1:18" ht="15.75" customHeight="1">
      <c r="A2644" s="22"/>
      <c r="B2644" s="27" t="s">
        <v>30</v>
      </c>
      <c r="C2644" s="27">
        <v>1197831</v>
      </c>
      <c r="D2644" s="28">
        <v>44428</v>
      </c>
      <c r="E2644" s="27" t="s">
        <v>31</v>
      </c>
      <c r="F2644" s="27" t="s">
        <v>103</v>
      </c>
      <c r="G2644" s="27" t="s">
        <v>104</v>
      </c>
      <c r="H2644" s="27" t="s">
        <v>28</v>
      </c>
      <c r="I2644" s="29">
        <v>0.5</v>
      </c>
      <c r="J2644" s="30">
        <v>3750</v>
      </c>
      <c r="K2644" s="31">
        <f t="shared" si="20"/>
        <v>1875</v>
      </c>
      <c r="L2644" s="31">
        <f t="shared" si="21"/>
        <v>656.25</v>
      </c>
      <c r="M2644" s="32">
        <v>0.35</v>
      </c>
      <c r="O2644" s="37"/>
      <c r="P2644" s="35"/>
      <c r="Q2644" s="33"/>
      <c r="R2644" s="34"/>
    </row>
    <row r="2645" spans="1:18" ht="15.75" customHeight="1">
      <c r="A2645" s="22"/>
      <c r="B2645" s="27" t="s">
        <v>30</v>
      </c>
      <c r="C2645" s="27">
        <v>1197831</v>
      </c>
      <c r="D2645" s="28">
        <v>44428</v>
      </c>
      <c r="E2645" s="27" t="s">
        <v>31</v>
      </c>
      <c r="F2645" s="27" t="s">
        <v>103</v>
      </c>
      <c r="G2645" s="27" t="s">
        <v>104</v>
      </c>
      <c r="H2645" s="27" t="s">
        <v>29</v>
      </c>
      <c r="I2645" s="29">
        <v>0.55000000000000004</v>
      </c>
      <c r="J2645" s="30">
        <v>5500</v>
      </c>
      <c r="K2645" s="31">
        <f t="shared" si="20"/>
        <v>3025.0000000000005</v>
      </c>
      <c r="L2645" s="31">
        <f t="shared" si="21"/>
        <v>1210.0000000000002</v>
      </c>
      <c r="M2645" s="32">
        <v>0.4</v>
      </c>
      <c r="O2645" s="37"/>
      <c r="P2645" s="35"/>
      <c r="Q2645" s="33"/>
      <c r="R2645" s="34"/>
    </row>
    <row r="2646" spans="1:18" ht="15.75" customHeight="1">
      <c r="A2646" s="22"/>
      <c r="B2646" s="27" t="s">
        <v>30</v>
      </c>
      <c r="C2646" s="27">
        <v>1197831</v>
      </c>
      <c r="D2646" s="28">
        <v>44458</v>
      </c>
      <c r="E2646" s="27" t="s">
        <v>31</v>
      </c>
      <c r="F2646" s="27" t="s">
        <v>103</v>
      </c>
      <c r="G2646" s="27" t="s">
        <v>104</v>
      </c>
      <c r="H2646" s="27" t="s">
        <v>24</v>
      </c>
      <c r="I2646" s="29">
        <v>0.5</v>
      </c>
      <c r="J2646" s="30">
        <v>6500</v>
      </c>
      <c r="K2646" s="31">
        <f t="shared" si="20"/>
        <v>3250</v>
      </c>
      <c r="L2646" s="31">
        <f t="shared" si="21"/>
        <v>1300</v>
      </c>
      <c r="M2646" s="32">
        <v>0.4</v>
      </c>
      <c r="O2646" s="37"/>
      <c r="P2646" s="35"/>
      <c r="Q2646" s="33"/>
      <c r="R2646" s="34"/>
    </row>
    <row r="2647" spans="1:18" ht="15.75" customHeight="1">
      <c r="A2647" s="22"/>
      <c r="B2647" s="27" t="s">
        <v>30</v>
      </c>
      <c r="C2647" s="27">
        <v>1197831</v>
      </c>
      <c r="D2647" s="28">
        <v>44458</v>
      </c>
      <c r="E2647" s="27" t="s">
        <v>31</v>
      </c>
      <c r="F2647" s="27" t="s">
        <v>103</v>
      </c>
      <c r="G2647" s="27" t="s">
        <v>104</v>
      </c>
      <c r="H2647" s="27" t="s">
        <v>25</v>
      </c>
      <c r="I2647" s="29">
        <v>0.40000000000000013</v>
      </c>
      <c r="J2647" s="30">
        <v>4500</v>
      </c>
      <c r="K2647" s="31">
        <f t="shared" si="20"/>
        <v>1800.0000000000007</v>
      </c>
      <c r="L2647" s="31">
        <f t="shared" si="21"/>
        <v>630.00000000000023</v>
      </c>
      <c r="M2647" s="32">
        <v>0.35</v>
      </c>
      <c r="O2647" s="37"/>
      <c r="P2647" s="35"/>
      <c r="Q2647" s="33"/>
      <c r="R2647" s="34"/>
    </row>
    <row r="2648" spans="1:18" ht="15.75" customHeight="1">
      <c r="A2648" s="22"/>
      <c r="B2648" s="27" t="s">
        <v>30</v>
      </c>
      <c r="C2648" s="27">
        <v>1197831</v>
      </c>
      <c r="D2648" s="28">
        <v>44458</v>
      </c>
      <c r="E2648" s="27" t="s">
        <v>31</v>
      </c>
      <c r="F2648" s="27" t="s">
        <v>103</v>
      </c>
      <c r="G2648" s="27" t="s">
        <v>104</v>
      </c>
      <c r="H2648" s="27" t="s">
        <v>26</v>
      </c>
      <c r="I2648" s="29">
        <v>0.15000000000000008</v>
      </c>
      <c r="J2648" s="30">
        <v>3500</v>
      </c>
      <c r="K2648" s="31">
        <f t="shared" si="20"/>
        <v>525.00000000000023</v>
      </c>
      <c r="L2648" s="31">
        <f t="shared" si="21"/>
        <v>210.00000000000011</v>
      </c>
      <c r="M2648" s="32">
        <v>0.4</v>
      </c>
      <c r="O2648" s="37"/>
      <c r="P2648" s="35"/>
      <c r="Q2648" s="33"/>
      <c r="R2648" s="34"/>
    </row>
    <row r="2649" spans="1:18" ht="15.75" customHeight="1">
      <c r="A2649" s="22"/>
      <c r="B2649" s="27" t="s">
        <v>30</v>
      </c>
      <c r="C2649" s="27">
        <v>1197831</v>
      </c>
      <c r="D2649" s="28">
        <v>44458</v>
      </c>
      <c r="E2649" s="27" t="s">
        <v>31</v>
      </c>
      <c r="F2649" s="27" t="s">
        <v>103</v>
      </c>
      <c r="G2649" s="27" t="s">
        <v>104</v>
      </c>
      <c r="H2649" s="27" t="s">
        <v>27</v>
      </c>
      <c r="I2649" s="29">
        <v>0.15000000000000008</v>
      </c>
      <c r="J2649" s="30">
        <v>3250</v>
      </c>
      <c r="K2649" s="31">
        <f t="shared" si="20"/>
        <v>487.50000000000023</v>
      </c>
      <c r="L2649" s="31">
        <f t="shared" si="21"/>
        <v>195.00000000000011</v>
      </c>
      <c r="M2649" s="32">
        <v>0.4</v>
      </c>
      <c r="O2649" s="37"/>
      <c r="P2649" s="35"/>
      <c r="Q2649" s="33"/>
      <c r="R2649" s="34"/>
    </row>
    <row r="2650" spans="1:18" ht="15.75" customHeight="1">
      <c r="A2650" s="22"/>
      <c r="B2650" s="27" t="s">
        <v>30</v>
      </c>
      <c r="C2650" s="27">
        <v>1197831</v>
      </c>
      <c r="D2650" s="28">
        <v>44458</v>
      </c>
      <c r="E2650" s="27" t="s">
        <v>31</v>
      </c>
      <c r="F2650" s="27" t="s">
        <v>103</v>
      </c>
      <c r="G2650" s="27" t="s">
        <v>104</v>
      </c>
      <c r="H2650" s="27" t="s">
        <v>28</v>
      </c>
      <c r="I2650" s="29">
        <v>0.25000000000000006</v>
      </c>
      <c r="J2650" s="30">
        <v>3250</v>
      </c>
      <c r="K2650" s="31">
        <f t="shared" si="20"/>
        <v>812.50000000000023</v>
      </c>
      <c r="L2650" s="31">
        <f t="shared" si="21"/>
        <v>284.37500000000006</v>
      </c>
      <c r="M2650" s="32">
        <v>0.35</v>
      </c>
      <c r="O2650" s="37"/>
      <c r="P2650" s="35"/>
      <c r="Q2650" s="33"/>
      <c r="R2650" s="34"/>
    </row>
    <row r="2651" spans="1:18" ht="15.75" customHeight="1">
      <c r="A2651" s="22"/>
      <c r="B2651" s="27" t="s">
        <v>30</v>
      </c>
      <c r="C2651" s="27">
        <v>1197831</v>
      </c>
      <c r="D2651" s="28">
        <v>44458</v>
      </c>
      <c r="E2651" s="27" t="s">
        <v>31</v>
      </c>
      <c r="F2651" s="27" t="s">
        <v>103</v>
      </c>
      <c r="G2651" s="27" t="s">
        <v>104</v>
      </c>
      <c r="H2651" s="27" t="s">
        <v>29</v>
      </c>
      <c r="I2651" s="29">
        <v>0.3000000000000001</v>
      </c>
      <c r="J2651" s="30">
        <v>4250</v>
      </c>
      <c r="K2651" s="31">
        <f t="shared" si="20"/>
        <v>1275.0000000000005</v>
      </c>
      <c r="L2651" s="31">
        <f t="shared" si="21"/>
        <v>510.00000000000023</v>
      </c>
      <c r="M2651" s="32">
        <v>0.4</v>
      </c>
      <c r="O2651" s="37"/>
      <c r="P2651" s="35"/>
      <c r="Q2651" s="33"/>
      <c r="R2651" s="34"/>
    </row>
    <row r="2652" spans="1:18" ht="15.75" customHeight="1">
      <c r="A2652" s="22"/>
      <c r="B2652" s="27" t="s">
        <v>30</v>
      </c>
      <c r="C2652" s="27">
        <v>1197831</v>
      </c>
      <c r="D2652" s="28">
        <v>44490</v>
      </c>
      <c r="E2652" s="27" t="s">
        <v>31</v>
      </c>
      <c r="F2652" s="27" t="s">
        <v>103</v>
      </c>
      <c r="G2652" s="27" t="s">
        <v>104</v>
      </c>
      <c r="H2652" s="27" t="s">
        <v>24</v>
      </c>
      <c r="I2652" s="29">
        <v>0.3000000000000001</v>
      </c>
      <c r="J2652" s="30">
        <v>6000</v>
      </c>
      <c r="K2652" s="31">
        <f t="shared" si="20"/>
        <v>1800.0000000000007</v>
      </c>
      <c r="L2652" s="31">
        <f t="shared" si="21"/>
        <v>720.00000000000034</v>
      </c>
      <c r="M2652" s="32">
        <v>0.4</v>
      </c>
      <c r="O2652" s="37"/>
      <c r="P2652" s="35"/>
      <c r="Q2652" s="33"/>
      <c r="R2652" s="34"/>
    </row>
    <row r="2653" spans="1:18" ht="15.75" customHeight="1">
      <c r="A2653" s="22"/>
      <c r="B2653" s="27" t="s">
        <v>30</v>
      </c>
      <c r="C2653" s="27">
        <v>1197831</v>
      </c>
      <c r="D2653" s="28">
        <v>44490</v>
      </c>
      <c r="E2653" s="27" t="s">
        <v>31</v>
      </c>
      <c r="F2653" s="27" t="s">
        <v>103</v>
      </c>
      <c r="G2653" s="27" t="s">
        <v>104</v>
      </c>
      <c r="H2653" s="27" t="s">
        <v>25</v>
      </c>
      <c r="I2653" s="29">
        <v>0.20000000000000012</v>
      </c>
      <c r="J2653" s="30">
        <v>4250</v>
      </c>
      <c r="K2653" s="31">
        <f t="shared" si="20"/>
        <v>850.00000000000057</v>
      </c>
      <c r="L2653" s="31">
        <f t="shared" si="21"/>
        <v>297.50000000000017</v>
      </c>
      <c r="M2653" s="32">
        <v>0.35</v>
      </c>
      <c r="O2653" s="37"/>
      <c r="P2653" s="35"/>
      <c r="Q2653" s="33"/>
      <c r="R2653" s="34"/>
    </row>
    <row r="2654" spans="1:18" ht="15.75" customHeight="1">
      <c r="A2654" s="22"/>
      <c r="B2654" s="27" t="s">
        <v>30</v>
      </c>
      <c r="C2654" s="27">
        <v>1197831</v>
      </c>
      <c r="D2654" s="28">
        <v>44490</v>
      </c>
      <c r="E2654" s="27" t="s">
        <v>31</v>
      </c>
      <c r="F2654" s="27" t="s">
        <v>103</v>
      </c>
      <c r="G2654" s="27" t="s">
        <v>104</v>
      </c>
      <c r="H2654" s="27" t="s">
        <v>26</v>
      </c>
      <c r="I2654" s="29">
        <v>0.20000000000000012</v>
      </c>
      <c r="J2654" s="30">
        <v>3000</v>
      </c>
      <c r="K2654" s="31">
        <f t="shared" si="20"/>
        <v>600.00000000000034</v>
      </c>
      <c r="L2654" s="31">
        <f t="shared" si="21"/>
        <v>240.00000000000014</v>
      </c>
      <c r="M2654" s="32">
        <v>0.4</v>
      </c>
      <c r="O2654" s="37"/>
      <c r="P2654" s="35"/>
      <c r="Q2654" s="33"/>
      <c r="R2654" s="34"/>
    </row>
    <row r="2655" spans="1:18" ht="15.75" customHeight="1">
      <c r="A2655" s="22"/>
      <c r="B2655" s="27" t="s">
        <v>30</v>
      </c>
      <c r="C2655" s="27">
        <v>1197831</v>
      </c>
      <c r="D2655" s="28">
        <v>44490</v>
      </c>
      <c r="E2655" s="27" t="s">
        <v>31</v>
      </c>
      <c r="F2655" s="27" t="s">
        <v>103</v>
      </c>
      <c r="G2655" s="27" t="s">
        <v>104</v>
      </c>
      <c r="H2655" s="27" t="s">
        <v>27</v>
      </c>
      <c r="I2655" s="29">
        <v>0.20000000000000012</v>
      </c>
      <c r="J2655" s="30">
        <v>2750</v>
      </c>
      <c r="K2655" s="31">
        <f t="shared" si="20"/>
        <v>550.00000000000034</v>
      </c>
      <c r="L2655" s="31">
        <f t="shared" si="21"/>
        <v>220.00000000000014</v>
      </c>
      <c r="M2655" s="32">
        <v>0.4</v>
      </c>
      <c r="O2655" s="37"/>
      <c r="P2655" s="35"/>
      <c r="Q2655" s="33"/>
      <c r="R2655" s="34"/>
    </row>
    <row r="2656" spans="1:18" ht="15.75" customHeight="1">
      <c r="A2656" s="22"/>
      <c r="B2656" s="27" t="s">
        <v>30</v>
      </c>
      <c r="C2656" s="27">
        <v>1197831</v>
      </c>
      <c r="D2656" s="28">
        <v>44490</v>
      </c>
      <c r="E2656" s="27" t="s">
        <v>31</v>
      </c>
      <c r="F2656" s="27" t="s">
        <v>103</v>
      </c>
      <c r="G2656" s="27" t="s">
        <v>104</v>
      </c>
      <c r="H2656" s="27" t="s">
        <v>28</v>
      </c>
      <c r="I2656" s="29">
        <v>0.3000000000000001</v>
      </c>
      <c r="J2656" s="30">
        <v>2750</v>
      </c>
      <c r="K2656" s="31">
        <f t="shared" si="20"/>
        <v>825.00000000000023</v>
      </c>
      <c r="L2656" s="31">
        <f t="shared" si="21"/>
        <v>288.75000000000006</v>
      </c>
      <c r="M2656" s="32">
        <v>0.35</v>
      </c>
      <c r="O2656" s="37"/>
      <c r="P2656" s="35"/>
      <c r="Q2656" s="33"/>
      <c r="R2656" s="34"/>
    </row>
    <row r="2657" spans="1:18" ht="15.75" customHeight="1">
      <c r="A2657" s="22"/>
      <c r="B2657" s="27" t="s">
        <v>30</v>
      </c>
      <c r="C2657" s="27">
        <v>1197831</v>
      </c>
      <c r="D2657" s="28">
        <v>44490</v>
      </c>
      <c r="E2657" s="27" t="s">
        <v>31</v>
      </c>
      <c r="F2657" s="27" t="s">
        <v>103</v>
      </c>
      <c r="G2657" s="27" t="s">
        <v>104</v>
      </c>
      <c r="H2657" s="27" t="s">
        <v>29</v>
      </c>
      <c r="I2657" s="29">
        <v>0.30000000000000004</v>
      </c>
      <c r="J2657" s="30">
        <v>4000</v>
      </c>
      <c r="K2657" s="31">
        <f t="shared" si="20"/>
        <v>1200.0000000000002</v>
      </c>
      <c r="L2657" s="31">
        <f t="shared" si="21"/>
        <v>480.00000000000011</v>
      </c>
      <c r="M2657" s="32">
        <v>0.4</v>
      </c>
      <c r="O2657" s="37"/>
      <c r="P2657" s="35"/>
      <c r="Q2657" s="33"/>
      <c r="R2657" s="34"/>
    </row>
    <row r="2658" spans="1:18" ht="15.75" customHeight="1">
      <c r="A2658" s="22"/>
      <c r="B2658" s="27" t="s">
        <v>30</v>
      </c>
      <c r="C2658" s="27">
        <v>1197831</v>
      </c>
      <c r="D2658" s="28">
        <v>44520</v>
      </c>
      <c r="E2658" s="27" t="s">
        <v>31</v>
      </c>
      <c r="F2658" s="27" t="s">
        <v>103</v>
      </c>
      <c r="G2658" s="27" t="s">
        <v>104</v>
      </c>
      <c r="H2658" s="27" t="s">
        <v>24</v>
      </c>
      <c r="I2658" s="29">
        <v>0.25000000000000011</v>
      </c>
      <c r="J2658" s="30">
        <v>5500</v>
      </c>
      <c r="K2658" s="31">
        <f t="shared" si="20"/>
        <v>1375.0000000000007</v>
      </c>
      <c r="L2658" s="31">
        <f t="shared" si="21"/>
        <v>550.00000000000034</v>
      </c>
      <c r="M2658" s="32">
        <v>0.4</v>
      </c>
      <c r="O2658" s="37"/>
      <c r="P2658" s="35"/>
      <c r="Q2658" s="33"/>
      <c r="R2658" s="34"/>
    </row>
    <row r="2659" spans="1:18" ht="15.75" customHeight="1">
      <c r="A2659" s="22"/>
      <c r="B2659" s="27" t="s">
        <v>30</v>
      </c>
      <c r="C2659" s="27">
        <v>1197831</v>
      </c>
      <c r="D2659" s="28">
        <v>44520</v>
      </c>
      <c r="E2659" s="27" t="s">
        <v>31</v>
      </c>
      <c r="F2659" s="27" t="s">
        <v>103</v>
      </c>
      <c r="G2659" s="27" t="s">
        <v>104</v>
      </c>
      <c r="H2659" s="27" t="s">
        <v>25</v>
      </c>
      <c r="I2659" s="29">
        <v>0.15000000000000013</v>
      </c>
      <c r="J2659" s="30">
        <v>3750</v>
      </c>
      <c r="K2659" s="31">
        <f t="shared" si="20"/>
        <v>562.50000000000045</v>
      </c>
      <c r="L2659" s="31">
        <f t="shared" si="21"/>
        <v>196.87500000000014</v>
      </c>
      <c r="M2659" s="32">
        <v>0.35</v>
      </c>
      <c r="O2659" s="37"/>
      <c r="P2659" s="35"/>
      <c r="Q2659" s="33"/>
      <c r="R2659" s="34"/>
    </row>
    <row r="2660" spans="1:18" ht="15.75" customHeight="1">
      <c r="A2660" s="22"/>
      <c r="B2660" s="27" t="s">
        <v>30</v>
      </c>
      <c r="C2660" s="27">
        <v>1197831</v>
      </c>
      <c r="D2660" s="28">
        <v>44520</v>
      </c>
      <c r="E2660" s="27" t="s">
        <v>31</v>
      </c>
      <c r="F2660" s="27" t="s">
        <v>103</v>
      </c>
      <c r="G2660" s="27" t="s">
        <v>104</v>
      </c>
      <c r="H2660" s="27" t="s">
        <v>26</v>
      </c>
      <c r="I2660" s="29">
        <v>0.25000000000000017</v>
      </c>
      <c r="J2660" s="30">
        <v>3200</v>
      </c>
      <c r="K2660" s="31">
        <f t="shared" si="20"/>
        <v>800.00000000000057</v>
      </c>
      <c r="L2660" s="31">
        <f t="shared" si="21"/>
        <v>320.00000000000023</v>
      </c>
      <c r="M2660" s="32">
        <v>0.4</v>
      </c>
      <c r="O2660" s="37"/>
      <c r="P2660" s="35"/>
      <c r="Q2660" s="33"/>
      <c r="R2660" s="34"/>
    </row>
    <row r="2661" spans="1:18" ht="15.75" customHeight="1">
      <c r="A2661" s="22"/>
      <c r="B2661" s="27" t="s">
        <v>30</v>
      </c>
      <c r="C2661" s="27">
        <v>1197831</v>
      </c>
      <c r="D2661" s="28">
        <v>44520</v>
      </c>
      <c r="E2661" s="27" t="s">
        <v>31</v>
      </c>
      <c r="F2661" s="27" t="s">
        <v>103</v>
      </c>
      <c r="G2661" s="27" t="s">
        <v>104</v>
      </c>
      <c r="H2661" s="27" t="s">
        <v>27</v>
      </c>
      <c r="I2661" s="29">
        <v>0.55000000000000016</v>
      </c>
      <c r="J2661" s="30">
        <v>3750</v>
      </c>
      <c r="K2661" s="31">
        <f t="shared" si="20"/>
        <v>2062.5000000000005</v>
      </c>
      <c r="L2661" s="31">
        <f t="shared" si="21"/>
        <v>825.00000000000023</v>
      </c>
      <c r="M2661" s="32">
        <v>0.4</v>
      </c>
      <c r="O2661" s="37"/>
      <c r="P2661" s="35"/>
      <c r="Q2661" s="33"/>
      <c r="R2661" s="34"/>
    </row>
    <row r="2662" spans="1:18" ht="15.75" customHeight="1">
      <c r="A2662" s="22"/>
      <c r="B2662" s="27" t="s">
        <v>30</v>
      </c>
      <c r="C2662" s="27">
        <v>1197831</v>
      </c>
      <c r="D2662" s="28">
        <v>44520</v>
      </c>
      <c r="E2662" s="27" t="s">
        <v>31</v>
      </c>
      <c r="F2662" s="27" t="s">
        <v>103</v>
      </c>
      <c r="G2662" s="27" t="s">
        <v>104</v>
      </c>
      <c r="H2662" s="27" t="s">
        <v>28</v>
      </c>
      <c r="I2662" s="29">
        <v>0.75000000000000011</v>
      </c>
      <c r="J2662" s="30">
        <v>3500</v>
      </c>
      <c r="K2662" s="31">
        <f t="shared" si="20"/>
        <v>2625.0000000000005</v>
      </c>
      <c r="L2662" s="31">
        <f t="shared" si="21"/>
        <v>918.75000000000011</v>
      </c>
      <c r="M2662" s="32">
        <v>0.35</v>
      </c>
      <c r="O2662" s="37"/>
      <c r="P2662" s="35"/>
      <c r="Q2662" s="33"/>
      <c r="R2662" s="34"/>
    </row>
    <row r="2663" spans="1:18" ht="15.75" customHeight="1">
      <c r="A2663" s="22"/>
      <c r="B2663" s="27" t="s">
        <v>30</v>
      </c>
      <c r="C2663" s="27">
        <v>1197831</v>
      </c>
      <c r="D2663" s="28">
        <v>44520</v>
      </c>
      <c r="E2663" s="27" t="s">
        <v>31</v>
      </c>
      <c r="F2663" s="27" t="s">
        <v>103</v>
      </c>
      <c r="G2663" s="27" t="s">
        <v>104</v>
      </c>
      <c r="H2663" s="27" t="s">
        <v>29</v>
      </c>
      <c r="I2663" s="29">
        <v>0.75</v>
      </c>
      <c r="J2663" s="30">
        <v>4500</v>
      </c>
      <c r="K2663" s="31">
        <f t="shared" si="20"/>
        <v>3375</v>
      </c>
      <c r="L2663" s="31">
        <f t="shared" si="21"/>
        <v>1350</v>
      </c>
      <c r="M2663" s="32">
        <v>0.4</v>
      </c>
      <c r="O2663" s="37"/>
      <c r="P2663" s="35"/>
      <c r="Q2663" s="33"/>
      <c r="R2663" s="34"/>
    </row>
    <row r="2664" spans="1:18" ht="15.75" customHeight="1">
      <c r="A2664" s="22"/>
      <c r="B2664" s="27" t="s">
        <v>30</v>
      </c>
      <c r="C2664" s="27">
        <v>1197831</v>
      </c>
      <c r="D2664" s="28">
        <v>44549</v>
      </c>
      <c r="E2664" s="27" t="s">
        <v>31</v>
      </c>
      <c r="F2664" s="27" t="s">
        <v>103</v>
      </c>
      <c r="G2664" s="27" t="s">
        <v>104</v>
      </c>
      <c r="H2664" s="27" t="s">
        <v>24</v>
      </c>
      <c r="I2664" s="29">
        <v>0.70000000000000007</v>
      </c>
      <c r="J2664" s="30">
        <v>7000</v>
      </c>
      <c r="K2664" s="31">
        <f t="shared" si="20"/>
        <v>4900.0000000000009</v>
      </c>
      <c r="L2664" s="31">
        <f t="shared" si="21"/>
        <v>1960.0000000000005</v>
      </c>
      <c r="M2664" s="32">
        <v>0.4</v>
      </c>
      <c r="O2664" s="37"/>
      <c r="P2664" s="35"/>
      <c r="Q2664" s="33"/>
      <c r="R2664" s="34"/>
    </row>
    <row r="2665" spans="1:18" ht="15.75" customHeight="1">
      <c r="A2665" s="22"/>
      <c r="B2665" s="27" t="s">
        <v>30</v>
      </c>
      <c r="C2665" s="27">
        <v>1197831</v>
      </c>
      <c r="D2665" s="28">
        <v>44549</v>
      </c>
      <c r="E2665" s="27" t="s">
        <v>31</v>
      </c>
      <c r="F2665" s="27" t="s">
        <v>103</v>
      </c>
      <c r="G2665" s="27" t="s">
        <v>104</v>
      </c>
      <c r="H2665" s="27" t="s">
        <v>25</v>
      </c>
      <c r="I2665" s="29">
        <v>0.60000000000000009</v>
      </c>
      <c r="J2665" s="30">
        <v>5000</v>
      </c>
      <c r="K2665" s="31">
        <f t="shared" si="20"/>
        <v>3000.0000000000005</v>
      </c>
      <c r="L2665" s="31">
        <f t="shared" si="21"/>
        <v>1050</v>
      </c>
      <c r="M2665" s="32">
        <v>0.35</v>
      </c>
      <c r="O2665" s="37"/>
      <c r="P2665" s="35"/>
      <c r="Q2665" s="33"/>
      <c r="R2665" s="34"/>
    </row>
    <row r="2666" spans="1:18" ht="15.75" customHeight="1">
      <c r="A2666" s="22"/>
      <c r="B2666" s="27" t="s">
        <v>30</v>
      </c>
      <c r="C2666" s="27">
        <v>1197831</v>
      </c>
      <c r="D2666" s="28">
        <v>44549</v>
      </c>
      <c r="E2666" s="27" t="s">
        <v>31</v>
      </c>
      <c r="F2666" s="27" t="s">
        <v>103</v>
      </c>
      <c r="G2666" s="27" t="s">
        <v>104</v>
      </c>
      <c r="H2666" s="27" t="s">
        <v>26</v>
      </c>
      <c r="I2666" s="29">
        <v>0.60000000000000009</v>
      </c>
      <c r="J2666" s="30">
        <v>4500</v>
      </c>
      <c r="K2666" s="31">
        <f t="shared" si="20"/>
        <v>2700.0000000000005</v>
      </c>
      <c r="L2666" s="31">
        <f t="shared" si="21"/>
        <v>1080.0000000000002</v>
      </c>
      <c r="M2666" s="32">
        <v>0.4</v>
      </c>
      <c r="O2666" s="37"/>
      <c r="P2666" s="35"/>
      <c r="Q2666" s="33"/>
      <c r="R2666" s="34"/>
    </row>
    <row r="2667" spans="1:18" ht="15.75" customHeight="1">
      <c r="A2667" s="22"/>
      <c r="B2667" s="27" t="s">
        <v>30</v>
      </c>
      <c r="C2667" s="27">
        <v>1197831</v>
      </c>
      <c r="D2667" s="28">
        <v>44549</v>
      </c>
      <c r="E2667" s="27" t="s">
        <v>31</v>
      </c>
      <c r="F2667" s="27" t="s">
        <v>103</v>
      </c>
      <c r="G2667" s="27" t="s">
        <v>104</v>
      </c>
      <c r="H2667" s="27" t="s">
        <v>27</v>
      </c>
      <c r="I2667" s="29">
        <v>0.60000000000000009</v>
      </c>
      <c r="J2667" s="30">
        <v>4000</v>
      </c>
      <c r="K2667" s="31">
        <f t="shared" si="20"/>
        <v>2400.0000000000005</v>
      </c>
      <c r="L2667" s="31">
        <f t="shared" si="21"/>
        <v>960.00000000000023</v>
      </c>
      <c r="M2667" s="32">
        <v>0.4</v>
      </c>
      <c r="O2667" s="37"/>
      <c r="P2667" s="35"/>
      <c r="Q2667" s="33"/>
      <c r="R2667" s="34"/>
    </row>
    <row r="2668" spans="1:18" ht="15.75" customHeight="1">
      <c r="A2668" s="22"/>
      <c r="B2668" s="27" t="s">
        <v>30</v>
      </c>
      <c r="C2668" s="27">
        <v>1197831</v>
      </c>
      <c r="D2668" s="28">
        <v>44549</v>
      </c>
      <c r="E2668" s="27" t="s">
        <v>31</v>
      </c>
      <c r="F2668" s="27" t="s">
        <v>103</v>
      </c>
      <c r="G2668" s="27" t="s">
        <v>104</v>
      </c>
      <c r="H2668" s="27" t="s">
        <v>28</v>
      </c>
      <c r="I2668" s="29">
        <v>0.70000000000000007</v>
      </c>
      <c r="J2668" s="30">
        <v>4000</v>
      </c>
      <c r="K2668" s="31">
        <f t="shared" si="20"/>
        <v>2800.0000000000005</v>
      </c>
      <c r="L2668" s="31">
        <f t="shared" si="21"/>
        <v>980.00000000000011</v>
      </c>
      <c r="M2668" s="32">
        <v>0.35</v>
      </c>
      <c r="O2668" s="37"/>
      <c r="P2668" s="35"/>
      <c r="Q2668" s="33"/>
      <c r="R2668" s="34"/>
    </row>
    <row r="2669" spans="1:18" ht="15.75" customHeight="1">
      <c r="A2669" s="22"/>
      <c r="B2669" s="27" t="s">
        <v>30</v>
      </c>
      <c r="C2669" s="27">
        <v>1197831</v>
      </c>
      <c r="D2669" s="28">
        <v>44549</v>
      </c>
      <c r="E2669" s="27" t="s">
        <v>31</v>
      </c>
      <c r="F2669" s="27" t="s">
        <v>103</v>
      </c>
      <c r="G2669" s="27" t="s">
        <v>104</v>
      </c>
      <c r="H2669" s="27" t="s">
        <v>29</v>
      </c>
      <c r="I2669" s="29">
        <v>0.75</v>
      </c>
      <c r="J2669" s="30">
        <v>5000</v>
      </c>
      <c r="K2669" s="31">
        <f t="shared" si="20"/>
        <v>3750</v>
      </c>
      <c r="L2669" s="31">
        <f t="shared" si="21"/>
        <v>1500</v>
      </c>
      <c r="M2669" s="32">
        <v>0.4</v>
      </c>
      <c r="O2669" s="37"/>
      <c r="P2669" s="35"/>
      <c r="Q2669" s="33"/>
      <c r="R2669" s="34"/>
    </row>
    <row r="2670" spans="1:18" ht="15.75" customHeight="1">
      <c r="A2670" s="22" t="s">
        <v>46</v>
      </c>
      <c r="B2670" s="27" t="s">
        <v>30</v>
      </c>
      <c r="C2670" s="27">
        <v>1197831</v>
      </c>
      <c r="D2670" s="28">
        <v>44219</v>
      </c>
      <c r="E2670" s="27" t="s">
        <v>31</v>
      </c>
      <c r="F2670" s="27" t="s">
        <v>105</v>
      </c>
      <c r="G2670" s="27" t="s">
        <v>106</v>
      </c>
      <c r="H2670" s="27" t="s">
        <v>24</v>
      </c>
      <c r="I2670" s="29">
        <v>0.25000000000000006</v>
      </c>
      <c r="J2670" s="30">
        <v>5750</v>
      </c>
      <c r="K2670" s="31">
        <f t="shared" si="20"/>
        <v>1437.5000000000002</v>
      </c>
      <c r="L2670" s="31">
        <f t="shared" si="21"/>
        <v>575.00000000000011</v>
      </c>
      <c r="M2670" s="32">
        <v>0.4</v>
      </c>
      <c r="O2670" s="37"/>
      <c r="P2670" s="35"/>
      <c r="Q2670" s="33"/>
      <c r="R2670" s="34"/>
    </row>
    <row r="2671" spans="1:18" ht="15.75" customHeight="1">
      <c r="A2671" s="22"/>
      <c r="B2671" s="27" t="s">
        <v>30</v>
      </c>
      <c r="C2671" s="27">
        <v>1197831</v>
      </c>
      <c r="D2671" s="28">
        <v>44219</v>
      </c>
      <c r="E2671" s="27" t="s">
        <v>31</v>
      </c>
      <c r="F2671" s="27" t="s">
        <v>105</v>
      </c>
      <c r="G2671" s="27" t="s">
        <v>106</v>
      </c>
      <c r="H2671" s="27" t="s">
        <v>25</v>
      </c>
      <c r="I2671" s="29">
        <v>0.25000000000000006</v>
      </c>
      <c r="J2671" s="30">
        <v>3750</v>
      </c>
      <c r="K2671" s="31">
        <f t="shared" si="20"/>
        <v>937.50000000000023</v>
      </c>
      <c r="L2671" s="31">
        <f t="shared" si="21"/>
        <v>328.12500000000006</v>
      </c>
      <c r="M2671" s="32">
        <v>0.35</v>
      </c>
      <c r="O2671" s="37"/>
      <c r="P2671" s="35"/>
      <c r="Q2671" s="33"/>
      <c r="R2671" s="34"/>
    </row>
    <row r="2672" spans="1:18" ht="15.75" customHeight="1">
      <c r="A2672" s="22"/>
      <c r="B2672" s="27" t="s">
        <v>30</v>
      </c>
      <c r="C2672" s="27">
        <v>1197831</v>
      </c>
      <c r="D2672" s="28">
        <v>44219</v>
      </c>
      <c r="E2672" s="27" t="s">
        <v>31</v>
      </c>
      <c r="F2672" s="27" t="s">
        <v>105</v>
      </c>
      <c r="G2672" s="27" t="s">
        <v>106</v>
      </c>
      <c r="H2672" s="27" t="s">
        <v>26</v>
      </c>
      <c r="I2672" s="29">
        <v>0.15000000000000008</v>
      </c>
      <c r="J2672" s="30">
        <v>3750</v>
      </c>
      <c r="K2672" s="31">
        <f t="shared" si="20"/>
        <v>562.50000000000034</v>
      </c>
      <c r="L2672" s="31">
        <f t="shared" si="21"/>
        <v>225.00000000000014</v>
      </c>
      <c r="M2672" s="32">
        <v>0.4</v>
      </c>
      <c r="O2672" s="37"/>
      <c r="P2672" s="35"/>
      <c r="Q2672" s="33"/>
      <c r="R2672" s="34"/>
    </row>
    <row r="2673" spans="1:18" ht="15.75" customHeight="1">
      <c r="A2673" s="22"/>
      <c r="B2673" s="27" t="s">
        <v>30</v>
      </c>
      <c r="C2673" s="27">
        <v>1197831</v>
      </c>
      <c r="D2673" s="28">
        <v>44219</v>
      </c>
      <c r="E2673" s="27" t="s">
        <v>31</v>
      </c>
      <c r="F2673" s="27" t="s">
        <v>105</v>
      </c>
      <c r="G2673" s="27" t="s">
        <v>106</v>
      </c>
      <c r="H2673" s="27" t="s">
        <v>27</v>
      </c>
      <c r="I2673" s="29">
        <v>0.2</v>
      </c>
      <c r="J2673" s="30">
        <v>2250</v>
      </c>
      <c r="K2673" s="31">
        <f t="shared" si="20"/>
        <v>450</v>
      </c>
      <c r="L2673" s="31">
        <f t="shared" si="21"/>
        <v>180</v>
      </c>
      <c r="M2673" s="32">
        <v>0.4</v>
      </c>
      <c r="O2673" s="37"/>
      <c r="P2673" s="35"/>
      <c r="Q2673" s="33"/>
      <c r="R2673" s="34"/>
    </row>
    <row r="2674" spans="1:18" ht="15.75" customHeight="1">
      <c r="A2674" s="22"/>
      <c r="B2674" s="27" t="s">
        <v>30</v>
      </c>
      <c r="C2674" s="27">
        <v>1197831</v>
      </c>
      <c r="D2674" s="28">
        <v>44219</v>
      </c>
      <c r="E2674" s="27" t="s">
        <v>31</v>
      </c>
      <c r="F2674" s="27" t="s">
        <v>105</v>
      </c>
      <c r="G2674" s="27" t="s">
        <v>106</v>
      </c>
      <c r="H2674" s="27" t="s">
        <v>28</v>
      </c>
      <c r="I2674" s="29">
        <v>0.35000000000000003</v>
      </c>
      <c r="J2674" s="30">
        <v>2750</v>
      </c>
      <c r="K2674" s="31">
        <f t="shared" si="20"/>
        <v>962.50000000000011</v>
      </c>
      <c r="L2674" s="31">
        <f t="shared" si="21"/>
        <v>336.875</v>
      </c>
      <c r="M2674" s="32">
        <v>0.35</v>
      </c>
      <c r="O2674" s="37"/>
      <c r="P2674" s="35"/>
      <c r="Q2674" s="33"/>
      <c r="R2674" s="34"/>
    </row>
    <row r="2675" spans="1:18" ht="15.75" customHeight="1">
      <c r="A2675" s="22"/>
      <c r="B2675" s="27" t="s">
        <v>30</v>
      </c>
      <c r="C2675" s="27">
        <v>1197831</v>
      </c>
      <c r="D2675" s="28">
        <v>44219</v>
      </c>
      <c r="E2675" s="27" t="s">
        <v>31</v>
      </c>
      <c r="F2675" s="27" t="s">
        <v>105</v>
      </c>
      <c r="G2675" s="27" t="s">
        <v>106</v>
      </c>
      <c r="H2675" s="27" t="s">
        <v>29</v>
      </c>
      <c r="I2675" s="29">
        <v>0.25000000000000006</v>
      </c>
      <c r="J2675" s="30">
        <v>3750</v>
      </c>
      <c r="K2675" s="31">
        <f t="shared" si="20"/>
        <v>937.50000000000023</v>
      </c>
      <c r="L2675" s="31">
        <f t="shared" si="21"/>
        <v>375.00000000000011</v>
      </c>
      <c r="M2675" s="32">
        <v>0.4</v>
      </c>
      <c r="O2675" s="37"/>
      <c r="P2675" s="35"/>
      <c r="Q2675" s="33"/>
      <c r="R2675" s="34"/>
    </row>
    <row r="2676" spans="1:18" ht="15.75" customHeight="1">
      <c r="A2676" s="22"/>
      <c r="B2676" s="27" t="s">
        <v>30</v>
      </c>
      <c r="C2676" s="27">
        <v>1197831</v>
      </c>
      <c r="D2676" s="28">
        <v>44248</v>
      </c>
      <c r="E2676" s="27" t="s">
        <v>31</v>
      </c>
      <c r="F2676" s="27" t="s">
        <v>105</v>
      </c>
      <c r="G2676" s="27" t="s">
        <v>106</v>
      </c>
      <c r="H2676" s="27" t="s">
        <v>24</v>
      </c>
      <c r="I2676" s="29">
        <v>0.25000000000000006</v>
      </c>
      <c r="J2676" s="30">
        <v>6250</v>
      </c>
      <c r="K2676" s="31">
        <f t="shared" si="20"/>
        <v>1562.5000000000005</v>
      </c>
      <c r="L2676" s="31">
        <f t="shared" si="21"/>
        <v>625.00000000000023</v>
      </c>
      <c r="M2676" s="32">
        <v>0.4</v>
      </c>
      <c r="O2676" s="37"/>
      <c r="P2676" s="35"/>
      <c r="Q2676" s="33"/>
      <c r="R2676" s="34"/>
    </row>
    <row r="2677" spans="1:18" ht="15.75" customHeight="1">
      <c r="A2677" s="22"/>
      <c r="B2677" s="27" t="s">
        <v>30</v>
      </c>
      <c r="C2677" s="27">
        <v>1197831</v>
      </c>
      <c r="D2677" s="28">
        <v>44248</v>
      </c>
      <c r="E2677" s="27" t="s">
        <v>31</v>
      </c>
      <c r="F2677" s="27" t="s">
        <v>105</v>
      </c>
      <c r="G2677" s="27" t="s">
        <v>106</v>
      </c>
      <c r="H2677" s="27" t="s">
        <v>25</v>
      </c>
      <c r="I2677" s="29">
        <v>0.25000000000000006</v>
      </c>
      <c r="J2677" s="30">
        <v>2750</v>
      </c>
      <c r="K2677" s="31">
        <f t="shared" si="20"/>
        <v>687.50000000000011</v>
      </c>
      <c r="L2677" s="31">
        <f t="shared" si="21"/>
        <v>240.62500000000003</v>
      </c>
      <c r="M2677" s="32">
        <v>0.35</v>
      </c>
      <c r="O2677" s="37"/>
      <c r="P2677" s="35"/>
      <c r="Q2677" s="33"/>
      <c r="R2677" s="34"/>
    </row>
    <row r="2678" spans="1:18" ht="15.75" customHeight="1">
      <c r="A2678" s="22"/>
      <c r="B2678" s="27" t="s">
        <v>30</v>
      </c>
      <c r="C2678" s="27">
        <v>1197831</v>
      </c>
      <c r="D2678" s="28">
        <v>44248</v>
      </c>
      <c r="E2678" s="27" t="s">
        <v>31</v>
      </c>
      <c r="F2678" s="27" t="s">
        <v>105</v>
      </c>
      <c r="G2678" s="27" t="s">
        <v>106</v>
      </c>
      <c r="H2678" s="27" t="s">
        <v>26</v>
      </c>
      <c r="I2678" s="29">
        <v>0.15000000000000008</v>
      </c>
      <c r="J2678" s="30">
        <v>3250</v>
      </c>
      <c r="K2678" s="31">
        <f t="shared" si="20"/>
        <v>487.50000000000023</v>
      </c>
      <c r="L2678" s="31">
        <f t="shared" si="21"/>
        <v>195.00000000000011</v>
      </c>
      <c r="M2678" s="32">
        <v>0.4</v>
      </c>
      <c r="O2678" s="37"/>
      <c r="P2678" s="35"/>
      <c r="Q2678" s="33"/>
      <c r="R2678" s="34"/>
    </row>
    <row r="2679" spans="1:18" ht="15.75" customHeight="1">
      <c r="A2679" s="22"/>
      <c r="B2679" s="27" t="s">
        <v>30</v>
      </c>
      <c r="C2679" s="27">
        <v>1197831</v>
      </c>
      <c r="D2679" s="28">
        <v>44248</v>
      </c>
      <c r="E2679" s="27" t="s">
        <v>31</v>
      </c>
      <c r="F2679" s="27" t="s">
        <v>105</v>
      </c>
      <c r="G2679" s="27" t="s">
        <v>106</v>
      </c>
      <c r="H2679" s="27" t="s">
        <v>27</v>
      </c>
      <c r="I2679" s="29">
        <v>0.2</v>
      </c>
      <c r="J2679" s="30">
        <v>1750</v>
      </c>
      <c r="K2679" s="31">
        <f t="shared" si="20"/>
        <v>350</v>
      </c>
      <c r="L2679" s="31">
        <f t="shared" si="21"/>
        <v>140</v>
      </c>
      <c r="M2679" s="32">
        <v>0.4</v>
      </c>
      <c r="O2679" s="37"/>
      <c r="P2679" s="35"/>
      <c r="Q2679" s="33"/>
      <c r="R2679" s="34"/>
    </row>
    <row r="2680" spans="1:18" ht="15.75" customHeight="1">
      <c r="A2680" s="22"/>
      <c r="B2680" s="27" t="s">
        <v>30</v>
      </c>
      <c r="C2680" s="27">
        <v>1197831</v>
      </c>
      <c r="D2680" s="28">
        <v>44248</v>
      </c>
      <c r="E2680" s="27" t="s">
        <v>31</v>
      </c>
      <c r="F2680" s="27" t="s">
        <v>105</v>
      </c>
      <c r="G2680" s="27" t="s">
        <v>106</v>
      </c>
      <c r="H2680" s="27" t="s">
        <v>28</v>
      </c>
      <c r="I2680" s="29">
        <v>0.35000000000000003</v>
      </c>
      <c r="J2680" s="30">
        <v>2500</v>
      </c>
      <c r="K2680" s="31">
        <f t="shared" si="20"/>
        <v>875.00000000000011</v>
      </c>
      <c r="L2680" s="31">
        <f t="shared" si="21"/>
        <v>306.25</v>
      </c>
      <c r="M2680" s="32">
        <v>0.35</v>
      </c>
      <c r="O2680" s="37"/>
      <c r="P2680" s="35"/>
      <c r="Q2680" s="33"/>
      <c r="R2680" s="34"/>
    </row>
    <row r="2681" spans="1:18" ht="15.75" customHeight="1">
      <c r="A2681" s="22"/>
      <c r="B2681" s="27" t="s">
        <v>30</v>
      </c>
      <c r="C2681" s="27">
        <v>1197831</v>
      </c>
      <c r="D2681" s="28">
        <v>44248</v>
      </c>
      <c r="E2681" s="27" t="s">
        <v>31</v>
      </c>
      <c r="F2681" s="27" t="s">
        <v>105</v>
      </c>
      <c r="G2681" s="27" t="s">
        <v>106</v>
      </c>
      <c r="H2681" s="27" t="s">
        <v>29</v>
      </c>
      <c r="I2681" s="29">
        <v>0.2</v>
      </c>
      <c r="J2681" s="30">
        <v>3500</v>
      </c>
      <c r="K2681" s="31">
        <f t="shared" si="20"/>
        <v>700</v>
      </c>
      <c r="L2681" s="31">
        <f t="shared" si="21"/>
        <v>280</v>
      </c>
      <c r="M2681" s="32">
        <v>0.4</v>
      </c>
      <c r="O2681" s="37"/>
      <c r="P2681" s="35"/>
      <c r="Q2681" s="33"/>
      <c r="R2681" s="34"/>
    </row>
    <row r="2682" spans="1:18" ht="15.75" customHeight="1">
      <c r="A2682" s="22"/>
      <c r="B2682" s="27" t="s">
        <v>30</v>
      </c>
      <c r="C2682" s="27">
        <v>1197831</v>
      </c>
      <c r="D2682" s="28">
        <v>44274</v>
      </c>
      <c r="E2682" s="27" t="s">
        <v>31</v>
      </c>
      <c r="F2682" s="27" t="s">
        <v>105</v>
      </c>
      <c r="G2682" s="27" t="s">
        <v>106</v>
      </c>
      <c r="H2682" s="27" t="s">
        <v>24</v>
      </c>
      <c r="I2682" s="29">
        <v>0.2</v>
      </c>
      <c r="J2682" s="30">
        <v>5700</v>
      </c>
      <c r="K2682" s="31">
        <f t="shared" si="20"/>
        <v>1140</v>
      </c>
      <c r="L2682" s="31">
        <f t="shared" si="21"/>
        <v>456</v>
      </c>
      <c r="M2682" s="32">
        <v>0.4</v>
      </c>
      <c r="O2682" s="37"/>
      <c r="P2682" s="35"/>
      <c r="Q2682" s="33"/>
      <c r="R2682" s="34"/>
    </row>
    <row r="2683" spans="1:18" ht="15.75" customHeight="1">
      <c r="A2683" s="22"/>
      <c r="B2683" s="27" t="s">
        <v>30</v>
      </c>
      <c r="C2683" s="27">
        <v>1197831</v>
      </c>
      <c r="D2683" s="28">
        <v>44274</v>
      </c>
      <c r="E2683" s="27" t="s">
        <v>31</v>
      </c>
      <c r="F2683" s="27" t="s">
        <v>105</v>
      </c>
      <c r="G2683" s="27" t="s">
        <v>106</v>
      </c>
      <c r="H2683" s="27" t="s">
        <v>25</v>
      </c>
      <c r="I2683" s="29">
        <v>0.2</v>
      </c>
      <c r="J2683" s="30">
        <v>2500</v>
      </c>
      <c r="K2683" s="31">
        <f t="shared" si="20"/>
        <v>500</v>
      </c>
      <c r="L2683" s="31">
        <f t="shared" si="21"/>
        <v>175</v>
      </c>
      <c r="M2683" s="32">
        <v>0.35</v>
      </c>
      <c r="O2683" s="37"/>
      <c r="P2683" s="35"/>
      <c r="Q2683" s="33"/>
      <c r="R2683" s="34"/>
    </row>
    <row r="2684" spans="1:18" ht="15.75" customHeight="1">
      <c r="A2684" s="22"/>
      <c r="B2684" s="27" t="s">
        <v>30</v>
      </c>
      <c r="C2684" s="27">
        <v>1197831</v>
      </c>
      <c r="D2684" s="28">
        <v>44274</v>
      </c>
      <c r="E2684" s="27" t="s">
        <v>31</v>
      </c>
      <c r="F2684" s="27" t="s">
        <v>105</v>
      </c>
      <c r="G2684" s="27" t="s">
        <v>106</v>
      </c>
      <c r="H2684" s="27" t="s">
        <v>26</v>
      </c>
      <c r="I2684" s="29">
        <v>0.10000000000000002</v>
      </c>
      <c r="J2684" s="30">
        <v>2750</v>
      </c>
      <c r="K2684" s="31">
        <f t="shared" si="20"/>
        <v>275.00000000000006</v>
      </c>
      <c r="L2684" s="31">
        <f t="shared" si="21"/>
        <v>110.00000000000003</v>
      </c>
      <c r="M2684" s="32">
        <v>0.4</v>
      </c>
      <c r="O2684" s="37"/>
      <c r="P2684" s="35"/>
      <c r="Q2684" s="33"/>
      <c r="R2684" s="34"/>
    </row>
    <row r="2685" spans="1:18" ht="15.75" customHeight="1">
      <c r="A2685" s="22"/>
      <c r="B2685" s="27" t="s">
        <v>30</v>
      </c>
      <c r="C2685" s="27">
        <v>1197831</v>
      </c>
      <c r="D2685" s="28">
        <v>44274</v>
      </c>
      <c r="E2685" s="27" t="s">
        <v>31</v>
      </c>
      <c r="F2685" s="27" t="s">
        <v>105</v>
      </c>
      <c r="G2685" s="27" t="s">
        <v>106</v>
      </c>
      <c r="H2685" s="27" t="s">
        <v>27</v>
      </c>
      <c r="I2685" s="29">
        <v>0.19999999999999996</v>
      </c>
      <c r="J2685" s="30">
        <v>1250</v>
      </c>
      <c r="K2685" s="31">
        <f t="shared" si="20"/>
        <v>249.99999999999994</v>
      </c>
      <c r="L2685" s="31">
        <f t="shared" si="21"/>
        <v>99.999999999999986</v>
      </c>
      <c r="M2685" s="32">
        <v>0.4</v>
      </c>
      <c r="O2685" s="37"/>
      <c r="P2685" s="35"/>
      <c r="Q2685" s="33"/>
      <c r="R2685" s="34"/>
    </row>
    <row r="2686" spans="1:18" ht="15.75" customHeight="1">
      <c r="A2686" s="22"/>
      <c r="B2686" s="27" t="s">
        <v>30</v>
      </c>
      <c r="C2686" s="27">
        <v>1197831</v>
      </c>
      <c r="D2686" s="28">
        <v>44274</v>
      </c>
      <c r="E2686" s="27" t="s">
        <v>31</v>
      </c>
      <c r="F2686" s="27" t="s">
        <v>105</v>
      </c>
      <c r="G2686" s="27" t="s">
        <v>106</v>
      </c>
      <c r="H2686" s="27" t="s">
        <v>28</v>
      </c>
      <c r="I2686" s="29">
        <v>0.35000000000000009</v>
      </c>
      <c r="J2686" s="30">
        <v>1750</v>
      </c>
      <c r="K2686" s="31">
        <f t="shared" si="20"/>
        <v>612.50000000000011</v>
      </c>
      <c r="L2686" s="31">
        <f t="shared" si="21"/>
        <v>214.37500000000003</v>
      </c>
      <c r="M2686" s="32">
        <v>0.35</v>
      </c>
      <c r="O2686" s="37"/>
      <c r="P2686" s="35"/>
      <c r="Q2686" s="33"/>
      <c r="R2686" s="34"/>
    </row>
    <row r="2687" spans="1:18" ht="15.75" customHeight="1">
      <c r="A2687" s="22"/>
      <c r="B2687" s="27" t="s">
        <v>30</v>
      </c>
      <c r="C2687" s="27">
        <v>1197831</v>
      </c>
      <c r="D2687" s="28">
        <v>44274</v>
      </c>
      <c r="E2687" s="27" t="s">
        <v>31</v>
      </c>
      <c r="F2687" s="27" t="s">
        <v>105</v>
      </c>
      <c r="G2687" s="27" t="s">
        <v>106</v>
      </c>
      <c r="H2687" s="27" t="s">
        <v>29</v>
      </c>
      <c r="I2687" s="29">
        <v>0.25</v>
      </c>
      <c r="J2687" s="30">
        <v>2750</v>
      </c>
      <c r="K2687" s="31">
        <f t="shared" si="20"/>
        <v>687.5</v>
      </c>
      <c r="L2687" s="31">
        <f t="shared" si="21"/>
        <v>275</v>
      </c>
      <c r="M2687" s="32">
        <v>0.4</v>
      </c>
      <c r="O2687" s="37"/>
      <c r="P2687" s="35"/>
      <c r="Q2687" s="33"/>
      <c r="R2687" s="34"/>
    </row>
    <row r="2688" spans="1:18" ht="15.75" customHeight="1">
      <c r="A2688" s="22"/>
      <c r="B2688" s="27" t="s">
        <v>30</v>
      </c>
      <c r="C2688" s="27">
        <v>1197831</v>
      </c>
      <c r="D2688" s="28">
        <v>44306</v>
      </c>
      <c r="E2688" s="27" t="s">
        <v>31</v>
      </c>
      <c r="F2688" s="27" t="s">
        <v>105</v>
      </c>
      <c r="G2688" s="27" t="s">
        <v>106</v>
      </c>
      <c r="H2688" s="27" t="s">
        <v>24</v>
      </c>
      <c r="I2688" s="29">
        <v>0.25</v>
      </c>
      <c r="J2688" s="30">
        <v>5250</v>
      </c>
      <c r="K2688" s="31">
        <f t="shared" si="20"/>
        <v>1312.5</v>
      </c>
      <c r="L2688" s="31">
        <f t="shared" si="21"/>
        <v>525</v>
      </c>
      <c r="M2688" s="32">
        <v>0.4</v>
      </c>
      <c r="O2688" s="37"/>
      <c r="P2688" s="35"/>
      <c r="Q2688" s="33"/>
      <c r="R2688" s="34"/>
    </row>
    <row r="2689" spans="1:18" ht="15.75" customHeight="1">
      <c r="A2689" s="22"/>
      <c r="B2689" s="27" t="s">
        <v>30</v>
      </c>
      <c r="C2689" s="27">
        <v>1197831</v>
      </c>
      <c r="D2689" s="28">
        <v>44306</v>
      </c>
      <c r="E2689" s="27" t="s">
        <v>31</v>
      </c>
      <c r="F2689" s="27" t="s">
        <v>105</v>
      </c>
      <c r="G2689" s="27" t="s">
        <v>106</v>
      </c>
      <c r="H2689" s="27" t="s">
        <v>25</v>
      </c>
      <c r="I2689" s="29">
        <v>0.25</v>
      </c>
      <c r="J2689" s="30">
        <v>2250</v>
      </c>
      <c r="K2689" s="31">
        <f t="shared" si="20"/>
        <v>562.5</v>
      </c>
      <c r="L2689" s="31">
        <f t="shared" si="21"/>
        <v>196.875</v>
      </c>
      <c r="M2689" s="32">
        <v>0.35</v>
      </c>
      <c r="O2689" s="37"/>
      <c r="P2689" s="35"/>
      <c r="Q2689" s="33"/>
      <c r="R2689" s="34"/>
    </row>
    <row r="2690" spans="1:18" ht="15.75" customHeight="1">
      <c r="A2690" s="22"/>
      <c r="B2690" s="27" t="s">
        <v>30</v>
      </c>
      <c r="C2690" s="27">
        <v>1197831</v>
      </c>
      <c r="D2690" s="28">
        <v>44306</v>
      </c>
      <c r="E2690" s="27" t="s">
        <v>31</v>
      </c>
      <c r="F2690" s="27" t="s">
        <v>105</v>
      </c>
      <c r="G2690" s="27" t="s">
        <v>106</v>
      </c>
      <c r="H2690" s="27" t="s">
        <v>26</v>
      </c>
      <c r="I2690" s="29">
        <v>0.15000000000000002</v>
      </c>
      <c r="J2690" s="30">
        <v>2250</v>
      </c>
      <c r="K2690" s="31">
        <f t="shared" si="20"/>
        <v>337.50000000000006</v>
      </c>
      <c r="L2690" s="31">
        <f t="shared" si="21"/>
        <v>135.00000000000003</v>
      </c>
      <c r="M2690" s="32">
        <v>0.4</v>
      </c>
      <c r="O2690" s="37"/>
      <c r="P2690" s="35"/>
      <c r="Q2690" s="33"/>
      <c r="R2690" s="34"/>
    </row>
    <row r="2691" spans="1:18" ht="15.75" customHeight="1">
      <c r="A2691" s="22"/>
      <c r="B2691" s="27" t="s">
        <v>30</v>
      </c>
      <c r="C2691" s="27">
        <v>1197831</v>
      </c>
      <c r="D2691" s="28">
        <v>44306</v>
      </c>
      <c r="E2691" s="27" t="s">
        <v>31</v>
      </c>
      <c r="F2691" s="27" t="s">
        <v>105</v>
      </c>
      <c r="G2691" s="27" t="s">
        <v>106</v>
      </c>
      <c r="H2691" s="27" t="s">
        <v>27</v>
      </c>
      <c r="I2691" s="29">
        <v>0.19999999999999996</v>
      </c>
      <c r="J2691" s="30">
        <v>1500</v>
      </c>
      <c r="K2691" s="31">
        <f t="shared" si="20"/>
        <v>299.99999999999994</v>
      </c>
      <c r="L2691" s="31">
        <f t="shared" si="21"/>
        <v>119.99999999999999</v>
      </c>
      <c r="M2691" s="32">
        <v>0.4</v>
      </c>
      <c r="O2691" s="37"/>
      <c r="P2691" s="35"/>
      <c r="Q2691" s="33"/>
      <c r="R2691" s="34"/>
    </row>
    <row r="2692" spans="1:18" ht="15.75" customHeight="1">
      <c r="A2692" s="22"/>
      <c r="B2692" s="27" t="s">
        <v>30</v>
      </c>
      <c r="C2692" s="27">
        <v>1197831</v>
      </c>
      <c r="D2692" s="28">
        <v>44306</v>
      </c>
      <c r="E2692" s="27" t="s">
        <v>31</v>
      </c>
      <c r="F2692" s="27" t="s">
        <v>105</v>
      </c>
      <c r="G2692" s="27" t="s">
        <v>106</v>
      </c>
      <c r="H2692" s="27" t="s">
        <v>28</v>
      </c>
      <c r="I2692" s="29">
        <v>0.4</v>
      </c>
      <c r="J2692" s="30">
        <v>1750</v>
      </c>
      <c r="K2692" s="31">
        <f t="shared" si="20"/>
        <v>700</v>
      </c>
      <c r="L2692" s="31">
        <f t="shared" si="21"/>
        <v>244.99999999999997</v>
      </c>
      <c r="M2692" s="32">
        <v>0.35</v>
      </c>
      <c r="O2692" s="37"/>
      <c r="P2692" s="35"/>
      <c r="Q2692" s="33"/>
      <c r="R2692" s="34"/>
    </row>
    <row r="2693" spans="1:18" ht="15.75" customHeight="1">
      <c r="A2693" s="22"/>
      <c r="B2693" s="27" t="s">
        <v>30</v>
      </c>
      <c r="C2693" s="27">
        <v>1197831</v>
      </c>
      <c r="D2693" s="28">
        <v>44306</v>
      </c>
      <c r="E2693" s="27" t="s">
        <v>31</v>
      </c>
      <c r="F2693" s="27" t="s">
        <v>105</v>
      </c>
      <c r="G2693" s="27" t="s">
        <v>106</v>
      </c>
      <c r="H2693" s="27" t="s">
        <v>29</v>
      </c>
      <c r="I2693" s="29">
        <v>0.30000000000000004</v>
      </c>
      <c r="J2693" s="30">
        <v>3250</v>
      </c>
      <c r="K2693" s="31">
        <f t="shared" si="20"/>
        <v>975.00000000000011</v>
      </c>
      <c r="L2693" s="31">
        <f t="shared" si="21"/>
        <v>390.00000000000006</v>
      </c>
      <c r="M2693" s="32">
        <v>0.4</v>
      </c>
      <c r="O2693" s="37"/>
      <c r="P2693" s="35"/>
      <c r="Q2693" s="33"/>
      <c r="R2693" s="34"/>
    </row>
    <row r="2694" spans="1:18" ht="15.75" customHeight="1">
      <c r="A2694" s="22"/>
      <c r="B2694" s="27" t="s">
        <v>30</v>
      </c>
      <c r="C2694" s="27">
        <v>1197831</v>
      </c>
      <c r="D2694" s="28">
        <v>44335</v>
      </c>
      <c r="E2694" s="27" t="s">
        <v>31</v>
      </c>
      <c r="F2694" s="27" t="s">
        <v>105</v>
      </c>
      <c r="G2694" s="27" t="s">
        <v>106</v>
      </c>
      <c r="H2694" s="27" t="s">
        <v>24</v>
      </c>
      <c r="I2694" s="29">
        <v>0.4</v>
      </c>
      <c r="J2694" s="30">
        <v>5950</v>
      </c>
      <c r="K2694" s="31">
        <f t="shared" si="20"/>
        <v>2380</v>
      </c>
      <c r="L2694" s="31">
        <f t="shared" si="21"/>
        <v>952</v>
      </c>
      <c r="M2694" s="32">
        <v>0.4</v>
      </c>
      <c r="O2694" s="37"/>
      <c r="P2694" s="35"/>
      <c r="Q2694" s="33"/>
      <c r="R2694" s="34"/>
    </row>
    <row r="2695" spans="1:18" ht="15.75" customHeight="1">
      <c r="A2695" s="22"/>
      <c r="B2695" s="27" t="s">
        <v>30</v>
      </c>
      <c r="C2695" s="27">
        <v>1197831</v>
      </c>
      <c r="D2695" s="28">
        <v>44335</v>
      </c>
      <c r="E2695" s="27" t="s">
        <v>31</v>
      </c>
      <c r="F2695" s="27" t="s">
        <v>105</v>
      </c>
      <c r="G2695" s="27" t="s">
        <v>106</v>
      </c>
      <c r="H2695" s="27" t="s">
        <v>25</v>
      </c>
      <c r="I2695" s="29">
        <v>0.4</v>
      </c>
      <c r="J2695" s="30">
        <v>3000</v>
      </c>
      <c r="K2695" s="31">
        <f t="shared" si="20"/>
        <v>1200</v>
      </c>
      <c r="L2695" s="31">
        <f t="shared" si="21"/>
        <v>420</v>
      </c>
      <c r="M2695" s="32">
        <v>0.35</v>
      </c>
      <c r="O2695" s="37"/>
      <c r="P2695" s="35"/>
      <c r="Q2695" s="33"/>
      <c r="R2695" s="34"/>
    </row>
    <row r="2696" spans="1:18" ht="15.75" customHeight="1">
      <c r="A2696" s="22"/>
      <c r="B2696" s="27" t="s">
        <v>30</v>
      </c>
      <c r="C2696" s="27">
        <v>1197831</v>
      </c>
      <c r="D2696" s="28">
        <v>44335</v>
      </c>
      <c r="E2696" s="27" t="s">
        <v>31</v>
      </c>
      <c r="F2696" s="27" t="s">
        <v>105</v>
      </c>
      <c r="G2696" s="27" t="s">
        <v>106</v>
      </c>
      <c r="H2696" s="27" t="s">
        <v>26</v>
      </c>
      <c r="I2696" s="29">
        <v>0.35000000000000003</v>
      </c>
      <c r="J2696" s="30">
        <v>2750</v>
      </c>
      <c r="K2696" s="31">
        <f t="shared" si="20"/>
        <v>962.50000000000011</v>
      </c>
      <c r="L2696" s="31">
        <f t="shared" si="21"/>
        <v>385.00000000000006</v>
      </c>
      <c r="M2696" s="32">
        <v>0.4</v>
      </c>
      <c r="O2696" s="37"/>
      <c r="P2696" s="35"/>
      <c r="Q2696" s="33"/>
      <c r="R2696" s="34"/>
    </row>
    <row r="2697" spans="1:18" ht="15.75" customHeight="1">
      <c r="A2697" s="22"/>
      <c r="B2697" s="27" t="s">
        <v>30</v>
      </c>
      <c r="C2697" s="27">
        <v>1197831</v>
      </c>
      <c r="D2697" s="28">
        <v>44335</v>
      </c>
      <c r="E2697" s="27" t="s">
        <v>31</v>
      </c>
      <c r="F2697" s="27" t="s">
        <v>105</v>
      </c>
      <c r="G2697" s="27" t="s">
        <v>106</v>
      </c>
      <c r="H2697" s="27" t="s">
        <v>27</v>
      </c>
      <c r="I2697" s="29">
        <v>0.35000000000000003</v>
      </c>
      <c r="J2697" s="30">
        <v>2250</v>
      </c>
      <c r="K2697" s="31">
        <f t="shared" si="20"/>
        <v>787.50000000000011</v>
      </c>
      <c r="L2697" s="31">
        <f t="shared" si="21"/>
        <v>315.00000000000006</v>
      </c>
      <c r="M2697" s="32">
        <v>0.4</v>
      </c>
      <c r="O2697" s="37"/>
      <c r="P2697" s="35"/>
      <c r="Q2697" s="33"/>
      <c r="R2697" s="34"/>
    </row>
    <row r="2698" spans="1:18" ht="15.75" customHeight="1">
      <c r="A2698" s="22"/>
      <c r="B2698" s="27" t="s">
        <v>30</v>
      </c>
      <c r="C2698" s="27">
        <v>1197831</v>
      </c>
      <c r="D2698" s="28">
        <v>44335</v>
      </c>
      <c r="E2698" s="27" t="s">
        <v>31</v>
      </c>
      <c r="F2698" s="27" t="s">
        <v>105</v>
      </c>
      <c r="G2698" s="27" t="s">
        <v>106</v>
      </c>
      <c r="H2698" s="27" t="s">
        <v>28</v>
      </c>
      <c r="I2698" s="29">
        <v>0.44999999999999996</v>
      </c>
      <c r="J2698" s="30">
        <v>2500</v>
      </c>
      <c r="K2698" s="31">
        <f t="shared" si="20"/>
        <v>1125</v>
      </c>
      <c r="L2698" s="31">
        <f t="shared" si="21"/>
        <v>393.75</v>
      </c>
      <c r="M2698" s="32">
        <v>0.35</v>
      </c>
      <c r="O2698" s="37"/>
      <c r="P2698" s="35"/>
      <c r="Q2698" s="33"/>
      <c r="R2698" s="34"/>
    </row>
    <row r="2699" spans="1:18" ht="15.75" customHeight="1">
      <c r="A2699" s="22"/>
      <c r="B2699" s="27" t="s">
        <v>30</v>
      </c>
      <c r="C2699" s="27">
        <v>1197831</v>
      </c>
      <c r="D2699" s="28">
        <v>44335</v>
      </c>
      <c r="E2699" s="27" t="s">
        <v>31</v>
      </c>
      <c r="F2699" s="27" t="s">
        <v>105</v>
      </c>
      <c r="G2699" s="27" t="s">
        <v>106</v>
      </c>
      <c r="H2699" s="27" t="s">
        <v>29</v>
      </c>
      <c r="I2699" s="29">
        <v>0.44999999999999996</v>
      </c>
      <c r="J2699" s="30">
        <v>3500</v>
      </c>
      <c r="K2699" s="31">
        <f t="shared" si="20"/>
        <v>1574.9999999999998</v>
      </c>
      <c r="L2699" s="31">
        <f t="shared" si="21"/>
        <v>630</v>
      </c>
      <c r="M2699" s="32">
        <v>0.4</v>
      </c>
      <c r="O2699" s="37"/>
      <c r="P2699" s="35"/>
      <c r="Q2699" s="33"/>
      <c r="R2699" s="34"/>
    </row>
    <row r="2700" spans="1:18" ht="15.75" customHeight="1">
      <c r="A2700" s="22"/>
      <c r="B2700" s="27" t="s">
        <v>30</v>
      </c>
      <c r="C2700" s="27">
        <v>1197831</v>
      </c>
      <c r="D2700" s="28">
        <v>44368</v>
      </c>
      <c r="E2700" s="27" t="s">
        <v>31</v>
      </c>
      <c r="F2700" s="27" t="s">
        <v>105</v>
      </c>
      <c r="G2700" s="27" t="s">
        <v>106</v>
      </c>
      <c r="H2700" s="27" t="s">
        <v>24</v>
      </c>
      <c r="I2700" s="29">
        <v>0.39999999999999997</v>
      </c>
      <c r="J2700" s="30">
        <v>6000</v>
      </c>
      <c r="K2700" s="31">
        <f t="shared" si="20"/>
        <v>2400</v>
      </c>
      <c r="L2700" s="31">
        <f t="shared" si="21"/>
        <v>960</v>
      </c>
      <c r="M2700" s="32">
        <v>0.4</v>
      </c>
      <c r="O2700" s="37"/>
      <c r="P2700" s="35"/>
      <c r="Q2700" s="33"/>
      <c r="R2700" s="34"/>
    </row>
    <row r="2701" spans="1:18" ht="15.75" customHeight="1">
      <c r="A2701" s="22"/>
      <c r="B2701" s="27" t="s">
        <v>30</v>
      </c>
      <c r="C2701" s="27">
        <v>1197831</v>
      </c>
      <c r="D2701" s="28">
        <v>44368</v>
      </c>
      <c r="E2701" s="27" t="s">
        <v>31</v>
      </c>
      <c r="F2701" s="27" t="s">
        <v>105</v>
      </c>
      <c r="G2701" s="27" t="s">
        <v>106</v>
      </c>
      <c r="H2701" s="27" t="s">
        <v>25</v>
      </c>
      <c r="I2701" s="29">
        <v>0.35000000000000003</v>
      </c>
      <c r="J2701" s="30">
        <v>3500</v>
      </c>
      <c r="K2701" s="31">
        <f t="shared" si="20"/>
        <v>1225.0000000000002</v>
      </c>
      <c r="L2701" s="31">
        <f t="shared" si="21"/>
        <v>428.75000000000006</v>
      </c>
      <c r="M2701" s="32">
        <v>0.35</v>
      </c>
      <c r="O2701" s="37"/>
      <c r="P2701" s="35"/>
      <c r="Q2701" s="33"/>
      <c r="R2701" s="34"/>
    </row>
    <row r="2702" spans="1:18" ht="15.75" customHeight="1">
      <c r="A2702" s="22"/>
      <c r="B2702" s="27" t="s">
        <v>30</v>
      </c>
      <c r="C2702" s="27">
        <v>1197831</v>
      </c>
      <c r="D2702" s="28">
        <v>44368</v>
      </c>
      <c r="E2702" s="27" t="s">
        <v>31</v>
      </c>
      <c r="F2702" s="27" t="s">
        <v>105</v>
      </c>
      <c r="G2702" s="27" t="s">
        <v>106</v>
      </c>
      <c r="H2702" s="27" t="s">
        <v>26</v>
      </c>
      <c r="I2702" s="29">
        <v>0.4</v>
      </c>
      <c r="J2702" s="30">
        <v>3250</v>
      </c>
      <c r="K2702" s="31">
        <f t="shared" si="20"/>
        <v>1300</v>
      </c>
      <c r="L2702" s="31">
        <f t="shared" si="21"/>
        <v>520</v>
      </c>
      <c r="M2702" s="32">
        <v>0.4</v>
      </c>
      <c r="O2702" s="37"/>
      <c r="P2702" s="35"/>
      <c r="Q2702" s="33"/>
      <c r="R2702" s="34"/>
    </row>
    <row r="2703" spans="1:18" ht="15.75" customHeight="1">
      <c r="A2703" s="22"/>
      <c r="B2703" s="27" t="s">
        <v>30</v>
      </c>
      <c r="C2703" s="27">
        <v>1197831</v>
      </c>
      <c r="D2703" s="28">
        <v>44368</v>
      </c>
      <c r="E2703" s="27" t="s">
        <v>31</v>
      </c>
      <c r="F2703" s="27" t="s">
        <v>105</v>
      </c>
      <c r="G2703" s="27" t="s">
        <v>106</v>
      </c>
      <c r="H2703" s="27" t="s">
        <v>27</v>
      </c>
      <c r="I2703" s="29">
        <v>0.4</v>
      </c>
      <c r="J2703" s="30">
        <v>3000</v>
      </c>
      <c r="K2703" s="31">
        <f t="shared" si="20"/>
        <v>1200</v>
      </c>
      <c r="L2703" s="31">
        <f t="shared" si="21"/>
        <v>480</v>
      </c>
      <c r="M2703" s="32">
        <v>0.4</v>
      </c>
      <c r="O2703" s="37"/>
      <c r="P2703" s="35"/>
      <c r="Q2703" s="33"/>
      <c r="R2703" s="34"/>
    </row>
    <row r="2704" spans="1:18" ht="15.75" customHeight="1">
      <c r="A2704" s="22"/>
      <c r="B2704" s="27" t="s">
        <v>30</v>
      </c>
      <c r="C2704" s="27">
        <v>1197831</v>
      </c>
      <c r="D2704" s="28">
        <v>44368</v>
      </c>
      <c r="E2704" s="27" t="s">
        <v>31</v>
      </c>
      <c r="F2704" s="27" t="s">
        <v>105</v>
      </c>
      <c r="G2704" s="27" t="s">
        <v>106</v>
      </c>
      <c r="H2704" s="27" t="s">
        <v>28</v>
      </c>
      <c r="I2704" s="29">
        <v>0.54999999999999993</v>
      </c>
      <c r="J2704" s="30">
        <v>3000</v>
      </c>
      <c r="K2704" s="31">
        <f t="shared" si="20"/>
        <v>1649.9999999999998</v>
      </c>
      <c r="L2704" s="31">
        <f t="shared" si="21"/>
        <v>577.49999999999989</v>
      </c>
      <c r="M2704" s="32">
        <v>0.35</v>
      </c>
      <c r="O2704" s="37"/>
      <c r="P2704" s="35"/>
      <c r="Q2704" s="33"/>
      <c r="R2704" s="34"/>
    </row>
    <row r="2705" spans="1:18" ht="15.75" customHeight="1">
      <c r="A2705" s="22"/>
      <c r="B2705" s="27" t="s">
        <v>30</v>
      </c>
      <c r="C2705" s="27">
        <v>1197831</v>
      </c>
      <c r="D2705" s="28">
        <v>44368</v>
      </c>
      <c r="E2705" s="27" t="s">
        <v>31</v>
      </c>
      <c r="F2705" s="27" t="s">
        <v>105</v>
      </c>
      <c r="G2705" s="27" t="s">
        <v>106</v>
      </c>
      <c r="H2705" s="27" t="s">
        <v>29</v>
      </c>
      <c r="I2705" s="29">
        <v>0.6</v>
      </c>
      <c r="J2705" s="30">
        <v>4750</v>
      </c>
      <c r="K2705" s="31">
        <f t="shared" si="20"/>
        <v>2850</v>
      </c>
      <c r="L2705" s="31">
        <f t="shared" si="21"/>
        <v>1140</v>
      </c>
      <c r="M2705" s="32">
        <v>0.4</v>
      </c>
      <c r="O2705" s="37"/>
      <c r="P2705" s="35"/>
      <c r="Q2705" s="33"/>
      <c r="R2705" s="34"/>
    </row>
    <row r="2706" spans="1:18" ht="15.75" customHeight="1">
      <c r="A2706" s="22"/>
      <c r="B2706" s="27" t="s">
        <v>30</v>
      </c>
      <c r="C2706" s="27">
        <v>1197831</v>
      </c>
      <c r="D2706" s="28">
        <v>44396</v>
      </c>
      <c r="E2706" s="27" t="s">
        <v>31</v>
      </c>
      <c r="F2706" s="27" t="s">
        <v>105</v>
      </c>
      <c r="G2706" s="27" t="s">
        <v>106</v>
      </c>
      <c r="H2706" s="27" t="s">
        <v>24</v>
      </c>
      <c r="I2706" s="29">
        <v>0.54999999999999993</v>
      </c>
      <c r="J2706" s="30">
        <v>7000</v>
      </c>
      <c r="K2706" s="31">
        <f t="shared" si="20"/>
        <v>3849.9999999999995</v>
      </c>
      <c r="L2706" s="31">
        <f t="shared" si="21"/>
        <v>1540</v>
      </c>
      <c r="M2706" s="32">
        <v>0.4</v>
      </c>
      <c r="O2706" s="37"/>
      <c r="P2706" s="35"/>
      <c r="Q2706" s="33"/>
      <c r="R2706" s="34"/>
    </row>
    <row r="2707" spans="1:18" ht="15.75" customHeight="1">
      <c r="A2707" s="22"/>
      <c r="B2707" s="27" t="s">
        <v>30</v>
      </c>
      <c r="C2707" s="27">
        <v>1197831</v>
      </c>
      <c r="D2707" s="28">
        <v>44396</v>
      </c>
      <c r="E2707" s="27" t="s">
        <v>31</v>
      </c>
      <c r="F2707" s="27" t="s">
        <v>105</v>
      </c>
      <c r="G2707" s="27" t="s">
        <v>106</v>
      </c>
      <c r="H2707" s="27" t="s">
        <v>25</v>
      </c>
      <c r="I2707" s="29">
        <v>0.5</v>
      </c>
      <c r="J2707" s="30">
        <v>4500</v>
      </c>
      <c r="K2707" s="31">
        <f t="shared" si="20"/>
        <v>2250</v>
      </c>
      <c r="L2707" s="31">
        <f t="shared" si="21"/>
        <v>787.5</v>
      </c>
      <c r="M2707" s="32">
        <v>0.35</v>
      </c>
      <c r="O2707" s="37"/>
      <c r="P2707" s="35"/>
      <c r="Q2707" s="33"/>
      <c r="R2707" s="34"/>
    </row>
    <row r="2708" spans="1:18" ht="15.75" customHeight="1">
      <c r="A2708" s="22"/>
      <c r="B2708" s="27" t="s">
        <v>30</v>
      </c>
      <c r="C2708" s="27">
        <v>1197831</v>
      </c>
      <c r="D2708" s="28">
        <v>44396</v>
      </c>
      <c r="E2708" s="27" t="s">
        <v>31</v>
      </c>
      <c r="F2708" s="27" t="s">
        <v>105</v>
      </c>
      <c r="G2708" s="27" t="s">
        <v>106</v>
      </c>
      <c r="H2708" s="27" t="s">
        <v>26</v>
      </c>
      <c r="I2708" s="29">
        <v>0.45</v>
      </c>
      <c r="J2708" s="30">
        <v>3750</v>
      </c>
      <c r="K2708" s="31">
        <f t="shared" si="20"/>
        <v>1687.5</v>
      </c>
      <c r="L2708" s="31">
        <f t="shared" si="21"/>
        <v>675</v>
      </c>
      <c r="M2708" s="32">
        <v>0.4</v>
      </c>
      <c r="O2708" s="37"/>
      <c r="P2708" s="35"/>
      <c r="Q2708" s="33"/>
      <c r="R2708" s="34"/>
    </row>
    <row r="2709" spans="1:18" ht="15.75" customHeight="1">
      <c r="A2709" s="22"/>
      <c r="B2709" s="27" t="s">
        <v>30</v>
      </c>
      <c r="C2709" s="27">
        <v>1197831</v>
      </c>
      <c r="D2709" s="28">
        <v>44396</v>
      </c>
      <c r="E2709" s="27" t="s">
        <v>31</v>
      </c>
      <c r="F2709" s="27" t="s">
        <v>105</v>
      </c>
      <c r="G2709" s="27" t="s">
        <v>106</v>
      </c>
      <c r="H2709" s="27" t="s">
        <v>27</v>
      </c>
      <c r="I2709" s="29">
        <v>0.45</v>
      </c>
      <c r="J2709" s="30">
        <v>3250</v>
      </c>
      <c r="K2709" s="31">
        <f t="shared" si="20"/>
        <v>1462.5</v>
      </c>
      <c r="L2709" s="31">
        <f t="shared" si="21"/>
        <v>585</v>
      </c>
      <c r="M2709" s="32">
        <v>0.4</v>
      </c>
      <c r="O2709" s="37"/>
      <c r="P2709" s="35"/>
      <c r="Q2709" s="33"/>
      <c r="R2709" s="34"/>
    </row>
    <row r="2710" spans="1:18" ht="15.75" customHeight="1">
      <c r="A2710" s="22"/>
      <c r="B2710" s="27" t="s">
        <v>30</v>
      </c>
      <c r="C2710" s="27">
        <v>1197831</v>
      </c>
      <c r="D2710" s="28">
        <v>44396</v>
      </c>
      <c r="E2710" s="27" t="s">
        <v>31</v>
      </c>
      <c r="F2710" s="27" t="s">
        <v>105</v>
      </c>
      <c r="G2710" s="27" t="s">
        <v>106</v>
      </c>
      <c r="H2710" s="27" t="s">
        <v>28</v>
      </c>
      <c r="I2710" s="29">
        <v>0.6</v>
      </c>
      <c r="J2710" s="30">
        <v>3500</v>
      </c>
      <c r="K2710" s="31">
        <f t="shared" si="20"/>
        <v>2100</v>
      </c>
      <c r="L2710" s="31">
        <f t="shared" si="21"/>
        <v>735</v>
      </c>
      <c r="M2710" s="32">
        <v>0.35</v>
      </c>
      <c r="O2710" s="37"/>
      <c r="P2710" s="35"/>
      <c r="Q2710" s="33"/>
      <c r="R2710" s="34"/>
    </row>
    <row r="2711" spans="1:18" ht="15.75" customHeight="1">
      <c r="A2711" s="22"/>
      <c r="B2711" s="27" t="s">
        <v>30</v>
      </c>
      <c r="C2711" s="27">
        <v>1197831</v>
      </c>
      <c r="D2711" s="28">
        <v>44396</v>
      </c>
      <c r="E2711" s="27" t="s">
        <v>31</v>
      </c>
      <c r="F2711" s="27" t="s">
        <v>105</v>
      </c>
      <c r="G2711" s="27" t="s">
        <v>106</v>
      </c>
      <c r="H2711" s="27" t="s">
        <v>29</v>
      </c>
      <c r="I2711" s="29">
        <v>0.65</v>
      </c>
      <c r="J2711" s="30">
        <v>5250</v>
      </c>
      <c r="K2711" s="31">
        <f t="shared" si="20"/>
        <v>3412.5</v>
      </c>
      <c r="L2711" s="31">
        <f t="shared" si="21"/>
        <v>1365</v>
      </c>
      <c r="M2711" s="32">
        <v>0.4</v>
      </c>
      <c r="O2711" s="37"/>
      <c r="P2711" s="35"/>
      <c r="Q2711" s="33"/>
      <c r="R2711" s="34"/>
    </row>
    <row r="2712" spans="1:18" ht="15.75" customHeight="1">
      <c r="A2712" s="22"/>
      <c r="B2712" s="27" t="s">
        <v>30</v>
      </c>
      <c r="C2712" s="27">
        <v>1197831</v>
      </c>
      <c r="D2712" s="28">
        <v>44428</v>
      </c>
      <c r="E2712" s="27" t="s">
        <v>31</v>
      </c>
      <c r="F2712" s="27" t="s">
        <v>105</v>
      </c>
      <c r="G2712" s="27" t="s">
        <v>106</v>
      </c>
      <c r="H2712" s="27" t="s">
        <v>24</v>
      </c>
      <c r="I2712" s="29">
        <v>0.6</v>
      </c>
      <c r="J2712" s="30">
        <v>6750</v>
      </c>
      <c r="K2712" s="31">
        <f t="shared" si="20"/>
        <v>4050</v>
      </c>
      <c r="L2712" s="31">
        <f t="shared" si="21"/>
        <v>1620</v>
      </c>
      <c r="M2712" s="32">
        <v>0.4</v>
      </c>
      <c r="O2712" s="37"/>
      <c r="P2712" s="35"/>
      <c r="Q2712" s="33"/>
      <c r="R2712" s="34"/>
    </row>
    <row r="2713" spans="1:18" ht="15.75" customHeight="1">
      <c r="A2713" s="22"/>
      <c r="B2713" s="27" t="s">
        <v>30</v>
      </c>
      <c r="C2713" s="27">
        <v>1197831</v>
      </c>
      <c r="D2713" s="28">
        <v>44428</v>
      </c>
      <c r="E2713" s="27" t="s">
        <v>31</v>
      </c>
      <c r="F2713" s="27" t="s">
        <v>105</v>
      </c>
      <c r="G2713" s="27" t="s">
        <v>106</v>
      </c>
      <c r="H2713" s="27" t="s">
        <v>25</v>
      </c>
      <c r="I2713" s="29">
        <v>0.55000000000000004</v>
      </c>
      <c r="J2713" s="30">
        <v>4500</v>
      </c>
      <c r="K2713" s="31">
        <f t="shared" si="20"/>
        <v>2475</v>
      </c>
      <c r="L2713" s="31">
        <f t="shared" si="21"/>
        <v>866.25</v>
      </c>
      <c r="M2713" s="32">
        <v>0.35</v>
      </c>
      <c r="O2713" s="37"/>
      <c r="P2713" s="35"/>
      <c r="Q2713" s="33"/>
      <c r="R2713" s="34"/>
    </row>
    <row r="2714" spans="1:18" ht="15.75" customHeight="1">
      <c r="A2714" s="22"/>
      <c r="B2714" s="27" t="s">
        <v>30</v>
      </c>
      <c r="C2714" s="27">
        <v>1197831</v>
      </c>
      <c r="D2714" s="28">
        <v>44428</v>
      </c>
      <c r="E2714" s="27" t="s">
        <v>31</v>
      </c>
      <c r="F2714" s="27" t="s">
        <v>105</v>
      </c>
      <c r="G2714" s="27" t="s">
        <v>106</v>
      </c>
      <c r="H2714" s="27" t="s">
        <v>26</v>
      </c>
      <c r="I2714" s="29">
        <v>0.5</v>
      </c>
      <c r="J2714" s="30">
        <v>3750</v>
      </c>
      <c r="K2714" s="31">
        <f t="shared" si="20"/>
        <v>1875</v>
      </c>
      <c r="L2714" s="31">
        <f t="shared" si="21"/>
        <v>750</v>
      </c>
      <c r="M2714" s="32">
        <v>0.4</v>
      </c>
      <c r="O2714" s="37"/>
      <c r="P2714" s="35"/>
      <c r="Q2714" s="33"/>
      <c r="R2714" s="34"/>
    </row>
    <row r="2715" spans="1:18" ht="15.75" customHeight="1">
      <c r="A2715" s="22"/>
      <c r="B2715" s="27" t="s">
        <v>30</v>
      </c>
      <c r="C2715" s="27">
        <v>1197831</v>
      </c>
      <c r="D2715" s="28">
        <v>44428</v>
      </c>
      <c r="E2715" s="27" t="s">
        <v>31</v>
      </c>
      <c r="F2715" s="27" t="s">
        <v>105</v>
      </c>
      <c r="G2715" s="27" t="s">
        <v>106</v>
      </c>
      <c r="H2715" s="27" t="s">
        <v>27</v>
      </c>
      <c r="I2715" s="29">
        <v>0.4</v>
      </c>
      <c r="J2715" s="30">
        <v>3250</v>
      </c>
      <c r="K2715" s="31">
        <f t="shared" si="20"/>
        <v>1300</v>
      </c>
      <c r="L2715" s="31">
        <f t="shared" si="21"/>
        <v>520</v>
      </c>
      <c r="M2715" s="32">
        <v>0.4</v>
      </c>
      <c r="O2715" s="37"/>
      <c r="P2715" s="35"/>
      <c r="Q2715" s="33"/>
      <c r="R2715" s="34"/>
    </row>
    <row r="2716" spans="1:18" ht="15.75" customHeight="1">
      <c r="A2716" s="22"/>
      <c r="B2716" s="27" t="s">
        <v>30</v>
      </c>
      <c r="C2716" s="27">
        <v>1197831</v>
      </c>
      <c r="D2716" s="28">
        <v>44428</v>
      </c>
      <c r="E2716" s="27" t="s">
        <v>31</v>
      </c>
      <c r="F2716" s="27" t="s">
        <v>105</v>
      </c>
      <c r="G2716" s="27" t="s">
        <v>106</v>
      </c>
      <c r="H2716" s="27" t="s">
        <v>28</v>
      </c>
      <c r="I2716" s="29">
        <v>0.5</v>
      </c>
      <c r="J2716" s="30">
        <v>3000</v>
      </c>
      <c r="K2716" s="31">
        <f t="shared" si="20"/>
        <v>1500</v>
      </c>
      <c r="L2716" s="31">
        <f t="shared" si="21"/>
        <v>525</v>
      </c>
      <c r="M2716" s="32">
        <v>0.35</v>
      </c>
      <c r="O2716" s="37"/>
      <c r="P2716" s="35"/>
      <c r="Q2716" s="33"/>
      <c r="R2716" s="34"/>
    </row>
    <row r="2717" spans="1:18" ht="15.75" customHeight="1">
      <c r="A2717" s="22"/>
      <c r="B2717" s="27" t="s">
        <v>30</v>
      </c>
      <c r="C2717" s="27">
        <v>1197831</v>
      </c>
      <c r="D2717" s="28">
        <v>44428</v>
      </c>
      <c r="E2717" s="27" t="s">
        <v>31</v>
      </c>
      <c r="F2717" s="27" t="s">
        <v>105</v>
      </c>
      <c r="G2717" s="27" t="s">
        <v>106</v>
      </c>
      <c r="H2717" s="27" t="s">
        <v>29</v>
      </c>
      <c r="I2717" s="29">
        <v>0.55000000000000004</v>
      </c>
      <c r="J2717" s="30">
        <v>4750</v>
      </c>
      <c r="K2717" s="31">
        <f t="shared" si="20"/>
        <v>2612.5</v>
      </c>
      <c r="L2717" s="31">
        <f t="shared" si="21"/>
        <v>1045</v>
      </c>
      <c r="M2717" s="32">
        <v>0.4</v>
      </c>
      <c r="O2717" s="37"/>
      <c r="P2717" s="35"/>
      <c r="Q2717" s="33"/>
      <c r="R2717" s="34"/>
    </row>
    <row r="2718" spans="1:18" ht="15.75" customHeight="1">
      <c r="A2718" s="22"/>
      <c r="B2718" s="27" t="s">
        <v>30</v>
      </c>
      <c r="C2718" s="27">
        <v>1197831</v>
      </c>
      <c r="D2718" s="28">
        <v>44458</v>
      </c>
      <c r="E2718" s="27" t="s">
        <v>31</v>
      </c>
      <c r="F2718" s="27" t="s">
        <v>105</v>
      </c>
      <c r="G2718" s="27" t="s">
        <v>106</v>
      </c>
      <c r="H2718" s="27" t="s">
        <v>24</v>
      </c>
      <c r="I2718" s="29">
        <v>0.5</v>
      </c>
      <c r="J2718" s="30">
        <v>5750</v>
      </c>
      <c r="K2718" s="31">
        <f t="shared" si="20"/>
        <v>2875</v>
      </c>
      <c r="L2718" s="31">
        <f t="shared" si="21"/>
        <v>1150</v>
      </c>
      <c r="M2718" s="32">
        <v>0.4</v>
      </c>
      <c r="O2718" s="37"/>
      <c r="P2718" s="35"/>
      <c r="Q2718" s="33"/>
      <c r="R2718" s="34"/>
    </row>
    <row r="2719" spans="1:18" ht="15.75" customHeight="1">
      <c r="A2719" s="22"/>
      <c r="B2719" s="27" t="s">
        <v>30</v>
      </c>
      <c r="C2719" s="27">
        <v>1197831</v>
      </c>
      <c r="D2719" s="28">
        <v>44458</v>
      </c>
      <c r="E2719" s="27" t="s">
        <v>31</v>
      </c>
      <c r="F2719" s="27" t="s">
        <v>105</v>
      </c>
      <c r="G2719" s="27" t="s">
        <v>106</v>
      </c>
      <c r="H2719" s="27" t="s">
        <v>25</v>
      </c>
      <c r="I2719" s="29">
        <v>0.40000000000000013</v>
      </c>
      <c r="J2719" s="30">
        <v>3750</v>
      </c>
      <c r="K2719" s="31">
        <f t="shared" si="20"/>
        <v>1500.0000000000005</v>
      </c>
      <c r="L2719" s="31">
        <f t="shared" si="21"/>
        <v>525.00000000000011</v>
      </c>
      <c r="M2719" s="32">
        <v>0.35</v>
      </c>
      <c r="O2719" s="37"/>
      <c r="P2719" s="35"/>
      <c r="Q2719" s="33"/>
      <c r="R2719" s="34"/>
    </row>
    <row r="2720" spans="1:18" ht="15.75" customHeight="1">
      <c r="A2720" s="22"/>
      <c r="B2720" s="27" t="s">
        <v>30</v>
      </c>
      <c r="C2720" s="27">
        <v>1197831</v>
      </c>
      <c r="D2720" s="28">
        <v>44458</v>
      </c>
      <c r="E2720" s="27" t="s">
        <v>31</v>
      </c>
      <c r="F2720" s="27" t="s">
        <v>105</v>
      </c>
      <c r="G2720" s="27" t="s">
        <v>106</v>
      </c>
      <c r="H2720" s="27" t="s">
        <v>26</v>
      </c>
      <c r="I2720" s="29">
        <v>0.15000000000000008</v>
      </c>
      <c r="J2720" s="30">
        <v>2750</v>
      </c>
      <c r="K2720" s="31">
        <f t="shared" si="20"/>
        <v>412.50000000000023</v>
      </c>
      <c r="L2720" s="31">
        <f t="shared" si="21"/>
        <v>165.00000000000011</v>
      </c>
      <c r="M2720" s="32">
        <v>0.4</v>
      </c>
      <c r="O2720" s="37"/>
      <c r="P2720" s="35"/>
      <c r="Q2720" s="33"/>
      <c r="R2720" s="34"/>
    </row>
    <row r="2721" spans="1:18" ht="15.75" customHeight="1">
      <c r="A2721" s="22"/>
      <c r="B2721" s="27" t="s">
        <v>30</v>
      </c>
      <c r="C2721" s="27">
        <v>1197831</v>
      </c>
      <c r="D2721" s="28">
        <v>44458</v>
      </c>
      <c r="E2721" s="27" t="s">
        <v>31</v>
      </c>
      <c r="F2721" s="27" t="s">
        <v>105</v>
      </c>
      <c r="G2721" s="27" t="s">
        <v>106</v>
      </c>
      <c r="H2721" s="27" t="s">
        <v>27</v>
      </c>
      <c r="I2721" s="29">
        <v>0.15000000000000008</v>
      </c>
      <c r="J2721" s="30">
        <v>2500</v>
      </c>
      <c r="K2721" s="31">
        <f t="shared" si="20"/>
        <v>375.00000000000017</v>
      </c>
      <c r="L2721" s="31">
        <f t="shared" si="21"/>
        <v>150.00000000000009</v>
      </c>
      <c r="M2721" s="32">
        <v>0.4</v>
      </c>
      <c r="O2721" s="37"/>
      <c r="P2721" s="35"/>
      <c r="Q2721" s="33"/>
      <c r="R2721" s="34"/>
    </row>
    <row r="2722" spans="1:18" ht="15.75" customHeight="1">
      <c r="A2722" s="22"/>
      <c r="B2722" s="27" t="s">
        <v>30</v>
      </c>
      <c r="C2722" s="27">
        <v>1197831</v>
      </c>
      <c r="D2722" s="28">
        <v>44458</v>
      </c>
      <c r="E2722" s="27" t="s">
        <v>31</v>
      </c>
      <c r="F2722" s="27" t="s">
        <v>105</v>
      </c>
      <c r="G2722" s="27" t="s">
        <v>106</v>
      </c>
      <c r="H2722" s="27" t="s">
        <v>28</v>
      </c>
      <c r="I2722" s="29">
        <v>0.25000000000000006</v>
      </c>
      <c r="J2722" s="30">
        <v>2500</v>
      </c>
      <c r="K2722" s="31">
        <f t="shared" si="20"/>
        <v>625.00000000000011</v>
      </c>
      <c r="L2722" s="31">
        <f t="shared" si="21"/>
        <v>218.75000000000003</v>
      </c>
      <c r="M2722" s="32">
        <v>0.35</v>
      </c>
      <c r="O2722" s="37"/>
      <c r="P2722" s="35"/>
      <c r="Q2722" s="33"/>
      <c r="R2722" s="34"/>
    </row>
    <row r="2723" spans="1:18" ht="15.75" customHeight="1">
      <c r="A2723" s="22"/>
      <c r="B2723" s="27" t="s">
        <v>30</v>
      </c>
      <c r="C2723" s="27">
        <v>1197831</v>
      </c>
      <c r="D2723" s="28">
        <v>44458</v>
      </c>
      <c r="E2723" s="27" t="s">
        <v>31</v>
      </c>
      <c r="F2723" s="27" t="s">
        <v>105</v>
      </c>
      <c r="G2723" s="27" t="s">
        <v>106</v>
      </c>
      <c r="H2723" s="27" t="s">
        <v>29</v>
      </c>
      <c r="I2723" s="29">
        <v>0.3000000000000001</v>
      </c>
      <c r="J2723" s="30">
        <v>3500</v>
      </c>
      <c r="K2723" s="31">
        <f t="shared" si="20"/>
        <v>1050.0000000000005</v>
      </c>
      <c r="L2723" s="31">
        <f t="shared" si="21"/>
        <v>420.00000000000023</v>
      </c>
      <c r="M2723" s="32">
        <v>0.4</v>
      </c>
      <c r="O2723" s="37"/>
      <c r="P2723" s="35"/>
      <c r="Q2723" s="33"/>
      <c r="R2723" s="34"/>
    </row>
    <row r="2724" spans="1:18" ht="15.75" customHeight="1">
      <c r="A2724" s="22"/>
      <c r="B2724" s="27" t="s">
        <v>30</v>
      </c>
      <c r="C2724" s="27">
        <v>1197831</v>
      </c>
      <c r="D2724" s="28">
        <v>44490</v>
      </c>
      <c r="E2724" s="27" t="s">
        <v>31</v>
      </c>
      <c r="F2724" s="27" t="s">
        <v>105</v>
      </c>
      <c r="G2724" s="27" t="s">
        <v>106</v>
      </c>
      <c r="H2724" s="27" t="s">
        <v>24</v>
      </c>
      <c r="I2724" s="29">
        <v>0.3000000000000001</v>
      </c>
      <c r="J2724" s="30">
        <v>5250</v>
      </c>
      <c r="K2724" s="31">
        <f t="shared" si="20"/>
        <v>1575.0000000000005</v>
      </c>
      <c r="L2724" s="31">
        <f t="shared" si="21"/>
        <v>630.00000000000023</v>
      </c>
      <c r="M2724" s="32">
        <v>0.4</v>
      </c>
      <c r="O2724" s="37"/>
      <c r="P2724" s="35"/>
      <c r="Q2724" s="33"/>
      <c r="R2724" s="34"/>
    </row>
    <row r="2725" spans="1:18" ht="15.75" customHeight="1">
      <c r="A2725" s="22"/>
      <c r="B2725" s="27" t="s">
        <v>30</v>
      </c>
      <c r="C2725" s="27">
        <v>1197831</v>
      </c>
      <c r="D2725" s="28">
        <v>44490</v>
      </c>
      <c r="E2725" s="27" t="s">
        <v>31</v>
      </c>
      <c r="F2725" s="27" t="s">
        <v>105</v>
      </c>
      <c r="G2725" s="27" t="s">
        <v>106</v>
      </c>
      <c r="H2725" s="27" t="s">
        <v>25</v>
      </c>
      <c r="I2725" s="29">
        <v>0.20000000000000012</v>
      </c>
      <c r="J2725" s="30">
        <v>3500</v>
      </c>
      <c r="K2725" s="31">
        <f t="shared" si="20"/>
        <v>700.00000000000045</v>
      </c>
      <c r="L2725" s="31">
        <f t="shared" si="21"/>
        <v>245.00000000000014</v>
      </c>
      <c r="M2725" s="32">
        <v>0.35</v>
      </c>
      <c r="O2725" s="37"/>
      <c r="P2725" s="35"/>
      <c r="Q2725" s="33"/>
      <c r="R2725" s="34"/>
    </row>
    <row r="2726" spans="1:18" ht="15.75" customHeight="1">
      <c r="A2726" s="22"/>
      <c r="B2726" s="27" t="s">
        <v>30</v>
      </c>
      <c r="C2726" s="27">
        <v>1197831</v>
      </c>
      <c r="D2726" s="28">
        <v>44490</v>
      </c>
      <c r="E2726" s="27" t="s">
        <v>31</v>
      </c>
      <c r="F2726" s="27" t="s">
        <v>105</v>
      </c>
      <c r="G2726" s="27" t="s">
        <v>106</v>
      </c>
      <c r="H2726" s="27" t="s">
        <v>26</v>
      </c>
      <c r="I2726" s="29">
        <v>0.20000000000000012</v>
      </c>
      <c r="J2726" s="30">
        <v>2250</v>
      </c>
      <c r="K2726" s="31">
        <f t="shared" si="20"/>
        <v>450.00000000000028</v>
      </c>
      <c r="L2726" s="31">
        <f t="shared" si="21"/>
        <v>180.00000000000011</v>
      </c>
      <c r="M2726" s="32">
        <v>0.4</v>
      </c>
      <c r="O2726" s="37"/>
      <c r="P2726" s="35"/>
      <c r="Q2726" s="33"/>
      <c r="R2726" s="34"/>
    </row>
    <row r="2727" spans="1:18" ht="15.75" customHeight="1">
      <c r="A2727" s="22"/>
      <c r="B2727" s="27" t="s">
        <v>30</v>
      </c>
      <c r="C2727" s="27">
        <v>1197831</v>
      </c>
      <c r="D2727" s="28">
        <v>44490</v>
      </c>
      <c r="E2727" s="27" t="s">
        <v>31</v>
      </c>
      <c r="F2727" s="27" t="s">
        <v>105</v>
      </c>
      <c r="G2727" s="27" t="s">
        <v>106</v>
      </c>
      <c r="H2727" s="27" t="s">
        <v>27</v>
      </c>
      <c r="I2727" s="29">
        <v>0.20000000000000012</v>
      </c>
      <c r="J2727" s="30">
        <v>2000</v>
      </c>
      <c r="K2727" s="31">
        <f t="shared" si="20"/>
        <v>400.00000000000023</v>
      </c>
      <c r="L2727" s="31">
        <f t="shared" si="21"/>
        <v>160.00000000000011</v>
      </c>
      <c r="M2727" s="32">
        <v>0.4</v>
      </c>
      <c r="O2727" s="37"/>
      <c r="P2727" s="35"/>
      <c r="Q2727" s="33"/>
      <c r="R2727" s="34"/>
    </row>
    <row r="2728" spans="1:18" ht="15.75" customHeight="1">
      <c r="A2728" s="22"/>
      <c r="B2728" s="27" t="s">
        <v>30</v>
      </c>
      <c r="C2728" s="27">
        <v>1197831</v>
      </c>
      <c r="D2728" s="28">
        <v>44490</v>
      </c>
      <c r="E2728" s="27" t="s">
        <v>31</v>
      </c>
      <c r="F2728" s="27" t="s">
        <v>105</v>
      </c>
      <c r="G2728" s="27" t="s">
        <v>106</v>
      </c>
      <c r="H2728" s="27" t="s">
        <v>28</v>
      </c>
      <c r="I2728" s="29">
        <v>0.3000000000000001</v>
      </c>
      <c r="J2728" s="30">
        <v>2000</v>
      </c>
      <c r="K2728" s="31">
        <f t="shared" si="20"/>
        <v>600.00000000000023</v>
      </c>
      <c r="L2728" s="31">
        <f t="shared" si="21"/>
        <v>210.00000000000006</v>
      </c>
      <c r="M2728" s="32">
        <v>0.35</v>
      </c>
      <c r="O2728" s="37"/>
      <c r="P2728" s="35"/>
      <c r="Q2728" s="33"/>
      <c r="R2728" s="34"/>
    </row>
    <row r="2729" spans="1:18" ht="15.75" customHeight="1">
      <c r="A2729" s="22"/>
      <c r="B2729" s="27" t="s">
        <v>30</v>
      </c>
      <c r="C2729" s="27">
        <v>1197831</v>
      </c>
      <c r="D2729" s="28">
        <v>44490</v>
      </c>
      <c r="E2729" s="27" t="s">
        <v>31</v>
      </c>
      <c r="F2729" s="27" t="s">
        <v>105</v>
      </c>
      <c r="G2729" s="27" t="s">
        <v>106</v>
      </c>
      <c r="H2729" s="27" t="s">
        <v>29</v>
      </c>
      <c r="I2729" s="29">
        <v>0.30000000000000004</v>
      </c>
      <c r="J2729" s="30">
        <v>3250</v>
      </c>
      <c r="K2729" s="31">
        <f t="shared" si="20"/>
        <v>975.00000000000011</v>
      </c>
      <c r="L2729" s="31">
        <f t="shared" si="21"/>
        <v>390.00000000000006</v>
      </c>
      <c r="M2729" s="32">
        <v>0.4</v>
      </c>
      <c r="O2729" s="37"/>
      <c r="P2729" s="35"/>
      <c r="Q2729" s="33"/>
      <c r="R2729" s="34"/>
    </row>
    <row r="2730" spans="1:18" ht="15.75" customHeight="1">
      <c r="A2730" s="22"/>
      <c r="B2730" s="27" t="s">
        <v>30</v>
      </c>
      <c r="C2730" s="27">
        <v>1197831</v>
      </c>
      <c r="D2730" s="28">
        <v>44520</v>
      </c>
      <c r="E2730" s="27" t="s">
        <v>31</v>
      </c>
      <c r="F2730" s="27" t="s">
        <v>105</v>
      </c>
      <c r="G2730" s="27" t="s">
        <v>106</v>
      </c>
      <c r="H2730" s="27" t="s">
        <v>24</v>
      </c>
      <c r="I2730" s="29">
        <v>0.25000000000000011</v>
      </c>
      <c r="J2730" s="30">
        <v>4750</v>
      </c>
      <c r="K2730" s="31">
        <f t="shared" si="20"/>
        <v>1187.5000000000005</v>
      </c>
      <c r="L2730" s="31">
        <f t="shared" si="21"/>
        <v>475.00000000000023</v>
      </c>
      <c r="M2730" s="32">
        <v>0.4</v>
      </c>
      <c r="O2730" s="37"/>
      <c r="P2730" s="35"/>
      <c r="Q2730" s="33"/>
      <c r="R2730" s="34"/>
    </row>
    <row r="2731" spans="1:18" ht="15.75" customHeight="1">
      <c r="A2731" s="22"/>
      <c r="B2731" s="27" t="s">
        <v>30</v>
      </c>
      <c r="C2731" s="27">
        <v>1197831</v>
      </c>
      <c r="D2731" s="28">
        <v>44520</v>
      </c>
      <c r="E2731" s="27" t="s">
        <v>31</v>
      </c>
      <c r="F2731" s="27" t="s">
        <v>105</v>
      </c>
      <c r="G2731" s="27" t="s">
        <v>106</v>
      </c>
      <c r="H2731" s="27" t="s">
        <v>25</v>
      </c>
      <c r="I2731" s="29">
        <v>0.15000000000000013</v>
      </c>
      <c r="J2731" s="30">
        <v>3000</v>
      </c>
      <c r="K2731" s="31">
        <f t="shared" si="20"/>
        <v>450.0000000000004</v>
      </c>
      <c r="L2731" s="31">
        <f t="shared" si="21"/>
        <v>157.50000000000014</v>
      </c>
      <c r="M2731" s="32">
        <v>0.35</v>
      </c>
      <c r="O2731" s="37"/>
      <c r="P2731" s="35"/>
      <c r="Q2731" s="33"/>
      <c r="R2731" s="34"/>
    </row>
    <row r="2732" spans="1:18" ht="15.75" customHeight="1">
      <c r="A2732" s="22"/>
      <c r="B2732" s="27" t="s">
        <v>30</v>
      </c>
      <c r="C2732" s="27">
        <v>1197831</v>
      </c>
      <c r="D2732" s="28">
        <v>44520</v>
      </c>
      <c r="E2732" s="27" t="s">
        <v>31</v>
      </c>
      <c r="F2732" s="27" t="s">
        <v>105</v>
      </c>
      <c r="G2732" s="27" t="s">
        <v>106</v>
      </c>
      <c r="H2732" s="27" t="s">
        <v>26</v>
      </c>
      <c r="I2732" s="29">
        <v>0.25000000000000017</v>
      </c>
      <c r="J2732" s="30">
        <v>2450</v>
      </c>
      <c r="K2732" s="31">
        <f t="shared" si="20"/>
        <v>612.50000000000045</v>
      </c>
      <c r="L2732" s="31">
        <f t="shared" si="21"/>
        <v>245.0000000000002</v>
      </c>
      <c r="M2732" s="32">
        <v>0.4</v>
      </c>
      <c r="O2732" s="37"/>
      <c r="P2732" s="35"/>
      <c r="Q2732" s="33"/>
      <c r="R2732" s="34"/>
    </row>
    <row r="2733" spans="1:18" ht="15.75" customHeight="1">
      <c r="A2733" s="22"/>
      <c r="B2733" s="27" t="s">
        <v>30</v>
      </c>
      <c r="C2733" s="27">
        <v>1197831</v>
      </c>
      <c r="D2733" s="28">
        <v>44520</v>
      </c>
      <c r="E2733" s="27" t="s">
        <v>31</v>
      </c>
      <c r="F2733" s="27" t="s">
        <v>105</v>
      </c>
      <c r="G2733" s="27" t="s">
        <v>106</v>
      </c>
      <c r="H2733" s="27" t="s">
        <v>27</v>
      </c>
      <c r="I2733" s="29">
        <v>0.55000000000000016</v>
      </c>
      <c r="J2733" s="30">
        <v>3000</v>
      </c>
      <c r="K2733" s="31">
        <f t="shared" si="20"/>
        <v>1650.0000000000005</v>
      </c>
      <c r="L2733" s="31">
        <f t="shared" si="21"/>
        <v>660.00000000000023</v>
      </c>
      <c r="M2733" s="32">
        <v>0.4</v>
      </c>
      <c r="O2733" s="37"/>
      <c r="P2733" s="35"/>
      <c r="Q2733" s="33"/>
      <c r="R2733" s="34"/>
    </row>
    <row r="2734" spans="1:18" ht="15.75" customHeight="1">
      <c r="A2734" s="22"/>
      <c r="B2734" s="27" t="s">
        <v>30</v>
      </c>
      <c r="C2734" s="27">
        <v>1197831</v>
      </c>
      <c r="D2734" s="28">
        <v>44520</v>
      </c>
      <c r="E2734" s="27" t="s">
        <v>31</v>
      </c>
      <c r="F2734" s="27" t="s">
        <v>105</v>
      </c>
      <c r="G2734" s="27" t="s">
        <v>106</v>
      </c>
      <c r="H2734" s="27" t="s">
        <v>28</v>
      </c>
      <c r="I2734" s="29">
        <v>0.75000000000000011</v>
      </c>
      <c r="J2734" s="30">
        <v>2750</v>
      </c>
      <c r="K2734" s="31">
        <f t="shared" si="20"/>
        <v>2062.5000000000005</v>
      </c>
      <c r="L2734" s="31">
        <f t="shared" si="21"/>
        <v>721.87500000000011</v>
      </c>
      <c r="M2734" s="32">
        <v>0.35</v>
      </c>
      <c r="O2734" s="37"/>
      <c r="P2734" s="35"/>
      <c r="Q2734" s="33"/>
      <c r="R2734" s="34"/>
    </row>
    <row r="2735" spans="1:18" ht="15.75" customHeight="1">
      <c r="A2735" s="22"/>
      <c r="B2735" s="27" t="s">
        <v>30</v>
      </c>
      <c r="C2735" s="27">
        <v>1197831</v>
      </c>
      <c r="D2735" s="28">
        <v>44520</v>
      </c>
      <c r="E2735" s="27" t="s">
        <v>31</v>
      </c>
      <c r="F2735" s="27" t="s">
        <v>105</v>
      </c>
      <c r="G2735" s="27" t="s">
        <v>106</v>
      </c>
      <c r="H2735" s="27" t="s">
        <v>29</v>
      </c>
      <c r="I2735" s="29">
        <v>0.75</v>
      </c>
      <c r="J2735" s="30">
        <v>3750</v>
      </c>
      <c r="K2735" s="31">
        <f t="shared" si="20"/>
        <v>2812.5</v>
      </c>
      <c r="L2735" s="31">
        <f t="shared" si="21"/>
        <v>1125</v>
      </c>
      <c r="M2735" s="32">
        <v>0.4</v>
      </c>
      <c r="O2735" s="37"/>
      <c r="P2735" s="35"/>
      <c r="Q2735" s="33"/>
      <c r="R2735" s="34"/>
    </row>
    <row r="2736" spans="1:18" ht="15.75" customHeight="1">
      <c r="A2736" s="22"/>
      <c r="B2736" s="27" t="s">
        <v>30</v>
      </c>
      <c r="C2736" s="27">
        <v>1197831</v>
      </c>
      <c r="D2736" s="28">
        <v>44549</v>
      </c>
      <c r="E2736" s="27" t="s">
        <v>31</v>
      </c>
      <c r="F2736" s="27" t="s">
        <v>105</v>
      </c>
      <c r="G2736" s="27" t="s">
        <v>106</v>
      </c>
      <c r="H2736" s="27" t="s">
        <v>24</v>
      </c>
      <c r="I2736" s="29">
        <v>0.70000000000000007</v>
      </c>
      <c r="J2736" s="30">
        <v>6250</v>
      </c>
      <c r="K2736" s="31">
        <f t="shared" si="20"/>
        <v>4375</v>
      </c>
      <c r="L2736" s="31">
        <f t="shared" si="21"/>
        <v>1750</v>
      </c>
      <c r="M2736" s="32">
        <v>0.4</v>
      </c>
      <c r="O2736" s="37"/>
      <c r="P2736" s="35"/>
      <c r="Q2736" s="33"/>
      <c r="R2736" s="34"/>
    </row>
    <row r="2737" spans="1:18" ht="15.75" customHeight="1">
      <c r="A2737" s="22"/>
      <c r="B2737" s="27" t="s">
        <v>30</v>
      </c>
      <c r="C2737" s="27">
        <v>1197831</v>
      </c>
      <c r="D2737" s="28">
        <v>44549</v>
      </c>
      <c r="E2737" s="27" t="s">
        <v>31</v>
      </c>
      <c r="F2737" s="27" t="s">
        <v>105</v>
      </c>
      <c r="G2737" s="27" t="s">
        <v>106</v>
      </c>
      <c r="H2737" s="27" t="s">
        <v>25</v>
      </c>
      <c r="I2737" s="29">
        <v>0.60000000000000009</v>
      </c>
      <c r="J2737" s="30">
        <v>4250</v>
      </c>
      <c r="K2737" s="31">
        <f t="shared" si="20"/>
        <v>2550.0000000000005</v>
      </c>
      <c r="L2737" s="31">
        <f t="shared" si="21"/>
        <v>892.50000000000011</v>
      </c>
      <c r="M2737" s="32">
        <v>0.35</v>
      </c>
      <c r="O2737" s="37"/>
      <c r="P2737" s="35"/>
      <c r="Q2737" s="33"/>
      <c r="R2737" s="34"/>
    </row>
    <row r="2738" spans="1:18" ht="15.75" customHeight="1">
      <c r="A2738" s="22"/>
      <c r="B2738" s="27" t="s">
        <v>30</v>
      </c>
      <c r="C2738" s="27">
        <v>1197831</v>
      </c>
      <c r="D2738" s="28">
        <v>44549</v>
      </c>
      <c r="E2738" s="27" t="s">
        <v>31</v>
      </c>
      <c r="F2738" s="27" t="s">
        <v>105</v>
      </c>
      <c r="G2738" s="27" t="s">
        <v>106</v>
      </c>
      <c r="H2738" s="27" t="s">
        <v>26</v>
      </c>
      <c r="I2738" s="29">
        <v>0.60000000000000009</v>
      </c>
      <c r="J2738" s="30">
        <v>3750</v>
      </c>
      <c r="K2738" s="31">
        <f t="shared" si="20"/>
        <v>2250.0000000000005</v>
      </c>
      <c r="L2738" s="31">
        <f t="shared" si="21"/>
        <v>900.00000000000023</v>
      </c>
      <c r="M2738" s="32">
        <v>0.4</v>
      </c>
      <c r="O2738" s="37"/>
      <c r="P2738" s="35"/>
      <c r="Q2738" s="33"/>
      <c r="R2738" s="34"/>
    </row>
    <row r="2739" spans="1:18" ht="15.75" customHeight="1">
      <c r="A2739" s="22"/>
      <c r="B2739" s="27" t="s">
        <v>30</v>
      </c>
      <c r="C2739" s="27">
        <v>1197831</v>
      </c>
      <c r="D2739" s="28">
        <v>44549</v>
      </c>
      <c r="E2739" s="27" t="s">
        <v>31</v>
      </c>
      <c r="F2739" s="27" t="s">
        <v>105</v>
      </c>
      <c r="G2739" s="27" t="s">
        <v>106</v>
      </c>
      <c r="H2739" s="27" t="s">
        <v>27</v>
      </c>
      <c r="I2739" s="29">
        <v>0.60000000000000009</v>
      </c>
      <c r="J2739" s="30">
        <v>3250</v>
      </c>
      <c r="K2739" s="31">
        <f t="shared" si="20"/>
        <v>1950.0000000000002</v>
      </c>
      <c r="L2739" s="31">
        <f t="shared" si="21"/>
        <v>780.00000000000011</v>
      </c>
      <c r="M2739" s="32">
        <v>0.4</v>
      </c>
      <c r="O2739" s="37"/>
      <c r="P2739" s="35"/>
      <c r="Q2739" s="33"/>
      <c r="R2739" s="34"/>
    </row>
    <row r="2740" spans="1:18" ht="15.75" customHeight="1">
      <c r="A2740" s="22"/>
      <c r="B2740" s="27" t="s">
        <v>30</v>
      </c>
      <c r="C2740" s="27">
        <v>1197831</v>
      </c>
      <c r="D2740" s="28">
        <v>44549</v>
      </c>
      <c r="E2740" s="27" t="s">
        <v>31</v>
      </c>
      <c r="F2740" s="27" t="s">
        <v>105</v>
      </c>
      <c r="G2740" s="27" t="s">
        <v>106</v>
      </c>
      <c r="H2740" s="27" t="s">
        <v>28</v>
      </c>
      <c r="I2740" s="29">
        <v>0.70000000000000007</v>
      </c>
      <c r="J2740" s="30">
        <v>3250</v>
      </c>
      <c r="K2740" s="31">
        <f t="shared" si="20"/>
        <v>2275</v>
      </c>
      <c r="L2740" s="31">
        <f t="shared" si="21"/>
        <v>796.25</v>
      </c>
      <c r="M2740" s="32">
        <v>0.35</v>
      </c>
      <c r="O2740" s="37"/>
      <c r="P2740" s="35"/>
      <c r="Q2740" s="33"/>
      <c r="R2740" s="34"/>
    </row>
    <row r="2741" spans="1:18" ht="15.75" customHeight="1">
      <c r="A2741" s="22"/>
      <c r="B2741" s="27" t="s">
        <v>30</v>
      </c>
      <c r="C2741" s="27">
        <v>1197831</v>
      </c>
      <c r="D2741" s="28">
        <v>44549</v>
      </c>
      <c r="E2741" s="27" t="s">
        <v>31</v>
      </c>
      <c r="F2741" s="27" t="s">
        <v>105</v>
      </c>
      <c r="G2741" s="27" t="s">
        <v>106</v>
      </c>
      <c r="H2741" s="27" t="s">
        <v>29</v>
      </c>
      <c r="I2741" s="29">
        <v>0.75</v>
      </c>
      <c r="J2741" s="30">
        <v>4250</v>
      </c>
      <c r="K2741" s="31">
        <f t="shared" si="20"/>
        <v>3187.5</v>
      </c>
      <c r="L2741" s="31">
        <f t="shared" si="21"/>
        <v>1275</v>
      </c>
      <c r="M2741" s="32">
        <v>0.4</v>
      </c>
      <c r="O2741" s="37"/>
      <c r="P2741" s="35"/>
      <c r="Q2741" s="33"/>
      <c r="R2741" s="34"/>
    </row>
    <row r="2742" spans="1:18" ht="15.75" customHeight="1">
      <c r="A2742" s="22" t="s">
        <v>46</v>
      </c>
      <c r="B2742" s="27" t="s">
        <v>30</v>
      </c>
      <c r="C2742" s="27">
        <v>1197831</v>
      </c>
      <c r="D2742" s="28">
        <v>44212</v>
      </c>
      <c r="E2742" s="27" t="s">
        <v>31</v>
      </c>
      <c r="F2742" s="27" t="s">
        <v>107</v>
      </c>
      <c r="G2742" s="27" t="s">
        <v>108</v>
      </c>
      <c r="H2742" s="27" t="s">
        <v>24</v>
      </c>
      <c r="I2742" s="29">
        <v>0.25000000000000006</v>
      </c>
      <c r="J2742" s="30">
        <v>5500</v>
      </c>
      <c r="K2742" s="31">
        <f t="shared" si="20"/>
        <v>1375.0000000000002</v>
      </c>
      <c r="L2742" s="31">
        <f t="shared" si="21"/>
        <v>481.25000000000006</v>
      </c>
      <c r="M2742" s="32">
        <v>0.35</v>
      </c>
      <c r="O2742" s="37"/>
      <c r="P2742" s="35"/>
      <c r="Q2742" s="33"/>
      <c r="R2742" s="34"/>
    </row>
    <row r="2743" spans="1:18" ht="15.75" customHeight="1">
      <c r="A2743" s="22"/>
      <c r="B2743" s="27" t="s">
        <v>30</v>
      </c>
      <c r="C2743" s="27">
        <v>1197831</v>
      </c>
      <c r="D2743" s="28">
        <v>44212</v>
      </c>
      <c r="E2743" s="27" t="s">
        <v>31</v>
      </c>
      <c r="F2743" s="27" t="s">
        <v>107</v>
      </c>
      <c r="G2743" s="27" t="s">
        <v>108</v>
      </c>
      <c r="H2743" s="27" t="s">
        <v>25</v>
      </c>
      <c r="I2743" s="29">
        <v>0.25000000000000006</v>
      </c>
      <c r="J2743" s="30">
        <v>3500</v>
      </c>
      <c r="K2743" s="31">
        <f t="shared" si="20"/>
        <v>875.00000000000023</v>
      </c>
      <c r="L2743" s="31">
        <f t="shared" si="21"/>
        <v>306.25000000000006</v>
      </c>
      <c r="M2743" s="32">
        <v>0.35</v>
      </c>
      <c r="O2743" s="37"/>
      <c r="P2743" s="35"/>
      <c r="Q2743" s="33"/>
      <c r="R2743" s="34"/>
    </row>
    <row r="2744" spans="1:18" ht="15.75" customHeight="1">
      <c r="A2744" s="22"/>
      <c r="B2744" s="27" t="s">
        <v>30</v>
      </c>
      <c r="C2744" s="27">
        <v>1197831</v>
      </c>
      <c r="D2744" s="28">
        <v>44212</v>
      </c>
      <c r="E2744" s="27" t="s">
        <v>31</v>
      </c>
      <c r="F2744" s="27" t="s">
        <v>107</v>
      </c>
      <c r="G2744" s="27" t="s">
        <v>108</v>
      </c>
      <c r="H2744" s="27" t="s">
        <v>26</v>
      </c>
      <c r="I2744" s="29">
        <v>0.15000000000000008</v>
      </c>
      <c r="J2744" s="30">
        <v>3500</v>
      </c>
      <c r="K2744" s="31">
        <f t="shared" si="20"/>
        <v>525.00000000000023</v>
      </c>
      <c r="L2744" s="31">
        <f t="shared" si="21"/>
        <v>183.75000000000006</v>
      </c>
      <c r="M2744" s="32">
        <v>0.35</v>
      </c>
      <c r="O2744" s="37"/>
      <c r="P2744" s="35"/>
      <c r="Q2744" s="33"/>
      <c r="R2744" s="34"/>
    </row>
    <row r="2745" spans="1:18" ht="15.75" customHeight="1">
      <c r="A2745" s="22"/>
      <c r="B2745" s="27" t="s">
        <v>30</v>
      </c>
      <c r="C2745" s="27">
        <v>1197831</v>
      </c>
      <c r="D2745" s="28">
        <v>44212</v>
      </c>
      <c r="E2745" s="27" t="s">
        <v>31</v>
      </c>
      <c r="F2745" s="27" t="s">
        <v>107</v>
      </c>
      <c r="G2745" s="27" t="s">
        <v>108</v>
      </c>
      <c r="H2745" s="27" t="s">
        <v>27</v>
      </c>
      <c r="I2745" s="29">
        <v>0.2</v>
      </c>
      <c r="J2745" s="30">
        <v>2000</v>
      </c>
      <c r="K2745" s="31">
        <f t="shared" si="20"/>
        <v>400</v>
      </c>
      <c r="L2745" s="31">
        <f t="shared" si="21"/>
        <v>140</v>
      </c>
      <c r="M2745" s="32">
        <v>0.35</v>
      </c>
      <c r="O2745" s="37"/>
      <c r="P2745" s="35"/>
      <c r="Q2745" s="33"/>
      <c r="R2745" s="34"/>
    </row>
    <row r="2746" spans="1:18" ht="15.75" customHeight="1">
      <c r="A2746" s="22"/>
      <c r="B2746" s="27" t="s">
        <v>30</v>
      </c>
      <c r="C2746" s="27">
        <v>1197831</v>
      </c>
      <c r="D2746" s="28">
        <v>44212</v>
      </c>
      <c r="E2746" s="27" t="s">
        <v>31</v>
      </c>
      <c r="F2746" s="27" t="s">
        <v>107</v>
      </c>
      <c r="G2746" s="27" t="s">
        <v>108</v>
      </c>
      <c r="H2746" s="27" t="s">
        <v>28</v>
      </c>
      <c r="I2746" s="29">
        <v>0.35000000000000003</v>
      </c>
      <c r="J2746" s="30">
        <v>2500</v>
      </c>
      <c r="K2746" s="31">
        <f t="shared" si="20"/>
        <v>875.00000000000011</v>
      </c>
      <c r="L2746" s="31">
        <f t="shared" si="21"/>
        <v>306.25</v>
      </c>
      <c r="M2746" s="32">
        <v>0.35</v>
      </c>
      <c r="O2746" s="37"/>
      <c r="P2746" s="35"/>
      <c r="Q2746" s="33"/>
      <c r="R2746" s="34"/>
    </row>
    <row r="2747" spans="1:18" ht="15.75" customHeight="1">
      <c r="A2747" s="22"/>
      <c r="B2747" s="27" t="s">
        <v>30</v>
      </c>
      <c r="C2747" s="27">
        <v>1197831</v>
      </c>
      <c r="D2747" s="28">
        <v>44212</v>
      </c>
      <c r="E2747" s="27" t="s">
        <v>31</v>
      </c>
      <c r="F2747" s="27" t="s">
        <v>107</v>
      </c>
      <c r="G2747" s="27" t="s">
        <v>108</v>
      </c>
      <c r="H2747" s="27" t="s">
        <v>29</v>
      </c>
      <c r="I2747" s="29">
        <v>0.25000000000000006</v>
      </c>
      <c r="J2747" s="30">
        <v>3500</v>
      </c>
      <c r="K2747" s="31">
        <f t="shared" si="20"/>
        <v>875.00000000000023</v>
      </c>
      <c r="L2747" s="31">
        <f t="shared" si="21"/>
        <v>306.25000000000006</v>
      </c>
      <c r="M2747" s="32">
        <v>0.35</v>
      </c>
      <c r="O2747" s="37"/>
      <c r="P2747" s="35"/>
      <c r="Q2747" s="33"/>
      <c r="R2747" s="34"/>
    </row>
    <row r="2748" spans="1:18" ht="15.75" customHeight="1">
      <c r="A2748" s="22"/>
      <c r="B2748" s="27" t="s">
        <v>30</v>
      </c>
      <c r="C2748" s="27">
        <v>1197831</v>
      </c>
      <c r="D2748" s="28">
        <v>44241</v>
      </c>
      <c r="E2748" s="27" t="s">
        <v>31</v>
      </c>
      <c r="F2748" s="27" t="s">
        <v>107</v>
      </c>
      <c r="G2748" s="27" t="s">
        <v>108</v>
      </c>
      <c r="H2748" s="27" t="s">
        <v>24</v>
      </c>
      <c r="I2748" s="29">
        <v>0.25000000000000006</v>
      </c>
      <c r="J2748" s="30">
        <v>6000</v>
      </c>
      <c r="K2748" s="31">
        <f t="shared" si="20"/>
        <v>1500.0000000000002</v>
      </c>
      <c r="L2748" s="31">
        <f t="shared" si="21"/>
        <v>525</v>
      </c>
      <c r="M2748" s="32">
        <v>0.35</v>
      </c>
      <c r="O2748" s="37"/>
      <c r="P2748" s="35"/>
      <c r="Q2748" s="33"/>
      <c r="R2748" s="34"/>
    </row>
    <row r="2749" spans="1:18" ht="15.75" customHeight="1">
      <c r="A2749" s="22"/>
      <c r="B2749" s="27" t="s">
        <v>30</v>
      </c>
      <c r="C2749" s="27">
        <v>1197831</v>
      </c>
      <c r="D2749" s="28">
        <v>44241</v>
      </c>
      <c r="E2749" s="27" t="s">
        <v>31</v>
      </c>
      <c r="F2749" s="27" t="s">
        <v>107</v>
      </c>
      <c r="G2749" s="27" t="s">
        <v>108</v>
      </c>
      <c r="H2749" s="27" t="s">
        <v>25</v>
      </c>
      <c r="I2749" s="29">
        <v>0.25000000000000006</v>
      </c>
      <c r="J2749" s="30">
        <v>2500</v>
      </c>
      <c r="K2749" s="31">
        <f t="shared" si="20"/>
        <v>625.00000000000011</v>
      </c>
      <c r="L2749" s="31">
        <f t="shared" si="21"/>
        <v>218.75000000000003</v>
      </c>
      <c r="M2749" s="32">
        <v>0.35</v>
      </c>
      <c r="O2749" s="37"/>
      <c r="P2749" s="35"/>
      <c r="Q2749" s="33"/>
      <c r="R2749" s="34"/>
    </row>
    <row r="2750" spans="1:18" ht="15.75" customHeight="1">
      <c r="A2750" s="22"/>
      <c r="B2750" s="27" t="s">
        <v>30</v>
      </c>
      <c r="C2750" s="27">
        <v>1197831</v>
      </c>
      <c r="D2750" s="28">
        <v>44241</v>
      </c>
      <c r="E2750" s="27" t="s">
        <v>31</v>
      </c>
      <c r="F2750" s="27" t="s">
        <v>107</v>
      </c>
      <c r="G2750" s="27" t="s">
        <v>108</v>
      </c>
      <c r="H2750" s="27" t="s">
        <v>26</v>
      </c>
      <c r="I2750" s="29">
        <v>0.15000000000000008</v>
      </c>
      <c r="J2750" s="30">
        <v>3000</v>
      </c>
      <c r="K2750" s="31">
        <f t="shared" si="20"/>
        <v>450.00000000000023</v>
      </c>
      <c r="L2750" s="31">
        <f t="shared" si="21"/>
        <v>157.50000000000006</v>
      </c>
      <c r="M2750" s="32">
        <v>0.35</v>
      </c>
      <c r="O2750" s="37"/>
      <c r="P2750" s="35"/>
      <c r="Q2750" s="33"/>
      <c r="R2750" s="34"/>
    </row>
    <row r="2751" spans="1:18" ht="15.75" customHeight="1">
      <c r="A2751" s="22"/>
      <c r="B2751" s="27" t="s">
        <v>30</v>
      </c>
      <c r="C2751" s="27">
        <v>1197831</v>
      </c>
      <c r="D2751" s="28">
        <v>44241</v>
      </c>
      <c r="E2751" s="27" t="s">
        <v>31</v>
      </c>
      <c r="F2751" s="27" t="s">
        <v>107</v>
      </c>
      <c r="G2751" s="27" t="s">
        <v>108</v>
      </c>
      <c r="H2751" s="27" t="s">
        <v>27</v>
      </c>
      <c r="I2751" s="29">
        <v>0.2</v>
      </c>
      <c r="J2751" s="30">
        <v>1500</v>
      </c>
      <c r="K2751" s="31">
        <f t="shared" si="20"/>
        <v>300</v>
      </c>
      <c r="L2751" s="31">
        <f t="shared" si="21"/>
        <v>105</v>
      </c>
      <c r="M2751" s="32">
        <v>0.35</v>
      </c>
      <c r="O2751" s="37"/>
      <c r="P2751" s="35"/>
      <c r="Q2751" s="33"/>
      <c r="R2751" s="34"/>
    </row>
    <row r="2752" spans="1:18" ht="15.75" customHeight="1">
      <c r="A2752" s="22"/>
      <c r="B2752" s="27" t="s">
        <v>30</v>
      </c>
      <c r="C2752" s="27">
        <v>1197831</v>
      </c>
      <c r="D2752" s="28">
        <v>44241</v>
      </c>
      <c r="E2752" s="27" t="s">
        <v>31</v>
      </c>
      <c r="F2752" s="27" t="s">
        <v>107</v>
      </c>
      <c r="G2752" s="27" t="s">
        <v>108</v>
      </c>
      <c r="H2752" s="27" t="s">
        <v>28</v>
      </c>
      <c r="I2752" s="29">
        <v>0.35000000000000003</v>
      </c>
      <c r="J2752" s="30">
        <v>2250</v>
      </c>
      <c r="K2752" s="31">
        <f t="shared" si="20"/>
        <v>787.50000000000011</v>
      </c>
      <c r="L2752" s="31">
        <f t="shared" si="21"/>
        <v>275.625</v>
      </c>
      <c r="M2752" s="32">
        <v>0.35</v>
      </c>
      <c r="O2752" s="37"/>
      <c r="P2752" s="35"/>
      <c r="Q2752" s="33"/>
      <c r="R2752" s="34"/>
    </row>
    <row r="2753" spans="1:18" ht="15.75" customHeight="1">
      <c r="A2753" s="22"/>
      <c r="B2753" s="27" t="s">
        <v>30</v>
      </c>
      <c r="C2753" s="27">
        <v>1197831</v>
      </c>
      <c r="D2753" s="28">
        <v>44241</v>
      </c>
      <c r="E2753" s="27" t="s">
        <v>31</v>
      </c>
      <c r="F2753" s="27" t="s">
        <v>107</v>
      </c>
      <c r="G2753" s="27" t="s">
        <v>108</v>
      </c>
      <c r="H2753" s="27" t="s">
        <v>29</v>
      </c>
      <c r="I2753" s="29">
        <v>0.2</v>
      </c>
      <c r="J2753" s="30">
        <v>3250</v>
      </c>
      <c r="K2753" s="31">
        <f t="shared" si="20"/>
        <v>650</v>
      </c>
      <c r="L2753" s="31">
        <f t="shared" si="21"/>
        <v>227.49999999999997</v>
      </c>
      <c r="M2753" s="32">
        <v>0.35</v>
      </c>
      <c r="O2753" s="37"/>
      <c r="P2753" s="35"/>
      <c r="Q2753" s="33"/>
      <c r="R2753" s="34"/>
    </row>
    <row r="2754" spans="1:18" ht="15.75" customHeight="1">
      <c r="A2754" s="22"/>
      <c r="B2754" s="27" t="s">
        <v>30</v>
      </c>
      <c r="C2754" s="27">
        <v>1197831</v>
      </c>
      <c r="D2754" s="28">
        <v>44267</v>
      </c>
      <c r="E2754" s="27" t="s">
        <v>31</v>
      </c>
      <c r="F2754" s="27" t="s">
        <v>107</v>
      </c>
      <c r="G2754" s="27" t="s">
        <v>108</v>
      </c>
      <c r="H2754" s="27" t="s">
        <v>24</v>
      </c>
      <c r="I2754" s="29">
        <v>0.2</v>
      </c>
      <c r="J2754" s="30">
        <v>5450</v>
      </c>
      <c r="K2754" s="31">
        <f t="shared" si="20"/>
        <v>1090</v>
      </c>
      <c r="L2754" s="31">
        <f t="shared" si="21"/>
        <v>381.5</v>
      </c>
      <c r="M2754" s="32">
        <v>0.35</v>
      </c>
      <c r="O2754" s="37"/>
      <c r="P2754" s="35"/>
      <c r="Q2754" s="33"/>
      <c r="R2754" s="34"/>
    </row>
    <row r="2755" spans="1:18" ht="15.75" customHeight="1">
      <c r="A2755" s="22"/>
      <c r="B2755" s="27" t="s">
        <v>30</v>
      </c>
      <c r="C2755" s="27">
        <v>1197831</v>
      </c>
      <c r="D2755" s="28">
        <v>44267</v>
      </c>
      <c r="E2755" s="27" t="s">
        <v>31</v>
      </c>
      <c r="F2755" s="27" t="s">
        <v>107</v>
      </c>
      <c r="G2755" s="27" t="s">
        <v>108</v>
      </c>
      <c r="H2755" s="27" t="s">
        <v>25</v>
      </c>
      <c r="I2755" s="29">
        <v>0.2</v>
      </c>
      <c r="J2755" s="30">
        <v>2250</v>
      </c>
      <c r="K2755" s="31">
        <f t="shared" si="20"/>
        <v>450</v>
      </c>
      <c r="L2755" s="31">
        <f t="shared" si="21"/>
        <v>157.5</v>
      </c>
      <c r="M2755" s="32">
        <v>0.35</v>
      </c>
      <c r="O2755" s="37"/>
      <c r="P2755" s="35"/>
      <c r="Q2755" s="33"/>
      <c r="R2755" s="34"/>
    </row>
    <row r="2756" spans="1:18" ht="15.75" customHeight="1">
      <c r="A2756" s="22"/>
      <c r="B2756" s="27" t="s">
        <v>30</v>
      </c>
      <c r="C2756" s="27">
        <v>1197831</v>
      </c>
      <c r="D2756" s="28">
        <v>44267</v>
      </c>
      <c r="E2756" s="27" t="s">
        <v>31</v>
      </c>
      <c r="F2756" s="27" t="s">
        <v>107</v>
      </c>
      <c r="G2756" s="27" t="s">
        <v>108</v>
      </c>
      <c r="H2756" s="27" t="s">
        <v>26</v>
      </c>
      <c r="I2756" s="29">
        <v>0.10000000000000002</v>
      </c>
      <c r="J2756" s="30">
        <v>2500</v>
      </c>
      <c r="K2756" s="31">
        <f t="shared" si="20"/>
        <v>250.00000000000006</v>
      </c>
      <c r="L2756" s="31">
        <f t="shared" si="21"/>
        <v>87.500000000000014</v>
      </c>
      <c r="M2756" s="32">
        <v>0.35</v>
      </c>
      <c r="O2756" s="37"/>
      <c r="P2756" s="35"/>
      <c r="Q2756" s="33"/>
      <c r="R2756" s="34"/>
    </row>
    <row r="2757" spans="1:18" ht="15.75" customHeight="1">
      <c r="A2757" s="22"/>
      <c r="B2757" s="27" t="s">
        <v>30</v>
      </c>
      <c r="C2757" s="27">
        <v>1197831</v>
      </c>
      <c r="D2757" s="28">
        <v>44267</v>
      </c>
      <c r="E2757" s="27" t="s">
        <v>31</v>
      </c>
      <c r="F2757" s="27" t="s">
        <v>107</v>
      </c>
      <c r="G2757" s="27" t="s">
        <v>108</v>
      </c>
      <c r="H2757" s="27" t="s">
        <v>27</v>
      </c>
      <c r="I2757" s="29">
        <v>0.19999999999999996</v>
      </c>
      <c r="J2757" s="30">
        <v>1000</v>
      </c>
      <c r="K2757" s="31">
        <f t="shared" si="20"/>
        <v>199.99999999999994</v>
      </c>
      <c r="L2757" s="31">
        <f t="shared" si="21"/>
        <v>69.999999999999972</v>
      </c>
      <c r="M2757" s="32">
        <v>0.35</v>
      </c>
      <c r="O2757" s="37"/>
      <c r="P2757" s="35"/>
      <c r="Q2757" s="33"/>
      <c r="R2757" s="34"/>
    </row>
    <row r="2758" spans="1:18" ht="15.75" customHeight="1">
      <c r="A2758" s="22"/>
      <c r="B2758" s="27" t="s">
        <v>30</v>
      </c>
      <c r="C2758" s="27">
        <v>1197831</v>
      </c>
      <c r="D2758" s="28">
        <v>44267</v>
      </c>
      <c r="E2758" s="27" t="s">
        <v>31</v>
      </c>
      <c r="F2758" s="27" t="s">
        <v>107</v>
      </c>
      <c r="G2758" s="27" t="s">
        <v>108</v>
      </c>
      <c r="H2758" s="27" t="s">
        <v>28</v>
      </c>
      <c r="I2758" s="29">
        <v>0.35000000000000009</v>
      </c>
      <c r="J2758" s="30">
        <v>1500</v>
      </c>
      <c r="K2758" s="31">
        <f t="shared" si="20"/>
        <v>525.00000000000011</v>
      </c>
      <c r="L2758" s="31">
        <f t="shared" si="21"/>
        <v>183.75000000000003</v>
      </c>
      <c r="M2758" s="32">
        <v>0.35</v>
      </c>
      <c r="O2758" s="37"/>
      <c r="P2758" s="35"/>
      <c r="Q2758" s="33"/>
      <c r="R2758" s="34"/>
    </row>
    <row r="2759" spans="1:18" ht="15.75" customHeight="1">
      <c r="A2759" s="22"/>
      <c r="B2759" s="27" t="s">
        <v>30</v>
      </c>
      <c r="C2759" s="27">
        <v>1197831</v>
      </c>
      <c r="D2759" s="28">
        <v>44267</v>
      </c>
      <c r="E2759" s="27" t="s">
        <v>31</v>
      </c>
      <c r="F2759" s="27" t="s">
        <v>107</v>
      </c>
      <c r="G2759" s="27" t="s">
        <v>108</v>
      </c>
      <c r="H2759" s="27" t="s">
        <v>29</v>
      </c>
      <c r="I2759" s="29">
        <v>0.25</v>
      </c>
      <c r="J2759" s="30">
        <v>2500</v>
      </c>
      <c r="K2759" s="31">
        <f t="shared" si="20"/>
        <v>625</v>
      </c>
      <c r="L2759" s="31">
        <f t="shared" si="21"/>
        <v>218.75</v>
      </c>
      <c r="M2759" s="32">
        <v>0.35</v>
      </c>
      <c r="O2759" s="37"/>
      <c r="P2759" s="35"/>
      <c r="Q2759" s="33"/>
      <c r="R2759" s="34"/>
    </row>
    <row r="2760" spans="1:18" ht="15.75" customHeight="1">
      <c r="A2760" s="22"/>
      <c r="B2760" s="27" t="s">
        <v>30</v>
      </c>
      <c r="C2760" s="27">
        <v>1197831</v>
      </c>
      <c r="D2760" s="28">
        <v>44299</v>
      </c>
      <c r="E2760" s="27" t="s">
        <v>31</v>
      </c>
      <c r="F2760" s="27" t="s">
        <v>107</v>
      </c>
      <c r="G2760" s="27" t="s">
        <v>108</v>
      </c>
      <c r="H2760" s="27" t="s">
        <v>24</v>
      </c>
      <c r="I2760" s="29">
        <v>0.25</v>
      </c>
      <c r="J2760" s="30">
        <v>5000</v>
      </c>
      <c r="K2760" s="31">
        <f t="shared" si="20"/>
        <v>1250</v>
      </c>
      <c r="L2760" s="31">
        <f t="shared" si="21"/>
        <v>437.5</v>
      </c>
      <c r="M2760" s="32">
        <v>0.35</v>
      </c>
      <c r="O2760" s="37"/>
      <c r="P2760" s="35"/>
      <c r="Q2760" s="33"/>
      <c r="R2760" s="34"/>
    </row>
    <row r="2761" spans="1:18" ht="15.75" customHeight="1">
      <c r="A2761" s="22"/>
      <c r="B2761" s="27" t="s">
        <v>30</v>
      </c>
      <c r="C2761" s="27">
        <v>1197831</v>
      </c>
      <c r="D2761" s="28">
        <v>44299</v>
      </c>
      <c r="E2761" s="27" t="s">
        <v>31</v>
      </c>
      <c r="F2761" s="27" t="s">
        <v>107</v>
      </c>
      <c r="G2761" s="27" t="s">
        <v>108</v>
      </c>
      <c r="H2761" s="27" t="s">
        <v>25</v>
      </c>
      <c r="I2761" s="29">
        <v>0.25</v>
      </c>
      <c r="J2761" s="30">
        <v>2000</v>
      </c>
      <c r="K2761" s="31">
        <f t="shared" si="20"/>
        <v>500</v>
      </c>
      <c r="L2761" s="31">
        <f t="shared" si="21"/>
        <v>175</v>
      </c>
      <c r="M2761" s="32">
        <v>0.35</v>
      </c>
      <c r="O2761" s="37"/>
      <c r="P2761" s="35"/>
      <c r="Q2761" s="33"/>
      <c r="R2761" s="34"/>
    </row>
    <row r="2762" spans="1:18" ht="15.75" customHeight="1">
      <c r="A2762" s="22"/>
      <c r="B2762" s="27" t="s">
        <v>30</v>
      </c>
      <c r="C2762" s="27">
        <v>1197831</v>
      </c>
      <c r="D2762" s="28">
        <v>44299</v>
      </c>
      <c r="E2762" s="27" t="s">
        <v>31</v>
      </c>
      <c r="F2762" s="27" t="s">
        <v>107</v>
      </c>
      <c r="G2762" s="27" t="s">
        <v>108</v>
      </c>
      <c r="H2762" s="27" t="s">
        <v>26</v>
      </c>
      <c r="I2762" s="29">
        <v>0.15000000000000002</v>
      </c>
      <c r="J2762" s="30">
        <v>2000</v>
      </c>
      <c r="K2762" s="31">
        <f t="shared" si="20"/>
        <v>300.00000000000006</v>
      </c>
      <c r="L2762" s="31">
        <f t="shared" si="21"/>
        <v>105.00000000000001</v>
      </c>
      <c r="M2762" s="32">
        <v>0.35</v>
      </c>
      <c r="O2762" s="37"/>
      <c r="P2762" s="35"/>
      <c r="Q2762" s="33"/>
      <c r="R2762" s="34"/>
    </row>
    <row r="2763" spans="1:18" ht="15.75" customHeight="1">
      <c r="A2763" s="22"/>
      <c r="B2763" s="27" t="s">
        <v>30</v>
      </c>
      <c r="C2763" s="27">
        <v>1197831</v>
      </c>
      <c r="D2763" s="28">
        <v>44299</v>
      </c>
      <c r="E2763" s="27" t="s">
        <v>31</v>
      </c>
      <c r="F2763" s="27" t="s">
        <v>107</v>
      </c>
      <c r="G2763" s="27" t="s">
        <v>108</v>
      </c>
      <c r="H2763" s="27" t="s">
        <v>27</v>
      </c>
      <c r="I2763" s="29">
        <v>0.19999999999999996</v>
      </c>
      <c r="J2763" s="30">
        <v>1250</v>
      </c>
      <c r="K2763" s="31">
        <f t="shared" si="20"/>
        <v>249.99999999999994</v>
      </c>
      <c r="L2763" s="31">
        <f t="shared" si="21"/>
        <v>87.499999999999972</v>
      </c>
      <c r="M2763" s="32">
        <v>0.35</v>
      </c>
      <c r="O2763" s="37"/>
      <c r="P2763" s="35"/>
      <c r="Q2763" s="33"/>
      <c r="R2763" s="34"/>
    </row>
    <row r="2764" spans="1:18" ht="15.75" customHeight="1">
      <c r="A2764" s="22"/>
      <c r="B2764" s="27" t="s">
        <v>30</v>
      </c>
      <c r="C2764" s="27">
        <v>1197831</v>
      </c>
      <c r="D2764" s="28">
        <v>44299</v>
      </c>
      <c r="E2764" s="27" t="s">
        <v>31</v>
      </c>
      <c r="F2764" s="27" t="s">
        <v>107</v>
      </c>
      <c r="G2764" s="27" t="s">
        <v>108</v>
      </c>
      <c r="H2764" s="27" t="s">
        <v>28</v>
      </c>
      <c r="I2764" s="29">
        <v>0.4</v>
      </c>
      <c r="J2764" s="30">
        <v>1500</v>
      </c>
      <c r="K2764" s="31">
        <f t="shared" si="20"/>
        <v>600</v>
      </c>
      <c r="L2764" s="31">
        <f t="shared" si="21"/>
        <v>210</v>
      </c>
      <c r="M2764" s="32">
        <v>0.35</v>
      </c>
      <c r="O2764" s="37"/>
      <c r="P2764" s="35"/>
      <c r="Q2764" s="33"/>
      <c r="R2764" s="34"/>
    </row>
    <row r="2765" spans="1:18" ht="15.75" customHeight="1">
      <c r="A2765" s="22"/>
      <c r="B2765" s="27" t="s">
        <v>30</v>
      </c>
      <c r="C2765" s="27">
        <v>1197831</v>
      </c>
      <c r="D2765" s="28">
        <v>44299</v>
      </c>
      <c r="E2765" s="27" t="s">
        <v>31</v>
      </c>
      <c r="F2765" s="27" t="s">
        <v>107</v>
      </c>
      <c r="G2765" s="27" t="s">
        <v>108</v>
      </c>
      <c r="H2765" s="27" t="s">
        <v>29</v>
      </c>
      <c r="I2765" s="29">
        <v>0.30000000000000004</v>
      </c>
      <c r="J2765" s="30">
        <v>3000</v>
      </c>
      <c r="K2765" s="31">
        <f t="shared" si="20"/>
        <v>900.00000000000011</v>
      </c>
      <c r="L2765" s="31">
        <f t="shared" si="21"/>
        <v>315</v>
      </c>
      <c r="M2765" s="32">
        <v>0.35</v>
      </c>
      <c r="O2765" s="37"/>
      <c r="P2765" s="35"/>
      <c r="Q2765" s="33"/>
      <c r="R2765" s="34"/>
    </row>
    <row r="2766" spans="1:18" ht="15.75" customHeight="1">
      <c r="A2766" s="22"/>
      <c r="B2766" s="27" t="s">
        <v>30</v>
      </c>
      <c r="C2766" s="27">
        <v>1197831</v>
      </c>
      <c r="D2766" s="28">
        <v>44328</v>
      </c>
      <c r="E2766" s="27" t="s">
        <v>31</v>
      </c>
      <c r="F2766" s="27" t="s">
        <v>107</v>
      </c>
      <c r="G2766" s="27" t="s">
        <v>108</v>
      </c>
      <c r="H2766" s="27" t="s">
        <v>24</v>
      </c>
      <c r="I2766" s="29">
        <v>0.4</v>
      </c>
      <c r="J2766" s="30">
        <v>5700</v>
      </c>
      <c r="K2766" s="31">
        <f t="shared" si="20"/>
        <v>2280</v>
      </c>
      <c r="L2766" s="31">
        <f t="shared" si="21"/>
        <v>798</v>
      </c>
      <c r="M2766" s="32">
        <v>0.35</v>
      </c>
      <c r="O2766" s="37"/>
      <c r="P2766" s="35"/>
      <c r="Q2766" s="33"/>
      <c r="R2766" s="34"/>
    </row>
    <row r="2767" spans="1:18" ht="15.75" customHeight="1">
      <c r="A2767" s="22"/>
      <c r="B2767" s="27" t="s">
        <v>30</v>
      </c>
      <c r="C2767" s="27">
        <v>1197831</v>
      </c>
      <c r="D2767" s="28">
        <v>44328</v>
      </c>
      <c r="E2767" s="27" t="s">
        <v>31</v>
      </c>
      <c r="F2767" s="27" t="s">
        <v>107</v>
      </c>
      <c r="G2767" s="27" t="s">
        <v>108</v>
      </c>
      <c r="H2767" s="27" t="s">
        <v>25</v>
      </c>
      <c r="I2767" s="29">
        <v>0.4</v>
      </c>
      <c r="J2767" s="30">
        <v>2750</v>
      </c>
      <c r="K2767" s="31">
        <f t="shared" si="20"/>
        <v>1100</v>
      </c>
      <c r="L2767" s="31">
        <f t="shared" si="21"/>
        <v>385</v>
      </c>
      <c r="M2767" s="32">
        <v>0.35</v>
      </c>
      <c r="O2767" s="37"/>
      <c r="P2767" s="35"/>
      <c r="Q2767" s="33"/>
      <c r="R2767" s="34"/>
    </row>
    <row r="2768" spans="1:18" ht="15.75" customHeight="1">
      <c r="A2768" s="22"/>
      <c r="B2768" s="27" t="s">
        <v>30</v>
      </c>
      <c r="C2768" s="27">
        <v>1197831</v>
      </c>
      <c r="D2768" s="28">
        <v>44328</v>
      </c>
      <c r="E2768" s="27" t="s">
        <v>31</v>
      </c>
      <c r="F2768" s="27" t="s">
        <v>107</v>
      </c>
      <c r="G2768" s="27" t="s">
        <v>108</v>
      </c>
      <c r="H2768" s="27" t="s">
        <v>26</v>
      </c>
      <c r="I2768" s="29">
        <v>0.35000000000000003</v>
      </c>
      <c r="J2768" s="30">
        <v>2500</v>
      </c>
      <c r="K2768" s="31">
        <f t="shared" si="20"/>
        <v>875.00000000000011</v>
      </c>
      <c r="L2768" s="31">
        <f t="shared" si="21"/>
        <v>306.25</v>
      </c>
      <c r="M2768" s="32">
        <v>0.35</v>
      </c>
      <c r="O2768" s="37"/>
      <c r="P2768" s="35"/>
      <c r="Q2768" s="33"/>
      <c r="R2768" s="34"/>
    </row>
    <row r="2769" spans="1:18" ht="15.75" customHeight="1">
      <c r="A2769" s="22"/>
      <c r="B2769" s="27" t="s">
        <v>30</v>
      </c>
      <c r="C2769" s="27">
        <v>1197831</v>
      </c>
      <c r="D2769" s="28">
        <v>44328</v>
      </c>
      <c r="E2769" s="27" t="s">
        <v>31</v>
      </c>
      <c r="F2769" s="27" t="s">
        <v>107</v>
      </c>
      <c r="G2769" s="27" t="s">
        <v>108</v>
      </c>
      <c r="H2769" s="27" t="s">
        <v>27</v>
      </c>
      <c r="I2769" s="29">
        <v>0.35000000000000003</v>
      </c>
      <c r="J2769" s="30">
        <v>2000</v>
      </c>
      <c r="K2769" s="31">
        <f t="shared" si="20"/>
        <v>700.00000000000011</v>
      </c>
      <c r="L2769" s="31">
        <f t="shared" si="21"/>
        <v>245.00000000000003</v>
      </c>
      <c r="M2769" s="32">
        <v>0.35</v>
      </c>
      <c r="O2769" s="37"/>
      <c r="P2769" s="35"/>
      <c r="Q2769" s="33"/>
      <c r="R2769" s="34"/>
    </row>
    <row r="2770" spans="1:18" ht="15.75" customHeight="1">
      <c r="A2770" s="22"/>
      <c r="B2770" s="27" t="s">
        <v>30</v>
      </c>
      <c r="C2770" s="27">
        <v>1197831</v>
      </c>
      <c r="D2770" s="28">
        <v>44328</v>
      </c>
      <c r="E2770" s="27" t="s">
        <v>31</v>
      </c>
      <c r="F2770" s="27" t="s">
        <v>107</v>
      </c>
      <c r="G2770" s="27" t="s">
        <v>108</v>
      </c>
      <c r="H2770" s="27" t="s">
        <v>28</v>
      </c>
      <c r="I2770" s="29">
        <v>0.44999999999999996</v>
      </c>
      <c r="J2770" s="30">
        <v>2250</v>
      </c>
      <c r="K2770" s="31">
        <f t="shared" si="20"/>
        <v>1012.4999999999999</v>
      </c>
      <c r="L2770" s="31">
        <f t="shared" si="21"/>
        <v>354.37499999999994</v>
      </c>
      <c r="M2770" s="32">
        <v>0.35</v>
      </c>
      <c r="O2770" s="37"/>
      <c r="P2770" s="35"/>
      <c r="Q2770" s="33"/>
      <c r="R2770" s="34"/>
    </row>
    <row r="2771" spans="1:18" ht="15.75" customHeight="1">
      <c r="A2771" s="22"/>
      <c r="B2771" s="27" t="s">
        <v>30</v>
      </c>
      <c r="C2771" s="27">
        <v>1197831</v>
      </c>
      <c r="D2771" s="28">
        <v>44328</v>
      </c>
      <c r="E2771" s="27" t="s">
        <v>31</v>
      </c>
      <c r="F2771" s="27" t="s">
        <v>107</v>
      </c>
      <c r="G2771" s="27" t="s">
        <v>108</v>
      </c>
      <c r="H2771" s="27" t="s">
        <v>29</v>
      </c>
      <c r="I2771" s="29">
        <v>0.44999999999999996</v>
      </c>
      <c r="J2771" s="30">
        <v>3250</v>
      </c>
      <c r="K2771" s="31">
        <f t="shared" si="20"/>
        <v>1462.4999999999998</v>
      </c>
      <c r="L2771" s="31">
        <f t="shared" si="21"/>
        <v>511.87499999999989</v>
      </c>
      <c r="M2771" s="32">
        <v>0.35</v>
      </c>
      <c r="O2771" s="37"/>
      <c r="P2771" s="35"/>
      <c r="Q2771" s="33"/>
      <c r="R2771" s="34"/>
    </row>
    <row r="2772" spans="1:18" ht="15.75" customHeight="1">
      <c r="A2772" s="22"/>
      <c r="B2772" s="27" t="s">
        <v>30</v>
      </c>
      <c r="C2772" s="27">
        <v>1197831</v>
      </c>
      <c r="D2772" s="28">
        <v>44361</v>
      </c>
      <c r="E2772" s="27" t="s">
        <v>31</v>
      </c>
      <c r="F2772" s="27" t="s">
        <v>107</v>
      </c>
      <c r="G2772" s="27" t="s">
        <v>108</v>
      </c>
      <c r="H2772" s="27" t="s">
        <v>24</v>
      </c>
      <c r="I2772" s="29">
        <v>0.39999999999999997</v>
      </c>
      <c r="J2772" s="30">
        <v>5750</v>
      </c>
      <c r="K2772" s="31">
        <f t="shared" si="20"/>
        <v>2300</v>
      </c>
      <c r="L2772" s="31">
        <f t="shared" si="21"/>
        <v>805</v>
      </c>
      <c r="M2772" s="32">
        <v>0.35</v>
      </c>
      <c r="O2772" s="37"/>
      <c r="P2772" s="35"/>
      <c r="Q2772" s="33"/>
      <c r="R2772" s="34"/>
    </row>
    <row r="2773" spans="1:18" ht="15.75" customHeight="1">
      <c r="A2773" s="22"/>
      <c r="B2773" s="27" t="s">
        <v>30</v>
      </c>
      <c r="C2773" s="27">
        <v>1197831</v>
      </c>
      <c r="D2773" s="28">
        <v>44361</v>
      </c>
      <c r="E2773" s="27" t="s">
        <v>31</v>
      </c>
      <c r="F2773" s="27" t="s">
        <v>107</v>
      </c>
      <c r="G2773" s="27" t="s">
        <v>108</v>
      </c>
      <c r="H2773" s="27" t="s">
        <v>25</v>
      </c>
      <c r="I2773" s="29">
        <v>0.35000000000000003</v>
      </c>
      <c r="J2773" s="30">
        <v>3250</v>
      </c>
      <c r="K2773" s="31">
        <f t="shared" si="20"/>
        <v>1137.5</v>
      </c>
      <c r="L2773" s="31">
        <f t="shared" si="21"/>
        <v>398.125</v>
      </c>
      <c r="M2773" s="32">
        <v>0.35</v>
      </c>
      <c r="O2773" s="37"/>
      <c r="P2773" s="35"/>
      <c r="Q2773" s="33"/>
      <c r="R2773" s="34"/>
    </row>
    <row r="2774" spans="1:18" ht="15.75" customHeight="1">
      <c r="A2774" s="22"/>
      <c r="B2774" s="27" t="s">
        <v>30</v>
      </c>
      <c r="C2774" s="27">
        <v>1197831</v>
      </c>
      <c r="D2774" s="28">
        <v>44361</v>
      </c>
      <c r="E2774" s="27" t="s">
        <v>31</v>
      </c>
      <c r="F2774" s="27" t="s">
        <v>107</v>
      </c>
      <c r="G2774" s="27" t="s">
        <v>108</v>
      </c>
      <c r="H2774" s="27" t="s">
        <v>26</v>
      </c>
      <c r="I2774" s="29">
        <v>0.4</v>
      </c>
      <c r="J2774" s="30">
        <v>3000</v>
      </c>
      <c r="K2774" s="31">
        <f t="shared" si="20"/>
        <v>1200</v>
      </c>
      <c r="L2774" s="31">
        <f t="shared" si="21"/>
        <v>420</v>
      </c>
      <c r="M2774" s="32">
        <v>0.35</v>
      </c>
      <c r="O2774" s="37"/>
      <c r="P2774" s="35"/>
      <c r="Q2774" s="33"/>
      <c r="R2774" s="34"/>
    </row>
    <row r="2775" spans="1:18" ht="15.75" customHeight="1">
      <c r="A2775" s="22"/>
      <c r="B2775" s="27" t="s">
        <v>30</v>
      </c>
      <c r="C2775" s="27">
        <v>1197831</v>
      </c>
      <c r="D2775" s="28">
        <v>44361</v>
      </c>
      <c r="E2775" s="27" t="s">
        <v>31</v>
      </c>
      <c r="F2775" s="27" t="s">
        <v>107</v>
      </c>
      <c r="G2775" s="27" t="s">
        <v>108</v>
      </c>
      <c r="H2775" s="27" t="s">
        <v>27</v>
      </c>
      <c r="I2775" s="29">
        <v>0.4</v>
      </c>
      <c r="J2775" s="30">
        <v>2750</v>
      </c>
      <c r="K2775" s="31">
        <f t="shared" si="20"/>
        <v>1100</v>
      </c>
      <c r="L2775" s="31">
        <f t="shared" si="21"/>
        <v>385</v>
      </c>
      <c r="M2775" s="32">
        <v>0.35</v>
      </c>
      <c r="O2775" s="37"/>
      <c r="P2775" s="35"/>
      <c r="Q2775" s="33"/>
      <c r="R2775" s="34"/>
    </row>
    <row r="2776" spans="1:18" ht="15.75" customHeight="1">
      <c r="A2776" s="22"/>
      <c r="B2776" s="27" t="s">
        <v>30</v>
      </c>
      <c r="C2776" s="27">
        <v>1197831</v>
      </c>
      <c r="D2776" s="28">
        <v>44361</v>
      </c>
      <c r="E2776" s="27" t="s">
        <v>31</v>
      </c>
      <c r="F2776" s="27" t="s">
        <v>107</v>
      </c>
      <c r="G2776" s="27" t="s">
        <v>108</v>
      </c>
      <c r="H2776" s="27" t="s">
        <v>28</v>
      </c>
      <c r="I2776" s="29">
        <v>0.54999999999999993</v>
      </c>
      <c r="J2776" s="30">
        <v>2750</v>
      </c>
      <c r="K2776" s="31">
        <f t="shared" si="20"/>
        <v>1512.4999999999998</v>
      </c>
      <c r="L2776" s="31">
        <f t="shared" si="21"/>
        <v>529.37499999999989</v>
      </c>
      <c r="M2776" s="32">
        <v>0.35</v>
      </c>
      <c r="O2776" s="37"/>
      <c r="P2776" s="35"/>
      <c r="Q2776" s="33"/>
      <c r="R2776" s="34"/>
    </row>
    <row r="2777" spans="1:18" ht="15.75" customHeight="1">
      <c r="A2777" s="22"/>
      <c r="B2777" s="27" t="s">
        <v>30</v>
      </c>
      <c r="C2777" s="27">
        <v>1197831</v>
      </c>
      <c r="D2777" s="28">
        <v>44361</v>
      </c>
      <c r="E2777" s="27" t="s">
        <v>31</v>
      </c>
      <c r="F2777" s="27" t="s">
        <v>107</v>
      </c>
      <c r="G2777" s="27" t="s">
        <v>108</v>
      </c>
      <c r="H2777" s="27" t="s">
        <v>29</v>
      </c>
      <c r="I2777" s="29">
        <v>0.6</v>
      </c>
      <c r="J2777" s="30">
        <v>4500</v>
      </c>
      <c r="K2777" s="31">
        <f t="shared" si="20"/>
        <v>2700</v>
      </c>
      <c r="L2777" s="31">
        <f t="shared" si="21"/>
        <v>944.99999999999989</v>
      </c>
      <c r="M2777" s="32">
        <v>0.35</v>
      </c>
      <c r="O2777" s="37"/>
      <c r="P2777" s="35"/>
      <c r="Q2777" s="33"/>
      <c r="R2777" s="34"/>
    </row>
    <row r="2778" spans="1:18" ht="15.75" customHeight="1">
      <c r="A2778" s="22"/>
      <c r="B2778" s="27" t="s">
        <v>30</v>
      </c>
      <c r="C2778" s="27">
        <v>1197831</v>
      </c>
      <c r="D2778" s="28">
        <v>44389</v>
      </c>
      <c r="E2778" s="27" t="s">
        <v>31</v>
      </c>
      <c r="F2778" s="27" t="s">
        <v>107</v>
      </c>
      <c r="G2778" s="27" t="s">
        <v>108</v>
      </c>
      <c r="H2778" s="27" t="s">
        <v>24</v>
      </c>
      <c r="I2778" s="29">
        <v>0.54999999999999993</v>
      </c>
      <c r="J2778" s="30">
        <v>6750</v>
      </c>
      <c r="K2778" s="31">
        <f t="shared" si="20"/>
        <v>3712.4999999999995</v>
      </c>
      <c r="L2778" s="31">
        <f t="shared" si="21"/>
        <v>1299.3749999999998</v>
      </c>
      <c r="M2778" s="32">
        <v>0.35</v>
      </c>
      <c r="O2778" s="37"/>
      <c r="P2778" s="35"/>
      <c r="Q2778" s="33"/>
      <c r="R2778" s="34"/>
    </row>
    <row r="2779" spans="1:18" ht="15.75" customHeight="1">
      <c r="A2779" s="22"/>
      <c r="B2779" s="27" t="s">
        <v>30</v>
      </c>
      <c r="C2779" s="27">
        <v>1197831</v>
      </c>
      <c r="D2779" s="28">
        <v>44389</v>
      </c>
      <c r="E2779" s="27" t="s">
        <v>31</v>
      </c>
      <c r="F2779" s="27" t="s">
        <v>107</v>
      </c>
      <c r="G2779" s="27" t="s">
        <v>108</v>
      </c>
      <c r="H2779" s="27" t="s">
        <v>25</v>
      </c>
      <c r="I2779" s="29">
        <v>0.5</v>
      </c>
      <c r="J2779" s="30">
        <v>4250</v>
      </c>
      <c r="K2779" s="31">
        <f t="shared" si="20"/>
        <v>2125</v>
      </c>
      <c r="L2779" s="31">
        <f t="shared" si="21"/>
        <v>743.75</v>
      </c>
      <c r="M2779" s="32">
        <v>0.35</v>
      </c>
      <c r="O2779" s="37"/>
      <c r="P2779" s="35"/>
      <c r="Q2779" s="33"/>
      <c r="R2779" s="34"/>
    </row>
    <row r="2780" spans="1:18" ht="15.75" customHeight="1">
      <c r="A2780" s="22"/>
      <c r="B2780" s="27" t="s">
        <v>30</v>
      </c>
      <c r="C2780" s="27">
        <v>1197831</v>
      </c>
      <c r="D2780" s="28">
        <v>44389</v>
      </c>
      <c r="E2780" s="27" t="s">
        <v>31</v>
      </c>
      <c r="F2780" s="27" t="s">
        <v>107</v>
      </c>
      <c r="G2780" s="27" t="s">
        <v>108</v>
      </c>
      <c r="H2780" s="27" t="s">
        <v>26</v>
      </c>
      <c r="I2780" s="29">
        <v>0.45</v>
      </c>
      <c r="J2780" s="30">
        <v>3500</v>
      </c>
      <c r="K2780" s="31">
        <f t="shared" si="20"/>
        <v>1575</v>
      </c>
      <c r="L2780" s="31">
        <f t="shared" si="21"/>
        <v>551.25</v>
      </c>
      <c r="M2780" s="32">
        <v>0.35</v>
      </c>
      <c r="O2780" s="37"/>
      <c r="P2780" s="35"/>
      <c r="Q2780" s="33"/>
      <c r="R2780" s="34"/>
    </row>
    <row r="2781" spans="1:18" ht="15.75" customHeight="1">
      <c r="A2781" s="22"/>
      <c r="B2781" s="27" t="s">
        <v>30</v>
      </c>
      <c r="C2781" s="27">
        <v>1197831</v>
      </c>
      <c r="D2781" s="28">
        <v>44389</v>
      </c>
      <c r="E2781" s="27" t="s">
        <v>31</v>
      </c>
      <c r="F2781" s="27" t="s">
        <v>107</v>
      </c>
      <c r="G2781" s="27" t="s">
        <v>108</v>
      </c>
      <c r="H2781" s="27" t="s">
        <v>27</v>
      </c>
      <c r="I2781" s="29">
        <v>0.45</v>
      </c>
      <c r="J2781" s="30">
        <v>3000</v>
      </c>
      <c r="K2781" s="31">
        <f t="shared" si="20"/>
        <v>1350</v>
      </c>
      <c r="L2781" s="31">
        <f t="shared" si="21"/>
        <v>472.49999999999994</v>
      </c>
      <c r="M2781" s="32">
        <v>0.35</v>
      </c>
      <c r="O2781" s="37"/>
      <c r="P2781" s="35"/>
      <c r="Q2781" s="33"/>
      <c r="R2781" s="34"/>
    </row>
    <row r="2782" spans="1:18" ht="15.75" customHeight="1">
      <c r="A2782" s="22"/>
      <c r="B2782" s="27" t="s">
        <v>30</v>
      </c>
      <c r="C2782" s="27">
        <v>1197831</v>
      </c>
      <c r="D2782" s="28">
        <v>44389</v>
      </c>
      <c r="E2782" s="27" t="s">
        <v>31</v>
      </c>
      <c r="F2782" s="27" t="s">
        <v>107</v>
      </c>
      <c r="G2782" s="27" t="s">
        <v>108</v>
      </c>
      <c r="H2782" s="27" t="s">
        <v>28</v>
      </c>
      <c r="I2782" s="29">
        <v>0.6</v>
      </c>
      <c r="J2782" s="30">
        <v>3250</v>
      </c>
      <c r="K2782" s="31">
        <f t="shared" si="20"/>
        <v>1950</v>
      </c>
      <c r="L2782" s="31">
        <f t="shared" si="21"/>
        <v>682.5</v>
      </c>
      <c r="M2782" s="32">
        <v>0.35</v>
      </c>
      <c r="O2782" s="37"/>
      <c r="P2782" s="35"/>
      <c r="Q2782" s="33"/>
      <c r="R2782" s="34"/>
    </row>
    <row r="2783" spans="1:18" ht="15.75" customHeight="1">
      <c r="A2783" s="22"/>
      <c r="B2783" s="27" t="s">
        <v>30</v>
      </c>
      <c r="C2783" s="27">
        <v>1197831</v>
      </c>
      <c r="D2783" s="28">
        <v>44389</v>
      </c>
      <c r="E2783" s="27" t="s">
        <v>31</v>
      </c>
      <c r="F2783" s="27" t="s">
        <v>107</v>
      </c>
      <c r="G2783" s="27" t="s">
        <v>108</v>
      </c>
      <c r="H2783" s="27" t="s">
        <v>29</v>
      </c>
      <c r="I2783" s="29">
        <v>0.65</v>
      </c>
      <c r="J2783" s="30">
        <v>5000</v>
      </c>
      <c r="K2783" s="31">
        <f t="shared" si="20"/>
        <v>3250</v>
      </c>
      <c r="L2783" s="31">
        <f t="shared" si="21"/>
        <v>1137.5</v>
      </c>
      <c r="M2783" s="32">
        <v>0.35</v>
      </c>
      <c r="O2783" s="37"/>
      <c r="P2783" s="35"/>
      <c r="Q2783" s="33"/>
      <c r="R2783" s="34"/>
    </row>
    <row r="2784" spans="1:18" ht="15.75" customHeight="1">
      <c r="A2784" s="22"/>
      <c r="B2784" s="27" t="s">
        <v>30</v>
      </c>
      <c r="C2784" s="27">
        <v>1197831</v>
      </c>
      <c r="D2784" s="28">
        <v>44421</v>
      </c>
      <c r="E2784" s="27" t="s">
        <v>31</v>
      </c>
      <c r="F2784" s="27" t="s">
        <v>107</v>
      </c>
      <c r="G2784" s="27" t="s">
        <v>108</v>
      </c>
      <c r="H2784" s="27" t="s">
        <v>24</v>
      </c>
      <c r="I2784" s="29">
        <v>0.6</v>
      </c>
      <c r="J2784" s="30">
        <v>6500</v>
      </c>
      <c r="K2784" s="31">
        <f t="shared" si="20"/>
        <v>3900</v>
      </c>
      <c r="L2784" s="31">
        <f t="shared" si="21"/>
        <v>1365</v>
      </c>
      <c r="M2784" s="32">
        <v>0.35</v>
      </c>
      <c r="O2784" s="37"/>
      <c r="P2784" s="35"/>
      <c r="Q2784" s="33"/>
      <c r="R2784" s="34"/>
    </row>
    <row r="2785" spans="1:18" ht="15.75" customHeight="1">
      <c r="A2785" s="22"/>
      <c r="B2785" s="27" t="s">
        <v>30</v>
      </c>
      <c r="C2785" s="27">
        <v>1197831</v>
      </c>
      <c r="D2785" s="28">
        <v>44421</v>
      </c>
      <c r="E2785" s="27" t="s">
        <v>31</v>
      </c>
      <c r="F2785" s="27" t="s">
        <v>107</v>
      </c>
      <c r="G2785" s="27" t="s">
        <v>108</v>
      </c>
      <c r="H2785" s="27" t="s">
        <v>25</v>
      </c>
      <c r="I2785" s="29">
        <v>0.55000000000000004</v>
      </c>
      <c r="J2785" s="30">
        <v>4250</v>
      </c>
      <c r="K2785" s="31">
        <f t="shared" si="20"/>
        <v>2337.5</v>
      </c>
      <c r="L2785" s="31">
        <f t="shared" si="21"/>
        <v>818.125</v>
      </c>
      <c r="M2785" s="32">
        <v>0.35</v>
      </c>
      <c r="O2785" s="37"/>
      <c r="P2785" s="35"/>
      <c r="Q2785" s="33"/>
      <c r="R2785" s="34"/>
    </row>
    <row r="2786" spans="1:18" ht="15.75" customHeight="1">
      <c r="A2786" s="22"/>
      <c r="B2786" s="27" t="s">
        <v>30</v>
      </c>
      <c r="C2786" s="27">
        <v>1197831</v>
      </c>
      <c r="D2786" s="28">
        <v>44421</v>
      </c>
      <c r="E2786" s="27" t="s">
        <v>31</v>
      </c>
      <c r="F2786" s="27" t="s">
        <v>107</v>
      </c>
      <c r="G2786" s="27" t="s">
        <v>108</v>
      </c>
      <c r="H2786" s="27" t="s">
        <v>26</v>
      </c>
      <c r="I2786" s="29">
        <v>0.5</v>
      </c>
      <c r="J2786" s="30">
        <v>3500</v>
      </c>
      <c r="K2786" s="31">
        <f t="shared" si="20"/>
        <v>1750</v>
      </c>
      <c r="L2786" s="31">
        <f t="shared" si="21"/>
        <v>612.5</v>
      </c>
      <c r="M2786" s="32">
        <v>0.35</v>
      </c>
      <c r="O2786" s="37"/>
      <c r="P2786" s="35"/>
      <c r="Q2786" s="33"/>
      <c r="R2786" s="34"/>
    </row>
    <row r="2787" spans="1:18" ht="15.75" customHeight="1">
      <c r="A2787" s="22"/>
      <c r="B2787" s="27" t="s">
        <v>30</v>
      </c>
      <c r="C2787" s="27">
        <v>1197831</v>
      </c>
      <c r="D2787" s="28">
        <v>44421</v>
      </c>
      <c r="E2787" s="27" t="s">
        <v>31</v>
      </c>
      <c r="F2787" s="27" t="s">
        <v>107</v>
      </c>
      <c r="G2787" s="27" t="s">
        <v>108</v>
      </c>
      <c r="H2787" s="27" t="s">
        <v>27</v>
      </c>
      <c r="I2787" s="29">
        <v>0.4</v>
      </c>
      <c r="J2787" s="30">
        <v>3000</v>
      </c>
      <c r="K2787" s="31">
        <f t="shared" si="20"/>
        <v>1200</v>
      </c>
      <c r="L2787" s="31">
        <f t="shared" si="21"/>
        <v>420</v>
      </c>
      <c r="M2787" s="32">
        <v>0.35</v>
      </c>
      <c r="O2787" s="37"/>
      <c r="P2787" s="35"/>
      <c r="Q2787" s="33"/>
      <c r="R2787" s="34"/>
    </row>
    <row r="2788" spans="1:18" ht="15.75" customHeight="1">
      <c r="A2788" s="22"/>
      <c r="B2788" s="27" t="s">
        <v>30</v>
      </c>
      <c r="C2788" s="27">
        <v>1197831</v>
      </c>
      <c r="D2788" s="28">
        <v>44421</v>
      </c>
      <c r="E2788" s="27" t="s">
        <v>31</v>
      </c>
      <c r="F2788" s="27" t="s">
        <v>107</v>
      </c>
      <c r="G2788" s="27" t="s">
        <v>108</v>
      </c>
      <c r="H2788" s="27" t="s">
        <v>28</v>
      </c>
      <c r="I2788" s="29">
        <v>0.5</v>
      </c>
      <c r="J2788" s="30">
        <v>2750</v>
      </c>
      <c r="K2788" s="31">
        <f t="shared" si="20"/>
        <v>1375</v>
      </c>
      <c r="L2788" s="31">
        <f t="shared" si="21"/>
        <v>481.24999999999994</v>
      </c>
      <c r="M2788" s="32">
        <v>0.35</v>
      </c>
      <c r="O2788" s="37"/>
      <c r="P2788" s="35"/>
      <c r="Q2788" s="33"/>
      <c r="R2788" s="34"/>
    </row>
    <row r="2789" spans="1:18" ht="15.75" customHeight="1">
      <c r="A2789" s="22"/>
      <c r="B2789" s="27" t="s">
        <v>30</v>
      </c>
      <c r="C2789" s="27">
        <v>1197831</v>
      </c>
      <c r="D2789" s="28">
        <v>44421</v>
      </c>
      <c r="E2789" s="27" t="s">
        <v>31</v>
      </c>
      <c r="F2789" s="27" t="s">
        <v>107</v>
      </c>
      <c r="G2789" s="27" t="s">
        <v>108</v>
      </c>
      <c r="H2789" s="27" t="s">
        <v>29</v>
      </c>
      <c r="I2789" s="29">
        <v>0.55000000000000004</v>
      </c>
      <c r="J2789" s="30">
        <v>4500</v>
      </c>
      <c r="K2789" s="31">
        <f t="shared" si="20"/>
        <v>2475</v>
      </c>
      <c r="L2789" s="31">
        <f t="shared" si="21"/>
        <v>866.25</v>
      </c>
      <c r="M2789" s="32">
        <v>0.35</v>
      </c>
      <c r="O2789" s="37"/>
      <c r="P2789" s="35"/>
      <c r="Q2789" s="33"/>
      <c r="R2789" s="34"/>
    </row>
    <row r="2790" spans="1:18" ht="15.75" customHeight="1">
      <c r="A2790" s="22"/>
      <c r="B2790" s="27" t="s">
        <v>30</v>
      </c>
      <c r="C2790" s="27">
        <v>1197831</v>
      </c>
      <c r="D2790" s="28">
        <v>44451</v>
      </c>
      <c r="E2790" s="27" t="s">
        <v>31</v>
      </c>
      <c r="F2790" s="27" t="s">
        <v>107</v>
      </c>
      <c r="G2790" s="27" t="s">
        <v>108</v>
      </c>
      <c r="H2790" s="27" t="s">
        <v>24</v>
      </c>
      <c r="I2790" s="29">
        <v>0.5</v>
      </c>
      <c r="J2790" s="30">
        <v>5500</v>
      </c>
      <c r="K2790" s="31">
        <f t="shared" si="20"/>
        <v>2750</v>
      </c>
      <c r="L2790" s="31">
        <f t="shared" si="21"/>
        <v>962.49999999999989</v>
      </c>
      <c r="M2790" s="32">
        <v>0.35</v>
      </c>
      <c r="O2790" s="37"/>
      <c r="P2790" s="35"/>
      <c r="Q2790" s="33"/>
      <c r="R2790" s="34"/>
    </row>
    <row r="2791" spans="1:18" ht="15.75" customHeight="1">
      <c r="A2791" s="22"/>
      <c r="B2791" s="27" t="s">
        <v>30</v>
      </c>
      <c r="C2791" s="27">
        <v>1197831</v>
      </c>
      <c r="D2791" s="28">
        <v>44451</v>
      </c>
      <c r="E2791" s="27" t="s">
        <v>31</v>
      </c>
      <c r="F2791" s="27" t="s">
        <v>107</v>
      </c>
      <c r="G2791" s="27" t="s">
        <v>108</v>
      </c>
      <c r="H2791" s="27" t="s">
        <v>25</v>
      </c>
      <c r="I2791" s="29">
        <v>0.40000000000000013</v>
      </c>
      <c r="J2791" s="30">
        <v>3500</v>
      </c>
      <c r="K2791" s="31">
        <f t="shared" si="20"/>
        <v>1400.0000000000005</v>
      </c>
      <c r="L2791" s="31">
        <f t="shared" si="21"/>
        <v>490.00000000000011</v>
      </c>
      <c r="M2791" s="32">
        <v>0.35</v>
      </c>
      <c r="O2791" s="37"/>
      <c r="P2791" s="35"/>
      <c r="Q2791" s="33"/>
      <c r="R2791" s="34"/>
    </row>
    <row r="2792" spans="1:18" ht="15.75" customHeight="1">
      <c r="A2792" s="22"/>
      <c r="B2792" s="27" t="s">
        <v>30</v>
      </c>
      <c r="C2792" s="27">
        <v>1197831</v>
      </c>
      <c r="D2792" s="28">
        <v>44451</v>
      </c>
      <c r="E2792" s="27" t="s">
        <v>31</v>
      </c>
      <c r="F2792" s="27" t="s">
        <v>107</v>
      </c>
      <c r="G2792" s="27" t="s">
        <v>108</v>
      </c>
      <c r="H2792" s="27" t="s">
        <v>26</v>
      </c>
      <c r="I2792" s="29">
        <v>0.15000000000000008</v>
      </c>
      <c r="J2792" s="30">
        <v>2500</v>
      </c>
      <c r="K2792" s="31">
        <f t="shared" si="20"/>
        <v>375.00000000000017</v>
      </c>
      <c r="L2792" s="31">
        <f t="shared" si="21"/>
        <v>131.25000000000006</v>
      </c>
      <c r="M2792" s="32">
        <v>0.35</v>
      </c>
      <c r="O2792" s="37"/>
      <c r="P2792" s="35"/>
      <c r="Q2792" s="33"/>
      <c r="R2792" s="34"/>
    </row>
    <row r="2793" spans="1:18" ht="15.75" customHeight="1">
      <c r="A2793" s="22"/>
      <c r="B2793" s="27" t="s">
        <v>30</v>
      </c>
      <c r="C2793" s="27">
        <v>1197831</v>
      </c>
      <c r="D2793" s="28">
        <v>44451</v>
      </c>
      <c r="E2793" s="27" t="s">
        <v>31</v>
      </c>
      <c r="F2793" s="27" t="s">
        <v>107</v>
      </c>
      <c r="G2793" s="27" t="s">
        <v>108</v>
      </c>
      <c r="H2793" s="27" t="s">
        <v>27</v>
      </c>
      <c r="I2793" s="29">
        <v>0.15000000000000008</v>
      </c>
      <c r="J2793" s="30">
        <v>2250</v>
      </c>
      <c r="K2793" s="31">
        <f t="shared" si="20"/>
        <v>337.50000000000017</v>
      </c>
      <c r="L2793" s="31">
        <f t="shared" si="21"/>
        <v>118.12500000000006</v>
      </c>
      <c r="M2793" s="32">
        <v>0.35</v>
      </c>
      <c r="O2793" s="37"/>
      <c r="P2793" s="35"/>
      <c r="Q2793" s="33"/>
      <c r="R2793" s="34"/>
    </row>
    <row r="2794" spans="1:18" ht="15.75" customHeight="1">
      <c r="A2794" s="22"/>
      <c r="B2794" s="27" t="s">
        <v>30</v>
      </c>
      <c r="C2794" s="27">
        <v>1197831</v>
      </c>
      <c r="D2794" s="28">
        <v>44451</v>
      </c>
      <c r="E2794" s="27" t="s">
        <v>31</v>
      </c>
      <c r="F2794" s="27" t="s">
        <v>107</v>
      </c>
      <c r="G2794" s="27" t="s">
        <v>108</v>
      </c>
      <c r="H2794" s="27" t="s">
        <v>28</v>
      </c>
      <c r="I2794" s="29">
        <v>0.25000000000000006</v>
      </c>
      <c r="J2794" s="30">
        <v>2250</v>
      </c>
      <c r="K2794" s="31">
        <f t="shared" si="20"/>
        <v>562.50000000000011</v>
      </c>
      <c r="L2794" s="31">
        <f t="shared" si="21"/>
        <v>196.87500000000003</v>
      </c>
      <c r="M2794" s="32">
        <v>0.35</v>
      </c>
      <c r="O2794" s="37"/>
      <c r="P2794" s="35"/>
      <c r="Q2794" s="33"/>
      <c r="R2794" s="34"/>
    </row>
    <row r="2795" spans="1:18" ht="15.75" customHeight="1">
      <c r="A2795" s="22"/>
      <c r="B2795" s="27" t="s">
        <v>30</v>
      </c>
      <c r="C2795" s="27">
        <v>1197831</v>
      </c>
      <c r="D2795" s="28">
        <v>44451</v>
      </c>
      <c r="E2795" s="27" t="s">
        <v>31</v>
      </c>
      <c r="F2795" s="27" t="s">
        <v>107</v>
      </c>
      <c r="G2795" s="27" t="s">
        <v>108</v>
      </c>
      <c r="H2795" s="27" t="s">
        <v>29</v>
      </c>
      <c r="I2795" s="29">
        <v>0.3000000000000001</v>
      </c>
      <c r="J2795" s="30">
        <v>3250</v>
      </c>
      <c r="K2795" s="31">
        <f t="shared" si="20"/>
        <v>975.00000000000034</v>
      </c>
      <c r="L2795" s="31">
        <f t="shared" si="21"/>
        <v>341.25000000000011</v>
      </c>
      <c r="M2795" s="32">
        <v>0.35</v>
      </c>
      <c r="O2795" s="37"/>
      <c r="P2795" s="35"/>
      <c r="Q2795" s="33"/>
      <c r="R2795" s="34"/>
    </row>
    <row r="2796" spans="1:18" ht="15.75" customHeight="1">
      <c r="A2796" s="22"/>
      <c r="B2796" s="27" t="s">
        <v>30</v>
      </c>
      <c r="C2796" s="27">
        <v>1197831</v>
      </c>
      <c r="D2796" s="28">
        <v>44483</v>
      </c>
      <c r="E2796" s="27" t="s">
        <v>31</v>
      </c>
      <c r="F2796" s="27" t="s">
        <v>107</v>
      </c>
      <c r="G2796" s="27" t="s">
        <v>108</v>
      </c>
      <c r="H2796" s="27" t="s">
        <v>24</v>
      </c>
      <c r="I2796" s="29">
        <v>0.3000000000000001</v>
      </c>
      <c r="J2796" s="30">
        <v>5000</v>
      </c>
      <c r="K2796" s="31">
        <f t="shared" si="20"/>
        <v>1500.0000000000005</v>
      </c>
      <c r="L2796" s="31">
        <f t="shared" si="21"/>
        <v>525.00000000000011</v>
      </c>
      <c r="M2796" s="32">
        <v>0.35</v>
      </c>
      <c r="O2796" s="37"/>
      <c r="P2796" s="35"/>
      <c r="Q2796" s="33"/>
      <c r="R2796" s="34"/>
    </row>
    <row r="2797" spans="1:18" ht="15.75" customHeight="1">
      <c r="A2797" s="22"/>
      <c r="B2797" s="27" t="s">
        <v>30</v>
      </c>
      <c r="C2797" s="27">
        <v>1197831</v>
      </c>
      <c r="D2797" s="28">
        <v>44483</v>
      </c>
      <c r="E2797" s="27" t="s">
        <v>31</v>
      </c>
      <c r="F2797" s="27" t="s">
        <v>107</v>
      </c>
      <c r="G2797" s="27" t="s">
        <v>108</v>
      </c>
      <c r="H2797" s="27" t="s">
        <v>25</v>
      </c>
      <c r="I2797" s="29">
        <v>0.20000000000000012</v>
      </c>
      <c r="J2797" s="30">
        <v>3250</v>
      </c>
      <c r="K2797" s="31">
        <f t="shared" si="20"/>
        <v>650.00000000000034</v>
      </c>
      <c r="L2797" s="31">
        <f t="shared" si="21"/>
        <v>227.50000000000011</v>
      </c>
      <c r="M2797" s="32">
        <v>0.35</v>
      </c>
      <c r="O2797" s="37"/>
      <c r="P2797" s="35"/>
      <c r="Q2797" s="33"/>
      <c r="R2797" s="34"/>
    </row>
    <row r="2798" spans="1:18" ht="15.75" customHeight="1">
      <c r="A2798" s="22"/>
      <c r="B2798" s="27" t="s">
        <v>30</v>
      </c>
      <c r="C2798" s="27">
        <v>1197831</v>
      </c>
      <c r="D2798" s="28">
        <v>44483</v>
      </c>
      <c r="E2798" s="27" t="s">
        <v>31</v>
      </c>
      <c r="F2798" s="27" t="s">
        <v>107</v>
      </c>
      <c r="G2798" s="27" t="s">
        <v>108</v>
      </c>
      <c r="H2798" s="27" t="s">
        <v>26</v>
      </c>
      <c r="I2798" s="29">
        <v>0.20000000000000012</v>
      </c>
      <c r="J2798" s="30">
        <v>2000</v>
      </c>
      <c r="K2798" s="31">
        <f t="shared" si="20"/>
        <v>400.00000000000023</v>
      </c>
      <c r="L2798" s="31">
        <f t="shared" si="21"/>
        <v>140.00000000000006</v>
      </c>
      <c r="M2798" s="32">
        <v>0.35</v>
      </c>
      <c r="O2798" s="37"/>
      <c r="P2798" s="35"/>
      <c r="Q2798" s="33"/>
      <c r="R2798" s="34"/>
    </row>
    <row r="2799" spans="1:18" ht="15.75" customHeight="1">
      <c r="A2799" s="22"/>
      <c r="B2799" s="27" t="s">
        <v>30</v>
      </c>
      <c r="C2799" s="27">
        <v>1197831</v>
      </c>
      <c r="D2799" s="28">
        <v>44483</v>
      </c>
      <c r="E2799" s="27" t="s">
        <v>31</v>
      </c>
      <c r="F2799" s="27" t="s">
        <v>107</v>
      </c>
      <c r="G2799" s="27" t="s">
        <v>108</v>
      </c>
      <c r="H2799" s="27" t="s">
        <v>27</v>
      </c>
      <c r="I2799" s="29">
        <v>0.20000000000000012</v>
      </c>
      <c r="J2799" s="30">
        <v>1750</v>
      </c>
      <c r="K2799" s="31">
        <f t="shared" si="20"/>
        <v>350.00000000000023</v>
      </c>
      <c r="L2799" s="31">
        <f t="shared" si="21"/>
        <v>122.50000000000007</v>
      </c>
      <c r="M2799" s="32">
        <v>0.35</v>
      </c>
      <c r="O2799" s="37"/>
      <c r="P2799" s="35"/>
      <c r="Q2799" s="33"/>
      <c r="R2799" s="34"/>
    </row>
    <row r="2800" spans="1:18" ht="15.75" customHeight="1">
      <c r="A2800" s="22"/>
      <c r="B2800" s="27" t="s">
        <v>30</v>
      </c>
      <c r="C2800" s="27">
        <v>1197831</v>
      </c>
      <c r="D2800" s="28">
        <v>44483</v>
      </c>
      <c r="E2800" s="27" t="s">
        <v>31</v>
      </c>
      <c r="F2800" s="27" t="s">
        <v>107</v>
      </c>
      <c r="G2800" s="27" t="s">
        <v>108</v>
      </c>
      <c r="H2800" s="27" t="s">
        <v>28</v>
      </c>
      <c r="I2800" s="29">
        <v>0.3000000000000001</v>
      </c>
      <c r="J2800" s="30">
        <v>1750</v>
      </c>
      <c r="K2800" s="31">
        <f t="shared" si="20"/>
        <v>525.00000000000023</v>
      </c>
      <c r="L2800" s="31">
        <f t="shared" si="21"/>
        <v>183.75000000000006</v>
      </c>
      <c r="M2800" s="32">
        <v>0.35</v>
      </c>
      <c r="O2800" s="37"/>
      <c r="P2800" s="35"/>
      <c r="Q2800" s="33"/>
      <c r="R2800" s="34"/>
    </row>
    <row r="2801" spans="1:18" ht="15.75" customHeight="1">
      <c r="A2801" s="22"/>
      <c r="B2801" s="27" t="s">
        <v>30</v>
      </c>
      <c r="C2801" s="27">
        <v>1197831</v>
      </c>
      <c r="D2801" s="28">
        <v>44483</v>
      </c>
      <c r="E2801" s="27" t="s">
        <v>31</v>
      </c>
      <c r="F2801" s="27" t="s">
        <v>107</v>
      </c>
      <c r="G2801" s="27" t="s">
        <v>108</v>
      </c>
      <c r="H2801" s="27" t="s">
        <v>29</v>
      </c>
      <c r="I2801" s="29">
        <v>0.30000000000000004</v>
      </c>
      <c r="J2801" s="30">
        <v>3000</v>
      </c>
      <c r="K2801" s="31">
        <f t="shared" si="20"/>
        <v>900.00000000000011</v>
      </c>
      <c r="L2801" s="31">
        <f t="shared" si="21"/>
        <v>315</v>
      </c>
      <c r="M2801" s="32">
        <v>0.35</v>
      </c>
      <c r="O2801" s="37"/>
      <c r="P2801" s="35"/>
      <c r="Q2801" s="33"/>
      <c r="R2801" s="34"/>
    </row>
    <row r="2802" spans="1:18" ht="15.75" customHeight="1">
      <c r="A2802" s="22"/>
      <c r="B2802" s="27" t="s">
        <v>30</v>
      </c>
      <c r="C2802" s="27">
        <v>1197831</v>
      </c>
      <c r="D2802" s="28">
        <v>44513</v>
      </c>
      <c r="E2802" s="27" t="s">
        <v>31</v>
      </c>
      <c r="F2802" s="27" t="s">
        <v>107</v>
      </c>
      <c r="G2802" s="27" t="s">
        <v>108</v>
      </c>
      <c r="H2802" s="27" t="s">
        <v>24</v>
      </c>
      <c r="I2802" s="29">
        <v>0.25000000000000011</v>
      </c>
      <c r="J2802" s="30">
        <v>4500</v>
      </c>
      <c r="K2802" s="31">
        <f t="shared" si="20"/>
        <v>1125.0000000000005</v>
      </c>
      <c r="L2802" s="31">
        <f t="shared" si="21"/>
        <v>393.75000000000011</v>
      </c>
      <c r="M2802" s="32">
        <v>0.35</v>
      </c>
      <c r="O2802" s="37"/>
      <c r="P2802" s="35"/>
      <c r="Q2802" s="33"/>
      <c r="R2802" s="34"/>
    </row>
    <row r="2803" spans="1:18" ht="15.75" customHeight="1">
      <c r="A2803" s="22"/>
      <c r="B2803" s="27" t="s">
        <v>30</v>
      </c>
      <c r="C2803" s="27">
        <v>1197831</v>
      </c>
      <c r="D2803" s="28">
        <v>44513</v>
      </c>
      <c r="E2803" s="27" t="s">
        <v>31</v>
      </c>
      <c r="F2803" s="27" t="s">
        <v>107</v>
      </c>
      <c r="G2803" s="27" t="s">
        <v>108</v>
      </c>
      <c r="H2803" s="27" t="s">
        <v>25</v>
      </c>
      <c r="I2803" s="29">
        <v>0.15000000000000013</v>
      </c>
      <c r="J2803" s="30">
        <v>2750</v>
      </c>
      <c r="K2803" s="31">
        <f t="shared" si="20"/>
        <v>412.50000000000034</v>
      </c>
      <c r="L2803" s="31">
        <f t="shared" si="21"/>
        <v>144.37500000000011</v>
      </c>
      <c r="M2803" s="32">
        <v>0.35</v>
      </c>
      <c r="O2803" s="37"/>
      <c r="P2803" s="35"/>
      <c r="Q2803" s="33"/>
      <c r="R2803" s="34"/>
    </row>
    <row r="2804" spans="1:18" ht="15.75" customHeight="1">
      <c r="A2804" s="22"/>
      <c r="B2804" s="27" t="s">
        <v>30</v>
      </c>
      <c r="C2804" s="27">
        <v>1197831</v>
      </c>
      <c r="D2804" s="28">
        <v>44513</v>
      </c>
      <c r="E2804" s="27" t="s">
        <v>31</v>
      </c>
      <c r="F2804" s="27" t="s">
        <v>107</v>
      </c>
      <c r="G2804" s="27" t="s">
        <v>108</v>
      </c>
      <c r="H2804" s="27" t="s">
        <v>26</v>
      </c>
      <c r="I2804" s="29">
        <v>0.25000000000000017</v>
      </c>
      <c r="J2804" s="30">
        <v>2200</v>
      </c>
      <c r="K2804" s="31">
        <f t="shared" si="20"/>
        <v>550.00000000000034</v>
      </c>
      <c r="L2804" s="31">
        <f t="shared" si="21"/>
        <v>192.50000000000011</v>
      </c>
      <c r="M2804" s="32">
        <v>0.35</v>
      </c>
      <c r="O2804" s="37"/>
      <c r="P2804" s="35"/>
      <c r="Q2804" s="33"/>
      <c r="R2804" s="34"/>
    </row>
    <row r="2805" spans="1:18" ht="15.75" customHeight="1">
      <c r="A2805" s="22"/>
      <c r="B2805" s="27" t="s">
        <v>30</v>
      </c>
      <c r="C2805" s="27">
        <v>1197831</v>
      </c>
      <c r="D2805" s="28">
        <v>44513</v>
      </c>
      <c r="E2805" s="27" t="s">
        <v>31</v>
      </c>
      <c r="F2805" s="27" t="s">
        <v>107</v>
      </c>
      <c r="G2805" s="27" t="s">
        <v>108</v>
      </c>
      <c r="H2805" s="27" t="s">
        <v>27</v>
      </c>
      <c r="I2805" s="29">
        <v>0.55000000000000016</v>
      </c>
      <c r="J2805" s="30">
        <v>2750</v>
      </c>
      <c r="K2805" s="31">
        <f t="shared" si="20"/>
        <v>1512.5000000000005</v>
      </c>
      <c r="L2805" s="31">
        <f t="shared" si="21"/>
        <v>529.37500000000011</v>
      </c>
      <c r="M2805" s="32">
        <v>0.35</v>
      </c>
      <c r="O2805" s="37"/>
      <c r="P2805" s="35"/>
      <c r="Q2805" s="33"/>
      <c r="R2805" s="34"/>
    </row>
    <row r="2806" spans="1:18" ht="15.75" customHeight="1">
      <c r="A2806" s="22"/>
      <c r="B2806" s="27" t="s">
        <v>30</v>
      </c>
      <c r="C2806" s="27">
        <v>1197831</v>
      </c>
      <c r="D2806" s="28">
        <v>44513</v>
      </c>
      <c r="E2806" s="27" t="s">
        <v>31</v>
      </c>
      <c r="F2806" s="27" t="s">
        <v>107</v>
      </c>
      <c r="G2806" s="27" t="s">
        <v>108</v>
      </c>
      <c r="H2806" s="27" t="s">
        <v>28</v>
      </c>
      <c r="I2806" s="29">
        <v>0.75000000000000011</v>
      </c>
      <c r="J2806" s="30">
        <v>2500</v>
      </c>
      <c r="K2806" s="31">
        <f t="shared" si="20"/>
        <v>1875.0000000000002</v>
      </c>
      <c r="L2806" s="31">
        <f t="shared" si="21"/>
        <v>656.25</v>
      </c>
      <c r="M2806" s="32">
        <v>0.35</v>
      </c>
      <c r="O2806" s="37"/>
      <c r="P2806" s="35"/>
      <c r="Q2806" s="33"/>
      <c r="R2806" s="34"/>
    </row>
    <row r="2807" spans="1:18" ht="15.75" customHeight="1">
      <c r="A2807" s="22"/>
      <c r="B2807" s="27" t="s">
        <v>30</v>
      </c>
      <c r="C2807" s="27">
        <v>1197831</v>
      </c>
      <c r="D2807" s="28">
        <v>44513</v>
      </c>
      <c r="E2807" s="27" t="s">
        <v>31</v>
      </c>
      <c r="F2807" s="27" t="s">
        <v>107</v>
      </c>
      <c r="G2807" s="27" t="s">
        <v>108</v>
      </c>
      <c r="H2807" s="27" t="s">
        <v>29</v>
      </c>
      <c r="I2807" s="29">
        <v>0.75</v>
      </c>
      <c r="J2807" s="30">
        <v>3500</v>
      </c>
      <c r="K2807" s="31">
        <f t="shared" si="20"/>
        <v>2625</v>
      </c>
      <c r="L2807" s="31">
        <f t="shared" si="21"/>
        <v>918.74999999999989</v>
      </c>
      <c r="M2807" s="32">
        <v>0.35</v>
      </c>
      <c r="O2807" s="37"/>
      <c r="P2807" s="35"/>
      <c r="Q2807" s="33"/>
      <c r="R2807" s="34"/>
    </row>
    <row r="2808" spans="1:18" ht="15.75" customHeight="1">
      <c r="A2808" s="22"/>
      <c r="B2808" s="27" t="s">
        <v>30</v>
      </c>
      <c r="C2808" s="27">
        <v>1197831</v>
      </c>
      <c r="D2808" s="28">
        <v>44542</v>
      </c>
      <c r="E2808" s="27" t="s">
        <v>31</v>
      </c>
      <c r="F2808" s="27" t="s">
        <v>107</v>
      </c>
      <c r="G2808" s="27" t="s">
        <v>108</v>
      </c>
      <c r="H2808" s="27" t="s">
        <v>24</v>
      </c>
      <c r="I2808" s="29">
        <v>0.70000000000000007</v>
      </c>
      <c r="J2808" s="30">
        <v>6000</v>
      </c>
      <c r="K2808" s="31">
        <f t="shared" si="20"/>
        <v>4200</v>
      </c>
      <c r="L2808" s="31">
        <f t="shared" si="21"/>
        <v>1470</v>
      </c>
      <c r="M2808" s="32">
        <v>0.35</v>
      </c>
      <c r="O2808" s="37"/>
      <c r="P2808" s="35"/>
      <c r="Q2808" s="33"/>
      <c r="R2808" s="34"/>
    </row>
    <row r="2809" spans="1:18" ht="15.75" customHeight="1">
      <c r="A2809" s="22"/>
      <c r="B2809" s="27" t="s">
        <v>30</v>
      </c>
      <c r="C2809" s="27">
        <v>1197831</v>
      </c>
      <c r="D2809" s="28">
        <v>44542</v>
      </c>
      <c r="E2809" s="27" t="s">
        <v>31</v>
      </c>
      <c r="F2809" s="27" t="s">
        <v>107</v>
      </c>
      <c r="G2809" s="27" t="s">
        <v>108</v>
      </c>
      <c r="H2809" s="27" t="s">
        <v>25</v>
      </c>
      <c r="I2809" s="29">
        <v>0.60000000000000009</v>
      </c>
      <c r="J2809" s="30">
        <v>4000</v>
      </c>
      <c r="K2809" s="31">
        <f t="shared" si="20"/>
        <v>2400.0000000000005</v>
      </c>
      <c r="L2809" s="31">
        <f t="shared" si="21"/>
        <v>840.00000000000011</v>
      </c>
      <c r="M2809" s="32">
        <v>0.35</v>
      </c>
      <c r="O2809" s="37"/>
      <c r="P2809" s="35"/>
      <c r="Q2809" s="33"/>
      <c r="R2809" s="34"/>
    </row>
    <row r="2810" spans="1:18" ht="15.75" customHeight="1">
      <c r="A2810" s="22"/>
      <c r="B2810" s="27" t="s">
        <v>30</v>
      </c>
      <c r="C2810" s="27">
        <v>1197831</v>
      </c>
      <c r="D2810" s="28">
        <v>44542</v>
      </c>
      <c r="E2810" s="27" t="s">
        <v>31</v>
      </c>
      <c r="F2810" s="27" t="s">
        <v>107</v>
      </c>
      <c r="G2810" s="27" t="s">
        <v>108</v>
      </c>
      <c r="H2810" s="27" t="s">
        <v>26</v>
      </c>
      <c r="I2810" s="29">
        <v>0.60000000000000009</v>
      </c>
      <c r="J2810" s="30">
        <v>3500</v>
      </c>
      <c r="K2810" s="31">
        <f t="shared" si="20"/>
        <v>2100.0000000000005</v>
      </c>
      <c r="L2810" s="31">
        <f t="shared" si="21"/>
        <v>735.00000000000011</v>
      </c>
      <c r="M2810" s="32">
        <v>0.35</v>
      </c>
      <c r="O2810" s="37"/>
      <c r="P2810" s="35"/>
      <c r="Q2810" s="33"/>
      <c r="R2810" s="34"/>
    </row>
    <row r="2811" spans="1:18" ht="15.75" customHeight="1">
      <c r="A2811" s="22"/>
      <c r="B2811" s="27" t="s">
        <v>30</v>
      </c>
      <c r="C2811" s="27">
        <v>1197831</v>
      </c>
      <c r="D2811" s="28">
        <v>44542</v>
      </c>
      <c r="E2811" s="27" t="s">
        <v>31</v>
      </c>
      <c r="F2811" s="27" t="s">
        <v>107</v>
      </c>
      <c r="G2811" s="27" t="s">
        <v>108</v>
      </c>
      <c r="H2811" s="27" t="s">
        <v>27</v>
      </c>
      <c r="I2811" s="29">
        <v>0.60000000000000009</v>
      </c>
      <c r="J2811" s="30">
        <v>3000</v>
      </c>
      <c r="K2811" s="31">
        <f t="shared" ref="K2811:K3065" si="22">I2811*J2811</f>
        <v>1800.0000000000002</v>
      </c>
      <c r="L2811" s="31">
        <f t="shared" ref="L2811:L3065" si="23">K2811*M2811</f>
        <v>630</v>
      </c>
      <c r="M2811" s="32">
        <v>0.35</v>
      </c>
      <c r="O2811" s="37"/>
      <c r="P2811" s="35"/>
      <c r="Q2811" s="33"/>
      <c r="R2811" s="34"/>
    </row>
    <row r="2812" spans="1:18" ht="15.75" customHeight="1">
      <c r="A2812" s="22"/>
      <c r="B2812" s="27" t="s">
        <v>30</v>
      </c>
      <c r="C2812" s="27">
        <v>1197831</v>
      </c>
      <c r="D2812" s="28">
        <v>44542</v>
      </c>
      <c r="E2812" s="27" t="s">
        <v>31</v>
      </c>
      <c r="F2812" s="27" t="s">
        <v>107</v>
      </c>
      <c r="G2812" s="27" t="s">
        <v>108</v>
      </c>
      <c r="H2812" s="27" t="s">
        <v>28</v>
      </c>
      <c r="I2812" s="29">
        <v>0.70000000000000007</v>
      </c>
      <c r="J2812" s="30">
        <v>3000</v>
      </c>
      <c r="K2812" s="31">
        <f t="shared" si="22"/>
        <v>2100</v>
      </c>
      <c r="L2812" s="31">
        <f t="shared" si="23"/>
        <v>735</v>
      </c>
      <c r="M2812" s="32">
        <v>0.35</v>
      </c>
      <c r="O2812" s="37"/>
      <c r="P2812" s="35"/>
      <c r="Q2812" s="33"/>
      <c r="R2812" s="34"/>
    </row>
    <row r="2813" spans="1:18" ht="15.75" customHeight="1">
      <c r="A2813" s="22"/>
      <c r="B2813" s="27" t="s">
        <v>30</v>
      </c>
      <c r="C2813" s="27">
        <v>1197831</v>
      </c>
      <c r="D2813" s="28">
        <v>44542</v>
      </c>
      <c r="E2813" s="27" t="s">
        <v>31</v>
      </c>
      <c r="F2813" s="27" t="s">
        <v>107</v>
      </c>
      <c r="G2813" s="27" t="s">
        <v>108</v>
      </c>
      <c r="H2813" s="27" t="s">
        <v>29</v>
      </c>
      <c r="I2813" s="29">
        <v>0.75</v>
      </c>
      <c r="J2813" s="30">
        <v>4000</v>
      </c>
      <c r="K2813" s="31">
        <f t="shared" si="22"/>
        <v>3000</v>
      </c>
      <c r="L2813" s="31">
        <f t="shared" si="23"/>
        <v>1050</v>
      </c>
      <c r="M2813" s="32">
        <v>0.35</v>
      </c>
      <c r="O2813" s="37"/>
      <c r="P2813" s="35"/>
      <c r="Q2813" s="33"/>
      <c r="R2813" s="34"/>
    </row>
    <row r="2814" spans="1:18" ht="15.75" customHeight="1">
      <c r="A2814" s="22" t="s">
        <v>46</v>
      </c>
      <c r="B2814" s="27" t="s">
        <v>21</v>
      </c>
      <c r="C2814" s="27">
        <v>1185732</v>
      </c>
      <c r="D2814" s="28">
        <v>44208</v>
      </c>
      <c r="E2814" s="27" t="s">
        <v>40</v>
      </c>
      <c r="F2814" s="27" t="s">
        <v>109</v>
      </c>
      <c r="G2814" s="27" t="s">
        <v>110</v>
      </c>
      <c r="H2814" s="27" t="s">
        <v>24</v>
      </c>
      <c r="I2814" s="29">
        <v>0.4</v>
      </c>
      <c r="J2814" s="30">
        <v>4750</v>
      </c>
      <c r="K2814" s="31">
        <f t="shared" si="22"/>
        <v>1900</v>
      </c>
      <c r="L2814" s="31">
        <f t="shared" si="23"/>
        <v>665</v>
      </c>
      <c r="M2814" s="32">
        <v>0.35</v>
      </c>
      <c r="O2814" s="37"/>
      <c r="P2814" s="35"/>
      <c r="Q2814" s="33"/>
      <c r="R2814" s="34"/>
    </row>
    <row r="2815" spans="1:18" ht="15.75" customHeight="1">
      <c r="A2815" s="22"/>
      <c r="B2815" s="27" t="s">
        <v>21</v>
      </c>
      <c r="C2815" s="27">
        <v>1185732</v>
      </c>
      <c r="D2815" s="28">
        <v>44208</v>
      </c>
      <c r="E2815" s="27" t="s">
        <v>40</v>
      </c>
      <c r="F2815" s="27" t="s">
        <v>109</v>
      </c>
      <c r="G2815" s="27" t="s">
        <v>110</v>
      </c>
      <c r="H2815" s="27" t="s">
        <v>25</v>
      </c>
      <c r="I2815" s="29">
        <v>0.4</v>
      </c>
      <c r="J2815" s="30">
        <v>2750</v>
      </c>
      <c r="K2815" s="31">
        <f t="shared" si="22"/>
        <v>1100</v>
      </c>
      <c r="L2815" s="31">
        <f t="shared" si="23"/>
        <v>330</v>
      </c>
      <c r="M2815" s="32">
        <v>0.3</v>
      </c>
      <c r="O2815" s="37"/>
      <c r="P2815" s="35"/>
      <c r="Q2815" s="33"/>
      <c r="R2815" s="34"/>
    </row>
    <row r="2816" spans="1:18" ht="15.75" customHeight="1">
      <c r="A2816" s="22"/>
      <c r="B2816" s="27" t="s">
        <v>21</v>
      </c>
      <c r="C2816" s="27">
        <v>1185732</v>
      </c>
      <c r="D2816" s="28">
        <v>44208</v>
      </c>
      <c r="E2816" s="27" t="s">
        <v>40</v>
      </c>
      <c r="F2816" s="27" t="s">
        <v>109</v>
      </c>
      <c r="G2816" s="27" t="s">
        <v>110</v>
      </c>
      <c r="H2816" s="27" t="s">
        <v>26</v>
      </c>
      <c r="I2816" s="29">
        <v>0.30000000000000004</v>
      </c>
      <c r="J2816" s="30">
        <v>2750</v>
      </c>
      <c r="K2816" s="31">
        <f t="shared" si="22"/>
        <v>825.00000000000011</v>
      </c>
      <c r="L2816" s="31">
        <f t="shared" si="23"/>
        <v>247.50000000000003</v>
      </c>
      <c r="M2816" s="32">
        <v>0.3</v>
      </c>
      <c r="O2816" s="37"/>
      <c r="P2816" s="35"/>
      <c r="Q2816" s="33"/>
      <c r="R2816" s="34"/>
    </row>
    <row r="2817" spans="1:18" ht="15.75" customHeight="1">
      <c r="A2817" s="22"/>
      <c r="B2817" s="27" t="s">
        <v>21</v>
      </c>
      <c r="C2817" s="27">
        <v>1185732</v>
      </c>
      <c r="D2817" s="28">
        <v>44208</v>
      </c>
      <c r="E2817" s="27" t="s">
        <v>40</v>
      </c>
      <c r="F2817" s="27" t="s">
        <v>109</v>
      </c>
      <c r="G2817" s="27" t="s">
        <v>110</v>
      </c>
      <c r="H2817" s="27" t="s">
        <v>27</v>
      </c>
      <c r="I2817" s="29">
        <v>0.35000000000000003</v>
      </c>
      <c r="J2817" s="30">
        <v>1250</v>
      </c>
      <c r="K2817" s="31">
        <f t="shared" si="22"/>
        <v>437.50000000000006</v>
      </c>
      <c r="L2817" s="31">
        <f t="shared" si="23"/>
        <v>131.25</v>
      </c>
      <c r="M2817" s="32">
        <v>0.3</v>
      </c>
      <c r="O2817" s="37"/>
      <c r="P2817" s="35"/>
      <c r="Q2817" s="33"/>
      <c r="R2817" s="34"/>
    </row>
    <row r="2818" spans="1:18" ht="15.75" customHeight="1">
      <c r="A2818" s="22"/>
      <c r="B2818" s="27" t="s">
        <v>21</v>
      </c>
      <c r="C2818" s="27">
        <v>1185732</v>
      </c>
      <c r="D2818" s="28">
        <v>44208</v>
      </c>
      <c r="E2818" s="27" t="s">
        <v>40</v>
      </c>
      <c r="F2818" s="27" t="s">
        <v>109</v>
      </c>
      <c r="G2818" s="27" t="s">
        <v>110</v>
      </c>
      <c r="H2818" s="27" t="s">
        <v>28</v>
      </c>
      <c r="I2818" s="29">
        <v>0.49999999999999994</v>
      </c>
      <c r="J2818" s="30">
        <v>1750</v>
      </c>
      <c r="K2818" s="31">
        <f t="shared" si="22"/>
        <v>874.99999999999989</v>
      </c>
      <c r="L2818" s="31">
        <f t="shared" si="23"/>
        <v>306.24999999999994</v>
      </c>
      <c r="M2818" s="32">
        <v>0.35</v>
      </c>
      <c r="O2818" s="37"/>
      <c r="P2818" s="35"/>
      <c r="Q2818" s="33"/>
      <c r="R2818" s="34"/>
    </row>
    <row r="2819" spans="1:18" ht="15.75" customHeight="1">
      <c r="A2819" s="22"/>
      <c r="B2819" s="27" t="s">
        <v>21</v>
      </c>
      <c r="C2819" s="27">
        <v>1185732</v>
      </c>
      <c r="D2819" s="28">
        <v>44208</v>
      </c>
      <c r="E2819" s="27" t="s">
        <v>40</v>
      </c>
      <c r="F2819" s="27" t="s">
        <v>109</v>
      </c>
      <c r="G2819" s="27" t="s">
        <v>110</v>
      </c>
      <c r="H2819" s="27" t="s">
        <v>29</v>
      </c>
      <c r="I2819" s="29">
        <v>0.4</v>
      </c>
      <c r="J2819" s="30">
        <v>2750</v>
      </c>
      <c r="K2819" s="31">
        <f t="shared" si="22"/>
        <v>1100</v>
      </c>
      <c r="L2819" s="31">
        <f t="shared" si="23"/>
        <v>440</v>
      </c>
      <c r="M2819" s="32">
        <v>0.4</v>
      </c>
      <c r="O2819" s="37"/>
      <c r="P2819" s="35"/>
      <c r="Q2819" s="33"/>
      <c r="R2819" s="34"/>
    </row>
    <row r="2820" spans="1:18" ht="15.75" customHeight="1">
      <c r="A2820" s="22"/>
      <c r="B2820" s="27" t="s">
        <v>21</v>
      </c>
      <c r="C2820" s="27">
        <v>1185732</v>
      </c>
      <c r="D2820" s="28">
        <v>44239</v>
      </c>
      <c r="E2820" s="27" t="s">
        <v>40</v>
      </c>
      <c r="F2820" s="27" t="s">
        <v>109</v>
      </c>
      <c r="G2820" s="27" t="s">
        <v>110</v>
      </c>
      <c r="H2820" s="27" t="s">
        <v>24</v>
      </c>
      <c r="I2820" s="29">
        <v>0.4</v>
      </c>
      <c r="J2820" s="30">
        <v>5250</v>
      </c>
      <c r="K2820" s="31">
        <f t="shared" si="22"/>
        <v>2100</v>
      </c>
      <c r="L2820" s="31">
        <f t="shared" si="23"/>
        <v>735</v>
      </c>
      <c r="M2820" s="32">
        <v>0.35</v>
      </c>
      <c r="O2820" s="37"/>
      <c r="P2820" s="35"/>
      <c r="Q2820" s="33"/>
      <c r="R2820" s="34"/>
    </row>
    <row r="2821" spans="1:18" ht="15.75" customHeight="1">
      <c r="A2821" s="22"/>
      <c r="B2821" s="27" t="s">
        <v>21</v>
      </c>
      <c r="C2821" s="27">
        <v>1185732</v>
      </c>
      <c r="D2821" s="28">
        <v>44239</v>
      </c>
      <c r="E2821" s="27" t="s">
        <v>40</v>
      </c>
      <c r="F2821" s="27" t="s">
        <v>109</v>
      </c>
      <c r="G2821" s="27" t="s">
        <v>110</v>
      </c>
      <c r="H2821" s="27" t="s">
        <v>25</v>
      </c>
      <c r="I2821" s="29">
        <v>0.4</v>
      </c>
      <c r="J2821" s="30">
        <v>1750</v>
      </c>
      <c r="K2821" s="31">
        <f t="shared" si="22"/>
        <v>700</v>
      </c>
      <c r="L2821" s="31">
        <f t="shared" si="23"/>
        <v>210</v>
      </c>
      <c r="M2821" s="32">
        <v>0.3</v>
      </c>
      <c r="O2821" s="37"/>
      <c r="P2821" s="35"/>
      <c r="Q2821" s="33"/>
      <c r="R2821" s="34"/>
    </row>
    <row r="2822" spans="1:18" ht="15.75" customHeight="1">
      <c r="A2822" s="22"/>
      <c r="B2822" s="27" t="s">
        <v>21</v>
      </c>
      <c r="C2822" s="27">
        <v>1185732</v>
      </c>
      <c r="D2822" s="28">
        <v>44239</v>
      </c>
      <c r="E2822" s="27" t="s">
        <v>40</v>
      </c>
      <c r="F2822" s="27" t="s">
        <v>109</v>
      </c>
      <c r="G2822" s="27" t="s">
        <v>110</v>
      </c>
      <c r="H2822" s="27" t="s">
        <v>26</v>
      </c>
      <c r="I2822" s="29">
        <v>0.30000000000000004</v>
      </c>
      <c r="J2822" s="30">
        <v>2250</v>
      </c>
      <c r="K2822" s="31">
        <f t="shared" si="22"/>
        <v>675.00000000000011</v>
      </c>
      <c r="L2822" s="31">
        <f t="shared" si="23"/>
        <v>202.50000000000003</v>
      </c>
      <c r="M2822" s="32">
        <v>0.3</v>
      </c>
      <c r="O2822" s="37"/>
      <c r="P2822" s="35"/>
      <c r="Q2822" s="33"/>
      <c r="R2822" s="34"/>
    </row>
    <row r="2823" spans="1:18" ht="15.75" customHeight="1">
      <c r="A2823" s="22"/>
      <c r="B2823" s="27" t="s">
        <v>21</v>
      </c>
      <c r="C2823" s="27">
        <v>1185732</v>
      </c>
      <c r="D2823" s="28">
        <v>44239</v>
      </c>
      <c r="E2823" s="27" t="s">
        <v>40</v>
      </c>
      <c r="F2823" s="27" t="s">
        <v>109</v>
      </c>
      <c r="G2823" s="27" t="s">
        <v>110</v>
      </c>
      <c r="H2823" s="27" t="s">
        <v>27</v>
      </c>
      <c r="I2823" s="29">
        <v>0.35000000000000003</v>
      </c>
      <c r="J2823" s="30">
        <v>1000</v>
      </c>
      <c r="K2823" s="31">
        <f t="shared" si="22"/>
        <v>350.00000000000006</v>
      </c>
      <c r="L2823" s="31">
        <f t="shared" si="23"/>
        <v>105.00000000000001</v>
      </c>
      <c r="M2823" s="32">
        <v>0.3</v>
      </c>
      <c r="O2823" s="37"/>
      <c r="P2823" s="35"/>
      <c r="Q2823" s="33"/>
      <c r="R2823" s="34"/>
    </row>
    <row r="2824" spans="1:18" ht="15.75" customHeight="1">
      <c r="A2824" s="22"/>
      <c r="B2824" s="27" t="s">
        <v>21</v>
      </c>
      <c r="C2824" s="27">
        <v>1185732</v>
      </c>
      <c r="D2824" s="28">
        <v>44239</v>
      </c>
      <c r="E2824" s="27" t="s">
        <v>40</v>
      </c>
      <c r="F2824" s="27" t="s">
        <v>109</v>
      </c>
      <c r="G2824" s="27" t="s">
        <v>110</v>
      </c>
      <c r="H2824" s="27" t="s">
        <v>28</v>
      </c>
      <c r="I2824" s="29">
        <v>0.49999999999999994</v>
      </c>
      <c r="J2824" s="30">
        <v>1750</v>
      </c>
      <c r="K2824" s="31">
        <f t="shared" si="22"/>
        <v>874.99999999999989</v>
      </c>
      <c r="L2824" s="31">
        <f t="shared" si="23"/>
        <v>306.24999999999994</v>
      </c>
      <c r="M2824" s="32">
        <v>0.35</v>
      </c>
      <c r="O2824" s="37"/>
      <c r="P2824" s="35"/>
      <c r="Q2824" s="33"/>
      <c r="R2824" s="34"/>
    </row>
    <row r="2825" spans="1:18" ht="15.75" customHeight="1">
      <c r="A2825" s="22"/>
      <c r="B2825" s="27" t="s">
        <v>21</v>
      </c>
      <c r="C2825" s="27">
        <v>1185732</v>
      </c>
      <c r="D2825" s="28">
        <v>44239</v>
      </c>
      <c r="E2825" s="27" t="s">
        <v>40</v>
      </c>
      <c r="F2825" s="27" t="s">
        <v>109</v>
      </c>
      <c r="G2825" s="27" t="s">
        <v>110</v>
      </c>
      <c r="H2825" s="27" t="s">
        <v>29</v>
      </c>
      <c r="I2825" s="29">
        <v>0.35</v>
      </c>
      <c r="J2825" s="30">
        <v>2750</v>
      </c>
      <c r="K2825" s="31">
        <f t="shared" si="22"/>
        <v>962.49999999999989</v>
      </c>
      <c r="L2825" s="31">
        <f t="shared" si="23"/>
        <v>385</v>
      </c>
      <c r="M2825" s="32">
        <v>0.4</v>
      </c>
      <c r="O2825" s="37"/>
      <c r="P2825" s="35"/>
      <c r="Q2825" s="33"/>
      <c r="R2825" s="34"/>
    </row>
    <row r="2826" spans="1:18" ht="15.75" customHeight="1">
      <c r="A2826" s="22"/>
      <c r="B2826" s="27" t="s">
        <v>21</v>
      </c>
      <c r="C2826" s="27">
        <v>1185732</v>
      </c>
      <c r="D2826" s="28">
        <v>44266</v>
      </c>
      <c r="E2826" s="27" t="s">
        <v>40</v>
      </c>
      <c r="F2826" s="27" t="s">
        <v>109</v>
      </c>
      <c r="G2826" s="27" t="s">
        <v>110</v>
      </c>
      <c r="H2826" s="27" t="s">
        <v>24</v>
      </c>
      <c r="I2826" s="29">
        <v>0.4</v>
      </c>
      <c r="J2826" s="30">
        <v>4950</v>
      </c>
      <c r="K2826" s="31">
        <f t="shared" si="22"/>
        <v>1980</v>
      </c>
      <c r="L2826" s="31">
        <f t="shared" si="23"/>
        <v>693</v>
      </c>
      <c r="M2826" s="32">
        <v>0.35</v>
      </c>
      <c r="O2826" s="37"/>
      <c r="P2826" s="35"/>
      <c r="Q2826" s="33"/>
      <c r="R2826" s="34"/>
    </row>
    <row r="2827" spans="1:18" ht="15.75" customHeight="1">
      <c r="A2827" s="22"/>
      <c r="B2827" s="27" t="s">
        <v>21</v>
      </c>
      <c r="C2827" s="27">
        <v>1185732</v>
      </c>
      <c r="D2827" s="28">
        <v>44266</v>
      </c>
      <c r="E2827" s="27" t="s">
        <v>40</v>
      </c>
      <c r="F2827" s="27" t="s">
        <v>109</v>
      </c>
      <c r="G2827" s="27" t="s">
        <v>110</v>
      </c>
      <c r="H2827" s="27" t="s">
        <v>25</v>
      </c>
      <c r="I2827" s="29">
        <v>0.4</v>
      </c>
      <c r="J2827" s="30">
        <v>2000</v>
      </c>
      <c r="K2827" s="31">
        <f t="shared" si="22"/>
        <v>800</v>
      </c>
      <c r="L2827" s="31">
        <f t="shared" si="23"/>
        <v>240</v>
      </c>
      <c r="M2827" s="32">
        <v>0.3</v>
      </c>
      <c r="O2827" s="37"/>
      <c r="P2827" s="35"/>
      <c r="Q2827" s="33"/>
      <c r="R2827" s="34"/>
    </row>
    <row r="2828" spans="1:18" ht="15.75" customHeight="1">
      <c r="A2828" s="22"/>
      <c r="B2828" s="27" t="s">
        <v>21</v>
      </c>
      <c r="C2828" s="27">
        <v>1185732</v>
      </c>
      <c r="D2828" s="28">
        <v>44266</v>
      </c>
      <c r="E2828" s="27" t="s">
        <v>40</v>
      </c>
      <c r="F2828" s="27" t="s">
        <v>109</v>
      </c>
      <c r="G2828" s="27" t="s">
        <v>110</v>
      </c>
      <c r="H2828" s="27" t="s">
        <v>26</v>
      </c>
      <c r="I2828" s="29">
        <v>0.30000000000000004</v>
      </c>
      <c r="J2828" s="30">
        <v>2250</v>
      </c>
      <c r="K2828" s="31">
        <f t="shared" si="22"/>
        <v>675.00000000000011</v>
      </c>
      <c r="L2828" s="31">
        <f t="shared" si="23"/>
        <v>202.50000000000003</v>
      </c>
      <c r="M2828" s="32">
        <v>0.3</v>
      </c>
      <c r="O2828" s="37"/>
      <c r="P2828" s="35"/>
      <c r="Q2828" s="33"/>
      <c r="R2828" s="34"/>
    </row>
    <row r="2829" spans="1:18" ht="15.75" customHeight="1">
      <c r="A2829" s="22"/>
      <c r="B2829" s="27" t="s">
        <v>21</v>
      </c>
      <c r="C2829" s="27">
        <v>1185732</v>
      </c>
      <c r="D2829" s="28">
        <v>44266</v>
      </c>
      <c r="E2829" s="27" t="s">
        <v>40</v>
      </c>
      <c r="F2829" s="27" t="s">
        <v>109</v>
      </c>
      <c r="G2829" s="27" t="s">
        <v>110</v>
      </c>
      <c r="H2829" s="27" t="s">
        <v>27</v>
      </c>
      <c r="I2829" s="29">
        <v>0.35</v>
      </c>
      <c r="J2829" s="30">
        <v>750</v>
      </c>
      <c r="K2829" s="31">
        <f t="shared" si="22"/>
        <v>262.5</v>
      </c>
      <c r="L2829" s="31">
        <f t="shared" si="23"/>
        <v>78.75</v>
      </c>
      <c r="M2829" s="32">
        <v>0.3</v>
      </c>
      <c r="O2829" s="37"/>
      <c r="P2829" s="35"/>
      <c r="Q2829" s="33"/>
      <c r="R2829" s="34"/>
    </row>
    <row r="2830" spans="1:18" ht="15.75" customHeight="1">
      <c r="A2830" s="22"/>
      <c r="B2830" s="27" t="s">
        <v>21</v>
      </c>
      <c r="C2830" s="27">
        <v>1185732</v>
      </c>
      <c r="D2830" s="28">
        <v>44266</v>
      </c>
      <c r="E2830" s="27" t="s">
        <v>40</v>
      </c>
      <c r="F2830" s="27" t="s">
        <v>109</v>
      </c>
      <c r="G2830" s="27" t="s">
        <v>110</v>
      </c>
      <c r="H2830" s="27" t="s">
        <v>28</v>
      </c>
      <c r="I2830" s="29">
        <v>0.5</v>
      </c>
      <c r="J2830" s="30">
        <v>1250</v>
      </c>
      <c r="K2830" s="31">
        <f t="shared" si="22"/>
        <v>625</v>
      </c>
      <c r="L2830" s="31">
        <f t="shared" si="23"/>
        <v>218.75</v>
      </c>
      <c r="M2830" s="32">
        <v>0.35</v>
      </c>
      <c r="O2830" s="37"/>
      <c r="P2830" s="35"/>
      <c r="Q2830" s="33"/>
      <c r="R2830" s="34"/>
    </row>
    <row r="2831" spans="1:18" ht="15.75" customHeight="1">
      <c r="A2831" s="22"/>
      <c r="B2831" s="27" t="s">
        <v>21</v>
      </c>
      <c r="C2831" s="27">
        <v>1185732</v>
      </c>
      <c r="D2831" s="28">
        <v>44266</v>
      </c>
      <c r="E2831" s="27" t="s">
        <v>40</v>
      </c>
      <c r="F2831" s="27" t="s">
        <v>109</v>
      </c>
      <c r="G2831" s="27" t="s">
        <v>110</v>
      </c>
      <c r="H2831" s="27" t="s">
        <v>29</v>
      </c>
      <c r="I2831" s="29">
        <v>0.4</v>
      </c>
      <c r="J2831" s="30">
        <v>2250</v>
      </c>
      <c r="K2831" s="31">
        <f t="shared" si="22"/>
        <v>900</v>
      </c>
      <c r="L2831" s="31">
        <f t="shared" si="23"/>
        <v>360</v>
      </c>
      <c r="M2831" s="32">
        <v>0.4</v>
      </c>
      <c r="O2831" s="37"/>
      <c r="P2831" s="35"/>
      <c r="Q2831" s="33"/>
      <c r="R2831" s="34"/>
    </row>
    <row r="2832" spans="1:18" ht="15.75" customHeight="1">
      <c r="A2832" s="22"/>
      <c r="B2832" s="27" t="s">
        <v>21</v>
      </c>
      <c r="C2832" s="27">
        <v>1185732</v>
      </c>
      <c r="D2832" s="28">
        <v>44298</v>
      </c>
      <c r="E2832" s="27" t="s">
        <v>40</v>
      </c>
      <c r="F2832" s="27" t="s">
        <v>109</v>
      </c>
      <c r="G2832" s="27" t="s">
        <v>110</v>
      </c>
      <c r="H2832" s="27" t="s">
        <v>24</v>
      </c>
      <c r="I2832" s="29">
        <v>0.4</v>
      </c>
      <c r="J2832" s="30">
        <v>4500</v>
      </c>
      <c r="K2832" s="31">
        <f t="shared" si="22"/>
        <v>1800</v>
      </c>
      <c r="L2832" s="31">
        <f t="shared" si="23"/>
        <v>630</v>
      </c>
      <c r="M2832" s="32">
        <v>0.35</v>
      </c>
      <c r="O2832" s="37"/>
      <c r="P2832" s="35"/>
      <c r="Q2832" s="33"/>
      <c r="R2832" s="34"/>
    </row>
    <row r="2833" spans="1:18" ht="15.75" customHeight="1">
      <c r="A2833" s="22"/>
      <c r="B2833" s="27" t="s">
        <v>21</v>
      </c>
      <c r="C2833" s="27">
        <v>1185732</v>
      </c>
      <c r="D2833" s="28">
        <v>44298</v>
      </c>
      <c r="E2833" s="27" t="s">
        <v>40</v>
      </c>
      <c r="F2833" s="27" t="s">
        <v>109</v>
      </c>
      <c r="G2833" s="27" t="s">
        <v>110</v>
      </c>
      <c r="H2833" s="27" t="s">
        <v>25</v>
      </c>
      <c r="I2833" s="29">
        <v>0.4</v>
      </c>
      <c r="J2833" s="30">
        <v>1500</v>
      </c>
      <c r="K2833" s="31">
        <f t="shared" si="22"/>
        <v>600</v>
      </c>
      <c r="L2833" s="31">
        <f t="shared" si="23"/>
        <v>180</v>
      </c>
      <c r="M2833" s="32">
        <v>0.3</v>
      </c>
      <c r="O2833" s="37"/>
      <c r="P2833" s="35"/>
      <c r="Q2833" s="33"/>
      <c r="R2833" s="34"/>
    </row>
    <row r="2834" spans="1:18" ht="15.75" customHeight="1">
      <c r="A2834" s="22"/>
      <c r="B2834" s="27" t="s">
        <v>21</v>
      </c>
      <c r="C2834" s="27">
        <v>1185732</v>
      </c>
      <c r="D2834" s="28">
        <v>44298</v>
      </c>
      <c r="E2834" s="27" t="s">
        <v>40</v>
      </c>
      <c r="F2834" s="27" t="s">
        <v>109</v>
      </c>
      <c r="G2834" s="27" t="s">
        <v>110</v>
      </c>
      <c r="H2834" s="27" t="s">
        <v>26</v>
      </c>
      <c r="I2834" s="29">
        <v>0.30000000000000004</v>
      </c>
      <c r="J2834" s="30">
        <v>1500</v>
      </c>
      <c r="K2834" s="31">
        <f t="shared" si="22"/>
        <v>450.00000000000006</v>
      </c>
      <c r="L2834" s="31">
        <f t="shared" si="23"/>
        <v>135</v>
      </c>
      <c r="M2834" s="32">
        <v>0.3</v>
      </c>
      <c r="O2834" s="37"/>
      <c r="P2834" s="35"/>
      <c r="Q2834" s="33"/>
      <c r="R2834" s="34"/>
    </row>
    <row r="2835" spans="1:18" ht="15.75" customHeight="1">
      <c r="A2835" s="22"/>
      <c r="B2835" s="27" t="s">
        <v>21</v>
      </c>
      <c r="C2835" s="27">
        <v>1185732</v>
      </c>
      <c r="D2835" s="28">
        <v>44298</v>
      </c>
      <c r="E2835" s="27" t="s">
        <v>40</v>
      </c>
      <c r="F2835" s="27" t="s">
        <v>109</v>
      </c>
      <c r="G2835" s="27" t="s">
        <v>110</v>
      </c>
      <c r="H2835" s="27" t="s">
        <v>27</v>
      </c>
      <c r="I2835" s="29">
        <v>0.35</v>
      </c>
      <c r="J2835" s="30">
        <v>750</v>
      </c>
      <c r="K2835" s="31">
        <f t="shared" si="22"/>
        <v>262.5</v>
      </c>
      <c r="L2835" s="31">
        <f t="shared" si="23"/>
        <v>78.75</v>
      </c>
      <c r="M2835" s="32">
        <v>0.3</v>
      </c>
      <c r="O2835" s="37"/>
      <c r="P2835" s="35"/>
      <c r="Q2835" s="33"/>
      <c r="R2835" s="34"/>
    </row>
    <row r="2836" spans="1:18" ht="15.75" customHeight="1">
      <c r="A2836" s="22"/>
      <c r="B2836" s="27" t="s">
        <v>21</v>
      </c>
      <c r="C2836" s="27">
        <v>1185732</v>
      </c>
      <c r="D2836" s="28">
        <v>44298</v>
      </c>
      <c r="E2836" s="27" t="s">
        <v>40</v>
      </c>
      <c r="F2836" s="27" t="s">
        <v>109</v>
      </c>
      <c r="G2836" s="27" t="s">
        <v>110</v>
      </c>
      <c r="H2836" s="27" t="s">
        <v>28</v>
      </c>
      <c r="I2836" s="29">
        <v>0.6</v>
      </c>
      <c r="J2836" s="30">
        <v>1000</v>
      </c>
      <c r="K2836" s="31">
        <f t="shared" si="22"/>
        <v>600</v>
      </c>
      <c r="L2836" s="31">
        <f t="shared" si="23"/>
        <v>210</v>
      </c>
      <c r="M2836" s="32">
        <v>0.35</v>
      </c>
      <c r="O2836" s="37"/>
      <c r="P2836" s="35"/>
      <c r="Q2836" s="33"/>
      <c r="R2836" s="34"/>
    </row>
    <row r="2837" spans="1:18" ht="15.75" customHeight="1">
      <c r="A2837" s="22"/>
      <c r="B2837" s="27" t="s">
        <v>21</v>
      </c>
      <c r="C2837" s="27">
        <v>1185732</v>
      </c>
      <c r="D2837" s="28">
        <v>44298</v>
      </c>
      <c r="E2837" s="27" t="s">
        <v>40</v>
      </c>
      <c r="F2837" s="27" t="s">
        <v>109</v>
      </c>
      <c r="G2837" s="27" t="s">
        <v>110</v>
      </c>
      <c r="H2837" s="27" t="s">
        <v>29</v>
      </c>
      <c r="I2837" s="29">
        <v>0.5</v>
      </c>
      <c r="J2837" s="30">
        <v>2250</v>
      </c>
      <c r="K2837" s="31">
        <f t="shared" si="22"/>
        <v>1125</v>
      </c>
      <c r="L2837" s="31">
        <f t="shared" si="23"/>
        <v>450</v>
      </c>
      <c r="M2837" s="32">
        <v>0.4</v>
      </c>
      <c r="O2837" s="37"/>
      <c r="P2837" s="35"/>
      <c r="Q2837" s="33"/>
      <c r="R2837" s="34"/>
    </row>
    <row r="2838" spans="1:18" ht="15.75" customHeight="1">
      <c r="A2838" s="22"/>
      <c r="B2838" s="27" t="s">
        <v>21</v>
      </c>
      <c r="C2838" s="27">
        <v>1185732</v>
      </c>
      <c r="D2838" s="28">
        <v>44329</v>
      </c>
      <c r="E2838" s="27" t="s">
        <v>40</v>
      </c>
      <c r="F2838" s="27" t="s">
        <v>109</v>
      </c>
      <c r="G2838" s="27" t="s">
        <v>110</v>
      </c>
      <c r="H2838" s="27" t="s">
        <v>24</v>
      </c>
      <c r="I2838" s="29">
        <v>0.6</v>
      </c>
      <c r="J2838" s="30">
        <v>4950</v>
      </c>
      <c r="K2838" s="31">
        <f t="shared" si="22"/>
        <v>2970</v>
      </c>
      <c r="L2838" s="31">
        <f t="shared" si="23"/>
        <v>1039.5</v>
      </c>
      <c r="M2838" s="32">
        <v>0.35</v>
      </c>
      <c r="O2838" s="37"/>
      <c r="P2838" s="35"/>
      <c r="Q2838" s="33"/>
      <c r="R2838" s="34"/>
    </row>
    <row r="2839" spans="1:18" ht="15.75" customHeight="1">
      <c r="A2839" s="22"/>
      <c r="B2839" s="27" t="s">
        <v>21</v>
      </c>
      <c r="C2839" s="27">
        <v>1185732</v>
      </c>
      <c r="D2839" s="28">
        <v>44329</v>
      </c>
      <c r="E2839" s="27" t="s">
        <v>40</v>
      </c>
      <c r="F2839" s="27" t="s">
        <v>109</v>
      </c>
      <c r="G2839" s="27" t="s">
        <v>110</v>
      </c>
      <c r="H2839" s="27" t="s">
        <v>25</v>
      </c>
      <c r="I2839" s="29">
        <v>0.5</v>
      </c>
      <c r="J2839" s="30">
        <v>2000</v>
      </c>
      <c r="K2839" s="31">
        <f t="shared" si="22"/>
        <v>1000</v>
      </c>
      <c r="L2839" s="31">
        <f t="shared" si="23"/>
        <v>300</v>
      </c>
      <c r="M2839" s="32">
        <v>0.3</v>
      </c>
      <c r="O2839" s="37"/>
      <c r="P2839" s="35"/>
      <c r="Q2839" s="33"/>
      <c r="R2839" s="34"/>
    </row>
    <row r="2840" spans="1:18" ht="15.75" customHeight="1">
      <c r="A2840" s="22"/>
      <c r="B2840" s="27" t="s">
        <v>21</v>
      </c>
      <c r="C2840" s="27">
        <v>1185732</v>
      </c>
      <c r="D2840" s="28">
        <v>44329</v>
      </c>
      <c r="E2840" s="27" t="s">
        <v>40</v>
      </c>
      <c r="F2840" s="27" t="s">
        <v>109</v>
      </c>
      <c r="G2840" s="27" t="s">
        <v>110</v>
      </c>
      <c r="H2840" s="27" t="s">
        <v>26</v>
      </c>
      <c r="I2840" s="29">
        <v>0.45</v>
      </c>
      <c r="J2840" s="30">
        <v>1750</v>
      </c>
      <c r="K2840" s="31">
        <f t="shared" si="22"/>
        <v>787.5</v>
      </c>
      <c r="L2840" s="31">
        <f t="shared" si="23"/>
        <v>236.25</v>
      </c>
      <c r="M2840" s="32">
        <v>0.3</v>
      </c>
      <c r="O2840" s="37"/>
      <c r="P2840" s="35"/>
      <c r="Q2840" s="33"/>
      <c r="R2840" s="34"/>
    </row>
    <row r="2841" spans="1:18" ht="15.75" customHeight="1">
      <c r="A2841" s="22"/>
      <c r="B2841" s="27" t="s">
        <v>21</v>
      </c>
      <c r="C2841" s="27">
        <v>1185732</v>
      </c>
      <c r="D2841" s="28">
        <v>44329</v>
      </c>
      <c r="E2841" s="27" t="s">
        <v>40</v>
      </c>
      <c r="F2841" s="27" t="s">
        <v>109</v>
      </c>
      <c r="G2841" s="27" t="s">
        <v>110</v>
      </c>
      <c r="H2841" s="27" t="s">
        <v>27</v>
      </c>
      <c r="I2841" s="29">
        <v>0.45</v>
      </c>
      <c r="J2841" s="30">
        <v>1000</v>
      </c>
      <c r="K2841" s="31">
        <f t="shared" si="22"/>
        <v>450</v>
      </c>
      <c r="L2841" s="31">
        <f t="shared" si="23"/>
        <v>135</v>
      </c>
      <c r="M2841" s="32">
        <v>0.3</v>
      </c>
      <c r="O2841" s="37"/>
      <c r="P2841" s="35"/>
      <c r="Q2841" s="33"/>
      <c r="R2841" s="34"/>
    </row>
    <row r="2842" spans="1:18" ht="15.75" customHeight="1">
      <c r="A2842" s="22"/>
      <c r="B2842" s="27" t="s">
        <v>21</v>
      </c>
      <c r="C2842" s="27">
        <v>1185732</v>
      </c>
      <c r="D2842" s="28">
        <v>44329</v>
      </c>
      <c r="E2842" s="27" t="s">
        <v>40</v>
      </c>
      <c r="F2842" s="27" t="s">
        <v>109</v>
      </c>
      <c r="G2842" s="27" t="s">
        <v>110</v>
      </c>
      <c r="H2842" s="27" t="s">
        <v>28</v>
      </c>
      <c r="I2842" s="29">
        <v>0.54999999999999993</v>
      </c>
      <c r="J2842" s="30">
        <v>1250</v>
      </c>
      <c r="K2842" s="31">
        <f t="shared" si="22"/>
        <v>687.49999999999989</v>
      </c>
      <c r="L2842" s="31">
        <f t="shared" si="23"/>
        <v>240.62499999999994</v>
      </c>
      <c r="M2842" s="32">
        <v>0.35</v>
      </c>
      <c r="O2842" s="37"/>
      <c r="P2842" s="35"/>
      <c r="Q2842" s="33"/>
      <c r="R2842" s="34"/>
    </row>
    <row r="2843" spans="1:18" ht="15.75" customHeight="1">
      <c r="A2843" s="22"/>
      <c r="B2843" s="27" t="s">
        <v>21</v>
      </c>
      <c r="C2843" s="27">
        <v>1185732</v>
      </c>
      <c r="D2843" s="28">
        <v>44329</v>
      </c>
      <c r="E2843" s="27" t="s">
        <v>40</v>
      </c>
      <c r="F2843" s="27" t="s">
        <v>109</v>
      </c>
      <c r="G2843" s="27" t="s">
        <v>110</v>
      </c>
      <c r="H2843" s="27" t="s">
        <v>29</v>
      </c>
      <c r="I2843" s="29">
        <v>0.6</v>
      </c>
      <c r="J2843" s="30">
        <v>2500</v>
      </c>
      <c r="K2843" s="31">
        <f t="shared" si="22"/>
        <v>1500</v>
      </c>
      <c r="L2843" s="31">
        <f t="shared" si="23"/>
        <v>600</v>
      </c>
      <c r="M2843" s="32">
        <v>0.4</v>
      </c>
      <c r="O2843" s="37"/>
      <c r="P2843" s="35"/>
      <c r="Q2843" s="33"/>
      <c r="R2843" s="34"/>
    </row>
    <row r="2844" spans="1:18" ht="15.75" customHeight="1">
      <c r="A2844" s="22"/>
      <c r="B2844" s="27" t="s">
        <v>21</v>
      </c>
      <c r="C2844" s="27">
        <v>1185732</v>
      </c>
      <c r="D2844" s="28">
        <v>44359</v>
      </c>
      <c r="E2844" s="27" t="s">
        <v>40</v>
      </c>
      <c r="F2844" s="27" t="s">
        <v>109</v>
      </c>
      <c r="G2844" s="27" t="s">
        <v>110</v>
      </c>
      <c r="H2844" s="27" t="s">
        <v>24</v>
      </c>
      <c r="I2844" s="29">
        <v>0.45</v>
      </c>
      <c r="J2844" s="30">
        <v>5000</v>
      </c>
      <c r="K2844" s="31">
        <f t="shared" si="22"/>
        <v>2250</v>
      </c>
      <c r="L2844" s="31">
        <f t="shared" si="23"/>
        <v>787.5</v>
      </c>
      <c r="M2844" s="32">
        <v>0.35</v>
      </c>
      <c r="O2844" s="37"/>
      <c r="P2844" s="35"/>
      <c r="Q2844" s="33"/>
      <c r="R2844" s="34"/>
    </row>
    <row r="2845" spans="1:18" ht="15.75" customHeight="1">
      <c r="A2845" s="22"/>
      <c r="B2845" s="27" t="s">
        <v>21</v>
      </c>
      <c r="C2845" s="27">
        <v>1185732</v>
      </c>
      <c r="D2845" s="28">
        <v>44359</v>
      </c>
      <c r="E2845" s="27" t="s">
        <v>40</v>
      </c>
      <c r="F2845" s="27" t="s">
        <v>109</v>
      </c>
      <c r="G2845" s="27" t="s">
        <v>110</v>
      </c>
      <c r="H2845" s="27" t="s">
        <v>25</v>
      </c>
      <c r="I2845" s="29">
        <v>0.40000000000000008</v>
      </c>
      <c r="J2845" s="30">
        <v>2500</v>
      </c>
      <c r="K2845" s="31">
        <f t="shared" si="22"/>
        <v>1000.0000000000002</v>
      </c>
      <c r="L2845" s="31">
        <f t="shared" si="23"/>
        <v>300.00000000000006</v>
      </c>
      <c r="M2845" s="32">
        <v>0.3</v>
      </c>
      <c r="O2845" s="37"/>
      <c r="P2845" s="35"/>
      <c r="Q2845" s="33"/>
      <c r="R2845" s="34"/>
    </row>
    <row r="2846" spans="1:18" ht="15.75" customHeight="1">
      <c r="A2846" s="22"/>
      <c r="B2846" s="27" t="s">
        <v>21</v>
      </c>
      <c r="C2846" s="27">
        <v>1185732</v>
      </c>
      <c r="D2846" s="28">
        <v>44359</v>
      </c>
      <c r="E2846" s="27" t="s">
        <v>40</v>
      </c>
      <c r="F2846" s="27" t="s">
        <v>109</v>
      </c>
      <c r="G2846" s="27" t="s">
        <v>110</v>
      </c>
      <c r="H2846" s="27" t="s">
        <v>26</v>
      </c>
      <c r="I2846" s="29">
        <v>0.35000000000000003</v>
      </c>
      <c r="J2846" s="30">
        <v>2000</v>
      </c>
      <c r="K2846" s="31">
        <f t="shared" si="22"/>
        <v>700.00000000000011</v>
      </c>
      <c r="L2846" s="31">
        <f t="shared" si="23"/>
        <v>210.00000000000003</v>
      </c>
      <c r="M2846" s="32">
        <v>0.3</v>
      </c>
      <c r="O2846" s="37"/>
      <c r="P2846" s="35"/>
      <c r="Q2846" s="33"/>
      <c r="R2846" s="34"/>
    </row>
    <row r="2847" spans="1:18" ht="15.75" customHeight="1">
      <c r="A2847" s="22"/>
      <c r="B2847" s="27" t="s">
        <v>21</v>
      </c>
      <c r="C2847" s="27">
        <v>1185732</v>
      </c>
      <c r="D2847" s="28">
        <v>44359</v>
      </c>
      <c r="E2847" s="27" t="s">
        <v>40</v>
      </c>
      <c r="F2847" s="27" t="s">
        <v>109</v>
      </c>
      <c r="G2847" s="27" t="s">
        <v>110</v>
      </c>
      <c r="H2847" s="27" t="s">
        <v>27</v>
      </c>
      <c r="I2847" s="29">
        <v>0.35000000000000003</v>
      </c>
      <c r="J2847" s="30">
        <v>1750</v>
      </c>
      <c r="K2847" s="31">
        <f t="shared" si="22"/>
        <v>612.50000000000011</v>
      </c>
      <c r="L2847" s="31">
        <f t="shared" si="23"/>
        <v>183.75000000000003</v>
      </c>
      <c r="M2847" s="32">
        <v>0.3</v>
      </c>
      <c r="O2847" s="37"/>
      <c r="P2847" s="35"/>
      <c r="Q2847" s="33"/>
      <c r="R2847" s="34"/>
    </row>
    <row r="2848" spans="1:18" ht="15.75" customHeight="1">
      <c r="A2848" s="22"/>
      <c r="B2848" s="27" t="s">
        <v>21</v>
      </c>
      <c r="C2848" s="27">
        <v>1185732</v>
      </c>
      <c r="D2848" s="28">
        <v>44359</v>
      </c>
      <c r="E2848" s="27" t="s">
        <v>40</v>
      </c>
      <c r="F2848" s="27" t="s">
        <v>109</v>
      </c>
      <c r="G2848" s="27" t="s">
        <v>110</v>
      </c>
      <c r="H2848" s="27" t="s">
        <v>28</v>
      </c>
      <c r="I2848" s="29">
        <v>0.45</v>
      </c>
      <c r="J2848" s="30">
        <v>1750</v>
      </c>
      <c r="K2848" s="31">
        <f t="shared" si="22"/>
        <v>787.5</v>
      </c>
      <c r="L2848" s="31">
        <f t="shared" si="23"/>
        <v>275.625</v>
      </c>
      <c r="M2848" s="32">
        <v>0.35</v>
      </c>
      <c r="O2848" s="37"/>
      <c r="P2848" s="35"/>
      <c r="Q2848" s="33"/>
      <c r="R2848" s="34"/>
    </row>
    <row r="2849" spans="1:18" ht="15.75" customHeight="1">
      <c r="A2849" s="22"/>
      <c r="B2849" s="27" t="s">
        <v>21</v>
      </c>
      <c r="C2849" s="27">
        <v>1185732</v>
      </c>
      <c r="D2849" s="28">
        <v>44359</v>
      </c>
      <c r="E2849" s="27" t="s">
        <v>40</v>
      </c>
      <c r="F2849" s="27" t="s">
        <v>109</v>
      </c>
      <c r="G2849" s="27" t="s">
        <v>110</v>
      </c>
      <c r="H2849" s="27" t="s">
        <v>29</v>
      </c>
      <c r="I2849" s="29">
        <v>0.55000000000000004</v>
      </c>
      <c r="J2849" s="30">
        <v>3250</v>
      </c>
      <c r="K2849" s="31">
        <f t="shared" si="22"/>
        <v>1787.5000000000002</v>
      </c>
      <c r="L2849" s="31">
        <f t="shared" si="23"/>
        <v>715.00000000000011</v>
      </c>
      <c r="M2849" s="32">
        <v>0.4</v>
      </c>
      <c r="O2849" s="37"/>
      <c r="P2849" s="35"/>
      <c r="Q2849" s="33"/>
      <c r="R2849" s="34"/>
    </row>
    <row r="2850" spans="1:18" ht="15.75" customHeight="1">
      <c r="A2850" s="22"/>
      <c r="B2850" s="27" t="s">
        <v>21</v>
      </c>
      <c r="C2850" s="27">
        <v>1185732</v>
      </c>
      <c r="D2850" s="28">
        <v>44388</v>
      </c>
      <c r="E2850" s="27" t="s">
        <v>40</v>
      </c>
      <c r="F2850" s="27" t="s">
        <v>109</v>
      </c>
      <c r="G2850" s="27" t="s">
        <v>110</v>
      </c>
      <c r="H2850" s="27" t="s">
        <v>24</v>
      </c>
      <c r="I2850" s="29">
        <v>0.5</v>
      </c>
      <c r="J2850" s="30">
        <v>5500</v>
      </c>
      <c r="K2850" s="31">
        <f t="shared" si="22"/>
        <v>2750</v>
      </c>
      <c r="L2850" s="31">
        <f t="shared" si="23"/>
        <v>962.49999999999989</v>
      </c>
      <c r="M2850" s="32">
        <v>0.35</v>
      </c>
      <c r="O2850" s="37"/>
      <c r="P2850" s="35"/>
      <c r="Q2850" s="33"/>
      <c r="R2850" s="34"/>
    </row>
    <row r="2851" spans="1:18" ht="15.75" customHeight="1">
      <c r="A2851" s="22"/>
      <c r="B2851" s="27" t="s">
        <v>21</v>
      </c>
      <c r="C2851" s="27">
        <v>1185732</v>
      </c>
      <c r="D2851" s="28">
        <v>44388</v>
      </c>
      <c r="E2851" s="27" t="s">
        <v>40</v>
      </c>
      <c r="F2851" s="27" t="s">
        <v>109</v>
      </c>
      <c r="G2851" s="27" t="s">
        <v>110</v>
      </c>
      <c r="H2851" s="27" t="s">
        <v>25</v>
      </c>
      <c r="I2851" s="29">
        <v>0.45000000000000007</v>
      </c>
      <c r="J2851" s="30">
        <v>3000</v>
      </c>
      <c r="K2851" s="31">
        <f t="shared" si="22"/>
        <v>1350.0000000000002</v>
      </c>
      <c r="L2851" s="31">
        <f t="shared" si="23"/>
        <v>405.00000000000006</v>
      </c>
      <c r="M2851" s="32">
        <v>0.3</v>
      </c>
      <c r="O2851" s="37"/>
      <c r="P2851" s="35"/>
      <c r="Q2851" s="33"/>
      <c r="R2851" s="34"/>
    </row>
    <row r="2852" spans="1:18" ht="15.75" customHeight="1">
      <c r="A2852" s="22"/>
      <c r="B2852" s="27" t="s">
        <v>21</v>
      </c>
      <c r="C2852" s="27">
        <v>1185732</v>
      </c>
      <c r="D2852" s="28">
        <v>44388</v>
      </c>
      <c r="E2852" s="27" t="s">
        <v>40</v>
      </c>
      <c r="F2852" s="27" t="s">
        <v>109</v>
      </c>
      <c r="G2852" s="27" t="s">
        <v>110</v>
      </c>
      <c r="H2852" s="27" t="s">
        <v>26</v>
      </c>
      <c r="I2852" s="29">
        <v>0.4</v>
      </c>
      <c r="J2852" s="30">
        <v>2250</v>
      </c>
      <c r="K2852" s="31">
        <f t="shared" si="22"/>
        <v>900</v>
      </c>
      <c r="L2852" s="31">
        <f t="shared" si="23"/>
        <v>270</v>
      </c>
      <c r="M2852" s="32">
        <v>0.3</v>
      </c>
      <c r="O2852" s="37"/>
      <c r="P2852" s="35"/>
      <c r="Q2852" s="33"/>
      <c r="R2852" s="34"/>
    </row>
    <row r="2853" spans="1:18" ht="15.75" customHeight="1">
      <c r="A2853" s="22"/>
      <c r="B2853" s="27" t="s">
        <v>21</v>
      </c>
      <c r="C2853" s="27">
        <v>1185732</v>
      </c>
      <c r="D2853" s="28">
        <v>44388</v>
      </c>
      <c r="E2853" s="27" t="s">
        <v>40</v>
      </c>
      <c r="F2853" s="27" t="s">
        <v>109</v>
      </c>
      <c r="G2853" s="27" t="s">
        <v>110</v>
      </c>
      <c r="H2853" s="27" t="s">
        <v>27</v>
      </c>
      <c r="I2853" s="29">
        <v>0.4</v>
      </c>
      <c r="J2853" s="30">
        <v>1750</v>
      </c>
      <c r="K2853" s="31">
        <f t="shared" si="22"/>
        <v>700</v>
      </c>
      <c r="L2853" s="31">
        <f t="shared" si="23"/>
        <v>210</v>
      </c>
      <c r="M2853" s="32">
        <v>0.3</v>
      </c>
      <c r="O2853" s="37"/>
      <c r="P2853" s="35"/>
      <c r="Q2853" s="33"/>
      <c r="R2853" s="34"/>
    </row>
    <row r="2854" spans="1:18" ht="15.75" customHeight="1">
      <c r="A2854" s="22"/>
      <c r="B2854" s="27" t="s">
        <v>21</v>
      </c>
      <c r="C2854" s="27">
        <v>1185732</v>
      </c>
      <c r="D2854" s="28">
        <v>44388</v>
      </c>
      <c r="E2854" s="27" t="s">
        <v>40</v>
      </c>
      <c r="F2854" s="27" t="s">
        <v>109</v>
      </c>
      <c r="G2854" s="27" t="s">
        <v>110</v>
      </c>
      <c r="H2854" s="27" t="s">
        <v>28</v>
      </c>
      <c r="I2854" s="29">
        <v>0.5</v>
      </c>
      <c r="J2854" s="30">
        <v>2000</v>
      </c>
      <c r="K2854" s="31">
        <f t="shared" si="22"/>
        <v>1000</v>
      </c>
      <c r="L2854" s="31">
        <f t="shared" si="23"/>
        <v>350</v>
      </c>
      <c r="M2854" s="32">
        <v>0.35</v>
      </c>
      <c r="O2854" s="37"/>
      <c r="P2854" s="35"/>
      <c r="Q2854" s="33"/>
      <c r="R2854" s="34"/>
    </row>
    <row r="2855" spans="1:18" ht="15.75" customHeight="1">
      <c r="A2855" s="22"/>
      <c r="B2855" s="27" t="s">
        <v>21</v>
      </c>
      <c r="C2855" s="27">
        <v>1185732</v>
      </c>
      <c r="D2855" s="28">
        <v>44388</v>
      </c>
      <c r="E2855" s="27" t="s">
        <v>40</v>
      </c>
      <c r="F2855" s="27" t="s">
        <v>109</v>
      </c>
      <c r="G2855" s="27" t="s">
        <v>110</v>
      </c>
      <c r="H2855" s="27" t="s">
        <v>29</v>
      </c>
      <c r="I2855" s="29">
        <v>0.55000000000000004</v>
      </c>
      <c r="J2855" s="30">
        <v>3750</v>
      </c>
      <c r="K2855" s="31">
        <f t="shared" si="22"/>
        <v>2062.5</v>
      </c>
      <c r="L2855" s="31">
        <f t="shared" si="23"/>
        <v>825</v>
      </c>
      <c r="M2855" s="32">
        <v>0.4</v>
      </c>
      <c r="O2855" s="37"/>
      <c r="P2855" s="35"/>
      <c r="Q2855" s="33"/>
      <c r="R2855" s="34"/>
    </row>
    <row r="2856" spans="1:18" ht="15.75" customHeight="1">
      <c r="A2856" s="22"/>
      <c r="B2856" s="27" t="s">
        <v>21</v>
      </c>
      <c r="C2856" s="27">
        <v>1185732</v>
      </c>
      <c r="D2856" s="28">
        <v>44420</v>
      </c>
      <c r="E2856" s="27" t="s">
        <v>40</v>
      </c>
      <c r="F2856" s="27" t="s">
        <v>109</v>
      </c>
      <c r="G2856" s="27" t="s">
        <v>110</v>
      </c>
      <c r="H2856" s="27" t="s">
        <v>24</v>
      </c>
      <c r="I2856" s="29">
        <v>0.5</v>
      </c>
      <c r="J2856" s="30">
        <v>5250</v>
      </c>
      <c r="K2856" s="31">
        <f t="shared" si="22"/>
        <v>2625</v>
      </c>
      <c r="L2856" s="31">
        <f t="shared" si="23"/>
        <v>918.74999999999989</v>
      </c>
      <c r="M2856" s="32">
        <v>0.35</v>
      </c>
      <c r="O2856" s="37"/>
      <c r="P2856" s="35"/>
      <c r="Q2856" s="33"/>
      <c r="R2856" s="34"/>
    </row>
    <row r="2857" spans="1:18" ht="15.75" customHeight="1">
      <c r="A2857" s="22"/>
      <c r="B2857" s="27" t="s">
        <v>21</v>
      </c>
      <c r="C2857" s="27">
        <v>1185732</v>
      </c>
      <c r="D2857" s="28">
        <v>44420</v>
      </c>
      <c r="E2857" s="27" t="s">
        <v>40</v>
      </c>
      <c r="F2857" s="27" t="s">
        <v>109</v>
      </c>
      <c r="G2857" s="27" t="s">
        <v>110</v>
      </c>
      <c r="H2857" s="27" t="s">
        <v>25</v>
      </c>
      <c r="I2857" s="29">
        <v>0.45000000000000007</v>
      </c>
      <c r="J2857" s="30">
        <v>3000</v>
      </c>
      <c r="K2857" s="31">
        <f t="shared" si="22"/>
        <v>1350.0000000000002</v>
      </c>
      <c r="L2857" s="31">
        <f t="shared" si="23"/>
        <v>405.00000000000006</v>
      </c>
      <c r="M2857" s="32">
        <v>0.3</v>
      </c>
      <c r="O2857" s="37"/>
      <c r="P2857" s="35"/>
      <c r="Q2857" s="33"/>
      <c r="R2857" s="34"/>
    </row>
    <row r="2858" spans="1:18" ht="15.75" customHeight="1">
      <c r="A2858" s="22"/>
      <c r="B2858" s="27" t="s">
        <v>21</v>
      </c>
      <c r="C2858" s="27">
        <v>1185732</v>
      </c>
      <c r="D2858" s="28">
        <v>44420</v>
      </c>
      <c r="E2858" s="27" t="s">
        <v>40</v>
      </c>
      <c r="F2858" s="27" t="s">
        <v>109</v>
      </c>
      <c r="G2858" s="27" t="s">
        <v>110</v>
      </c>
      <c r="H2858" s="27" t="s">
        <v>26</v>
      </c>
      <c r="I2858" s="29">
        <v>0.4</v>
      </c>
      <c r="J2858" s="30">
        <v>2250</v>
      </c>
      <c r="K2858" s="31">
        <f t="shared" si="22"/>
        <v>900</v>
      </c>
      <c r="L2858" s="31">
        <f t="shared" si="23"/>
        <v>270</v>
      </c>
      <c r="M2858" s="32">
        <v>0.3</v>
      </c>
      <c r="O2858" s="37"/>
      <c r="P2858" s="35"/>
      <c r="Q2858" s="33"/>
      <c r="R2858" s="34"/>
    </row>
    <row r="2859" spans="1:18" ht="15.75" customHeight="1">
      <c r="A2859" s="22"/>
      <c r="B2859" s="27" t="s">
        <v>21</v>
      </c>
      <c r="C2859" s="27">
        <v>1185732</v>
      </c>
      <c r="D2859" s="28">
        <v>44420</v>
      </c>
      <c r="E2859" s="27" t="s">
        <v>40</v>
      </c>
      <c r="F2859" s="27" t="s">
        <v>109</v>
      </c>
      <c r="G2859" s="27" t="s">
        <v>110</v>
      </c>
      <c r="H2859" s="27" t="s">
        <v>27</v>
      </c>
      <c r="I2859" s="29">
        <v>0.4</v>
      </c>
      <c r="J2859" s="30">
        <v>2000</v>
      </c>
      <c r="K2859" s="31">
        <f t="shared" si="22"/>
        <v>800</v>
      </c>
      <c r="L2859" s="31">
        <f t="shared" si="23"/>
        <v>240</v>
      </c>
      <c r="M2859" s="32">
        <v>0.3</v>
      </c>
      <c r="O2859" s="37"/>
      <c r="P2859" s="35"/>
      <c r="Q2859" s="33"/>
      <c r="R2859" s="34"/>
    </row>
    <row r="2860" spans="1:18" ht="15.75" customHeight="1">
      <c r="A2860" s="22"/>
      <c r="B2860" s="27" t="s">
        <v>21</v>
      </c>
      <c r="C2860" s="27">
        <v>1185732</v>
      </c>
      <c r="D2860" s="28">
        <v>44420</v>
      </c>
      <c r="E2860" s="27" t="s">
        <v>40</v>
      </c>
      <c r="F2860" s="27" t="s">
        <v>109</v>
      </c>
      <c r="G2860" s="27" t="s">
        <v>110</v>
      </c>
      <c r="H2860" s="27" t="s">
        <v>28</v>
      </c>
      <c r="I2860" s="29">
        <v>0.5</v>
      </c>
      <c r="J2860" s="30">
        <v>1750</v>
      </c>
      <c r="K2860" s="31">
        <f t="shared" si="22"/>
        <v>875</v>
      </c>
      <c r="L2860" s="31">
        <f t="shared" si="23"/>
        <v>306.25</v>
      </c>
      <c r="M2860" s="32">
        <v>0.35</v>
      </c>
      <c r="O2860" s="37"/>
      <c r="P2860" s="35"/>
      <c r="Q2860" s="33"/>
      <c r="R2860" s="34"/>
    </row>
    <row r="2861" spans="1:18" ht="15.75" customHeight="1">
      <c r="A2861" s="22"/>
      <c r="B2861" s="27" t="s">
        <v>21</v>
      </c>
      <c r="C2861" s="27">
        <v>1185732</v>
      </c>
      <c r="D2861" s="28">
        <v>44420</v>
      </c>
      <c r="E2861" s="27" t="s">
        <v>40</v>
      </c>
      <c r="F2861" s="27" t="s">
        <v>109</v>
      </c>
      <c r="G2861" s="27" t="s">
        <v>110</v>
      </c>
      <c r="H2861" s="27" t="s">
        <v>29</v>
      </c>
      <c r="I2861" s="29">
        <v>0.55000000000000004</v>
      </c>
      <c r="J2861" s="30">
        <v>3500</v>
      </c>
      <c r="K2861" s="31">
        <f t="shared" si="22"/>
        <v>1925.0000000000002</v>
      </c>
      <c r="L2861" s="31">
        <f t="shared" si="23"/>
        <v>770.00000000000011</v>
      </c>
      <c r="M2861" s="32">
        <v>0.4</v>
      </c>
      <c r="O2861" s="37"/>
      <c r="P2861" s="35"/>
      <c r="Q2861" s="33"/>
      <c r="R2861" s="34"/>
    </row>
    <row r="2862" spans="1:18" ht="15.75" customHeight="1">
      <c r="A2862" s="22"/>
      <c r="B2862" s="27" t="s">
        <v>21</v>
      </c>
      <c r="C2862" s="27">
        <v>1185732</v>
      </c>
      <c r="D2862" s="28">
        <v>44452</v>
      </c>
      <c r="E2862" s="27" t="s">
        <v>40</v>
      </c>
      <c r="F2862" s="27" t="s">
        <v>109</v>
      </c>
      <c r="G2862" s="27" t="s">
        <v>110</v>
      </c>
      <c r="H2862" s="27" t="s">
        <v>24</v>
      </c>
      <c r="I2862" s="29">
        <v>0.45</v>
      </c>
      <c r="J2862" s="30">
        <v>4750</v>
      </c>
      <c r="K2862" s="31">
        <f t="shared" si="22"/>
        <v>2137.5</v>
      </c>
      <c r="L2862" s="31">
        <f t="shared" si="23"/>
        <v>748.125</v>
      </c>
      <c r="M2862" s="32">
        <v>0.35</v>
      </c>
      <c r="O2862" s="37"/>
      <c r="P2862" s="35"/>
      <c r="Q2862" s="33"/>
      <c r="R2862" s="34"/>
    </row>
    <row r="2863" spans="1:18" ht="15.75" customHeight="1">
      <c r="A2863" s="22"/>
      <c r="B2863" s="27" t="s">
        <v>21</v>
      </c>
      <c r="C2863" s="27">
        <v>1185732</v>
      </c>
      <c r="D2863" s="28">
        <v>44452</v>
      </c>
      <c r="E2863" s="27" t="s">
        <v>40</v>
      </c>
      <c r="F2863" s="27" t="s">
        <v>109</v>
      </c>
      <c r="G2863" s="27" t="s">
        <v>110</v>
      </c>
      <c r="H2863" s="27" t="s">
        <v>25</v>
      </c>
      <c r="I2863" s="29">
        <v>0.40000000000000008</v>
      </c>
      <c r="J2863" s="30">
        <v>2750</v>
      </c>
      <c r="K2863" s="31">
        <f t="shared" si="22"/>
        <v>1100.0000000000002</v>
      </c>
      <c r="L2863" s="31">
        <f t="shared" si="23"/>
        <v>330.00000000000006</v>
      </c>
      <c r="M2863" s="32">
        <v>0.3</v>
      </c>
      <c r="O2863" s="37"/>
      <c r="P2863" s="35"/>
      <c r="Q2863" s="33"/>
      <c r="R2863" s="34"/>
    </row>
    <row r="2864" spans="1:18" ht="15.75" customHeight="1">
      <c r="A2864" s="22"/>
      <c r="B2864" s="27" t="s">
        <v>21</v>
      </c>
      <c r="C2864" s="27">
        <v>1185732</v>
      </c>
      <c r="D2864" s="28">
        <v>44452</v>
      </c>
      <c r="E2864" s="27" t="s">
        <v>40</v>
      </c>
      <c r="F2864" s="27" t="s">
        <v>109</v>
      </c>
      <c r="G2864" s="27" t="s">
        <v>110</v>
      </c>
      <c r="H2864" s="27" t="s">
        <v>26</v>
      </c>
      <c r="I2864" s="29">
        <v>0.35000000000000003</v>
      </c>
      <c r="J2864" s="30">
        <v>1750</v>
      </c>
      <c r="K2864" s="31">
        <f t="shared" si="22"/>
        <v>612.50000000000011</v>
      </c>
      <c r="L2864" s="31">
        <f t="shared" si="23"/>
        <v>183.75000000000003</v>
      </c>
      <c r="M2864" s="32">
        <v>0.3</v>
      </c>
      <c r="O2864" s="37"/>
      <c r="P2864" s="35"/>
      <c r="Q2864" s="33"/>
      <c r="R2864" s="34"/>
    </row>
    <row r="2865" spans="1:18" ht="15.75" customHeight="1">
      <c r="A2865" s="22"/>
      <c r="B2865" s="27" t="s">
        <v>21</v>
      </c>
      <c r="C2865" s="27">
        <v>1185732</v>
      </c>
      <c r="D2865" s="28">
        <v>44452</v>
      </c>
      <c r="E2865" s="27" t="s">
        <v>40</v>
      </c>
      <c r="F2865" s="27" t="s">
        <v>109</v>
      </c>
      <c r="G2865" s="27" t="s">
        <v>110</v>
      </c>
      <c r="H2865" s="27" t="s">
        <v>27</v>
      </c>
      <c r="I2865" s="29">
        <v>0.35000000000000003</v>
      </c>
      <c r="J2865" s="30">
        <v>1500</v>
      </c>
      <c r="K2865" s="31">
        <f t="shared" si="22"/>
        <v>525</v>
      </c>
      <c r="L2865" s="31">
        <f t="shared" si="23"/>
        <v>157.5</v>
      </c>
      <c r="M2865" s="32">
        <v>0.3</v>
      </c>
      <c r="O2865" s="37"/>
      <c r="P2865" s="35"/>
      <c r="Q2865" s="33"/>
      <c r="R2865" s="34"/>
    </row>
    <row r="2866" spans="1:18" ht="15.75" customHeight="1">
      <c r="A2866" s="22"/>
      <c r="B2866" s="27" t="s">
        <v>21</v>
      </c>
      <c r="C2866" s="27">
        <v>1185732</v>
      </c>
      <c r="D2866" s="28">
        <v>44452</v>
      </c>
      <c r="E2866" s="27" t="s">
        <v>40</v>
      </c>
      <c r="F2866" s="27" t="s">
        <v>109</v>
      </c>
      <c r="G2866" s="27" t="s">
        <v>110</v>
      </c>
      <c r="H2866" s="27" t="s">
        <v>28</v>
      </c>
      <c r="I2866" s="29">
        <v>0.45</v>
      </c>
      <c r="J2866" s="30">
        <v>1500</v>
      </c>
      <c r="K2866" s="31">
        <f t="shared" si="22"/>
        <v>675</v>
      </c>
      <c r="L2866" s="31">
        <f t="shared" si="23"/>
        <v>236.24999999999997</v>
      </c>
      <c r="M2866" s="32">
        <v>0.35</v>
      </c>
      <c r="O2866" s="37"/>
      <c r="P2866" s="35"/>
      <c r="Q2866" s="33"/>
      <c r="R2866" s="34"/>
    </row>
    <row r="2867" spans="1:18" ht="15.75" customHeight="1">
      <c r="A2867" s="22"/>
      <c r="B2867" s="27" t="s">
        <v>21</v>
      </c>
      <c r="C2867" s="27">
        <v>1185732</v>
      </c>
      <c r="D2867" s="28">
        <v>44452</v>
      </c>
      <c r="E2867" s="27" t="s">
        <v>40</v>
      </c>
      <c r="F2867" s="27" t="s">
        <v>109</v>
      </c>
      <c r="G2867" s="27" t="s">
        <v>110</v>
      </c>
      <c r="H2867" s="27" t="s">
        <v>29</v>
      </c>
      <c r="I2867" s="29">
        <v>0.5</v>
      </c>
      <c r="J2867" s="30">
        <v>2250</v>
      </c>
      <c r="K2867" s="31">
        <f t="shared" si="22"/>
        <v>1125</v>
      </c>
      <c r="L2867" s="31">
        <f t="shared" si="23"/>
        <v>450</v>
      </c>
      <c r="M2867" s="32">
        <v>0.4</v>
      </c>
      <c r="O2867" s="37"/>
      <c r="P2867" s="35"/>
      <c r="Q2867" s="33"/>
      <c r="R2867" s="34"/>
    </row>
    <row r="2868" spans="1:18" ht="15.75" customHeight="1">
      <c r="A2868" s="22"/>
      <c r="B2868" s="27" t="s">
        <v>21</v>
      </c>
      <c r="C2868" s="27">
        <v>1185732</v>
      </c>
      <c r="D2868" s="28">
        <v>44481</v>
      </c>
      <c r="E2868" s="27" t="s">
        <v>40</v>
      </c>
      <c r="F2868" s="27" t="s">
        <v>109</v>
      </c>
      <c r="G2868" s="27" t="s">
        <v>110</v>
      </c>
      <c r="H2868" s="27" t="s">
        <v>24</v>
      </c>
      <c r="I2868" s="29">
        <v>0.54999999999999993</v>
      </c>
      <c r="J2868" s="30">
        <v>4000</v>
      </c>
      <c r="K2868" s="31">
        <f t="shared" si="22"/>
        <v>2199.9999999999995</v>
      </c>
      <c r="L2868" s="31">
        <f t="shared" si="23"/>
        <v>769.99999999999977</v>
      </c>
      <c r="M2868" s="32">
        <v>0.35</v>
      </c>
      <c r="O2868" s="37"/>
      <c r="P2868" s="35"/>
      <c r="Q2868" s="33"/>
      <c r="R2868" s="34"/>
    </row>
    <row r="2869" spans="1:18" ht="15.75" customHeight="1">
      <c r="A2869" s="22"/>
      <c r="B2869" s="27" t="s">
        <v>21</v>
      </c>
      <c r="C2869" s="27">
        <v>1185732</v>
      </c>
      <c r="D2869" s="28">
        <v>44481</v>
      </c>
      <c r="E2869" s="27" t="s">
        <v>40</v>
      </c>
      <c r="F2869" s="27" t="s">
        <v>109</v>
      </c>
      <c r="G2869" s="27" t="s">
        <v>110</v>
      </c>
      <c r="H2869" s="27" t="s">
        <v>25</v>
      </c>
      <c r="I2869" s="29">
        <v>0.45</v>
      </c>
      <c r="J2869" s="30">
        <v>2500</v>
      </c>
      <c r="K2869" s="31">
        <f t="shared" si="22"/>
        <v>1125</v>
      </c>
      <c r="L2869" s="31">
        <f t="shared" si="23"/>
        <v>337.5</v>
      </c>
      <c r="M2869" s="32">
        <v>0.3</v>
      </c>
      <c r="O2869" s="37"/>
      <c r="P2869" s="35"/>
      <c r="Q2869" s="33"/>
      <c r="R2869" s="34"/>
    </row>
    <row r="2870" spans="1:18" ht="15.75" customHeight="1">
      <c r="A2870" s="22"/>
      <c r="B2870" s="27" t="s">
        <v>21</v>
      </c>
      <c r="C2870" s="27">
        <v>1185732</v>
      </c>
      <c r="D2870" s="28">
        <v>44481</v>
      </c>
      <c r="E2870" s="27" t="s">
        <v>40</v>
      </c>
      <c r="F2870" s="27" t="s">
        <v>109</v>
      </c>
      <c r="G2870" s="27" t="s">
        <v>110</v>
      </c>
      <c r="H2870" s="27" t="s">
        <v>26</v>
      </c>
      <c r="I2870" s="29">
        <v>0.45</v>
      </c>
      <c r="J2870" s="30">
        <v>1500</v>
      </c>
      <c r="K2870" s="31">
        <f t="shared" si="22"/>
        <v>675</v>
      </c>
      <c r="L2870" s="31">
        <f t="shared" si="23"/>
        <v>202.5</v>
      </c>
      <c r="M2870" s="32">
        <v>0.3</v>
      </c>
      <c r="O2870" s="37"/>
      <c r="P2870" s="35"/>
      <c r="Q2870" s="33"/>
      <c r="R2870" s="34"/>
    </row>
    <row r="2871" spans="1:18" ht="15.75" customHeight="1">
      <c r="A2871" s="22"/>
      <c r="B2871" s="27" t="s">
        <v>21</v>
      </c>
      <c r="C2871" s="27">
        <v>1185732</v>
      </c>
      <c r="D2871" s="28">
        <v>44481</v>
      </c>
      <c r="E2871" s="27" t="s">
        <v>40</v>
      </c>
      <c r="F2871" s="27" t="s">
        <v>109</v>
      </c>
      <c r="G2871" s="27" t="s">
        <v>110</v>
      </c>
      <c r="H2871" s="27" t="s">
        <v>27</v>
      </c>
      <c r="I2871" s="29">
        <v>0.45</v>
      </c>
      <c r="J2871" s="30">
        <v>1250</v>
      </c>
      <c r="K2871" s="31">
        <f t="shared" si="22"/>
        <v>562.5</v>
      </c>
      <c r="L2871" s="31">
        <f t="shared" si="23"/>
        <v>168.75</v>
      </c>
      <c r="M2871" s="32">
        <v>0.3</v>
      </c>
      <c r="O2871" s="37"/>
      <c r="P2871" s="35"/>
      <c r="Q2871" s="33"/>
      <c r="R2871" s="34"/>
    </row>
    <row r="2872" spans="1:18" ht="15.75" customHeight="1">
      <c r="A2872" s="22"/>
      <c r="B2872" s="27" t="s">
        <v>21</v>
      </c>
      <c r="C2872" s="27">
        <v>1185732</v>
      </c>
      <c r="D2872" s="28">
        <v>44481</v>
      </c>
      <c r="E2872" s="27" t="s">
        <v>40</v>
      </c>
      <c r="F2872" s="27" t="s">
        <v>109</v>
      </c>
      <c r="G2872" s="27" t="s">
        <v>110</v>
      </c>
      <c r="H2872" s="27" t="s">
        <v>28</v>
      </c>
      <c r="I2872" s="29">
        <v>0.54999999999999993</v>
      </c>
      <c r="J2872" s="30">
        <v>1250</v>
      </c>
      <c r="K2872" s="31">
        <f t="shared" si="22"/>
        <v>687.49999999999989</v>
      </c>
      <c r="L2872" s="31">
        <f t="shared" si="23"/>
        <v>240.62499999999994</v>
      </c>
      <c r="M2872" s="32">
        <v>0.35</v>
      </c>
      <c r="O2872" s="37"/>
      <c r="P2872" s="35"/>
      <c r="Q2872" s="33"/>
      <c r="R2872" s="34"/>
    </row>
    <row r="2873" spans="1:18" ht="15.75" customHeight="1">
      <c r="A2873" s="22"/>
      <c r="B2873" s="27" t="s">
        <v>21</v>
      </c>
      <c r="C2873" s="27">
        <v>1185732</v>
      </c>
      <c r="D2873" s="28">
        <v>44481</v>
      </c>
      <c r="E2873" s="27" t="s">
        <v>40</v>
      </c>
      <c r="F2873" s="27" t="s">
        <v>109</v>
      </c>
      <c r="G2873" s="27" t="s">
        <v>110</v>
      </c>
      <c r="H2873" s="27" t="s">
        <v>29</v>
      </c>
      <c r="I2873" s="29">
        <v>0.59999999999999987</v>
      </c>
      <c r="J2873" s="30">
        <v>2500</v>
      </c>
      <c r="K2873" s="31">
        <f t="shared" si="22"/>
        <v>1499.9999999999998</v>
      </c>
      <c r="L2873" s="31">
        <f t="shared" si="23"/>
        <v>599.99999999999989</v>
      </c>
      <c r="M2873" s="32">
        <v>0.4</v>
      </c>
      <c r="O2873" s="37"/>
      <c r="P2873" s="35"/>
      <c r="Q2873" s="33"/>
      <c r="R2873" s="34"/>
    </row>
    <row r="2874" spans="1:18" ht="15.75" customHeight="1">
      <c r="A2874" s="22"/>
      <c r="B2874" s="27" t="s">
        <v>21</v>
      </c>
      <c r="C2874" s="27">
        <v>1185732</v>
      </c>
      <c r="D2874" s="28">
        <v>44512</v>
      </c>
      <c r="E2874" s="27" t="s">
        <v>40</v>
      </c>
      <c r="F2874" s="27" t="s">
        <v>109</v>
      </c>
      <c r="G2874" s="27" t="s">
        <v>110</v>
      </c>
      <c r="H2874" s="27" t="s">
        <v>24</v>
      </c>
      <c r="I2874" s="29">
        <v>0.54999999999999993</v>
      </c>
      <c r="J2874" s="30">
        <v>4000</v>
      </c>
      <c r="K2874" s="31">
        <f t="shared" si="22"/>
        <v>2199.9999999999995</v>
      </c>
      <c r="L2874" s="31">
        <f t="shared" si="23"/>
        <v>769.99999999999977</v>
      </c>
      <c r="M2874" s="32">
        <v>0.35</v>
      </c>
      <c r="O2874" s="37"/>
      <c r="P2874" s="35"/>
      <c r="Q2874" s="33"/>
      <c r="R2874" s="34"/>
    </row>
    <row r="2875" spans="1:18" ht="15.75" customHeight="1">
      <c r="A2875" s="22"/>
      <c r="B2875" s="27" t="s">
        <v>21</v>
      </c>
      <c r="C2875" s="27">
        <v>1185732</v>
      </c>
      <c r="D2875" s="28">
        <v>44512</v>
      </c>
      <c r="E2875" s="27" t="s">
        <v>40</v>
      </c>
      <c r="F2875" s="27" t="s">
        <v>109</v>
      </c>
      <c r="G2875" s="27" t="s">
        <v>110</v>
      </c>
      <c r="H2875" s="27" t="s">
        <v>25</v>
      </c>
      <c r="I2875" s="29">
        <v>0.45</v>
      </c>
      <c r="J2875" s="30">
        <v>2500</v>
      </c>
      <c r="K2875" s="31">
        <f t="shared" si="22"/>
        <v>1125</v>
      </c>
      <c r="L2875" s="31">
        <f t="shared" si="23"/>
        <v>337.5</v>
      </c>
      <c r="M2875" s="32">
        <v>0.3</v>
      </c>
      <c r="O2875" s="37"/>
      <c r="P2875" s="35"/>
      <c r="Q2875" s="33"/>
      <c r="R2875" s="34"/>
    </row>
    <row r="2876" spans="1:18" ht="15.75" customHeight="1">
      <c r="A2876" s="22"/>
      <c r="B2876" s="27" t="s">
        <v>21</v>
      </c>
      <c r="C2876" s="27">
        <v>1185732</v>
      </c>
      <c r="D2876" s="28">
        <v>44512</v>
      </c>
      <c r="E2876" s="27" t="s">
        <v>40</v>
      </c>
      <c r="F2876" s="27" t="s">
        <v>109</v>
      </c>
      <c r="G2876" s="27" t="s">
        <v>110</v>
      </c>
      <c r="H2876" s="27" t="s">
        <v>26</v>
      </c>
      <c r="I2876" s="29">
        <v>0.45</v>
      </c>
      <c r="J2876" s="30">
        <v>1950</v>
      </c>
      <c r="K2876" s="31">
        <f t="shared" si="22"/>
        <v>877.5</v>
      </c>
      <c r="L2876" s="31">
        <f t="shared" si="23"/>
        <v>263.25</v>
      </c>
      <c r="M2876" s="32">
        <v>0.3</v>
      </c>
      <c r="O2876" s="37"/>
      <c r="P2876" s="35"/>
      <c r="Q2876" s="33"/>
      <c r="R2876" s="34"/>
    </row>
    <row r="2877" spans="1:18" ht="15.75" customHeight="1">
      <c r="A2877" s="22"/>
      <c r="B2877" s="27" t="s">
        <v>21</v>
      </c>
      <c r="C2877" s="27">
        <v>1185732</v>
      </c>
      <c r="D2877" s="28">
        <v>44512</v>
      </c>
      <c r="E2877" s="27" t="s">
        <v>40</v>
      </c>
      <c r="F2877" s="27" t="s">
        <v>109</v>
      </c>
      <c r="G2877" s="27" t="s">
        <v>110</v>
      </c>
      <c r="H2877" s="27" t="s">
        <v>27</v>
      </c>
      <c r="I2877" s="29">
        <v>0.45</v>
      </c>
      <c r="J2877" s="30">
        <v>1750</v>
      </c>
      <c r="K2877" s="31">
        <f t="shared" si="22"/>
        <v>787.5</v>
      </c>
      <c r="L2877" s="31">
        <f t="shared" si="23"/>
        <v>236.25</v>
      </c>
      <c r="M2877" s="32">
        <v>0.3</v>
      </c>
      <c r="O2877" s="37"/>
      <c r="P2877" s="35"/>
      <c r="Q2877" s="33"/>
      <c r="R2877" s="34"/>
    </row>
    <row r="2878" spans="1:18" ht="15.75" customHeight="1">
      <c r="A2878" s="22"/>
      <c r="B2878" s="27" t="s">
        <v>21</v>
      </c>
      <c r="C2878" s="27">
        <v>1185732</v>
      </c>
      <c r="D2878" s="28">
        <v>44512</v>
      </c>
      <c r="E2878" s="27" t="s">
        <v>40</v>
      </c>
      <c r="F2878" s="27" t="s">
        <v>109</v>
      </c>
      <c r="G2878" s="27" t="s">
        <v>110</v>
      </c>
      <c r="H2878" s="27" t="s">
        <v>28</v>
      </c>
      <c r="I2878" s="29">
        <v>0.6</v>
      </c>
      <c r="J2878" s="30">
        <v>1500</v>
      </c>
      <c r="K2878" s="31">
        <f t="shared" si="22"/>
        <v>900</v>
      </c>
      <c r="L2878" s="31">
        <f t="shared" si="23"/>
        <v>315</v>
      </c>
      <c r="M2878" s="32">
        <v>0.35</v>
      </c>
      <c r="O2878" s="37"/>
      <c r="P2878" s="35"/>
      <c r="Q2878" s="33"/>
      <c r="R2878" s="34"/>
    </row>
    <row r="2879" spans="1:18" ht="15.75" customHeight="1">
      <c r="A2879" s="22"/>
      <c r="B2879" s="27" t="s">
        <v>21</v>
      </c>
      <c r="C2879" s="27">
        <v>1185732</v>
      </c>
      <c r="D2879" s="28">
        <v>44512</v>
      </c>
      <c r="E2879" s="27" t="s">
        <v>40</v>
      </c>
      <c r="F2879" s="27" t="s">
        <v>109</v>
      </c>
      <c r="G2879" s="27" t="s">
        <v>110</v>
      </c>
      <c r="H2879" s="27" t="s">
        <v>29</v>
      </c>
      <c r="I2879" s="29">
        <v>0.64999999999999991</v>
      </c>
      <c r="J2879" s="30">
        <v>2500</v>
      </c>
      <c r="K2879" s="31">
        <f t="shared" si="22"/>
        <v>1624.9999999999998</v>
      </c>
      <c r="L2879" s="31">
        <f t="shared" si="23"/>
        <v>650</v>
      </c>
      <c r="M2879" s="32">
        <v>0.4</v>
      </c>
      <c r="O2879" s="37"/>
      <c r="P2879" s="35"/>
      <c r="Q2879" s="33"/>
      <c r="R2879" s="34"/>
    </row>
    <row r="2880" spans="1:18" ht="15.75" customHeight="1">
      <c r="A2880" s="22"/>
      <c r="B2880" s="27" t="s">
        <v>21</v>
      </c>
      <c r="C2880" s="27">
        <v>1185732</v>
      </c>
      <c r="D2880" s="28">
        <v>44541</v>
      </c>
      <c r="E2880" s="27" t="s">
        <v>40</v>
      </c>
      <c r="F2880" s="27" t="s">
        <v>109</v>
      </c>
      <c r="G2880" s="27" t="s">
        <v>110</v>
      </c>
      <c r="H2880" s="27" t="s">
        <v>24</v>
      </c>
      <c r="I2880" s="29">
        <v>0.6</v>
      </c>
      <c r="J2880" s="30">
        <v>5000</v>
      </c>
      <c r="K2880" s="31">
        <f t="shared" si="22"/>
        <v>3000</v>
      </c>
      <c r="L2880" s="31">
        <f t="shared" si="23"/>
        <v>1050</v>
      </c>
      <c r="M2880" s="32">
        <v>0.35</v>
      </c>
      <c r="O2880" s="37"/>
      <c r="P2880" s="35"/>
      <c r="Q2880" s="33"/>
      <c r="R2880" s="34"/>
    </row>
    <row r="2881" spans="1:18" ht="15.75" customHeight="1">
      <c r="A2881" s="22"/>
      <c r="B2881" s="27" t="s">
        <v>21</v>
      </c>
      <c r="C2881" s="27">
        <v>1185732</v>
      </c>
      <c r="D2881" s="28">
        <v>44541</v>
      </c>
      <c r="E2881" s="27" t="s">
        <v>40</v>
      </c>
      <c r="F2881" s="27" t="s">
        <v>109</v>
      </c>
      <c r="G2881" s="27" t="s">
        <v>110</v>
      </c>
      <c r="H2881" s="27" t="s">
        <v>25</v>
      </c>
      <c r="I2881" s="29">
        <v>0.5</v>
      </c>
      <c r="J2881" s="30">
        <v>3000</v>
      </c>
      <c r="K2881" s="31">
        <f t="shared" si="22"/>
        <v>1500</v>
      </c>
      <c r="L2881" s="31">
        <f t="shared" si="23"/>
        <v>450</v>
      </c>
      <c r="M2881" s="32">
        <v>0.3</v>
      </c>
      <c r="O2881" s="37"/>
      <c r="P2881" s="35"/>
      <c r="Q2881" s="33"/>
      <c r="R2881" s="34"/>
    </row>
    <row r="2882" spans="1:18" ht="15.75" customHeight="1">
      <c r="A2882" s="22"/>
      <c r="B2882" s="27" t="s">
        <v>21</v>
      </c>
      <c r="C2882" s="27">
        <v>1185732</v>
      </c>
      <c r="D2882" s="28">
        <v>44541</v>
      </c>
      <c r="E2882" s="27" t="s">
        <v>40</v>
      </c>
      <c r="F2882" s="27" t="s">
        <v>109</v>
      </c>
      <c r="G2882" s="27" t="s">
        <v>110</v>
      </c>
      <c r="H2882" s="27" t="s">
        <v>26</v>
      </c>
      <c r="I2882" s="29">
        <v>0.5</v>
      </c>
      <c r="J2882" s="30">
        <v>2500</v>
      </c>
      <c r="K2882" s="31">
        <f t="shared" si="22"/>
        <v>1250</v>
      </c>
      <c r="L2882" s="31">
        <f t="shared" si="23"/>
        <v>375</v>
      </c>
      <c r="M2882" s="32">
        <v>0.3</v>
      </c>
      <c r="O2882" s="37"/>
      <c r="P2882" s="35"/>
      <c r="Q2882" s="33"/>
      <c r="R2882" s="34"/>
    </row>
    <row r="2883" spans="1:18" ht="15.75" customHeight="1">
      <c r="A2883" s="22"/>
      <c r="B2883" s="27" t="s">
        <v>21</v>
      </c>
      <c r="C2883" s="27">
        <v>1185732</v>
      </c>
      <c r="D2883" s="28">
        <v>44541</v>
      </c>
      <c r="E2883" s="27" t="s">
        <v>40</v>
      </c>
      <c r="F2883" s="27" t="s">
        <v>109</v>
      </c>
      <c r="G2883" s="27" t="s">
        <v>110</v>
      </c>
      <c r="H2883" s="27" t="s">
        <v>27</v>
      </c>
      <c r="I2883" s="29">
        <v>0.5</v>
      </c>
      <c r="J2883" s="30">
        <v>2000</v>
      </c>
      <c r="K2883" s="31">
        <f t="shared" si="22"/>
        <v>1000</v>
      </c>
      <c r="L2883" s="31">
        <f t="shared" si="23"/>
        <v>300</v>
      </c>
      <c r="M2883" s="32">
        <v>0.3</v>
      </c>
      <c r="O2883" s="37"/>
      <c r="P2883" s="35"/>
      <c r="Q2883" s="33"/>
      <c r="R2883" s="34"/>
    </row>
    <row r="2884" spans="1:18" ht="15.75" customHeight="1">
      <c r="A2884" s="22"/>
      <c r="B2884" s="27" t="s">
        <v>21</v>
      </c>
      <c r="C2884" s="27">
        <v>1185732</v>
      </c>
      <c r="D2884" s="28">
        <v>44541</v>
      </c>
      <c r="E2884" s="27" t="s">
        <v>40</v>
      </c>
      <c r="F2884" s="27" t="s">
        <v>109</v>
      </c>
      <c r="G2884" s="27" t="s">
        <v>110</v>
      </c>
      <c r="H2884" s="27" t="s">
        <v>28</v>
      </c>
      <c r="I2884" s="29">
        <v>0.6</v>
      </c>
      <c r="J2884" s="30">
        <v>2000</v>
      </c>
      <c r="K2884" s="31">
        <f t="shared" si="22"/>
        <v>1200</v>
      </c>
      <c r="L2884" s="31">
        <f t="shared" si="23"/>
        <v>420</v>
      </c>
      <c r="M2884" s="32">
        <v>0.35</v>
      </c>
      <c r="O2884" s="37"/>
      <c r="P2884" s="35"/>
      <c r="Q2884" s="33"/>
      <c r="R2884" s="34"/>
    </row>
    <row r="2885" spans="1:18" ht="15.75" customHeight="1">
      <c r="A2885" s="22"/>
      <c r="B2885" s="27" t="s">
        <v>21</v>
      </c>
      <c r="C2885" s="27">
        <v>1185732</v>
      </c>
      <c r="D2885" s="28">
        <v>44541</v>
      </c>
      <c r="E2885" s="27" t="s">
        <v>40</v>
      </c>
      <c r="F2885" s="27" t="s">
        <v>109</v>
      </c>
      <c r="G2885" s="27" t="s">
        <v>110</v>
      </c>
      <c r="H2885" s="27" t="s">
        <v>29</v>
      </c>
      <c r="I2885" s="29">
        <v>0.64999999999999991</v>
      </c>
      <c r="J2885" s="30">
        <v>3000</v>
      </c>
      <c r="K2885" s="31">
        <f t="shared" si="22"/>
        <v>1949.9999999999998</v>
      </c>
      <c r="L2885" s="31">
        <f t="shared" si="23"/>
        <v>780</v>
      </c>
      <c r="M2885" s="32">
        <v>0.4</v>
      </c>
      <c r="O2885" s="37"/>
      <c r="P2885" s="35"/>
      <c r="Q2885" s="33"/>
      <c r="R2885" s="34"/>
    </row>
    <row r="2886" spans="1:18" ht="15.75" customHeight="1">
      <c r="A2886" s="22" t="s">
        <v>46</v>
      </c>
      <c r="B2886" s="27" t="s">
        <v>21</v>
      </c>
      <c r="C2886" s="27">
        <v>1185732</v>
      </c>
      <c r="D2886" s="28">
        <v>44205</v>
      </c>
      <c r="E2886" s="27" t="s">
        <v>40</v>
      </c>
      <c r="F2886" s="27" t="s">
        <v>111</v>
      </c>
      <c r="G2886" s="27" t="s">
        <v>112</v>
      </c>
      <c r="H2886" s="27" t="s">
        <v>24</v>
      </c>
      <c r="I2886" s="29">
        <v>0.35000000000000003</v>
      </c>
      <c r="J2886" s="30">
        <v>4750</v>
      </c>
      <c r="K2886" s="31">
        <f t="shared" si="22"/>
        <v>1662.5000000000002</v>
      </c>
      <c r="L2886" s="31">
        <f t="shared" si="23"/>
        <v>581.875</v>
      </c>
      <c r="M2886" s="32">
        <v>0.35</v>
      </c>
      <c r="O2886" s="37"/>
      <c r="P2886" s="35"/>
      <c r="Q2886" s="33"/>
      <c r="R2886" s="34"/>
    </row>
    <row r="2887" spans="1:18" ht="15.75" customHeight="1">
      <c r="A2887" s="22"/>
      <c r="B2887" s="27" t="s">
        <v>21</v>
      </c>
      <c r="C2887" s="27">
        <v>1185732</v>
      </c>
      <c r="D2887" s="28">
        <v>44205</v>
      </c>
      <c r="E2887" s="27" t="s">
        <v>40</v>
      </c>
      <c r="F2887" s="27" t="s">
        <v>111</v>
      </c>
      <c r="G2887" s="27" t="s">
        <v>112</v>
      </c>
      <c r="H2887" s="27" t="s">
        <v>25</v>
      </c>
      <c r="I2887" s="29">
        <v>0.35000000000000003</v>
      </c>
      <c r="J2887" s="30">
        <v>2750</v>
      </c>
      <c r="K2887" s="31">
        <f t="shared" si="22"/>
        <v>962.50000000000011</v>
      </c>
      <c r="L2887" s="31">
        <f t="shared" si="23"/>
        <v>288.75</v>
      </c>
      <c r="M2887" s="32">
        <v>0.3</v>
      </c>
      <c r="O2887" s="37"/>
      <c r="P2887" s="35"/>
      <c r="Q2887" s="33"/>
      <c r="R2887" s="34"/>
    </row>
    <row r="2888" spans="1:18" ht="15.75" customHeight="1">
      <c r="A2888" s="22"/>
      <c r="B2888" s="27" t="s">
        <v>21</v>
      </c>
      <c r="C2888" s="27">
        <v>1185732</v>
      </c>
      <c r="D2888" s="28">
        <v>44205</v>
      </c>
      <c r="E2888" s="27" t="s">
        <v>40</v>
      </c>
      <c r="F2888" s="27" t="s">
        <v>111</v>
      </c>
      <c r="G2888" s="27" t="s">
        <v>112</v>
      </c>
      <c r="H2888" s="27" t="s">
        <v>26</v>
      </c>
      <c r="I2888" s="29">
        <v>0.25000000000000006</v>
      </c>
      <c r="J2888" s="30">
        <v>2750</v>
      </c>
      <c r="K2888" s="31">
        <f t="shared" si="22"/>
        <v>687.50000000000011</v>
      </c>
      <c r="L2888" s="31">
        <f t="shared" si="23"/>
        <v>206.25000000000003</v>
      </c>
      <c r="M2888" s="32">
        <v>0.3</v>
      </c>
      <c r="O2888" s="37"/>
      <c r="P2888" s="35"/>
      <c r="Q2888" s="33"/>
      <c r="R2888" s="34"/>
    </row>
    <row r="2889" spans="1:18" ht="15.75" customHeight="1">
      <c r="A2889" s="22"/>
      <c r="B2889" s="27" t="s">
        <v>21</v>
      </c>
      <c r="C2889" s="27">
        <v>1185732</v>
      </c>
      <c r="D2889" s="28">
        <v>44205</v>
      </c>
      <c r="E2889" s="27" t="s">
        <v>40</v>
      </c>
      <c r="F2889" s="27" t="s">
        <v>111</v>
      </c>
      <c r="G2889" s="27" t="s">
        <v>112</v>
      </c>
      <c r="H2889" s="27" t="s">
        <v>27</v>
      </c>
      <c r="I2889" s="29">
        <v>0.30000000000000004</v>
      </c>
      <c r="J2889" s="30">
        <v>1250</v>
      </c>
      <c r="K2889" s="31">
        <f t="shared" si="22"/>
        <v>375.00000000000006</v>
      </c>
      <c r="L2889" s="31">
        <f t="shared" si="23"/>
        <v>112.50000000000001</v>
      </c>
      <c r="M2889" s="32">
        <v>0.3</v>
      </c>
      <c r="O2889" s="37"/>
      <c r="P2889" s="35"/>
      <c r="Q2889" s="33"/>
      <c r="R2889" s="34"/>
    </row>
    <row r="2890" spans="1:18" ht="15.75" customHeight="1">
      <c r="A2890" s="22"/>
      <c r="B2890" s="27" t="s">
        <v>21</v>
      </c>
      <c r="C2890" s="27">
        <v>1185732</v>
      </c>
      <c r="D2890" s="28">
        <v>44205</v>
      </c>
      <c r="E2890" s="27" t="s">
        <v>40</v>
      </c>
      <c r="F2890" s="27" t="s">
        <v>111</v>
      </c>
      <c r="G2890" s="27" t="s">
        <v>112</v>
      </c>
      <c r="H2890" s="27" t="s">
        <v>28</v>
      </c>
      <c r="I2890" s="29">
        <v>0.44999999999999996</v>
      </c>
      <c r="J2890" s="30">
        <v>1750</v>
      </c>
      <c r="K2890" s="31">
        <f t="shared" si="22"/>
        <v>787.49999999999989</v>
      </c>
      <c r="L2890" s="31">
        <f t="shared" si="23"/>
        <v>275.62499999999994</v>
      </c>
      <c r="M2890" s="32">
        <v>0.35</v>
      </c>
      <c r="O2890" s="37"/>
      <c r="P2890" s="35"/>
      <c r="Q2890" s="33"/>
      <c r="R2890" s="34"/>
    </row>
    <row r="2891" spans="1:18" ht="15.75" customHeight="1">
      <c r="A2891" s="22"/>
      <c r="B2891" s="27" t="s">
        <v>21</v>
      </c>
      <c r="C2891" s="27">
        <v>1185732</v>
      </c>
      <c r="D2891" s="28">
        <v>44205</v>
      </c>
      <c r="E2891" s="27" t="s">
        <v>40</v>
      </c>
      <c r="F2891" s="27" t="s">
        <v>111</v>
      </c>
      <c r="G2891" s="27" t="s">
        <v>112</v>
      </c>
      <c r="H2891" s="27" t="s">
        <v>29</v>
      </c>
      <c r="I2891" s="29">
        <v>0.35000000000000003</v>
      </c>
      <c r="J2891" s="30">
        <v>2750</v>
      </c>
      <c r="K2891" s="31">
        <f t="shared" si="22"/>
        <v>962.50000000000011</v>
      </c>
      <c r="L2891" s="31">
        <f t="shared" si="23"/>
        <v>385.00000000000006</v>
      </c>
      <c r="M2891" s="32">
        <v>0.4</v>
      </c>
      <c r="O2891" s="37"/>
      <c r="P2891" s="35"/>
      <c r="Q2891" s="33"/>
      <c r="R2891" s="34"/>
    </row>
    <row r="2892" spans="1:18" ht="15.75" customHeight="1">
      <c r="A2892" s="22"/>
      <c r="B2892" s="27" t="s">
        <v>21</v>
      </c>
      <c r="C2892" s="27">
        <v>1185732</v>
      </c>
      <c r="D2892" s="28">
        <v>44236</v>
      </c>
      <c r="E2892" s="27" t="s">
        <v>40</v>
      </c>
      <c r="F2892" s="27" t="s">
        <v>111</v>
      </c>
      <c r="G2892" s="27" t="s">
        <v>112</v>
      </c>
      <c r="H2892" s="27" t="s">
        <v>24</v>
      </c>
      <c r="I2892" s="29">
        <v>0.35000000000000003</v>
      </c>
      <c r="J2892" s="30">
        <v>5250</v>
      </c>
      <c r="K2892" s="31">
        <f t="shared" si="22"/>
        <v>1837.5000000000002</v>
      </c>
      <c r="L2892" s="31">
        <f t="shared" si="23"/>
        <v>643.125</v>
      </c>
      <c r="M2892" s="32">
        <v>0.35</v>
      </c>
      <c r="O2892" s="37"/>
      <c r="P2892" s="35"/>
      <c r="Q2892" s="33"/>
      <c r="R2892" s="34"/>
    </row>
    <row r="2893" spans="1:18" ht="15.75" customHeight="1">
      <c r="A2893" s="22"/>
      <c r="B2893" s="27" t="s">
        <v>21</v>
      </c>
      <c r="C2893" s="27">
        <v>1185732</v>
      </c>
      <c r="D2893" s="28">
        <v>44236</v>
      </c>
      <c r="E2893" s="27" t="s">
        <v>40</v>
      </c>
      <c r="F2893" s="27" t="s">
        <v>111</v>
      </c>
      <c r="G2893" s="27" t="s">
        <v>112</v>
      </c>
      <c r="H2893" s="27" t="s">
        <v>25</v>
      </c>
      <c r="I2893" s="29">
        <v>0.35000000000000003</v>
      </c>
      <c r="J2893" s="30">
        <v>1750</v>
      </c>
      <c r="K2893" s="31">
        <f t="shared" si="22"/>
        <v>612.50000000000011</v>
      </c>
      <c r="L2893" s="31">
        <f t="shared" si="23"/>
        <v>183.75000000000003</v>
      </c>
      <c r="M2893" s="32">
        <v>0.3</v>
      </c>
      <c r="O2893" s="37"/>
      <c r="P2893" s="35"/>
      <c r="Q2893" s="33"/>
      <c r="R2893" s="34"/>
    </row>
    <row r="2894" spans="1:18" ht="15.75" customHeight="1">
      <c r="A2894" s="22"/>
      <c r="B2894" s="27" t="s">
        <v>21</v>
      </c>
      <c r="C2894" s="27">
        <v>1185732</v>
      </c>
      <c r="D2894" s="28">
        <v>44236</v>
      </c>
      <c r="E2894" s="27" t="s">
        <v>40</v>
      </c>
      <c r="F2894" s="27" t="s">
        <v>111</v>
      </c>
      <c r="G2894" s="27" t="s">
        <v>112</v>
      </c>
      <c r="H2894" s="27" t="s">
        <v>26</v>
      </c>
      <c r="I2894" s="29">
        <v>0.25000000000000006</v>
      </c>
      <c r="J2894" s="30">
        <v>2250</v>
      </c>
      <c r="K2894" s="31">
        <f t="shared" si="22"/>
        <v>562.50000000000011</v>
      </c>
      <c r="L2894" s="31">
        <f t="shared" si="23"/>
        <v>168.75000000000003</v>
      </c>
      <c r="M2894" s="32">
        <v>0.3</v>
      </c>
      <c r="O2894" s="37"/>
      <c r="P2894" s="35"/>
      <c r="Q2894" s="33"/>
      <c r="R2894" s="34"/>
    </row>
    <row r="2895" spans="1:18" ht="15.75" customHeight="1">
      <c r="A2895" s="22"/>
      <c r="B2895" s="27" t="s">
        <v>21</v>
      </c>
      <c r="C2895" s="27">
        <v>1185732</v>
      </c>
      <c r="D2895" s="28">
        <v>44236</v>
      </c>
      <c r="E2895" s="27" t="s">
        <v>40</v>
      </c>
      <c r="F2895" s="27" t="s">
        <v>111</v>
      </c>
      <c r="G2895" s="27" t="s">
        <v>112</v>
      </c>
      <c r="H2895" s="27" t="s">
        <v>27</v>
      </c>
      <c r="I2895" s="29">
        <v>0.30000000000000004</v>
      </c>
      <c r="J2895" s="30">
        <v>1000</v>
      </c>
      <c r="K2895" s="31">
        <f t="shared" si="22"/>
        <v>300.00000000000006</v>
      </c>
      <c r="L2895" s="31">
        <f t="shared" si="23"/>
        <v>90.000000000000014</v>
      </c>
      <c r="M2895" s="32">
        <v>0.3</v>
      </c>
      <c r="O2895" s="37"/>
      <c r="P2895" s="35"/>
      <c r="Q2895" s="33"/>
      <c r="R2895" s="34"/>
    </row>
    <row r="2896" spans="1:18" ht="15.75" customHeight="1">
      <c r="A2896" s="22"/>
      <c r="B2896" s="27" t="s">
        <v>21</v>
      </c>
      <c r="C2896" s="27">
        <v>1185732</v>
      </c>
      <c r="D2896" s="28">
        <v>44236</v>
      </c>
      <c r="E2896" s="27" t="s">
        <v>40</v>
      </c>
      <c r="F2896" s="27" t="s">
        <v>111</v>
      </c>
      <c r="G2896" s="27" t="s">
        <v>112</v>
      </c>
      <c r="H2896" s="27" t="s">
        <v>28</v>
      </c>
      <c r="I2896" s="29">
        <v>0.44999999999999996</v>
      </c>
      <c r="J2896" s="30">
        <v>1750</v>
      </c>
      <c r="K2896" s="31">
        <f t="shared" si="22"/>
        <v>787.49999999999989</v>
      </c>
      <c r="L2896" s="31">
        <f t="shared" si="23"/>
        <v>275.62499999999994</v>
      </c>
      <c r="M2896" s="32">
        <v>0.35</v>
      </c>
      <c r="O2896" s="37"/>
      <c r="P2896" s="35"/>
      <c r="Q2896" s="33"/>
      <c r="R2896" s="34"/>
    </row>
    <row r="2897" spans="1:18" ht="15.75" customHeight="1">
      <c r="A2897" s="22"/>
      <c r="B2897" s="27" t="s">
        <v>21</v>
      </c>
      <c r="C2897" s="27">
        <v>1185732</v>
      </c>
      <c r="D2897" s="28">
        <v>44236</v>
      </c>
      <c r="E2897" s="27" t="s">
        <v>40</v>
      </c>
      <c r="F2897" s="27" t="s">
        <v>111</v>
      </c>
      <c r="G2897" s="27" t="s">
        <v>112</v>
      </c>
      <c r="H2897" s="27" t="s">
        <v>29</v>
      </c>
      <c r="I2897" s="29">
        <v>0.24999999999999997</v>
      </c>
      <c r="J2897" s="30">
        <v>2750</v>
      </c>
      <c r="K2897" s="31">
        <f t="shared" si="22"/>
        <v>687.49999999999989</v>
      </c>
      <c r="L2897" s="31">
        <f t="shared" si="23"/>
        <v>274.99999999999994</v>
      </c>
      <c r="M2897" s="32">
        <v>0.4</v>
      </c>
      <c r="O2897" s="37"/>
      <c r="P2897" s="35"/>
      <c r="Q2897" s="33"/>
      <c r="R2897" s="34"/>
    </row>
    <row r="2898" spans="1:18" ht="15.75" customHeight="1">
      <c r="A2898" s="22"/>
      <c r="B2898" s="27" t="s">
        <v>21</v>
      </c>
      <c r="C2898" s="27">
        <v>1185732</v>
      </c>
      <c r="D2898" s="28">
        <v>44263</v>
      </c>
      <c r="E2898" s="27" t="s">
        <v>40</v>
      </c>
      <c r="F2898" s="27" t="s">
        <v>111</v>
      </c>
      <c r="G2898" s="27" t="s">
        <v>112</v>
      </c>
      <c r="H2898" s="27" t="s">
        <v>24</v>
      </c>
      <c r="I2898" s="29">
        <v>0.30000000000000004</v>
      </c>
      <c r="J2898" s="30">
        <v>4950</v>
      </c>
      <c r="K2898" s="31">
        <f t="shared" si="22"/>
        <v>1485.0000000000002</v>
      </c>
      <c r="L2898" s="31">
        <f t="shared" si="23"/>
        <v>519.75</v>
      </c>
      <c r="M2898" s="32">
        <v>0.35</v>
      </c>
      <c r="O2898" s="37"/>
      <c r="P2898" s="35"/>
      <c r="Q2898" s="33"/>
      <c r="R2898" s="34"/>
    </row>
    <row r="2899" spans="1:18" ht="15.75" customHeight="1">
      <c r="A2899" s="22"/>
      <c r="B2899" s="27" t="s">
        <v>21</v>
      </c>
      <c r="C2899" s="27">
        <v>1185732</v>
      </c>
      <c r="D2899" s="28">
        <v>44263</v>
      </c>
      <c r="E2899" s="27" t="s">
        <v>40</v>
      </c>
      <c r="F2899" s="27" t="s">
        <v>111</v>
      </c>
      <c r="G2899" s="27" t="s">
        <v>112</v>
      </c>
      <c r="H2899" s="27" t="s">
        <v>25</v>
      </c>
      <c r="I2899" s="29">
        <v>0.30000000000000004</v>
      </c>
      <c r="J2899" s="30">
        <v>2000</v>
      </c>
      <c r="K2899" s="31">
        <f t="shared" si="22"/>
        <v>600.00000000000011</v>
      </c>
      <c r="L2899" s="31">
        <f t="shared" si="23"/>
        <v>180.00000000000003</v>
      </c>
      <c r="M2899" s="32">
        <v>0.3</v>
      </c>
      <c r="O2899" s="37"/>
      <c r="P2899" s="35"/>
      <c r="Q2899" s="33"/>
      <c r="R2899" s="34"/>
    </row>
    <row r="2900" spans="1:18" ht="15.75" customHeight="1">
      <c r="A2900" s="22"/>
      <c r="B2900" s="27" t="s">
        <v>21</v>
      </c>
      <c r="C2900" s="27">
        <v>1185732</v>
      </c>
      <c r="D2900" s="28">
        <v>44263</v>
      </c>
      <c r="E2900" s="27" t="s">
        <v>40</v>
      </c>
      <c r="F2900" s="27" t="s">
        <v>111</v>
      </c>
      <c r="G2900" s="27" t="s">
        <v>112</v>
      </c>
      <c r="H2900" s="27" t="s">
        <v>26</v>
      </c>
      <c r="I2900" s="29">
        <v>0.20000000000000004</v>
      </c>
      <c r="J2900" s="30">
        <v>2250</v>
      </c>
      <c r="K2900" s="31">
        <f t="shared" si="22"/>
        <v>450.00000000000011</v>
      </c>
      <c r="L2900" s="31">
        <f t="shared" si="23"/>
        <v>135.00000000000003</v>
      </c>
      <c r="M2900" s="32">
        <v>0.3</v>
      </c>
      <c r="O2900" s="37"/>
      <c r="P2900" s="35"/>
      <c r="Q2900" s="33"/>
      <c r="R2900" s="34"/>
    </row>
    <row r="2901" spans="1:18" ht="15.75" customHeight="1">
      <c r="A2901" s="22"/>
      <c r="B2901" s="27" t="s">
        <v>21</v>
      </c>
      <c r="C2901" s="27">
        <v>1185732</v>
      </c>
      <c r="D2901" s="28">
        <v>44263</v>
      </c>
      <c r="E2901" s="27" t="s">
        <v>40</v>
      </c>
      <c r="F2901" s="27" t="s">
        <v>111</v>
      </c>
      <c r="G2901" s="27" t="s">
        <v>112</v>
      </c>
      <c r="H2901" s="27" t="s">
        <v>27</v>
      </c>
      <c r="I2901" s="29">
        <v>0.24999999999999997</v>
      </c>
      <c r="J2901" s="30">
        <v>750</v>
      </c>
      <c r="K2901" s="31">
        <f t="shared" si="22"/>
        <v>187.49999999999997</v>
      </c>
      <c r="L2901" s="31">
        <f t="shared" si="23"/>
        <v>56.249999999999993</v>
      </c>
      <c r="M2901" s="32">
        <v>0.3</v>
      </c>
      <c r="O2901" s="37"/>
      <c r="P2901" s="35"/>
      <c r="Q2901" s="33"/>
      <c r="R2901" s="34"/>
    </row>
    <row r="2902" spans="1:18" ht="15.75" customHeight="1">
      <c r="A2902" s="22"/>
      <c r="B2902" s="27" t="s">
        <v>21</v>
      </c>
      <c r="C2902" s="27">
        <v>1185732</v>
      </c>
      <c r="D2902" s="28">
        <v>44263</v>
      </c>
      <c r="E2902" s="27" t="s">
        <v>40</v>
      </c>
      <c r="F2902" s="27" t="s">
        <v>111</v>
      </c>
      <c r="G2902" s="27" t="s">
        <v>112</v>
      </c>
      <c r="H2902" s="27" t="s">
        <v>28</v>
      </c>
      <c r="I2902" s="29">
        <v>0.4</v>
      </c>
      <c r="J2902" s="30">
        <v>1250</v>
      </c>
      <c r="K2902" s="31">
        <f t="shared" si="22"/>
        <v>500</v>
      </c>
      <c r="L2902" s="31">
        <f t="shared" si="23"/>
        <v>175</v>
      </c>
      <c r="M2902" s="32">
        <v>0.35</v>
      </c>
      <c r="O2902" s="37"/>
      <c r="P2902" s="35"/>
      <c r="Q2902" s="33"/>
      <c r="R2902" s="34"/>
    </row>
    <row r="2903" spans="1:18" ht="15.75" customHeight="1">
      <c r="A2903" s="22"/>
      <c r="B2903" s="27" t="s">
        <v>21</v>
      </c>
      <c r="C2903" s="27">
        <v>1185732</v>
      </c>
      <c r="D2903" s="28">
        <v>44263</v>
      </c>
      <c r="E2903" s="27" t="s">
        <v>40</v>
      </c>
      <c r="F2903" s="27" t="s">
        <v>111</v>
      </c>
      <c r="G2903" s="27" t="s">
        <v>112</v>
      </c>
      <c r="H2903" s="27" t="s">
        <v>29</v>
      </c>
      <c r="I2903" s="29">
        <v>0.30000000000000004</v>
      </c>
      <c r="J2903" s="30">
        <v>2250</v>
      </c>
      <c r="K2903" s="31">
        <f t="shared" si="22"/>
        <v>675.00000000000011</v>
      </c>
      <c r="L2903" s="31">
        <f t="shared" si="23"/>
        <v>270.00000000000006</v>
      </c>
      <c r="M2903" s="32">
        <v>0.4</v>
      </c>
      <c r="O2903" s="37"/>
      <c r="P2903" s="35"/>
      <c r="Q2903" s="33"/>
      <c r="R2903" s="34"/>
    </row>
    <row r="2904" spans="1:18" ht="15.75" customHeight="1">
      <c r="A2904" s="22"/>
      <c r="B2904" s="27" t="s">
        <v>21</v>
      </c>
      <c r="C2904" s="27">
        <v>1185732</v>
      </c>
      <c r="D2904" s="28">
        <v>44295</v>
      </c>
      <c r="E2904" s="27" t="s">
        <v>40</v>
      </c>
      <c r="F2904" s="27" t="s">
        <v>111</v>
      </c>
      <c r="G2904" s="27" t="s">
        <v>112</v>
      </c>
      <c r="H2904" s="27" t="s">
        <v>24</v>
      </c>
      <c r="I2904" s="29">
        <v>0.30000000000000004</v>
      </c>
      <c r="J2904" s="30">
        <v>4500</v>
      </c>
      <c r="K2904" s="31">
        <f t="shared" si="22"/>
        <v>1350.0000000000002</v>
      </c>
      <c r="L2904" s="31">
        <f t="shared" si="23"/>
        <v>472.50000000000006</v>
      </c>
      <c r="M2904" s="32">
        <v>0.35</v>
      </c>
      <c r="O2904" s="37"/>
      <c r="P2904" s="35"/>
      <c r="Q2904" s="33"/>
      <c r="R2904" s="34"/>
    </row>
    <row r="2905" spans="1:18" ht="15.75" customHeight="1">
      <c r="A2905" s="22"/>
      <c r="B2905" s="27" t="s">
        <v>21</v>
      </c>
      <c r="C2905" s="27">
        <v>1185732</v>
      </c>
      <c r="D2905" s="28">
        <v>44295</v>
      </c>
      <c r="E2905" s="27" t="s">
        <v>40</v>
      </c>
      <c r="F2905" s="27" t="s">
        <v>111</v>
      </c>
      <c r="G2905" s="27" t="s">
        <v>112</v>
      </c>
      <c r="H2905" s="27" t="s">
        <v>25</v>
      </c>
      <c r="I2905" s="29">
        <v>0.30000000000000004</v>
      </c>
      <c r="J2905" s="30">
        <v>1500</v>
      </c>
      <c r="K2905" s="31">
        <f t="shared" si="22"/>
        <v>450.00000000000006</v>
      </c>
      <c r="L2905" s="31">
        <f t="shared" si="23"/>
        <v>135</v>
      </c>
      <c r="M2905" s="32">
        <v>0.3</v>
      </c>
      <c r="O2905" s="37"/>
      <c r="P2905" s="35"/>
      <c r="Q2905" s="33"/>
      <c r="R2905" s="34"/>
    </row>
    <row r="2906" spans="1:18" ht="15.75" customHeight="1">
      <c r="A2906" s="22"/>
      <c r="B2906" s="27" t="s">
        <v>21</v>
      </c>
      <c r="C2906" s="27">
        <v>1185732</v>
      </c>
      <c r="D2906" s="28">
        <v>44295</v>
      </c>
      <c r="E2906" s="27" t="s">
        <v>40</v>
      </c>
      <c r="F2906" s="27" t="s">
        <v>111</v>
      </c>
      <c r="G2906" s="27" t="s">
        <v>112</v>
      </c>
      <c r="H2906" s="27" t="s">
        <v>26</v>
      </c>
      <c r="I2906" s="29">
        <v>0.20000000000000004</v>
      </c>
      <c r="J2906" s="30">
        <v>1500</v>
      </c>
      <c r="K2906" s="31">
        <f t="shared" si="22"/>
        <v>300.00000000000006</v>
      </c>
      <c r="L2906" s="31">
        <f t="shared" si="23"/>
        <v>90.000000000000014</v>
      </c>
      <c r="M2906" s="32">
        <v>0.3</v>
      </c>
      <c r="O2906" s="37"/>
      <c r="P2906" s="35"/>
      <c r="Q2906" s="33"/>
      <c r="R2906" s="34"/>
    </row>
    <row r="2907" spans="1:18" ht="15.75" customHeight="1">
      <c r="A2907" s="22"/>
      <c r="B2907" s="27" t="s">
        <v>21</v>
      </c>
      <c r="C2907" s="27">
        <v>1185732</v>
      </c>
      <c r="D2907" s="28">
        <v>44295</v>
      </c>
      <c r="E2907" s="27" t="s">
        <v>40</v>
      </c>
      <c r="F2907" s="27" t="s">
        <v>111</v>
      </c>
      <c r="G2907" s="27" t="s">
        <v>112</v>
      </c>
      <c r="H2907" s="27" t="s">
        <v>27</v>
      </c>
      <c r="I2907" s="29">
        <v>0.24999999999999997</v>
      </c>
      <c r="J2907" s="30">
        <v>750</v>
      </c>
      <c r="K2907" s="31">
        <f t="shared" si="22"/>
        <v>187.49999999999997</v>
      </c>
      <c r="L2907" s="31">
        <f t="shared" si="23"/>
        <v>56.249999999999993</v>
      </c>
      <c r="M2907" s="32">
        <v>0.3</v>
      </c>
      <c r="O2907" s="37"/>
      <c r="P2907" s="35"/>
      <c r="Q2907" s="33"/>
      <c r="R2907" s="34"/>
    </row>
    <row r="2908" spans="1:18" ht="15.75" customHeight="1">
      <c r="A2908" s="22"/>
      <c r="B2908" s="27" t="s">
        <v>21</v>
      </c>
      <c r="C2908" s="27">
        <v>1185732</v>
      </c>
      <c r="D2908" s="28">
        <v>44295</v>
      </c>
      <c r="E2908" s="27" t="s">
        <v>40</v>
      </c>
      <c r="F2908" s="27" t="s">
        <v>111</v>
      </c>
      <c r="G2908" s="27" t="s">
        <v>112</v>
      </c>
      <c r="H2908" s="27" t="s">
        <v>28</v>
      </c>
      <c r="I2908" s="29">
        <v>0.6</v>
      </c>
      <c r="J2908" s="30">
        <v>1000</v>
      </c>
      <c r="K2908" s="31">
        <f t="shared" si="22"/>
        <v>600</v>
      </c>
      <c r="L2908" s="31">
        <f t="shared" si="23"/>
        <v>210</v>
      </c>
      <c r="M2908" s="32">
        <v>0.35</v>
      </c>
      <c r="O2908" s="37"/>
      <c r="P2908" s="35"/>
      <c r="Q2908" s="33"/>
      <c r="R2908" s="34"/>
    </row>
    <row r="2909" spans="1:18" ht="15.75" customHeight="1">
      <c r="A2909" s="22"/>
      <c r="B2909" s="27" t="s">
        <v>21</v>
      </c>
      <c r="C2909" s="27">
        <v>1185732</v>
      </c>
      <c r="D2909" s="28">
        <v>44295</v>
      </c>
      <c r="E2909" s="27" t="s">
        <v>40</v>
      </c>
      <c r="F2909" s="27" t="s">
        <v>111</v>
      </c>
      <c r="G2909" s="27" t="s">
        <v>112</v>
      </c>
      <c r="H2909" s="27" t="s">
        <v>29</v>
      </c>
      <c r="I2909" s="29">
        <v>0.5</v>
      </c>
      <c r="J2909" s="30">
        <v>2250</v>
      </c>
      <c r="K2909" s="31">
        <f t="shared" si="22"/>
        <v>1125</v>
      </c>
      <c r="L2909" s="31">
        <f t="shared" si="23"/>
        <v>450</v>
      </c>
      <c r="M2909" s="32">
        <v>0.4</v>
      </c>
      <c r="O2909" s="37"/>
      <c r="P2909" s="35"/>
      <c r="Q2909" s="33"/>
      <c r="R2909" s="34"/>
    </row>
    <row r="2910" spans="1:18" ht="15.75" customHeight="1">
      <c r="A2910" s="22"/>
      <c r="B2910" s="27" t="s">
        <v>21</v>
      </c>
      <c r="C2910" s="27">
        <v>1185732</v>
      </c>
      <c r="D2910" s="28">
        <v>44326</v>
      </c>
      <c r="E2910" s="27" t="s">
        <v>40</v>
      </c>
      <c r="F2910" s="27" t="s">
        <v>111</v>
      </c>
      <c r="G2910" s="27" t="s">
        <v>112</v>
      </c>
      <c r="H2910" s="27" t="s">
        <v>24</v>
      </c>
      <c r="I2910" s="29">
        <v>0.6</v>
      </c>
      <c r="J2910" s="30">
        <v>4950</v>
      </c>
      <c r="K2910" s="31">
        <f t="shared" si="22"/>
        <v>2970</v>
      </c>
      <c r="L2910" s="31">
        <f t="shared" si="23"/>
        <v>1039.5</v>
      </c>
      <c r="M2910" s="32">
        <v>0.35</v>
      </c>
      <c r="O2910" s="37"/>
      <c r="P2910" s="35"/>
      <c r="Q2910" s="33"/>
      <c r="R2910" s="34"/>
    </row>
    <row r="2911" spans="1:18" ht="15.75" customHeight="1">
      <c r="A2911" s="22"/>
      <c r="B2911" s="27" t="s">
        <v>21</v>
      </c>
      <c r="C2911" s="27">
        <v>1185732</v>
      </c>
      <c r="D2911" s="28">
        <v>44326</v>
      </c>
      <c r="E2911" s="27" t="s">
        <v>40</v>
      </c>
      <c r="F2911" s="27" t="s">
        <v>111</v>
      </c>
      <c r="G2911" s="27" t="s">
        <v>112</v>
      </c>
      <c r="H2911" s="27" t="s">
        <v>25</v>
      </c>
      <c r="I2911" s="29">
        <v>0.45</v>
      </c>
      <c r="J2911" s="30">
        <v>2000</v>
      </c>
      <c r="K2911" s="31">
        <f t="shared" si="22"/>
        <v>900</v>
      </c>
      <c r="L2911" s="31">
        <f t="shared" si="23"/>
        <v>270</v>
      </c>
      <c r="M2911" s="32">
        <v>0.3</v>
      </c>
      <c r="O2911" s="37"/>
      <c r="P2911" s="35"/>
      <c r="Q2911" s="33"/>
      <c r="R2911" s="34"/>
    </row>
    <row r="2912" spans="1:18" ht="15.75" customHeight="1">
      <c r="A2912" s="22"/>
      <c r="B2912" s="27" t="s">
        <v>21</v>
      </c>
      <c r="C2912" s="27">
        <v>1185732</v>
      </c>
      <c r="D2912" s="28">
        <v>44326</v>
      </c>
      <c r="E2912" s="27" t="s">
        <v>40</v>
      </c>
      <c r="F2912" s="27" t="s">
        <v>111</v>
      </c>
      <c r="G2912" s="27" t="s">
        <v>112</v>
      </c>
      <c r="H2912" s="27" t="s">
        <v>26</v>
      </c>
      <c r="I2912" s="29">
        <v>0.4</v>
      </c>
      <c r="J2912" s="30">
        <v>1750</v>
      </c>
      <c r="K2912" s="31">
        <f t="shared" si="22"/>
        <v>700</v>
      </c>
      <c r="L2912" s="31">
        <f t="shared" si="23"/>
        <v>210</v>
      </c>
      <c r="M2912" s="32">
        <v>0.3</v>
      </c>
      <c r="O2912" s="37"/>
      <c r="P2912" s="35"/>
      <c r="Q2912" s="33"/>
      <c r="R2912" s="34"/>
    </row>
    <row r="2913" spans="1:18" ht="15.75" customHeight="1">
      <c r="A2913" s="22"/>
      <c r="B2913" s="27" t="s">
        <v>21</v>
      </c>
      <c r="C2913" s="27">
        <v>1185732</v>
      </c>
      <c r="D2913" s="28">
        <v>44326</v>
      </c>
      <c r="E2913" s="27" t="s">
        <v>40</v>
      </c>
      <c r="F2913" s="27" t="s">
        <v>111</v>
      </c>
      <c r="G2913" s="27" t="s">
        <v>112</v>
      </c>
      <c r="H2913" s="27" t="s">
        <v>27</v>
      </c>
      <c r="I2913" s="29">
        <v>0.4</v>
      </c>
      <c r="J2913" s="30">
        <v>1000</v>
      </c>
      <c r="K2913" s="31">
        <f t="shared" si="22"/>
        <v>400</v>
      </c>
      <c r="L2913" s="31">
        <f t="shared" si="23"/>
        <v>120</v>
      </c>
      <c r="M2913" s="32">
        <v>0.3</v>
      </c>
      <c r="O2913" s="37"/>
      <c r="P2913" s="35"/>
      <c r="Q2913" s="33"/>
      <c r="R2913" s="34"/>
    </row>
    <row r="2914" spans="1:18" ht="15.75" customHeight="1">
      <c r="A2914" s="22"/>
      <c r="B2914" s="27" t="s">
        <v>21</v>
      </c>
      <c r="C2914" s="27">
        <v>1185732</v>
      </c>
      <c r="D2914" s="28">
        <v>44326</v>
      </c>
      <c r="E2914" s="27" t="s">
        <v>40</v>
      </c>
      <c r="F2914" s="27" t="s">
        <v>111</v>
      </c>
      <c r="G2914" s="27" t="s">
        <v>112</v>
      </c>
      <c r="H2914" s="27" t="s">
        <v>28</v>
      </c>
      <c r="I2914" s="29">
        <v>0.49999999999999994</v>
      </c>
      <c r="J2914" s="30">
        <v>1250</v>
      </c>
      <c r="K2914" s="31">
        <f t="shared" si="22"/>
        <v>624.99999999999989</v>
      </c>
      <c r="L2914" s="31">
        <f t="shared" si="23"/>
        <v>218.74999999999994</v>
      </c>
      <c r="M2914" s="32">
        <v>0.35</v>
      </c>
      <c r="O2914" s="37"/>
      <c r="P2914" s="35"/>
      <c r="Q2914" s="33"/>
      <c r="R2914" s="34"/>
    </row>
    <row r="2915" spans="1:18" ht="15.75" customHeight="1">
      <c r="A2915" s="22"/>
      <c r="B2915" s="27" t="s">
        <v>21</v>
      </c>
      <c r="C2915" s="27">
        <v>1185732</v>
      </c>
      <c r="D2915" s="28">
        <v>44326</v>
      </c>
      <c r="E2915" s="27" t="s">
        <v>40</v>
      </c>
      <c r="F2915" s="27" t="s">
        <v>111</v>
      </c>
      <c r="G2915" s="27" t="s">
        <v>112</v>
      </c>
      <c r="H2915" s="27" t="s">
        <v>29</v>
      </c>
      <c r="I2915" s="29">
        <v>0.54999999999999993</v>
      </c>
      <c r="J2915" s="30">
        <v>2500</v>
      </c>
      <c r="K2915" s="31">
        <f t="shared" si="22"/>
        <v>1374.9999999999998</v>
      </c>
      <c r="L2915" s="31">
        <f t="shared" si="23"/>
        <v>549.99999999999989</v>
      </c>
      <c r="M2915" s="32">
        <v>0.4</v>
      </c>
      <c r="O2915" s="37"/>
      <c r="P2915" s="35"/>
      <c r="Q2915" s="33"/>
      <c r="R2915" s="34"/>
    </row>
    <row r="2916" spans="1:18" ht="15.75" customHeight="1">
      <c r="A2916" s="22"/>
      <c r="B2916" s="27" t="s">
        <v>21</v>
      </c>
      <c r="C2916" s="27">
        <v>1185732</v>
      </c>
      <c r="D2916" s="28">
        <v>44356</v>
      </c>
      <c r="E2916" s="27" t="s">
        <v>40</v>
      </c>
      <c r="F2916" s="27" t="s">
        <v>111</v>
      </c>
      <c r="G2916" s="27" t="s">
        <v>112</v>
      </c>
      <c r="H2916" s="27" t="s">
        <v>24</v>
      </c>
      <c r="I2916" s="29">
        <v>0.4</v>
      </c>
      <c r="J2916" s="30">
        <v>5000</v>
      </c>
      <c r="K2916" s="31">
        <f t="shared" si="22"/>
        <v>2000</v>
      </c>
      <c r="L2916" s="31">
        <f t="shared" si="23"/>
        <v>700</v>
      </c>
      <c r="M2916" s="32">
        <v>0.35</v>
      </c>
      <c r="O2916" s="37"/>
      <c r="P2916" s="35"/>
      <c r="Q2916" s="33"/>
      <c r="R2916" s="34"/>
    </row>
    <row r="2917" spans="1:18" ht="15.75" customHeight="1">
      <c r="A2917" s="22"/>
      <c r="B2917" s="27" t="s">
        <v>21</v>
      </c>
      <c r="C2917" s="27">
        <v>1185732</v>
      </c>
      <c r="D2917" s="28">
        <v>44356</v>
      </c>
      <c r="E2917" s="27" t="s">
        <v>40</v>
      </c>
      <c r="F2917" s="27" t="s">
        <v>111</v>
      </c>
      <c r="G2917" s="27" t="s">
        <v>112</v>
      </c>
      <c r="H2917" s="27" t="s">
        <v>25</v>
      </c>
      <c r="I2917" s="29">
        <v>0.35000000000000009</v>
      </c>
      <c r="J2917" s="30">
        <v>2500</v>
      </c>
      <c r="K2917" s="31">
        <f t="shared" si="22"/>
        <v>875.00000000000023</v>
      </c>
      <c r="L2917" s="31">
        <f t="shared" si="23"/>
        <v>262.50000000000006</v>
      </c>
      <c r="M2917" s="32">
        <v>0.3</v>
      </c>
      <c r="O2917" s="37"/>
      <c r="P2917" s="35"/>
      <c r="Q2917" s="33"/>
      <c r="R2917" s="34"/>
    </row>
    <row r="2918" spans="1:18" ht="15.75" customHeight="1">
      <c r="A2918" s="22"/>
      <c r="B2918" s="27" t="s">
        <v>21</v>
      </c>
      <c r="C2918" s="27">
        <v>1185732</v>
      </c>
      <c r="D2918" s="28">
        <v>44356</v>
      </c>
      <c r="E2918" s="27" t="s">
        <v>40</v>
      </c>
      <c r="F2918" s="27" t="s">
        <v>111</v>
      </c>
      <c r="G2918" s="27" t="s">
        <v>112</v>
      </c>
      <c r="H2918" s="27" t="s">
        <v>26</v>
      </c>
      <c r="I2918" s="29">
        <v>0.30000000000000004</v>
      </c>
      <c r="J2918" s="30">
        <v>2000</v>
      </c>
      <c r="K2918" s="31">
        <f t="shared" si="22"/>
        <v>600.00000000000011</v>
      </c>
      <c r="L2918" s="31">
        <f t="shared" si="23"/>
        <v>180.00000000000003</v>
      </c>
      <c r="M2918" s="32">
        <v>0.3</v>
      </c>
      <c r="O2918" s="37"/>
      <c r="P2918" s="35"/>
      <c r="Q2918" s="33"/>
      <c r="R2918" s="34"/>
    </row>
    <row r="2919" spans="1:18" ht="15.75" customHeight="1">
      <c r="A2919" s="22"/>
      <c r="B2919" s="27" t="s">
        <v>21</v>
      </c>
      <c r="C2919" s="27">
        <v>1185732</v>
      </c>
      <c r="D2919" s="28">
        <v>44356</v>
      </c>
      <c r="E2919" s="27" t="s">
        <v>40</v>
      </c>
      <c r="F2919" s="27" t="s">
        <v>111</v>
      </c>
      <c r="G2919" s="27" t="s">
        <v>112</v>
      </c>
      <c r="H2919" s="27" t="s">
        <v>27</v>
      </c>
      <c r="I2919" s="29">
        <v>0.30000000000000004</v>
      </c>
      <c r="J2919" s="30">
        <v>1750</v>
      </c>
      <c r="K2919" s="31">
        <f t="shared" si="22"/>
        <v>525.00000000000011</v>
      </c>
      <c r="L2919" s="31">
        <f t="shared" si="23"/>
        <v>157.50000000000003</v>
      </c>
      <c r="M2919" s="32">
        <v>0.3</v>
      </c>
      <c r="O2919" s="37"/>
      <c r="P2919" s="35"/>
      <c r="Q2919" s="33"/>
      <c r="R2919" s="34"/>
    </row>
    <row r="2920" spans="1:18" ht="15.75" customHeight="1">
      <c r="A2920" s="22"/>
      <c r="B2920" s="27" t="s">
        <v>21</v>
      </c>
      <c r="C2920" s="27">
        <v>1185732</v>
      </c>
      <c r="D2920" s="28">
        <v>44356</v>
      </c>
      <c r="E2920" s="27" t="s">
        <v>40</v>
      </c>
      <c r="F2920" s="27" t="s">
        <v>111</v>
      </c>
      <c r="G2920" s="27" t="s">
        <v>112</v>
      </c>
      <c r="H2920" s="27" t="s">
        <v>28</v>
      </c>
      <c r="I2920" s="29">
        <v>0.4</v>
      </c>
      <c r="J2920" s="30">
        <v>1750</v>
      </c>
      <c r="K2920" s="31">
        <f t="shared" si="22"/>
        <v>700</v>
      </c>
      <c r="L2920" s="31">
        <f t="shared" si="23"/>
        <v>244.99999999999997</v>
      </c>
      <c r="M2920" s="32">
        <v>0.35</v>
      </c>
      <c r="O2920" s="37"/>
      <c r="P2920" s="35"/>
      <c r="Q2920" s="33"/>
      <c r="R2920" s="34"/>
    </row>
    <row r="2921" spans="1:18" ht="15.75" customHeight="1">
      <c r="A2921" s="22"/>
      <c r="B2921" s="27" t="s">
        <v>21</v>
      </c>
      <c r="C2921" s="27">
        <v>1185732</v>
      </c>
      <c r="D2921" s="28">
        <v>44356</v>
      </c>
      <c r="E2921" s="27" t="s">
        <v>40</v>
      </c>
      <c r="F2921" s="27" t="s">
        <v>111</v>
      </c>
      <c r="G2921" s="27" t="s">
        <v>112</v>
      </c>
      <c r="H2921" s="27" t="s">
        <v>29</v>
      </c>
      <c r="I2921" s="29">
        <v>0.55000000000000004</v>
      </c>
      <c r="J2921" s="30">
        <v>3250</v>
      </c>
      <c r="K2921" s="31">
        <f t="shared" si="22"/>
        <v>1787.5000000000002</v>
      </c>
      <c r="L2921" s="31">
        <f t="shared" si="23"/>
        <v>715.00000000000011</v>
      </c>
      <c r="M2921" s="32">
        <v>0.4</v>
      </c>
      <c r="O2921" s="37"/>
      <c r="P2921" s="35"/>
      <c r="Q2921" s="33"/>
      <c r="R2921" s="34"/>
    </row>
    <row r="2922" spans="1:18" ht="15.75" customHeight="1">
      <c r="A2922" s="22"/>
      <c r="B2922" s="27" t="s">
        <v>21</v>
      </c>
      <c r="C2922" s="27">
        <v>1185732</v>
      </c>
      <c r="D2922" s="28">
        <v>44385</v>
      </c>
      <c r="E2922" s="27" t="s">
        <v>40</v>
      </c>
      <c r="F2922" s="27" t="s">
        <v>111</v>
      </c>
      <c r="G2922" s="27" t="s">
        <v>112</v>
      </c>
      <c r="H2922" s="27" t="s">
        <v>24</v>
      </c>
      <c r="I2922" s="29">
        <v>0.5</v>
      </c>
      <c r="J2922" s="30">
        <v>5500</v>
      </c>
      <c r="K2922" s="31">
        <f t="shared" si="22"/>
        <v>2750</v>
      </c>
      <c r="L2922" s="31">
        <f t="shared" si="23"/>
        <v>962.49999999999989</v>
      </c>
      <c r="M2922" s="32">
        <v>0.35</v>
      </c>
      <c r="O2922" s="37"/>
      <c r="P2922" s="35"/>
      <c r="Q2922" s="33"/>
      <c r="R2922" s="34"/>
    </row>
    <row r="2923" spans="1:18" ht="15.75" customHeight="1">
      <c r="A2923" s="22"/>
      <c r="B2923" s="27" t="s">
        <v>21</v>
      </c>
      <c r="C2923" s="27">
        <v>1185732</v>
      </c>
      <c r="D2923" s="28">
        <v>44385</v>
      </c>
      <c r="E2923" s="27" t="s">
        <v>40</v>
      </c>
      <c r="F2923" s="27" t="s">
        <v>111</v>
      </c>
      <c r="G2923" s="27" t="s">
        <v>112</v>
      </c>
      <c r="H2923" s="27" t="s">
        <v>25</v>
      </c>
      <c r="I2923" s="29">
        <v>0.45000000000000007</v>
      </c>
      <c r="J2923" s="30">
        <v>3000</v>
      </c>
      <c r="K2923" s="31">
        <f t="shared" si="22"/>
        <v>1350.0000000000002</v>
      </c>
      <c r="L2923" s="31">
        <f t="shared" si="23"/>
        <v>405.00000000000006</v>
      </c>
      <c r="M2923" s="32">
        <v>0.3</v>
      </c>
      <c r="O2923" s="37"/>
      <c r="P2923" s="35"/>
      <c r="Q2923" s="33"/>
      <c r="R2923" s="34"/>
    </row>
    <row r="2924" spans="1:18" ht="15.75" customHeight="1">
      <c r="A2924" s="22"/>
      <c r="B2924" s="27" t="s">
        <v>21</v>
      </c>
      <c r="C2924" s="27">
        <v>1185732</v>
      </c>
      <c r="D2924" s="28">
        <v>44385</v>
      </c>
      <c r="E2924" s="27" t="s">
        <v>40</v>
      </c>
      <c r="F2924" s="27" t="s">
        <v>111</v>
      </c>
      <c r="G2924" s="27" t="s">
        <v>112</v>
      </c>
      <c r="H2924" s="27" t="s">
        <v>26</v>
      </c>
      <c r="I2924" s="29">
        <v>0.4</v>
      </c>
      <c r="J2924" s="30">
        <v>2250</v>
      </c>
      <c r="K2924" s="31">
        <f t="shared" si="22"/>
        <v>900</v>
      </c>
      <c r="L2924" s="31">
        <f t="shared" si="23"/>
        <v>270</v>
      </c>
      <c r="M2924" s="32">
        <v>0.3</v>
      </c>
      <c r="O2924" s="37"/>
      <c r="P2924" s="35"/>
      <c r="Q2924" s="33"/>
      <c r="R2924" s="34"/>
    </row>
    <row r="2925" spans="1:18" ht="15.75" customHeight="1">
      <c r="A2925" s="22"/>
      <c r="B2925" s="27" t="s">
        <v>21</v>
      </c>
      <c r="C2925" s="27">
        <v>1185732</v>
      </c>
      <c r="D2925" s="28">
        <v>44385</v>
      </c>
      <c r="E2925" s="27" t="s">
        <v>40</v>
      </c>
      <c r="F2925" s="27" t="s">
        <v>111</v>
      </c>
      <c r="G2925" s="27" t="s">
        <v>112</v>
      </c>
      <c r="H2925" s="27" t="s">
        <v>27</v>
      </c>
      <c r="I2925" s="29">
        <v>0.4</v>
      </c>
      <c r="J2925" s="30">
        <v>1750</v>
      </c>
      <c r="K2925" s="31">
        <f t="shared" si="22"/>
        <v>700</v>
      </c>
      <c r="L2925" s="31">
        <f t="shared" si="23"/>
        <v>210</v>
      </c>
      <c r="M2925" s="32">
        <v>0.3</v>
      </c>
      <c r="O2925" s="37"/>
      <c r="P2925" s="35"/>
      <c r="Q2925" s="33"/>
      <c r="R2925" s="34"/>
    </row>
    <row r="2926" spans="1:18" ht="15.75" customHeight="1">
      <c r="A2926" s="22"/>
      <c r="B2926" s="27" t="s">
        <v>21</v>
      </c>
      <c r="C2926" s="27">
        <v>1185732</v>
      </c>
      <c r="D2926" s="28">
        <v>44385</v>
      </c>
      <c r="E2926" s="27" t="s">
        <v>40</v>
      </c>
      <c r="F2926" s="27" t="s">
        <v>111</v>
      </c>
      <c r="G2926" s="27" t="s">
        <v>112</v>
      </c>
      <c r="H2926" s="27" t="s">
        <v>28</v>
      </c>
      <c r="I2926" s="29">
        <v>0.5</v>
      </c>
      <c r="J2926" s="30">
        <v>2000</v>
      </c>
      <c r="K2926" s="31">
        <f t="shared" si="22"/>
        <v>1000</v>
      </c>
      <c r="L2926" s="31">
        <f t="shared" si="23"/>
        <v>350</v>
      </c>
      <c r="M2926" s="32">
        <v>0.35</v>
      </c>
      <c r="O2926" s="37"/>
      <c r="P2926" s="35"/>
      <c r="Q2926" s="33"/>
      <c r="R2926" s="34"/>
    </row>
    <row r="2927" spans="1:18" ht="15.75" customHeight="1">
      <c r="A2927" s="22"/>
      <c r="B2927" s="27" t="s">
        <v>21</v>
      </c>
      <c r="C2927" s="27">
        <v>1185732</v>
      </c>
      <c r="D2927" s="28">
        <v>44385</v>
      </c>
      <c r="E2927" s="27" t="s">
        <v>40</v>
      </c>
      <c r="F2927" s="27" t="s">
        <v>111</v>
      </c>
      <c r="G2927" s="27" t="s">
        <v>112</v>
      </c>
      <c r="H2927" s="27" t="s">
        <v>29</v>
      </c>
      <c r="I2927" s="29">
        <v>0.55000000000000004</v>
      </c>
      <c r="J2927" s="30">
        <v>3750</v>
      </c>
      <c r="K2927" s="31">
        <f t="shared" si="22"/>
        <v>2062.5</v>
      </c>
      <c r="L2927" s="31">
        <f t="shared" si="23"/>
        <v>825</v>
      </c>
      <c r="M2927" s="32">
        <v>0.4</v>
      </c>
      <c r="O2927" s="37"/>
      <c r="P2927" s="35"/>
      <c r="Q2927" s="33"/>
      <c r="R2927" s="34"/>
    </row>
    <row r="2928" spans="1:18" ht="15.75" customHeight="1">
      <c r="A2928" s="22"/>
      <c r="B2928" s="27" t="s">
        <v>21</v>
      </c>
      <c r="C2928" s="27">
        <v>1185732</v>
      </c>
      <c r="D2928" s="28">
        <v>44417</v>
      </c>
      <c r="E2928" s="27" t="s">
        <v>40</v>
      </c>
      <c r="F2928" s="27" t="s">
        <v>111</v>
      </c>
      <c r="G2928" s="27" t="s">
        <v>112</v>
      </c>
      <c r="H2928" s="27" t="s">
        <v>24</v>
      </c>
      <c r="I2928" s="29">
        <v>0.5</v>
      </c>
      <c r="J2928" s="30">
        <v>5250</v>
      </c>
      <c r="K2928" s="31">
        <f t="shared" si="22"/>
        <v>2625</v>
      </c>
      <c r="L2928" s="31">
        <f t="shared" si="23"/>
        <v>918.74999999999989</v>
      </c>
      <c r="M2928" s="32">
        <v>0.35</v>
      </c>
      <c r="O2928" s="37"/>
      <c r="P2928" s="35"/>
      <c r="Q2928" s="33"/>
      <c r="R2928" s="34"/>
    </row>
    <row r="2929" spans="1:18" ht="15.75" customHeight="1">
      <c r="A2929" s="22"/>
      <c r="B2929" s="27" t="s">
        <v>21</v>
      </c>
      <c r="C2929" s="27">
        <v>1185732</v>
      </c>
      <c r="D2929" s="28">
        <v>44417</v>
      </c>
      <c r="E2929" s="27" t="s">
        <v>40</v>
      </c>
      <c r="F2929" s="27" t="s">
        <v>111</v>
      </c>
      <c r="G2929" s="27" t="s">
        <v>112</v>
      </c>
      <c r="H2929" s="27" t="s">
        <v>25</v>
      </c>
      <c r="I2929" s="29">
        <v>0.45000000000000007</v>
      </c>
      <c r="J2929" s="30">
        <v>3000</v>
      </c>
      <c r="K2929" s="31">
        <f t="shared" si="22"/>
        <v>1350.0000000000002</v>
      </c>
      <c r="L2929" s="31">
        <f t="shared" si="23"/>
        <v>405.00000000000006</v>
      </c>
      <c r="M2929" s="32">
        <v>0.3</v>
      </c>
      <c r="O2929" s="37"/>
      <c r="P2929" s="35"/>
      <c r="Q2929" s="33"/>
      <c r="R2929" s="34"/>
    </row>
    <row r="2930" spans="1:18" ht="15.75" customHeight="1">
      <c r="A2930" s="22"/>
      <c r="B2930" s="27" t="s">
        <v>21</v>
      </c>
      <c r="C2930" s="27">
        <v>1185732</v>
      </c>
      <c r="D2930" s="28">
        <v>44417</v>
      </c>
      <c r="E2930" s="27" t="s">
        <v>40</v>
      </c>
      <c r="F2930" s="27" t="s">
        <v>111</v>
      </c>
      <c r="G2930" s="27" t="s">
        <v>112</v>
      </c>
      <c r="H2930" s="27" t="s">
        <v>26</v>
      </c>
      <c r="I2930" s="29">
        <v>0.4</v>
      </c>
      <c r="J2930" s="30">
        <v>2250</v>
      </c>
      <c r="K2930" s="31">
        <f t="shared" si="22"/>
        <v>900</v>
      </c>
      <c r="L2930" s="31">
        <f t="shared" si="23"/>
        <v>270</v>
      </c>
      <c r="M2930" s="32">
        <v>0.3</v>
      </c>
      <c r="O2930" s="37"/>
      <c r="P2930" s="35"/>
      <c r="Q2930" s="33"/>
      <c r="R2930" s="34"/>
    </row>
    <row r="2931" spans="1:18" ht="15.75" customHeight="1">
      <c r="A2931" s="22"/>
      <c r="B2931" s="27" t="s">
        <v>21</v>
      </c>
      <c r="C2931" s="27">
        <v>1185732</v>
      </c>
      <c r="D2931" s="28">
        <v>44417</v>
      </c>
      <c r="E2931" s="27" t="s">
        <v>40</v>
      </c>
      <c r="F2931" s="27" t="s">
        <v>111</v>
      </c>
      <c r="G2931" s="27" t="s">
        <v>112</v>
      </c>
      <c r="H2931" s="27" t="s">
        <v>27</v>
      </c>
      <c r="I2931" s="29">
        <v>0.4</v>
      </c>
      <c r="J2931" s="30">
        <v>2000</v>
      </c>
      <c r="K2931" s="31">
        <f t="shared" si="22"/>
        <v>800</v>
      </c>
      <c r="L2931" s="31">
        <f t="shared" si="23"/>
        <v>240</v>
      </c>
      <c r="M2931" s="32">
        <v>0.3</v>
      </c>
      <c r="O2931" s="37"/>
      <c r="P2931" s="35"/>
      <c r="Q2931" s="33"/>
      <c r="R2931" s="34"/>
    </row>
    <row r="2932" spans="1:18" ht="15.75" customHeight="1">
      <c r="A2932" s="22"/>
      <c r="B2932" s="27" t="s">
        <v>21</v>
      </c>
      <c r="C2932" s="27">
        <v>1185732</v>
      </c>
      <c r="D2932" s="28">
        <v>44417</v>
      </c>
      <c r="E2932" s="27" t="s">
        <v>40</v>
      </c>
      <c r="F2932" s="27" t="s">
        <v>111</v>
      </c>
      <c r="G2932" s="27" t="s">
        <v>112</v>
      </c>
      <c r="H2932" s="27" t="s">
        <v>28</v>
      </c>
      <c r="I2932" s="29">
        <v>0.5</v>
      </c>
      <c r="J2932" s="30">
        <v>1750</v>
      </c>
      <c r="K2932" s="31">
        <f t="shared" si="22"/>
        <v>875</v>
      </c>
      <c r="L2932" s="31">
        <f t="shared" si="23"/>
        <v>306.25</v>
      </c>
      <c r="M2932" s="32">
        <v>0.35</v>
      </c>
      <c r="O2932" s="37"/>
      <c r="P2932" s="35"/>
      <c r="Q2932" s="33"/>
      <c r="R2932" s="34"/>
    </row>
    <row r="2933" spans="1:18" ht="15.75" customHeight="1">
      <c r="A2933" s="22"/>
      <c r="B2933" s="27" t="s">
        <v>21</v>
      </c>
      <c r="C2933" s="27">
        <v>1185732</v>
      </c>
      <c r="D2933" s="28">
        <v>44417</v>
      </c>
      <c r="E2933" s="27" t="s">
        <v>40</v>
      </c>
      <c r="F2933" s="27" t="s">
        <v>111</v>
      </c>
      <c r="G2933" s="27" t="s">
        <v>112</v>
      </c>
      <c r="H2933" s="27" t="s">
        <v>29</v>
      </c>
      <c r="I2933" s="29">
        <v>0.55000000000000004</v>
      </c>
      <c r="J2933" s="30">
        <v>3500</v>
      </c>
      <c r="K2933" s="31">
        <f t="shared" si="22"/>
        <v>1925.0000000000002</v>
      </c>
      <c r="L2933" s="31">
        <f t="shared" si="23"/>
        <v>770.00000000000011</v>
      </c>
      <c r="M2933" s="32">
        <v>0.4</v>
      </c>
      <c r="O2933" s="37"/>
      <c r="P2933" s="35"/>
      <c r="Q2933" s="33"/>
      <c r="R2933" s="34"/>
    </row>
    <row r="2934" spans="1:18" ht="15.75" customHeight="1">
      <c r="A2934" s="22"/>
      <c r="B2934" s="27" t="s">
        <v>21</v>
      </c>
      <c r="C2934" s="27">
        <v>1185732</v>
      </c>
      <c r="D2934" s="28">
        <v>44449</v>
      </c>
      <c r="E2934" s="27" t="s">
        <v>40</v>
      </c>
      <c r="F2934" s="27" t="s">
        <v>111</v>
      </c>
      <c r="G2934" s="27" t="s">
        <v>112</v>
      </c>
      <c r="H2934" s="27" t="s">
        <v>24</v>
      </c>
      <c r="I2934" s="29">
        <v>0.4</v>
      </c>
      <c r="J2934" s="30">
        <v>4750</v>
      </c>
      <c r="K2934" s="31">
        <f t="shared" si="22"/>
        <v>1900</v>
      </c>
      <c r="L2934" s="31">
        <f t="shared" si="23"/>
        <v>665</v>
      </c>
      <c r="M2934" s="32">
        <v>0.35</v>
      </c>
      <c r="O2934" s="37"/>
      <c r="P2934" s="35"/>
      <c r="Q2934" s="33"/>
      <c r="R2934" s="34"/>
    </row>
    <row r="2935" spans="1:18" ht="15.75" customHeight="1">
      <c r="A2935" s="22"/>
      <c r="B2935" s="27" t="s">
        <v>21</v>
      </c>
      <c r="C2935" s="27">
        <v>1185732</v>
      </c>
      <c r="D2935" s="28">
        <v>44449</v>
      </c>
      <c r="E2935" s="27" t="s">
        <v>40</v>
      </c>
      <c r="F2935" s="27" t="s">
        <v>111</v>
      </c>
      <c r="G2935" s="27" t="s">
        <v>112</v>
      </c>
      <c r="H2935" s="27" t="s">
        <v>25</v>
      </c>
      <c r="I2935" s="29">
        <v>0.35000000000000009</v>
      </c>
      <c r="J2935" s="30">
        <v>2750</v>
      </c>
      <c r="K2935" s="31">
        <f t="shared" si="22"/>
        <v>962.50000000000023</v>
      </c>
      <c r="L2935" s="31">
        <f t="shared" si="23"/>
        <v>288.75000000000006</v>
      </c>
      <c r="M2935" s="32">
        <v>0.3</v>
      </c>
      <c r="O2935" s="37"/>
      <c r="P2935" s="35"/>
      <c r="Q2935" s="33"/>
      <c r="R2935" s="34"/>
    </row>
    <row r="2936" spans="1:18" ht="15.75" customHeight="1">
      <c r="A2936" s="22"/>
      <c r="B2936" s="27" t="s">
        <v>21</v>
      </c>
      <c r="C2936" s="27">
        <v>1185732</v>
      </c>
      <c r="D2936" s="28">
        <v>44449</v>
      </c>
      <c r="E2936" s="27" t="s">
        <v>40</v>
      </c>
      <c r="F2936" s="27" t="s">
        <v>111</v>
      </c>
      <c r="G2936" s="27" t="s">
        <v>112</v>
      </c>
      <c r="H2936" s="27" t="s">
        <v>26</v>
      </c>
      <c r="I2936" s="29">
        <v>0.30000000000000004</v>
      </c>
      <c r="J2936" s="30">
        <v>1750</v>
      </c>
      <c r="K2936" s="31">
        <f t="shared" si="22"/>
        <v>525.00000000000011</v>
      </c>
      <c r="L2936" s="31">
        <f t="shared" si="23"/>
        <v>157.50000000000003</v>
      </c>
      <c r="M2936" s="32">
        <v>0.3</v>
      </c>
      <c r="O2936" s="37"/>
      <c r="P2936" s="35"/>
      <c r="Q2936" s="33"/>
      <c r="R2936" s="34"/>
    </row>
    <row r="2937" spans="1:18" ht="15.75" customHeight="1">
      <c r="A2937" s="22"/>
      <c r="B2937" s="27" t="s">
        <v>21</v>
      </c>
      <c r="C2937" s="27">
        <v>1185732</v>
      </c>
      <c r="D2937" s="28">
        <v>44449</v>
      </c>
      <c r="E2937" s="27" t="s">
        <v>40</v>
      </c>
      <c r="F2937" s="27" t="s">
        <v>111</v>
      </c>
      <c r="G2937" s="27" t="s">
        <v>112</v>
      </c>
      <c r="H2937" s="27" t="s">
        <v>27</v>
      </c>
      <c r="I2937" s="29">
        <v>0.30000000000000004</v>
      </c>
      <c r="J2937" s="30">
        <v>1500</v>
      </c>
      <c r="K2937" s="31">
        <f t="shared" si="22"/>
        <v>450.00000000000006</v>
      </c>
      <c r="L2937" s="31">
        <f t="shared" si="23"/>
        <v>135</v>
      </c>
      <c r="M2937" s="32">
        <v>0.3</v>
      </c>
      <c r="O2937" s="37"/>
      <c r="P2937" s="35"/>
      <c r="Q2937" s="33"/>
      <c r="R2937" s="34"/>
    </row>
    <row r="2938" spans="1:18" ht="15.75" customHeight="1">
      <c r="A2938" s="22"/>
      <c r="B2938" s="27" t="s">
        <v>21</v>
      </c>
      <c r="C2938" s="27">
        <v>1185732</v>
      </c>
      <c r="D2938" s="28">
        <v>44449</v>
      </c>
      <c r="E2938" s="27" t="s">
        <v>40</v>
      </c>
      <c r="F2938" s="27" t="s">
        <v>111</v>
      </c>
      <c r="G2938" s="27" t="s">
        <v>112</v>
      </c>
      <c r="H2938" s="27" t="s">
        <v>28</v>
      </c>
      <c r="I2938" s="29">
        <v>0.4</v>
      </c>
      <c r="J2938" s="30">
        <v>1500</v>
      </c>
      <c r="K2938" s="31">
        <f t="shared" si="22"/>
        <v>600</v>
      </c>
      <c r="L2938" s="31">
        <f t="shared" si="23"/>
        <v>210</v>
      </c>
      <c r="M2938" s="32">
        <v>0.35</v>
      </c>
      <c r="O2938" s="37"/>
      <c r="P2938" s="35"/>
      <c r="Q2938" s="33"/>
      <c r="R2938" s="34"/>
    </row>
    <row r="2939" spans="1:18" ht="15.75" customHeight="1">
      <c r="A2939" s="22"/>
      <c r="B2939" s="27" t="s">
        <v>21</v>
      </c>
      <c r="C2939" s="27">
        <v>1185732</v>
      </c>
      <c r="D2939" s="28">
        <v>44449</v>
      </c>
      <c r="E2939" s="27" t="s">
        <v>40</v>
      </c>
      <c r="F2939" s="27" t="s">
        <v>111</v>
      </c>
      <c r="G2939" s="27" t="s">
        <v>112</v>
      </c>
      <c r="H2939" s="27" t="s">
        <v>29</v>
      </c>
      <c r="I2939" s="29">
        <v>0.45</v>
      </c>
      <c r="J2939" s="30">
        <v>2250</v>
      </c>
      <c r="K2939" s="31">
        <f t="shared" si="22"/>
        <v>1012.5</v>
      </c>
      <c r="L2939" s="31">
        <f t="shared" si="23"/>
        <v>405</v>
      </c>
      <c r="M2939" s="32">
        <v>0.4</v>
      </c>
      <c r="O2939" s="37"/>
      <c r="P2939" s="35"/>
      <c r="Q2939" s="33"/>
      <c r="R2939" s="34"/>
    </row>
    <row r="2940" spans="1:18" ht="15.75" customHeight="1">
      <c r="A2940" s="22"/>
      <c r="B2940" s="27" t="s">
        <v>21</v>
      </c>
      <c r="C2940" s="27">
        <v>1185732</v>
      </c>
      <c r="D2940" s="28">
        <v>44478</v>
      </c>
      <c r="E2940" s="27" t="s">
        <v>40</v>
      </c>
      <c r="F2940" s="27" t="s">
        <v>111</v>
      </c>
      <c r="G2940" s="27" t="s">
        <v>112</v>
      </c>
      <c r="H2940" s="27" t="s">
        <v>24</v>
      </c>
      <c r="I2940" s="29">
        <v>0.49999999999999994</v>
      </c>
      <c r="J2940" s="30">
        <v>4000</v>
      </c>
      <c r="K2940" s="31">
        <f t="shared" si="22"/>
        <v>1999.9999999999998</v>
      </c>
      <c r="L2940" s="31">
        <f t="shared" si="23"/>
        <v>699.99999999999989</v>
      </c>
      <c r="M2940" s="32">
        <v>0.35</v>
      </c>
      <c r="O2940" s="37"/>
      <c r="P2940" s="35"/>
      <c r="Q2940" s="33"/>
      <c r="R2940" s="34"/>
    </row>
    <row r="2941" spans="1:18" ht="15.75" customHeight="1">
      <c r="A2941" s="22"/>
      <c r="B2941" s="27" t="s">
        <v>21</v>
      </c>
      <c r="C2941" s="27">
        <v>1185732</v>
      </c>
      <c r="D2941" s="28">
        <v>44478</v>
      </c>
      <c r="E2941" s="27" t="s">
        <v>40</v>
      </c>
      <c r="F2941" s="27" t="s">
        <v>111</v>
      </c>
      <c r="G2941" s="27" t="s">
        <v>112</v>
      </c>
      <c r="H2941" s="27" t="s">
        <v>25</v>
      </c>
      <c r="I2941" s="29">
        <v>0.4</v>
      </c>
      <c r="J2941" s="30">
        <v>2500</v>
      </c>
      <c r="K2941" s="31">
        <f t="shared" si="22"/>
        <v>1000</v>
      </c>
      <c r="L2941" s="31">
        <f t="shared" si="23"/>
        <v>300</v>
      </c>
      <c r="M2941" s="32">
        <v>0.3</v>
      </c>
      <c r="O2941" s="37"/>
      <c r="P2941" s="35"/>
      <c r="Q2941" s="33"/>
      <c r="R2941" s="34"/>
    </row>
    <row r="2942" spans="1:18" ht="15.75" customHeight="1">
      <c r="A2942" s="22"/>
      <c r="B2942" s="27" t="s">
        <v>21</v>
      </c>
      <c r="C2942" s="27">
        <v>1185732</v>
      </c>
      <c r="D2942" s="28">
        <v>44478</v>
      </c>
      <c r="E2942" s="27" t="s">
        <v>40</v>
      </c>
      <c r="F2942" s="27" t="s">
        <v>111</v>
      </c>
      <c r="G2942" s="27" t="s">
        <v>112</v>
      </c>
      <c r="H2942" s="27" t="s">
        <v>26</v>
      </c>
      <c r="I2942" s="29">
        <v>0.4</v>
      </c>
      <c r="J2942" s="30">
        <v>1500</v>
      </c>
      <c r="K2942" s="31">
        <f t="shared" si="22"/>
        <v>600</v>
      </c>
      <c r="L2942" s="31">
        <f t="shared" si="23"/>
        <v>180</v>
      </c>
      <c r="M2942" s="32">
        <v>0.3</v>
      </c>
      <c r="O2942" s="37"/>
      <c r="P2942" s="35"/>
      <c r="Q2942" s="33"/>
      <c r="R2942" s="34"/>
    </row>
    <row r="2943" spans="1:18" ht="15.75" customHeight="1">
      <c r="A2943" s="22"/>
      <c r="B2943" s="27" t="s">
        <v>21</v>
      </c>
      <c r="C2943" s="27">
        <v>1185732</v>
      </c>
      <c r="D2943" s="28">
        <v>44478</v>
      </c>
      <c r="E2943" s="27" t="s">
        <v>40</v>
      </c>
      <c r="F2943" s="27" t="s">
        <v>111</v>
      </c>
      <c r="G2943" s="27" t="s">
        <v>112</v>
      </c>
      <c r="H2943" s="27" t="s">
        <v>27</v>
      </c>
      <c r="I2943" s="29">
        <v>0.4</v>
      </c>
      <c r="J2943" s="30">
        <v>1250</v>
      </c>
      <c r="K2943" s="31">
        <f t="shared" si="22"/>
        <v>500</v>
      </c>
      <c r="L2943" s="31">
        <f t="shared" si="23"/>
        <v>150</v>
      </c>
      <c r="M2943" s="32">
        <v>0.3</v>
      </c>
      <c r="O2943" s="37"/>
      <c r="P2943" s="35"/>
      <c r="Q2943" s="33"/>
      <c r="R2943" s="34"/>
    </row>
    <row r="2944" spans="1:18" ht="15.75" customHeight="1">
      <c r="A2944" s="22"/>
      <c r="B2944" s="27" t="s">
        <v>21</v>
      </c>
      <c r="C2944" s="27">
        <v>1185732</v>
      </c>
      <c r="D2944" s="28">
        <v>44478</v>
      </c>
      <c r="E2944" s="27" t="s">
        <v>40</v>
      </c>
      <c r="F2944" s="27" t="s">
        <v>111</v>
      </c>
      <c r="G2944" s="27" t="s">
        <v>112</v>
      </c>
      <c r="H2944" s="27" t="s">
        <v>28</v>
      </c>
      <c r="I2944" s="29">
        <v>0.49999999999999994</v>
      </c>
      <c r="J2944" s="30">
        <v>1250</v>
      </c>
      <c r="K2944" s="31">
        <f t="shared" si="22"/>
        <v>624.99999999999989</v>
      </c>
      <c r="L2944" s="31">
        <f t="shared" si="23"/>
        <v>218.74999999999994</v>
      </c>
      <c r="M2944" s="32">
        <v>0.35</v>
      </c>
      <c r="O2944" s="37"/>
      <c r="P2944" s="35"/>
      <c r="Q2944" s="33"/>
      <c r="R2944" s="34"/>
    </row>
    <row r="2945" spans="1:18" ht="15.75" customHeight="1">
      <c r="A2945" s="22"/>
      <c r="B2945" s="27" t="s">
        <v>21</v>
      </c>
      <c r="C2945" s="27">
        <v>1185732</v>
      </c>
      <c r="D2945" s="28">
        <v>44478</v>
      </c>
      <c r="E2945" s="27" t="s">
        <v>40</v>
      </c>
      <c r="F2945" s="27" t="s">
        <v>111</v>
      </c>
      <c r="G2945" s="27" t="s">
        <v>112</v>
      </c>
      <c r="H2945" s="27" t="s">
        <v>29</v>
      </c>
      <c r="I2945" s="29">
        <v>0.54999999999999982</v>
      </c>
      <c r="J2945" s="30">
        <v>2500</v>
      </c>
      <c r="K2945" s="31">
        <f t="shared" si="22"/>
        <v>1374.9999999999995</v>
      </c>
      <c r="L2945" s="31">
        <f t="shared" si="23"/>
        <v>549.99999999999989</v>
      </c>
      <c r="M2945" s="32">
        <v>0.4</v>
      </c>
      <c r="O2945" s="37"/>
      <c r="P2945" s="35"/>
      <c r="Q2945" s="33"/>
      <c r="R2945" s="34"/>
    </row>
    <row r="2946" spans="1:18" ht="15.75" customHeight="1">
      <c r="A2946" s="22"/>
      <c r="B2946" s="27" t="s">
        <v>21</v>
      </c>
      <c r="C2946" s="27">
        <v>1185732</v>
      </c>
      <c r="D2946" s="28">
        <v>44509</v>
      </c>
      <c r="E2946" s="27" t="s">
        <v>40</v>
      </c>
      <c r="F2946" s="27" t="s">
        <v>111</v>
      </c>
      <c r="G2946" s="27" t="s">
        <v>112</v>
      </c>
      <c r="H2946" s="27" t="s">
        <v>24</v>
      </c>
      <c r="I2946" s="29">
        <v>0.49999999999999994</v>
      </c>
      <c r="J2946" s="30">
        <v>4000</v>
      </c>
      <c r="K2946" s="31">
        <f t="shared" si="22"/>
        <v>1999.9999999999998</v>
      </c>
      <c r="L2946" s="31">
        <f t="shared" si="23"/>
        <v>699.99999999999989</v>
      </c>
      <c r="M2946" s="32">
        <v>0.35</v>
      </c>
      <c r="O2946" s="37"/>
      <c r="P2946" s="35"/>
      <c r="Q2946" s="33"/>
      <c r="R2946" s="34"/>
    </row>
    <row r="2947" spans="1:18" ht="15.75" customHeight="1">
      <c r="A2947" s="22"/>
      <c r="B2947" s="27" t="s">
        <v>21</v>
      </c>
      <c r="C2947" s="27">
        <v>1185732</v>
      </c>
      <c r="D2947" s="28">
        <v>44509</v>
      </c>
      <c r="E2947" s="27" t="s">
        <v>40</v>
      </c>
      <c r="F2947" s="27" t="s">
        <v>111</v>
      </c>
      <c r="G2947" s="27" t="s">
        <v>112</v>
      </c>
      <c r="H2947" s="27" t="s">
        <v>25</v>
      </c>
      <c r="I2947" s="29">
        <v>0.4</v>
      </c>
      <c r="J2947" s="30">
        <v>2500</v>
      </c>
      <c r="K2947" s="31">
        <f t="shared" si="22"/>
        <v>1000</v>
      </c>
      <c r="L2947" s="31">
        <f t="shared" si="23"/>
        <v>300</v>
      </c>
      <c r="M2947" s="32">
        <v>0.3</v>
      </c>
      <c r="O2947" s="37"/>
      <c r="P2947" s="35"/>
      <c r="Q2947" s="33"/>
      <c r="R2947" s="34"/>
    </row>
    <row r="2948" spans="1:18" ht="15.75" customHeight="1">
      <c r="A2948" s="22"/>
      <c r="B2948" s="27" t="s">
        <v>21</v>
      </c>
      <c r="C2948" s="27">
        <v>1185732</v>
      </c>
      <c r="D2948" s="28">
        <v>44509</v>
      </c>
      <c r="E2948" s="27" t="s">
        <v>40</v>
      </c>
      <c r="F2948" s="27" t="s">
        <v>111</v>
      </c>
      <c r="G2948" s="27" t="s">
        <v>112</v>
      </c>
      <c r="H2948" s="27" t="s">
        <v>26</v>
      </c>
      <c r="I2948" s="29">
        <v>0.4</v>
      </c>
      <c r="J2948" s="30">
        <v>1950</v>
      </c>
      <c r="K2948" s="31">
        <f t="shared" si="22"/>
        <v>780</v>
      </c>
      <c r="L2948" s="31">
        <f t="shared" si="23"/>
        <v>234</v>
      </c>
      <c r="M2948" s="32">
        <v>0.3</v>
      </c>
      <c r="O2948" s="37"/>
      <c r="P2948" s="35"/>
      <c r="Q2948" s="33"/>
      <c r="R2948" s="34"/>
    </row>
    <row r="2949" spans="1:18" ht="15.75" customHeight="1">
      <c r="A2949" s="22"/>
      <c r="B2949" s="27" t="s">
        <v>21</v>
      </c>
      <c r="C2949" s="27">
        <v>1185732</v>
      </c>
      <c r="D2949" s="28">
        <v>44509</v>
      </c>
      <c r="E2949" s="27" t="s">
        <v>40</v>
      </c>
      <c r="F2949" s="27" t="s">
        <v>111</v>
      </c>
      <c r="G2949" s="27" t="s">
        <v>112</v>
      </c>
      <c r="H2949" s="27" t="s">
        <v>27</v>
      </c>
      <c r="I2949" s="29">
        <v>0.4</v>
      </c>
      <c r="J2949" s="30">
        <v>1750</v>
      </c>
      <c r="K2949" s="31">
        <f t="shared" si="22"/>
        <v>700</v>
      </c>
      <c r="L2949" s="31">
        <f t="shared" si="23"/>
        <v>210</v>
      </c>
      <c r="M2949" s="32">
        <v>0.3</v>
      </c>
      <c r="O2949" s="37"/>
      <c r="P2949" s="35"/>
      <c r="Q2949" s="33"/>
      <c r="R2949" s="34"/>
    </row>
    <row r="2950" spans="1:18" ht="15.75" customHeight="1">
      <c r="A2950" s="22"/>
      <c r="B2950" s="27" t="s">
        <v>21</v>
      </c>
      <c r="C2950" s="27">
        <v>1185732</v>
      </c>
      <c r="D2950" s="28">
        <v>44509</v>
      </c>
      <c r="E2950" s="27" t="s">
        <v>40</v>
      </c>
      <c r="F2950" s="27" t="s">
        <v>111</v>
      </c>
      <c r="G2950" s="27" t="s">
        <v>112</v>
      </c>
      <c r="H2950" s="27" t="s">
        <v>28</v>
      </c>
      <c r="I2950" s="29">
        <v>0.6</v>
      </c>
      <c r="J2950" s="30">
        <v>1500</v>
      </c>
      <c r="K2950" s="31">
        <f t="shared" si="22"/>
        <v>900</v>
      </c>
      <c r="L2950" s="31">
        <f t="shared" si="23"/>
        <v>315</v>
      </c>
      <c r="M2950" s="32">
        <v>0.35</v>
      </c>
      <c r="O2950" s="37"/>
      <c r="P2950" s="35"/>
      <c r="Q2950" s="33"/>
      <c r="R2950" s="34"/>
    </row>
    <row r="2951" spans="1:18" ht="15.75" customHeight="1">
      <c r="A2951" s="22"/>
      <c r="B2951" s="27" t="s">
        <v>21</v>
      </c>
      <c r="C2951" s="27">
        <v>1185732</v>
      </c>
      <c r="D2951" s="28">
        <v>44509</v>
      </c>
      <c r="E2951" s="27" t="s">
        <v>40</v>
      </c>
      <c r="F2951" s="27" t="s">
        <v>111</v>
      </c>
      <c r="G2951" s="27" t="s">
        <v>112</v>
      </c>
      <c r="H2951" s="27" t="s">
        <v>29</v>
      </c>
      <c r="I2951" s="29">
        <v>0.64999999999999991</v>
      </c>
      <c r="J2951" s="30">
        <v>2500</v>
      </c>
      <c r="K2951" s="31">
        <f t="shared" si="22"/>
        <v>1624.9999999999998</v>
      </c>
      <c r="L2951" s="31">
        <f t="shared" si="23"/>
        <v>650</v>
      </c>
      <c r="M2951" s="32">
        <v>0.4</v>
      </c>
      <c r="O2951" s="37"/>
      <c r="P2951" s="35"/>
      <c r="Q2951" s="33"/>
      <c r="R2951" s="34"/>
    </row>
    <row r="2952" spans="1:18" ht="15.75" customHeight="1">
      <c r="A2952" s="22"/>
      <c r="B2952" s="27" t="s">
        <v>21</v>
      </c>
      <c r="C2952" s="27">
        <v>1185732</v>
      </c>
      <c r="D2952" s="28">
        <v>44538</v>
      </c>
      <c r="E2952" s="27" t="s">
        <v>40</v>
      </c>
      <c r="F2952" s="27" t="s">
        <v>111</v>
      </c>
      <c r="G2952" s="27" t="s">
        <v>112</v>
      </c>
      <c r="H2952" s="27" t="s">
        <v>24</v>
      </c>
      <c r="I2952" s="29">
        <v>0.6</v>
      </c>
      <c r="J2952" s="30">
        <v>5000</v>
      </c>
      <c r="K2952" s="31">
        <f t="shared" si="22"/>
        <v>3000</v>
      </c>
      <c r="L2952" s="31">
        <f t="shared" si="23"/>
        <v>1050</v>
      </c>
      <c r="M2952" s="32">
        <v>0.35</v>
      </c>
      <c r="O2952" s="37"/>
      <c r="P2952" s="35"/>
      <c r="Q2952" s="33"/>
      <c r="R2952" s="34"/>
    </row>
    <row r="2953" spans="1:18" ht="15.75" customHeight="1">
      <c r="A2953" s="22"/>
      <c r="B2953" s="27" t="s">
        <v>21</v>
      </c>
      <c r="C2953" s="27">
        <v>1185732</v>
      </c>
      <c r="D2953" s="28">
        <v>44538</v>
      </c>
      <c r="E2953" s="27" t="s">
        <v>40</v>
      </c>
      <c r="F2953" s="27" t="s">
        <v>111</v>
      </c>
      <c r="G2953" s="27" t="s">
        <v>112</v>
      </c>
      <c r="H2953" s="27" t="s">
        <v>25</v>
      </c>
      <c r="I2953" s="29">
        <v>0.5</v>
      </c>
      <c r="J2953" s="30">
        <v>3000</v>
      </c>
      <c r="K2953" s="31">
        <f t="shared" si="22"/>
        <v>1500</v>
      </c>
      <c r="L2953" s="31">
        <f t="shared" si="23"/>
        <v>450</v>
      </c>
      <c r="M2953" s="32">
        <v>0.3</v>
      </c>
      <c r="O2953" s="37"/>
      <c r="P2953" s="35"/>
      <c r="Q2953" s="33"/>
      <c r="R2953" s="34"/>
    </row>
    <row r="2954" spans="1:18" ht="15.75" customHeight="1">
      <c r="A2954" s="22"/>
      <c r="B2954" s="27" t="s">
        <v>21</v>
      </c>
      <c r="C2954" s="27">
        <v>1185732</v>
      </c>
      <c r="D2954" s="28">
        <v>44538</v>
      </c>
      <c r="E2954" s="27" t="s">
        <v>40</v>
      </c>
      <c r="F2954" s="27" t="s">
        <v>111</v>
      </c>
      <c r="G2954" s="27" t="s">
        <v>112</v>
      </c>
      <c r="H2954" s="27" t="s">
        <v>26</v>
      </c>
      <c r="I2954" s="29">
        <v>0.5</v>
      </c>
      <c r="J2954" s="30">
        <v>2500</v>
      </c>
      <c r="K2954" s="31">
        <f t="shared" si="22"/>
        <v>1250</v>
      </c>
      <c r="L2954" s="31">
        <f t="shared" si="23"/>
        <v>375</v>
      </c>
      <c r="M2954" s="32">
        <v>0.3</v>
      </c>
      <c r="O2954" s="37"/>
      <c r="P2954" s="35"/>
      <c r="Q2954" s="33"/>
      <c r="R2954" s="34"/>
    </row>
    <row r="2955" spans="1:18" ht="15.75" customHeight="1">
      <c r="A2955" s="22"/>
      <c r="B2955" s="27" t="s">
        <v>21</v>
      </c>
      <c r="C2955" s="27">
        <v>1185732</v>
      </c>
      <c r="D2955" s="28">
        <v>44538</v>
      </c>
      <c r="E2955" s="27" t="s">
        <v>40</v>
      </c>
      <c r="F2955" s="27" t="s">
        <v>111</v>
      </c>
      <c r="G2955" s="27" t="s">
        <v>112</v>
      </c>
      <c r="H2955" s="27" t="s">
        <v>27</v>
      </c>
      <c r="I2955" s="29">
        <v>0.5</v>
      </c>
      <c r="J2955" s="30">
        <v>2000</v>
      </c>
      <c r="K2955" s="31">
        <f t="shared" si="22"/>
        <v>1000</v>
      </c>
      <c r="L2955" s="31">
        <f t="shared" si="23"/>
        <v>300</v>
      </c>
      <c r="M2955" s="32">
        <v>0.3</v>
      </c>
      <c r="O2955" s="37"/>
      <c r="P2955" s="35"/>
      <c r="Q2955" s="33"/>
      <c r="R2955" s="34"/>
    </row>
    <row r="2956" spans="1:18" ht="15.75" customHeight="1">
      <c r="A2956" s="22"/>
      <c r="B2956" s="27" t="s">
        <v>21</v>
      </c>
      <c r="C2956" s="27">
        <v>1185732</v>
      </c>
      <c r="D2956" s="28">
        <v>44538</v>
      </c>
      <c r="E2956" s="27" t="s">
        <v>40</v>
      </c>
      <c r="F2956" s="27" t="s">
        <v>111</v>
      </c>
      <c r="G2956" s="27" t="s">
        <v>112</v>
      </c>
      <c r="H2956" s="27" t="s">
        <v>28</v>
      </c>
      <c r="I2956" s="29">
        <v>0.6</v>
      </c>
      <c r="J2956" s="30">
        <v>2000</v>
      </c>
      <c r="K2956" s="31">
        <f t="shared" si="22"/>
        <v>1200</v>
      </c>
      <c r="L2956" s="31">
        <f t="shared" si="23"/>
        <v>420</v>
      </c>
      <c r="M2956" s="32">
        <v>0.35</v>
      </c>
      <c r="O2956" s="37"/>
      <c r="P2956" s="35"/>
      <c r="Q2956" s="33"/>
      <c r="R2956" s="34"/>
    </row>
    <row r="2957" spans="1:18" ht="15.75" customHeight="1">
      <c r="A2957" s="22"/>
      <c r="B2957" s="27" t="s">
        <v>21</v>
      </c>
      <c r="C2957" s="27">
        <v>1185732</v>
      </c>
      <c r="D2957" s="28">
        <v>44538</v>
      </c>
      <c r="E2957" s="27" t="s">
        <v>40</v>
      </c>
      <c r="F2957" s="27" t="s">
        <v>111</v>
      </c>
      <c r="G2957" s="27" t="s">
        <v>112</v>
      </c>
      <c r="H2957" s="27" t="s">
        <v>29</v>
      </c>
      <c r="I2957" s="29">
        <v>0.64999999999999991</v>
      </c>
      <c r="J2957" s="30">
        <v>3000</v>
      </c>
      <c r="K2957" s="31">
        <f t="shared" si="22"/>
        <v>1949.9999999999998</v>
      </c>
      <c r="L2957" s="31">
        <f t="shared" si="23"/>
        <v>780</v>
      </c>
      <c r="M2957" s="32">
        <v>0.4</v>
      </c>
      <c r="O2957" s="37"/>
      <c r="P2957" s="35"/>
      <c r="Q2957" s="33"/>
      <c r="R2957" s="34"/>
    </row>
    <row r="2958" spans="1:18" ht="15.75" customHeight="1">
      <c r="A2958" s="22" t="s">
        <v>46</v>
      </c>
      <c r="B2958" s="27" t="s">
        <v>21</v>
      </c>
      <c r="C2958" s="27">
        <v>1185732</v>
      </c>
      <c r="D2958" s="28">
        <v>44202</v>
      </c>
      <c r="E2958" s="27" t="s">
        <v>40</v>
      </c>
      <c r="F2958" s="27" t="s">
        <v>113</v>
      </c>
      <c r="G2958" s="27" t="s">
        <v>114</v>
      </c>
      <c r="H2958" s="27" t="s">
        <v>24</v>
      </c>
      <c r="I2958" s="29">
        <v>0.30000000000000004</v>
      </c>
      <c r="J2958" s="30">
        <v>4500</v>
      </c>
      <c r="K2958" s="31">
        <f t="shared" si="22"/>
        <v>1350.0000000000002</v>
      </c>
      <c r="L2958" s="31">
        <f t="shared" si="23"/>
        <v>405.00000000000006</v>
      </c>
      <c r="M2958" s="32">
        <v>0.3</v>
      </c>
      <c r="O2958" s="37"/>
      <c r="P2958" s="35"/>
      <c r="Q2958" s="33"/>
      <c r="R2958" s="34"/>
    </row>
    <row r="2959" spans="1:18" ht="15.75" customHeight="1">
      <c r="A2959" s="22"/>
      <c r="B2959" s="27" t="s">
        <v>21</v>
      </c>
      <c r="C2959" s="27">
        <v>1185732</v>
      </c>
      <c r="D2959" s="28">
        <v>44202</v>
      </c>
      <c r="E2959" s="27" t="s">
        <v>40</v>
      </c>
      <c r="F2959" s="27" t="s">
        <v>113</v>
      </c>
      <c r="G2959" s="27" t="s">
        <v>114</v>
      </c>
      <c r="H2959" s="27" t="s">
        <v>25</v>
      </c>
      <c r="I2959" s="29">
        <v>0.30000000000000004</v>
      </c>
      <c r="J2959" s="30">
        <v>2500</v>
      </c>
      <c r="K2959" s="31">
        <f t="shared" si="22"/>
        <v>750.00000000000011</v>
      </c>
      <c r="L2959" s="31">
        <f t="shared" si="23"/>
        <v>262.5</v>
      </c>
      <c r="M2959" s="32">
        <v>0.35</v>
      </c>
      <c r="O2959" s="37"/>
      <c r="P2959" s="35"/>
      <c r="Q2959" s="33"/>
      <c r="R2959" s="34"/>
    </row>
    <row r="2960" spans="1:18" ht="15.75" customHeight="1">
      <c r="A2960" s="22"/>
      <c r="B2960" s="27" t="s">
        <v>21</v>
      </c>
      <c r="C2960" s="27">
        <v>1185732</v>
      </c>
      <c r="D2960" s="28">
        <v>44202</v>
      </c>
      <c r="E2960" s="27" t="s">
        <v>40</v>
      </c>
      <c r="F2960" s="27" t="s">
        <v>113</v>
      </c>
      <c r="G2960" s="27" t="s">
        <v>114</v>
      </c>
      <c r="H2960" s="27" t="s">
        <v>26</v>
      </c>
      <c r="I2960" s="29">
        <v>0.20000000000000007</v>
      </c>
      <c r="J2960" s="30">
        <v>2500</v>
      </c>
      <c r="K2960" s="31">
        <f t="shared" si="22"/>
        <v>500.00000000000017</v>
      </c>
      <c r="L2960" s="31">
        <f t="shared" si="23"/>
        <v>150.00000000000006</v>
      </c>
      <c r="M2960" s="32">
        <v>0.3</v>
      </c>
      <c r="O2960" s="37"/>
      <c r="P2960" s="35"/>
      <c r="Q2960" s="33"/>
      <c r="R2960" s="34"/>
    </row>
    <row r="2961" spans="1:18" ht="15.75" customHeight="1">
      <c r="A2961" s="22"/>
      <c r="B2961" s="27" t="s">
        <v>21</v>
      </c>
      <c r="C2961" s="27">
        <v>1185732</v>
      </c>
      <c r="D2961" s="28">
        <v>44202</v>
      </c>
      <c r="E2961" s="27" t="s">
        <v>40</v>
      </c>
      <c r="F2961" s="27" t="s">
        <v>113</v>
      </c>
      <c r="G2961" s="27" t="s">
        <v>114</v>
      </c>
      <c r="H2961" s="27" t="s">
        <v>27</v>
      </c>
      <c r="I2961" s="29">
        <v>0.25000000000000006</v>
      </c>
      <c r="J2961" s="30">
        <v>1000</v>
      </c>
      <c r="K2961" s="31">
        <f t="shared" si="22"/>
        <v>250.00000000000006</v>
      </c>
      <c r="L2961" s="31">
        <f t="shared" si="23"/>
        <v>75.000000000000014</v>
      </c>
      <c r="M2961" s="32">
        <v>0.3</v>
      </c>
      <c r="O2961" s="37"/>
      <c r="P2961" s="35"/>
      <c r="Q2961" s="33"/>
      <c r="R2961" s="34"/>
    </row>
    <row r="2962" spans="1:18" ht="15.75" customHeight="1">
      <c r="A2962" s="22"/>
      <c r="B2962" s="27" t="s">
        <v>21</v>
      </c>
      <c r="C2962" s="27">
        <v>1185732</v>
      </c>
      <c r="D2962" s="28">
        <v>44202</v>
      </c>
      <c r="E2962" s="27" t="s">
        <v>40</v>
      </c>
      <c r="F2962" s="27" t="s">
        <v>113</v>
      </c>
      <c r="G2962" s="27" t="s">
        <v>114</v>
      </c>
      <c r="H2962" s="27" t="s">
        <v>28</v>
      </c>
      <c r="I2962" s="29">
        <v>0.39999999999999997</v>
      </c>
      <c r="J2962" s="30">
        <v>1500</v>
      </c>
      <c r="K2962" s="31">
        <f t="shared" si="22"/>
        <v>600</v>
      </c>
      <c r="L2962" s="31">
        <f t="shared" si="23"/>
        <v>300</v>
      </c>
      <c r="M2962" s="32">
        <v>0.5</v>
      </c>
      <c r="O2962" s="37"/>
      <c r="P2962" s="35"/>
      <c r="Q2962" s="33"/>
      <c r="R2962" s="34"/>
    </row>
    <row r="2963" spans="1:18" ht="15.75" customHeight="1">
      <c r="A2963" s="22"/>
      <c r="B2963" s="27" t="s">
        <v>21</v>
      </c>
      <c r="C2963" s="27">
        <v>1185732</v>
      </c>
      <c r="D2963" s="28">
        <v>44202</v>
      </c>
      <c r="E2963" s="27" t="s">
        <v>40</v>
      </c>
      <c r="F2963" s="27" t="s">
        <v>113</v>
      </c>
      <c r="G2963" s="27" t="s">
        <v>114</v>
      </c>
      <c r="H2963" s="27" t="s">
        <v>29</v>
      </c>
      <c r="I2963" s="29">
        <v>0.30000000000000004</v>
      </c>
      <c r="J2963" s="30">
        <v>2500</v>
      </c>
      <c r="K2963" s="31">
        <f t="shared" si="22"/>
        <v>750.00000000000011</v>
      </c>
      <c r="L2963" s="31">
        <f t="shared" si="23"/>
        <v>300.00000000000006</v>
      </c>
      <c r="M2963" s="32">
        <v>0.4</v>
      </c>
      <c r="O2963" s="37"/>
      <c r="P2963" s="35"/>
      <c r="Q2963" s="33"/>
      <c r="R2963" s="34"/>
    </row>
    <row r="2964" spans="1:18" ht="15.75" customHeight="1">
      <c r="A2964" s="22"/>
      <c r="B2964" s="27" t="s">
        <v>21</v>
      </c>
      <c r="C2964" s="27">
        <v>1185732</v>
      </c>
      <c r="D2964" s="28">
        <v>44233</v>
      </c>
      <c r="E2964" s="27" t="s">
        <v>40</v>
      </c>
      <c r="F2964" s="27" t="s">
        <v>113</v>
      </c>
      <c r="G2964" s="27" t="s">
        <v>114</v>
      </c>
      <c r="H2964" s="27" t="s">
        <v>24</v>
      </c>
      <c r="I2964" s="29">
        <v>0.30000000000000004</v>
      </c>
      <c r="J2964" s="30">
        <v>5000</v>
      </c>
      <c r="K2964" s="31">
        <f t="shared" si="22"/>
        <v>1500.0000000000002</v>
      </c>
      <c r="L2964" s="31">
        <f t="shared" si="23"/>
        <v>450.00000000000006</v>
      </c>
      <c r="M2964" s="32">
        <v>0.3</v>
      </c>
      <c r="O2964" s="37"/>
      <c r="P2964" s="35"/>
      <c r="Q2964" s="33"/>
      <c r="R2964" s="34"/>
    </row>
    <row r="2965" spans="1:18" ht="15.75" customHeight="1">
      <c r="A2965" s="22"/>
      <c r="B2965" s="27" t="s">
        <v>21</v>
      </c>
      <c r="C2965" s="27">
        <v>1185732</v>
      </c>
      <c r="D2965" s="28">
        <v>44233</v>
      </c>
      <c r="E2965" s="27" t="s">
        <v>40</v>
      </c>
      <c r="F2965" s="27" t="s">
        <v>113</v>
      </c>
      <c r="G2965" s="27" t="s">
        <v>114</v>
      </c>
      <c r="H2965" s="27" t="s">
        <v>25</v>
      </c>
      <c r="I2965" s="29">
        <v>0.30000000000000004</v>
      </c>
      <c r="J2965" s="30">
        <v>1500</v>
      </c>
      <c r="K2965" s="31">
        <f t="shared" si="22"/>
        <v>450.00000000000006</v>
      </c>
      <c r="L2965" s="31">
        <f t="shared" si="23"/>
        <v>157.5</v>
      </c>
      <c r="M2965" s="32">
        <v>0.35</v>
      </c>
      <c r="O2965" s="37"/>
      <c r="P2965" s="35"/>
      <c r="Q2965" s="33"/>
      <c r="R2965" s="34"/>
    </row>
    <row r="2966" spans="1:18" ht="15.75" customHeight="1">
      <c r="A2966" s="22"/>
      <c r="B2966" s="27" t="s">
        <v>21</v>
      </c>
      <c r="C2966" s="27">
        <v>1185732</v>
      </c>
      <c r="D2966" s="28">
        <v>44233</v>
      </c>
      <c r="E2966" s="27" t="s">
        <v>40</v>
      </c>
      <c r="F2966" s="27" t="s">
        <v>113</v>
      </c>
      <c r="G2966" s="27" t="s">
        <v>114</v>
      </c>
      <c r="H2966" s="27" t="s">
        <v>26</v>
      </c>
      <c r="I2966" s="29">
        <v>0.20000000000000007</v>
      </c>
      <c r="J2966" s="30">
        <v>2000</v>
      </c>
      <c r="K2966" s="31">
        <f t="shared" si="22"/>
        <v>400.00000000000011</v>
      </c>
      <c r="L2966" s="31">
        <f t="shared" si="23"/>
        <v>120.00000000000003</v>
      </c>
      <c r="M2966" s="32">
        <v>0.3</v>
      </c>
      <c r="O2966" s="37"/>
      <c r="P2966" s="35"/>
      <c r="Q2966" s="33"/>
      <c r="R2966" s="34"/>
    </row>
    <row r="2967" spans="1:18" ht="15.75" customHeight="1">
      <c r="A2967" s="22"/>
      <c r="B2967" s="27" t="s">
        <v>21</v>
      </c>
      <c r="C2967" s="27">
        <v>1185732</v>
      </c>
      <c r="D2967" s="28">
        <v>44233</v>
      </c>
      <c r="E2967" s="27" t="s">
        <v>40</v>
      </c>
      <c r="F2967" s="27" t="s">
        <v>113</v>
      </c>
      <c r="G2967" s="27" t="s">
        <v>114</v>
      </c>
      <c r="H2967" s="27" t="s">
        <v>27</v>
      </c>
      <c r="I2967" s="29">
        <v>0.25000000000000006</v>
      </c>
      <c r="J2967" s="30">
        <v>750</v>
      </c>
      <c r="K2967" s="31">
        <f t="shared" si="22"/>
        <v>187.50000000000003</v>
      </c>
      <c r="L2967" s="31">
        <f t="shared" si="23"/>
        <v>56.250000000000007</v>
      </c>
      <c r="M2967" s="32">
        <v>0.3</v>
      </c>
      <c r="O2967" s="37"/>
      <c r="P2967" s="35"/>
      <c r="Q2967" s="33"/>
      <c r="R2967" s="34"/>
    </row>
    <row r="2968" spans="1:18" ht="15.75" customHeight="1">
      <c r="A2968" s="22"/>
      <c r="B2968" s="27" t="s">
        <v>21</v>
      </c>
      <c r="C2968" s="27">
        <v>1185732</v>
      </c>
      <c r="D2968" s="28">
        <v>44233</v>
      </c>
      <c r="E2968" s="27" t="s">
        <v>40</v>
      </c>
      <c r="F2968" s="27" t="s">
        <v>113</v>
      </c>
      <c r="G2968" s="27" t="s">
        <v>114</v>
      </c>
      <c r="H2968" s="27" t="s">
        <v>28</v>
      </c>
      <c r="I2968" s="29">
        <v>0.39999999999999997</v>
      </c>
      <c r="J2968" s="30">
        <v>1500</v>
      </c>
      <c r="K2968" s="31">
        <f t="shared" si="22"/>
        <v>600</v>
      </c>
      <c r="L2968" s="31">
        <f t="shared" si="23"/>
        <v>300</v>
      </c>
      <c r="M2968" s="32">
        <v>0.5</v>
      </c>
      <c r="O2968" s="37"/>
      <c r="P2968" s="35"/>
      <c r="Q2968" s="33"/>
      <c r="R2968" s="34"/>
    </row>
    <row r="2969" spans="1:18" ht="15.75" customHeight="1">
      <c r="A2969" s="22"/>
      <c r="B2969" s="27" t="s">
        <v>21</v>
      </c>
      <c r="C2969" s="27">
        <v>1185732</v>
      </c>
      <c r="D2969" s="28">
        <v>44233</v>
      </c>
      <c r="E2969" s="27" t="s">
        <v>40</v>
      </c>
      <c r="F2969" s="27" t="s">
        <v>113</v>
      </c>
      <c r="G2969" s="27" t="s">
        <v>114</v>
      </c>
      <c r="H2969" s="27" t="s">
        <v>29</v>
      </c>
      <c r="I2969" s="29">
        <v>0.14999999999999997</v>
      </c>
      <c r="J2969" s="30">
        <v>2500</v>
      </c>
      <c r="K2969" s="31">
        <f t="shared" si="22"/>
        <v>374.99999999999994</v>
      </c>
      <c r="L2969" s="31">
        <f t="shared" si="23"/>
        <v>149.99999999999997</v>
      </c>
      <c r="M2969" s="32">
        <v>0.4</v>
      </c>
      <c r="O2969" s="37"/>
      <c r="P2969" s="35"/>
      <c r="Q2969" s="33"/>
      <c r="R2969" s="34"/>
    </row>
    <row r="2970" spans="1:18" ht="15.75" customHeight="1">
      <c r="A2970" s="22"/>
      <c r="B2970" s="27" t="s">
        <v>21</v>
      </c>
      <c r="C2970" s="27">
        <v>1185732</v>
      </c>
      <c r="D2970" s="28">
        <v>44260</v>
      </c>
      <c r="E2970" s="27" t="s">
        <v>40</v>
      </c>
      <c r="F2970" s="27" t="s">
        <v>113</v>
      </c>
      <c r="G2970" s="27" t="s">
        <v>114</v>
      </c>
      <c r="H2970" s="27" t="s">
        <v>24</v>
      </c>
      <c r="I2970" s="29">
        <v>0.20000000000000004</v>
      </c>
      <c r="J2970" s="30">
        <v>4700</v>
      </c>
      <c r="K2970" s="31">
        <f t="shared" si="22"/>
        <v>940.00000000000023</v>
      </c>
      <c r="L2970" s="31">
        <f t="shared" si="23"/>
        <v>282.00000000000006</v>
      </c>
      <c r="M2970" s="32">
        <v>0.3</v>
      </c>
      <c r="O2970" s="37"/>
      <c r="P2970" s="35"/>
      <c r="Q2970" s="33"/>
      <c r="R2970" s="34"/>
    </row>
    <row r="2971" spans="1:18" ht="15.75" customHeight="1">
      <c r="A2971" s="22"/>
      <c r="B2971" s="27" t="s">
        <v>21</v>
      </c>
      <c r="C2971" s="27">
        <v>1185732</v>
      </c>
      <c r="D2971" s="28">
        <v>44260</v>
      </c>
      <c r="E2971" s="27" t="s">
        <v>40</v>
      </c>
      <c r="F2971" s="27" t="s">
        <v>113</v>
      </c>
      <c r="G2971" s="27" t="s">
        <v>114</v>
      </c>
      <c r="H2971" s="27" t="s">
        <v>25</v>
      </c>
      <c r="I2971" s="29">
        <v>0.20000000000000004</v>
      </c>
      <c r="J2971" s="30">
        <v>1750</v>
      </c>
      <c r="K2971" s="31">
        <f t="shared" si="22"/>
        <v>350.00000000000006</v>
      </c>
      <c r="L2971" s="31">
        <f t="shared" si="23"/>
        <v>122.50000000000001</v>
      </c>
      <c r="M2971" s="32">
        <v>0.35</v>
      </c>
      <c r="O2971" s="37"/>
      <c r="P2971" s="35"/>
      <c r="Q2971" s="33"/>
      <c r="R2971" s="34"/>
    </row>
    <row r="2972" spans="1:18" ht="15.75" customHeight="1">
      <c r="A2972" s="22"/>
      <c r="B2972" s="27" t="s">
        <v>21</v>
      </c>
      <c r="C2972" s="27">
        <v>1185732</v>
      </c>
      <c r="D2972" s="28">
        <v>44260</v>
      </c>
      <c r="E2972" s="27" t="s">
        <v>40</v>
      </c>
      <c r="F2972" s="27" t="s">
        <v>113</v>
      </c>
      <c r="G2972" s="27" t="s">
        <v>114</v>
      </c>
      <c r="H2972" s="27" t="s">
        <v>26</v>
      </c>
      <c r="I2972" s="29">
        <v>0.10000000000000003</v>
      </c>
      <c r="J2972" s="30">
        <v>2250</v>
      </c>
      <c r="K2972" s="31">
        <f t="shared" si="22"/>
        <v>225.00000000000009</v>
      </c>
      <c r="L2972" s="31">
        <f t="shared" si="23"/>
        <v>67.500000000000028</v>
      </c>
      <c r="M2972" s="32">
        <v>0.3</v>
      </c>
      <c r="O2972" s="37"/>
      <c r="P2972" s="35"/>
      <c r="Q2972" s="33"/>
      <c r="R2972" s="34"/>
    </row>
    <row r="2973" spans="1:18" ht="15.75" customHeight="1">
      <c r="A2973" s="22"/>
      <c r="B2973" s="27" t="s">
        <v>21</v>
      </c>
      <c r="C2973" s="27">
        <v>1185732</v>
      </c>
      <c r="D2973" s="28">
        <v>44260</v>
      </c>
      <c r="E2973" s="27" t="s">
        <v>40</v>
      </c>
      <c r="F2973" s="27" t="s">
        <v>113</v>
      </c>
      <c r="G2973" s="27" t="s">
        <v>114</v>
      </c>
      <c r="H2973" s="27" t="s">
        <v>27</v>
      </c>
      <c r="I2973" s="29">
        <v>0.14999999999999997</v>
      </c>
      <c r="J2973" s="30">
        <v>1000</v>
      </c>
      <c r="K2973" s="31">
        <f t="shared" si="22"/>
        <v>149.99999999999997</v>
      </c>
      <c r="L2973" s="31">
        <f t="shared" si="23"/>
        <v>44.999999999999993</v>
      </c>
      <c r="M2973" s="32">
        <v>0.3</v>
      </c>
      <c r="O2973" s="37"/>
      <c r="P2973" s="35"/>
      <c r="Q2973" s="33"/>
      <c r="R2973" s="34"/>
    </row>
    <row r="2974" spans="1:18" ht="15.75" customHeight="1">
      <c r="A2974" s="22"/>
      <c r="B2974" s="27" t="s">
        <v>21</v>
      </c>
      <c r="C2974" s="27">
        <v>1185732</v>
      </c>
      <c r="D2974" s="28">
        <v>44260</v>
      </c>
      <c r="E2974" s="27" t="s">
        <v>40</v>
      </c>
      <c r="F2974" s="27" t="s">
        <v>113</v>
      </c>
      <c r="G2974" s="27" t="s">
        <v>114</v>
      </c>
      <c r="H2974" s="27" t="s">
        <v>28</v>
      </c>
      <c r="I2974" s="29">
        <v>0.30000000000000004</v>
      </c>
      <c r="J2974" s="30">
        <v>1500</v>
      </c>
      <c r="K2974" s="31">
        <f t="shared" si="22"/>
        <v>450.00000000000006</v>
      </c>
      <c r="L2974" s="31">
        <f t="shared" si="23"/>
        <v>225.00000000000003</v>
      </c>
      <c r="M2974" s="32">
        <v>0.5</v>
      </c>
      <c r="O2974" s="37"/>
      <c r="P2974" s="35"/>
      <c r="Q2974" s="33"/>
      <c r="R2974" s="34"/>
    </row>
    <row r="2975" spans="1:18" ht="15.75" customHeight="1">
      <c r="A2975" s="22"/>
      <c r="B2975" s="27" t="s">
        <v>21</v>
      </c>
      <c r="C2975" s="27">
        <v>1185732</v>
      </c>
      <c r="D2975" s="28">
        <v>44260</v>
      </c>
      <c r="E2975" s="27" t="s">
        <v>40</v>
      </c>
      <c r="F2975" s="27" t="s">
        <v>113</v>
      </c>
      <c r="G2975" s="27" t="s">
        <v>114</v>
      </c>
      <c r="H2975" s="27" t="s">
        <v>29</v>
      </c>
      <c r="I2975" s="29">
        <v>0.20000000000000004</v>
      </c>
      <c r="J2975" s="30">
        <v>2500</v>
      </c>
      <c r="K2975" s="31">
        <f t="shared" si="22"/>
        <v>500.00000000000011</v>
      </c>
      <c r="L2975" s="31">
        <f t="shared" si="23"/>
        <v>200.00000000000006</v>
      </c>
      <c r="M2975" s="32">
        <v>0.4</v>
      </c>
      <c r="O2975" s="37"/>
      <c r="P2975" s="35"/>
      <c r="Q2975" s="33"/>
      <c r="R2975" s="34"/>
    </row>
    <row r="2976" spans="1:18" ht="15.75" customHeight="1">
      <c r="A2976" s="22"/>
      <c r="B2976" s="27" t="s">
        <v>21</v>
      </c>
      <c r="C2976" s="27">
        <v>1185732</v>
      </c>
      <c r="D2976" s="28">
        <v>44292</v>
      </c>
      <c r="E2976" s="27" t="s">
        <v>40</v>
      </c>
      <c r="F2976" s="27" t="s">
        <v>113</v>
      </c>
      <c r="G2976" s="27" t="s">
        <v>114</v>
      </c>
      <c r="H2976" s="27" t="s">
        <v>24</v>
      </c>
      <c r="I2976" s="29">
        <v>0.20000000000000004</v>
      </c>
      <c r="J2976" s="30">
        <v>4750</v>
      </c>
      <c r="K2976" s="31">
        <f t="shared" si="22"/>
        <v>950.00000000000023</v>
      </c>
      <c r="L2976" s="31">
        <f t="shared" si="23"/>
        <v>285.00000000000006</v>
      </c>
      <c r="M2976" s="32">
        <v>0.3</v>
      </c>
      <c r="O2976" s="37"/>
      <c r="P2976" s="35"/>
      <c r="Q2976" s="33"/>
      <c r="R2976" s="34"/>
    </row>
    <row r="2977" spans="1:18" ht="15.75" customHeight="1">
      <c r="A2977" s="22"/>
      <c r="B2977" s="27" t="s">
        <v>21</v>
      </c>
      <c r="C2977" s="27">
        <v>1185732</v>
      </c>
      <c r="D2977" s="28">
        <v>44292</v>
      </c>
      <c r="E2977" s="27" t="s">
        <v>40</v>
      </c>
      <c r="F2977" s="27" t="s">
        <v>113</v>
      </c>
      <c r="G2977" s="27" t="s">
        <v>114</v>
      </c>
      <c r="H2977" s="27" t="s">
        <v>25</v>
      </c>
      <c r="I2977" s="29">
        <v>0.20000000000000004</v>
      </c>
      <c r="J2977" s="30">
        <v>1750</v>
      </c>
      <c r="K2977" s="31">
        <f t="shared" si="22"/>
        <v>350.00000000000006</v>
      </c>
      <c r="L2977" s="31">
        <f t="shared" si="23"/>
        <v>122.50000000000001</v>
      </c>
      <c r="M2977" s="32">
        <v>0.35</v>
      </c>
      <c r="O2977" s="37"/>
      <c r="P2977" s="35"/>
      <c r="Q2977" s="33"/>
      <c r="R2977" s="34"/>
    </row>
    <row r="2978" spans="1:18" ht="15.75" customHeight="1">
      <c r="A2978" s="22"/>
      <c r="B2978" s="27" t="s">
        <v>21</v>
      </c>
      <c r="C2978" s="27">
        <v>1185732</v>
      </c>
      <c r="D2978" s="28">
        <v>44292</v>
      </c>
      <c r="E2978" s="27" t="s">
        <v>40</v>
      </c>
      <c r="F2978" s="27" t="s">
        <v>113</v>
      </c>
      <c r="G2978" s="27" t="s">
        <v>114</v>
      </c>
      <c r="H2978" s="27" t="s">
        <v>26</v>
      </c>
      <c r="I2978" s="29">
        <v>0.10000000000000003</v>
      </c>
      <c r="J2978" s="30">
        <v>1750</v>
      </c>
      <c r="K2978" s="31">
        <f t="shared" si="22"/>
        <v>175.00000000000006</v>
      </c>
      <c r="L2978" s="31">
        <f t="shared" si="23"/>
        <v>52.500000000000014</v>
      </c>
      <c r="M2978" s="32">
        <v>0.3</v>
      </c>
      <c r="O2978" s="37"/>
      <c r="P2978" s="35"/>
      <c r="Q2978" s="33"/>
      <c r="R2978" s="34"/>
    </row>
    <row r="2979" spans="1:18" ht="15.75" customHeight="1">
      <c r="A2979" s="22"/>
      <c r="B2979" s="27" t="s">
        <v>21</v>
      </c>
      <c r="C2979" s="27">
        <v>1185732</v>
      </c>
      <c r="D2979" s="28">
        <v>44292</v>
      </c>
      <c r="E2979" s="27" t="s">
        <v>40</v>
      </c>
      <c r="F2979" s="27" t="s">
        <v>113</v>
      </c>
      <c r="G2979" s="27" t="s">
        <v>114</v>
      </c>
      <c r="H2979" s="27" t="s">
        <v>27</v>
      </c>
      <c r="I2979" s="29">
        <v>0.14999999999999997</v>
      </c>
      <c r="J2979" s="30">
        <v>1000</v>
      </c>
      <c r="K2979" s="31">
        <f t="shared" si="22"/>
        <v>149.99999999999997</v>
      </c>
      <c r="L2979" s="31">
        <f t="shared" si="23"/>
        <v>44.999999999999993</v>
      </c>
      <c r="M2979" s="32">
        <v>0.3</v>
      </c>
      <c r="O2979" s="37"/>
      <c r="P2979" s="35"/>
      <c r="Q2979" s="33"/>
      <c r="R2979" s="34"/>
    </row>
    <row r="2980" spans="1:18" ht="15.75" customHeight="1">
      <c r="A2980" s="22"/>
      <c r="B2980" s="27" t="s">
        <v>21</v>
      </c>
      <c r="C2980" s="27">
        <v>1185732</v>
      </c>
      <c r="D2980" s="28">
        <v>44292</v>
      </c>
      <c r="E2980" s="27" t="s">
        <v>40</v>
      </c>
      <c r="F2980" s="27" t="s">
        <v>113</v>
      </c>
      <c r="G2980" s="27" t="s">
        <v>114</v>
      </c>
      <c r="H2980" s="27" t="s">
        <v>28</v>
      </c>
      <c r="I2980" s="29">
        <v>0.6</v>
      </c>
      <c r="J2980" s="30">
        <v>1250</v>
      </c>
      <c r="K2980" s="31">
        <f t="shared" si="22"/>
        <v>750</v>
      </c>
      <c r="L2980" s="31">
        <f t="shared" si="23"/>
        <v>375</v>
      </c>
      <c r="M2980" s="32">
        <v>0.5</v>
      </c>
      <c r="O2980" s="37"/>
      <c r="P2980" s="35"/>
      <c r="Q2980" s="33"/>
      <c r="R2980" s="34"/>
    </row>
    <row r="2981" spans="1:18" ht="15.75" customHeight="1">
      <c r="A2981" s="22"/>
      <c r="B2981" s="27" t="s">
        <v>21</v>
      </c>
      <c r="C2981" s="27">
        <v>1185732</v>
      </c>
      <c r="D2981" s="28">
        <v>44292</v>
      </c>
      <c r="E2981" s="27" t="s">
        <v>40</v>
      </c>
      <c r="F2981" s="27" t="s">
        <v>113</v>
      </c>
      <c r="G2981" s="27" t="s">
        <v>114</v>
      </c>
      <c r="H2981" s="27" t="s">
        <v>29</v>
      </c>
      <c r="I2981" s="29">
        <v>0.5</v>
      </c>
      <c r="J2981" s="30">
        <v>2500</v>
      </c>
      <c r="K2981" s="31">
        <f t="shared" si="22"/>
        <v>1250</v>
      </c>
      <c r="L2981" s="31">
        <f t="shared" si="23"/>
        <v>500</v>
      </c>
      <c r="M2981" s="32">
        <v>0.4</v>
      </c>
      <c r="O2981" s="37"/>
      <c r="P2981" s="35"/>
      <c r="Q2981" s="33"/>
      <c r="R2981" s="34"/>
    </row>
    <row r="2982" spans="1:18" ht="15.75" customHeight="1">
      <c r="A2982" s="22"/>
      <c r="B2982" s="27" t="s">
        <v>21</v>
      </c>
      <c r="C2982" s="27">
        <v>1185732</v>
      </c>
      <c r="D2982" s="28">
        <v>44323</v>
      </c>
      <c r="E2982" s="27" t="s">
        <v>40</v>
      </c>
      <c r="F2982" s="27" t="s">
        <v>113</v>
      </c>
      <c r="G2982" s="27" t="s">
        <v>114</v>
      </c>
      <c r="H2982" s="27" t="s">
        <v>24</v>
      </c>
      <c r="I2982" s="29">
        <v>0.6</v>
      </c>
      <c r="J2982" s="30">
        <v>5200</v>
      </c>
      <c r="K2982" s="31">
        <f t="shared" si="22"/>
        <v>3120</v>
      </c>
      <c r="L2982" s="31">
        <f t="shared" si="23"/>
        <v>936</v>
      </c>
      <c r="M2982" s="32">
        <v>0.3</v>
      </c>
      <c r="O2982" s="37"/>
      <c r="P2982" s="35"/>
      <c r="Q2982" s="33"/>
      <c r="R2982" s="34"/>
    </row>
    <row r="2983" spans="1:18" ht="15.75" customHeight="1">
      <c r="A2983" s="22"/>
      <c r="B2983" s="27" t="s">
        <v>21</v>
      </c>
      <c r="C2983" s="27">
        <v>1185732</v>
      </c>
      <c r="D2983" s="28">
        <v>44323</v>
      </c>
      <c r="E2983" s="27" t="s">
        <v>40</v>
      </c>
      <c r="F2983" s="27" t="s">
        <v>113</v>
      </c>
      <c r="G2983" s="27" t="s">
        <v>114</v>
      </c>
      <c r="H2983" s="27" t="s">
        <v>25</v>
      </c>
      <c r="I2983" s="29">
        <v>0.4</v>
      </c>
      <c r="J2983" s="30">
        <v>2250</v>
      </c>
      <c r="K2983" s="31">
        <f t="shared" si="22"/>
        <v>900</v>
      </c>
      <c r="L2983" s="31">
        <f t="shared" si="23"/>
        <v>315</v>
      </c>
      <c r="M2983" s="32">
        <v>0.35</v>
      </c>
      <c r="O2983" s="37"/>
      <c r="P2983" s="35"/>
      <c r="Q2983" s="33"/>
      <c r="R2983" s="34"/>
    </row>
    <row r="2984" spans="1:18" ht="15.75" customHeight="1">
      <c r="A2984" s="22"/>
      <c r="B2984" s="27" t="s">
        <v>21</v>
      </c>
      <c r="C2984" s="27">
        <v>1185732</v>
      </c>
      <c r="D2984" s="28">
        <v>44323</v>
      </c>
      <c r="E2984" s="27" t="s">
        <v>40</v>
      </c>
      <c r="F2984" s="27" t="s">
        <v>113</v>
      </c>
      <c r="G2984" s="27" t="s">
        <v>114</v>
      </c>
      <c r="H2984" s="27" t="s">
        <v>26</v>
      </c>
      <c r="I2984" s="29">
        <v>0.35000000000000003</v>
      </c>
      <c r="J2984" s="30">
        <v>2000</v>
      </c>
      <c r="K2984" s="31">
        <f t="shared" si="22"/>
        <v>700.00000000000011</v>
      </c>
      <c r="L2984" s="31">
        <f t="shared" si="23"/>
        <v>210.00000000000003</v>
      </c>
      <c r="M2984" s="32">
        <v>0.3</v>
      </c>
      <c r="O2984" s="37"/>
      <c r="P2984" s="35"/>
      <c r="Q2984" s="33"/>
      <c r="R2984" s="34"/>
    </row>
    <row r="2985" spans="1:18" ht="15.75" customHeight="1">
      <c r="A2985" s="22"/>
      <c r="B2985" s="27" t="s">
        <v>21</v>
      </c>
      <c r="C2985" s="27">
        <v>1185732</v>
      </c>
      <c r="D2985" s="28">
        <v>44323</v>
      </c>
      <c r="E2985" s="27" t="s">
        <v>40</v>
      </c>
      <c r="F2985" s="27" t="s">
        <v>113</v>
      </c>
      <c r="G2985" s="27" t="s">
        <v>114</v>
      </c>
      <c r="H2985" s="27" t="s">
        <v>27</v>
      </c>
      <c r="I2985" s="29">
        <v>0.35000000000000003</v>
      </c>
      <c r="J2985" s="30">
        <v>1250</v>
      </c>
      <c r="K2985" s="31">
        <f t="shared" si="22"/>
        <v>437.50000000000006</v>
      </c>
      <c r="L2985" s="31">
        <f t="shared" si="23"/>
        <v>131.25</v>
      </c>
      <c r="M2985" s="32">
        <v>0.3</v>
      </c>
      <c r="O2985" s="37"/>
      <c r="P2985" s="35"/>
      <c r="Q2985" s="33"/>
      <c r="R2985" s="34"/>
    </row>
    <row r="2986" spans="1:18" ht="15.75" customHeight="1">
      <c r="A2986" s="22"/>
      <c r="B2986" s="27" t="s">
        <v>21</v>
      </c>
      <c r="C2986" s="27">
        <v>1185732</v>
      </c>
      <c r="D2986" s="28">
        <v>44323</v>
      </c>
      <c r="E2986" s="27" t="s">
        <v>40</v>
      </c>
      <c r="F2986" s="27" t="s">
        <v>113</v>
      </c>
      <c r="G2986" s="27" t="s">
        <v>114</v>
      </c>
      <c r="H2986" s="27" t="s">
        <v>28</v>
      </c>
      <c r="I2986" s="29">
        <v>0.44999999999999996</v>
      </c>
      <c r="J2986" s="30">
        <v>1500</v>
      </c>
      <c r="K2986" s="31">
        <f t="shared" si="22"/>
        <v>674.99999999999989</v>
      </c>
      <c r="L2986" s="31">
        <f t="shared" si="23"/>
        <v>337.49999999999994</v>
      </c>
      <c r="M2986" s="32">
        <v>0.5</v>
      </c>
      <c r="O2986" s="37"/>
      <c r="P2986" s="35"/>
      <c r="Q2986" s="33"/>
      <c r="R2986" s="34"/>
    </row>
    <row r="2987" spans="1:18" ht="15.75" customHeight="1">
      <c r="A2987" s="22"/>
      <c r="B2987" s="27" t="s">
        <v>21</v>
      </c>
      <c r="C2987" s="27">
        <v>1185732</v>
      </c>
      <c r="D2987" s="28">
        <v>44323</v>
      </c>
      <c r="E2987" s="27" t="s">
        <v>40</v>
      </c>
      <c r="F2987" s="27" t="s">
        <v>113</v>
      </c>
      <c r="G2987" s="27" t="s">
        <v>114</v>
      </c>
      <c r="H2987" s="27" t="s">
        <v>29</v>
      </c>
      <c r="I2987" s="29">
        <v>0.49999999999999994</v>
      </c>
      <c r="J2987" s="30">
        <v>2750</v>
      </c>
      <c r="K2987" s="31">
        <f t="shared" si="22"/>
        <v>1374.9999999999998</v>
      </c>
      <c r="L2987" s="31">
        <f t="shared" si="23"/>
        <v>549.99999999999989</v>
      </c>
      <c r="M2987" s="32">
        <v>0.4</v>
      </c>
      <c r="O2987" s="37"/>
      <c r="P2987" s="35"/>
      <c r="Q2987" s="33"/>
      <c r="R2987" s="34"/>
    </row>
    <row r="2988" spans="1:18" ht="15.75" customHeight="1">
      <c r="A2988" s="22"/>
      <c r="B2988" s="27" t="s">
        <v>21</v>
      </c>
      <c r="C2988" s="27">
        <v>1185732</v>
      </c>
      <c r="D2988" s="28">
        <v>44353</v>
      </c>
      <c r="E2988" s="27" t="s">
        <v>40</v>
      </c>
      <c r="F2988" s="27" t="s">
        <v>113</v>
      </c>
      <c r="G2988" s="27" t="s">
        <v>114</v>
      </c>
      <c r="H2988" s="27" t="s">
        <v>24</v>
      </c>
      <c r="I2988" s="29">
        <v>0.35000000000000003</v>
      </c>
      <c r="J2988" s="30">
        <v>5250</v>
      </c>
      <c r="K2988" s="31">
        <f t="shared" si="22"/>
        <v>1837.5000000000002</v>
      </c>
      <c r="L2988" s="31">
        <f t="shared" si="23"/>
        <v>551.25</v>
      </c>
      <c r="M2988" s="32">
        <v>0.3</v>
      </c>
      <c r="O2988" s="37"/>
      <c r="P2988" s="35"/>
      <c r="Q2988" s="33"/>
      <c r="R2988" s="34"/>
    </row>
    <row r="2989" spans="1:18" ht="15.75" customHeight="1">
      <c r="A2989" s="22"/>
      <c r="B2989" s="27" t="s">
        <v>21</v>
      </c>
      <c r="C2989" s="27">
        <v>1185732</v>
      </c>
      <c r="D2989" s="28">
        <v>44353</v>
      </c>
      <c r="E2989" s="27" t="s">
        <v>40</v>
      </c>
      <c r="F2989" s="27" t="s">
        <v>113</v>
      </c>
      <c r="G2989" s="27" t="s">
        <v>114</v>
      </c>
      <c r="H2989" s="27" t="s">
        <v>25</v>
      </c>
      <c r="I2989" s="29">
        <v>0.3000000000000001</v>
      </c>
      <c r="J2989" s="30">
        <v>2750</v>
      </c>
      <c r="K2989" s="31">
        <f t="shared" si="22"/>
        <v>825.00000000000023</v>
      </c>
      <c r="L2989" s="31">
        <f t="shared" si="23"/>
        <v>288.75000000000006</v>
      </c>
      <c r="M2989" s="32">
        <v>0.35</v>
      </c>
      <c r="O2989" s="37"/>
      <c r="P2989" s="35"/>
      <c r="Q2989" s="33"/>
      <c r="R2989" s="34"/>
    </row>
    <row r="2990" spans="1:18" ht="15.75" customHeight="1">
      <c r="A2990" s="22"/>
      <c r="B2990" s="27" t="s">
        <v>21</v>
      </c>
      <c r="C2990" s="27">
        <v>1185732</v>
      </c>
      <c r="D2990" s="28">
        <v>44353</v>
      </c>
      <c r="E2990" s="27" t="s">
        <v>40</v>
      </c>
      <c r="F2990" s="27" t="s">
        <v>113</v>
      </c>
      <c r="G2990" s="27" t="s">
        <v>114</v>
      </c>
      <c r="H2990" s="27" t="s">
        <v>26</v>
      </c>
      <c r="I2990" s="29">
        <v>0.25000000000000006</v>
      </c>
      <c r="J2990" s="30">
        <v>2000</v>
      </c>
      <c r="K2990" s="31">
        <f t="shared" si="22"/>
        <v>500.00000000000011</v>
      </c>
      <c r="L2990" s="31">
        <f t="shared" si="23"/>
        <v>150.00000000000003</v>
      </c>
      <c r="M2990" s="32">
        <v>0.3</v>
      </c>
      <c r="O2990" s="37"/>
      <c r="P2990" s="35"/>
      <c r="Q2990" s="33"/>
      <c r="R2990" s="34"/>
    </row>
    <row r="2991" spans="1:18" ht="15.75" customHeight="1">
      <c r="A2991" s="22"/>
      <c r="B2991" s="27" t="s">
        <v>21</v>
      </c>
      <c r="C2991" s="27">
        <v>1185732</v>
      </c>
      <c r="D2991" s="28">
        <v>44353</v>
      </c>
      <c r="E2991" s="27" t="s">
        <v>40</v>
      </c>
      <c r="F2991" s="27" t="s">
        <v>113</v>
      </c>
      <c r="G2991" s="27" t="s">
        <v>114</v>
      </c>
      <c r="H2991" s="27" t="s">
        <v>27</v>
      </c>
      <c r="I2991" s="29">
        <v>0.25000000000000006</v>
      </c>
      <c r="J2991" s="30">
        <v>1750</v>
      </c>
      <c r="K2991" s="31">
        <f t="shared" si="22"/>
        <v>437.50000000000011</v>
      </c>
      <c r="L2991" s="31">
        <f t="shared" si="23"/>
        <v>131.25000000000003</v>
      </c>
      <c r="M2991" s="32">
        <v>0.3</v>
      </c>
      <c r="O2991" s="37"/>
      <c r="P2991" s="35"/>
      <c r="Q2991" s="33"/>
      <c r="R2991" s="34"/>
    </row>
    <row r="2992" spans="1:18" ht="15.75" customHeight="1">
      <c r="A2992" s="22"/>
      <c r="B2992" s="27" t="s">
        <v>21</v>
      </c>
      <c r="C2992" s="27">
        <v>1185732</v>
      </c>
      <c r="D2992" s="28">
        <v>44353</v>
      </c>
      <c r="E2992" s="27" t="s">
        <v>40</v>
      </c>
      <c r="F2992" s="27" t="s">
        <v>113</v>
      </c>
      <c r="G2992" s="27" t="s">
        <v>114</v>
      </c>
      <c r="H2992" s="27" t="s">
        <v>28</v>
      </c>
      <c r="I2992" s="29">
        <v>0.35000000000000003</v>
      </c>
      <c r="J2992" s="30">
        <v>1750</v>
      </c>
      <c r="K2992" s="31">
        <f t="shared" si="22"/>
        <v>612.50000000000011</v>
      </c>
      <c r="L2992" s="31">
        <f t="shared" si="23"/>
        <v>306.25000000000006</v>
      </c>
      <c r="M2992" s="32">
        <v>0.5</v>
      </c>
      <c r="O2992" s="37"/>
      <c r="P2992" s="35"/>
      <c r="Q2992" s="33"/>
      <c r="R2992" s="34"/>
    </row>
    <row r="2993" spans="1:18" ht="15.75" customHeight="1">
      <c r="A2993" s="22"/>
      <c r="B2993" s="27" t="s">
        <v>21</v>
      </c>
      <c r="C2993" s="27">
        <v>1185732</v>
      </c>
      <c r="D2993" s="28">
        <v>44353</v>
      </c>
      <c r="E2993" s="27" t="s">
        <v>40</v>
      </c>
      <c r="F2993" s="27" t="s">
        <v>113</v>
      </c>
      <c r="G2993" s="27" t="s">
        <v>114</v>
      </c>
      <c r="H2993" s="27" t="s">
        <v>29</v>
      </c>
      <c r="I2993" s="29">
        <v>0.55000000000000004</v>
      </c>
      <c r="J2993" s="30">
        <v>3250</v>
      </c>
      <c r="K2993" s="31">
        <f t="shared" si="22"/>
        <v>1787.5000000000002</v>
      </c>
      <c r="L2993" s="31">
        <f t="shared" si="23"/>
        <v>715.00000000000011</v>
      </c>
      <c r="M2993" s="32">
        <v>0.4</v>
      </c>
      <c r="O2993" s="37"/>
      <c r="P2993" s="35"/>
      <c r="Q2993" s="33"/>
      <c r="R2993" s="34"/>
    </row>
    <row r="2994" spans="1:18" ht="15.75" customHeight="1">
      <c r="A2994" s="22"/>
      <c r="B2994" s="27" t="s">
        <v>21</v>
      </c>
      <c r="C2994" s="27">
        <v>1185732</v>
      </c>
      <c r="D2994" s="28">
        <v>44382</v>
      </c>
      <c r="E2994" s="27" t="s">
        <v>40</v>
      </c>
      <c r="F2994" s="27" t="s">
        <v>113</v>
      </c>
      <c r="G2994" s="27" t="s">
        <v>114</v>
      </c>
      <c r="H2994" s="27" t="s">
        <v>24</v>
      </c>
      <c r="I2994" s="29">
        <v>0.5</v>
      </c>
      <c r="J2994" s="30">
        <v>5500</v>
      </c>
      <c r="K2994" s="31">
        <f t="shared" si="22"/>
        <v>2750</v>
      </c>
      <c r="L2994" s="31">
        <f t="shared" si="23"/>
        <v>825</v>
      </c>
      <c r="M2994" s="32">
        <v>0.3</v>
      </c>
      <c r="O2994" s="37"/>
      <c r="P2994" s="35"/>
      <c r="Q2994" s="33"/>
      <c r="R2994" s="34"/>
    </row>
    <row r="2995" spans="1:18" ht="15.75" customHeight="1">
      <c r="A2995" s="22"/>
      <c r="B2995" s="27" t="s">
        <v>21</v>
      </c>
      <c r="C2995" s="27">
        <v>1185732</v>
      </c>
      <c r="D2995" s="28">
        <v>44382</v>
      </c>
      <c r="E2995" s="27" t="s">
        <v>40</v>
      </c>
      <c r="F2995" s="27" t="s">
        <v>113</v>
      </c>
      <c r="G2995" s="27" t="s">
        <v>114</v>
      </c>
      <c r="H2995" s="27" t="s">
        <v>25</v>
      </c>
      <c r="I2995" s="29">
        <v>0.45000000000000007</v>
      </c>
      <c r="J2995" s="30">
        <v>3000</v>
      </c>
      <c r="K2995" s="31">
        <f t="shared" si="22"/>
        <v>1350.0000000000002</v>
      </c>
      <c r="L2995" s="31">
        <f t="shared" si="23"/>
        <v>472.50000000000006</v>
      </c>
      <c r="M2995" s="32">
        <v>0.35</v>
      </c>
      <c r="O2995" s="37"/>
      <c r="P2995" s="35"/>
      <c r="Q2995" s="33"/>
      <c r="R2995" s="34"/>
    </row>
    <row r="2996" spans="1:18" ht="15.75" customHeight="1">
      <c r="A2996" s="22"/>
      <c r="B2996" s="27" t="s">
        <v>21</v>
      </c>
      <c r="C2996" s="27">
        <v>1185732</v>
      </c>
      <c r="D2996" s="28">
        <v>44382</v>
      </c>
      <c r="E2996" s="27" t="s">
        <v>40</v>
      </c>
      <c r="F2996" s="27" t="s">
        <v>113</v>
      </c>
      <c r="G2996" s="27" t="s">
        <v>114</v>
      </c>
      <c r="H2996" s="27" t="s">
        <v>26</v>
      </c>
      <c r="I2996" s="29">
        <v>0.4</v>
      </c>
      <c r="J2996" s="30">
        <v>2250</v>
      </c>
      <c r="K2996" s="31">
        <f t="shared" si="22"/>
        <v>900</v>
      </c>
      <c r="L2996" s="31">
        <f t="shared" si="23"/>
        <v>270</v>
      </c>
      <c r="M2996" s="32">
        <v>0.3</v>
      </c>
      <c r="O2996" s="37"/>
      <c r="P2996" s="35"/>
      <c r="Q2996" s="33"/>
      <c r="R2996" s="34"/>
    </row>
    <row r="2997" spans="1:18" ht="15.75" customHeight="1">
      <c r="A2997" s="22"/>
      <c r="B2997" s="27" t="s">
        <v>21</v>
      </c>
      <c r="C2997" s="27">
        <v>1185732</v>
      </c>
      <c r="D2997" s="28">
        <v>44382</v>
      </c>
      <c r="E2997" s="27" t="s">
        <v>40</v>
      </c>
      <c r="F2997" s="27" t="s">
        <v>113</v>
      </c>
      <c r="G2997" s="27" t="s">
        <v>114</v>
      </c>
      <c r="H2997" s="27" t="s">
        <v>27</v>
      </c>
      <c r="I2997" s="29">
        <v>0.4</v>
      </c>
      <c r="J2997" s="30">
        <v>1750</v>
      </c>
      <c r="K2997" s="31">
        <f t="shared" si="22"/>
        <v>700</v>
      </c>
      <c r="L2997" s="31">
        <f t="shared" si="23"/>
        <v>210</v>
      </c>
      <c r="M2997" s="32">
        <v>0.3</v>
      </c>
      <c r="O2997" s="37"/>
      <c r="P2997" s="35"/>
      <c r="Q2997" s="33"/>
      <c r="R2997" s="34"/>
    </row>
    <row r="2998" spans="1:18" ht="15.75" customHeight="1">
      <c r="A2998" s="22"/>
      <c r="B2998" s="27" t="s">
        <v>21</v>
      </c>
      <c r="C2998" s="27">
        <v>1185732</v>
      </c>
      <c r="D2998" s="28">
        <v>44382</v>
      </c>
      <c r="E2998" s="27" t="s">
        <v>40</v>
      </c>
      <c r="F2998" s="27" t="s">
        <v>113</v>
      </c>
      <c r="G2998" s="27" t="s">
        <v>114</v>
      </c>
      <c r="H2998" s="27" t="s">
        <v>28</v>
      </c>
      <c r="I2998" s="29">
        <v>0.5</v>
      </c>
      <c r="J2998" s="30">
        <v>2000</v>
      </c>
      <c r="K2998" s="31">
        <f t="shared" si="22"/>
        <v>1000</v>
      </c>
      <c r="L2998" s="31">
        <f t="shared" si="23"/>
        <v>500</v>
      </c>
      <c r="M2998" s="32">
        <v>0.5</v>
      </c>
      <c r="O2998" s="37"/>
      <c r="P2998" s="35"/>
      <c r="Q2998" s="33"/>
      <c r="R2998" s="34"/>
    </row>
    <row r="2999" spans="1:18" ht="15.75" customHeight="1">
      <c r="A2999" s="22"/>
      <c r="B2999" s="27" t="s">
        <v>21</v>
      </c>
      <c r="C2999" s="27">
        <v>1185732</v>
      </c>
      <c r="D2999" s="28">
        <v>44382</v>
      </c>
      <c r="E2999" s="27" t="s">
        <v>40</v>
      </c>
      <c r="F2999" s="27" t="s">
        <v>113</v>
      </c>
      <c r="G2999" s="27" t="s">
        <v>114</v>
      </c>
      <c r="H2999" s="27" t="s">
        <v>29</v>
      </c>
      <c r="I2999" s="29">
        <v>0.55000000000000004</v>
      </c>
      <c r="J2999" s="30">
        <v>3750</v>
      </c>
      <c r="K2999" s="31">
        <f t="shared" si="22"/>
        <v>2062.5</v>
      </c>
      <c r="L2999" s="31">
        <f t="shared" si="23"/>
        <v>825</v>
      </c>
      <c r="M2999" s="32">
        <v>0.4</v>
      </c>
      <c r="O2999" s="37"/>
      <c r="P2999" s="35"/>
      <c r="Q2999" s="33"/>
      <c r="R2999" s="34"/>
    </row>
    <row r="3000" spans="1:18" ht="15.75" customHeight="1">
      <c r="A3000" s="22"/>
      <c r="B3000" s="27" t="s">
        <v>21</v>
      </c>
      <c r="C3000" s="27">
        <v>1185732</v>
      </c>
      <c r="D3000" s="28">
        <v>44414</v>
      </c>
      <c r="E3000" s="27" t="s">
        <v>40</v>
      </c>
      <c r="F3000" s="27" t="s">
        <v>113</v>
      </c>
      <c r="G3000" s="27" t="s">
        <v>114</v>
      </c>
      <c r="H3000" s="27" t="s">
        <v>24</v>
      </c>
      <c r="I3000" s="29">
        <v>0.5</v>
      </c>
      <c r="J3000" s="30">
        <v>5250</v>
      </c>
      <c r="K3000" s="31">
        <f t="shared" si="22"/>
        <v>2625</v>
      </c>
      <c r="L3000" s="31">
        <f t="shared" si="23"/>
        <v>787.5</v>
      </c>
      <c r="M3000" s="32">
        <v>0.3</v>
      </c>
      <c r="O3000" s="37"/>
      <c r="P3000" s="35"/>
      <c r="Q3000" s="33"/>
      <c r="R3000" s="34"/>
    </row>
    <row r="3001" spans="1:18" ht="15.75" customHeight="1">
      <c r="A3001" s="22"/>
      <c r="B3001" s="27" t="s">
        <v>21</v>
      </c>
      <c r="C3001" s="27">
        <v>1185732</v>
      </c>
      <c r="D3001" s="28">
        <v>44414</v>
      </c>
      <c r="E3001" s="27" t="s">
        <v>40</v>
      </c>
      <c r="F3001" s="27" t="s">
        <v>113</v>
      </c>
      <c r="G3001" s="27" t="s">
        <v>114</v>
      </c>
      <c r="H3001" s="27" t="s">
        <v>25</v>
      </c>
      <c r="I3001" s="29">
        <v>0.45000000000000007</v>
      </c>
      <c r="J3001" s="30">
        <v>3000</v>
      </c>
      <c r="K3001" s="31">
        <f t="shared" si="22"/>
        <v>1350.0000000000002</v>
      </c>
      <c r="L3001" s="31">
        <f t="shared" si="23"/>
        <v>472.50000000000006</v>
      </c>
      <c r="M3001" s="32">
        <v>0.35</v>
      </c>
      <c r="O3001" s="37"/>
      <c r="P3001" s="35"/>
      <c r="Q3001" s="33"/>
      <c r="R3001" s="34"/>
    </row>
    <row r="3002" spans="1:18" ht="15.75" customHeight="1">
      <c r="A3002" s="22"/>
      <c r="B3002" s="27" t="s">
        <v>21</v>
      </c>
      <c r="C3002" s="27">
        <v>1185732</v>
      </c>
      <c r="D3002" s="28">
        <v>44414</v>
      </c>
      <c r="E3002" s="27" t="s">
        <v>40</v>
      </c>
      <c r="F3002" s="27" t="s">
        <v>113</v>
      </c>
      <c r="G3002" s="27" t="s">
        <v>114</v>
      </c>
      <c r="H3002" s="27" t="s">
        <v>26</v>
      </c>
      <c r="I3002" s="29">
        <v>0.4</v>
      </c>
      <c r="J3002" s="30">
        <v>2250</v>
      </c>
      <c r="K3002" s="31">
        <f t="shared" si="22"/>
        <v>900</v>
      </c>
      <c r="L3002" s="31">
        <f t="shared" si="23"/>
        <v>270</v>
      </c>
      <c r="M3002" s="32">
        <v>0.3</v>
      </c>
      <c r="O3002" s="37"/>
      <c r="P3002" s="35"/>
      <c r="Q3002" s="33"/>
      <c r="R3002" s="34"/>
    </row>
    <row r="3003" spans="1:18" ht="15.75" customHeight="1">
      <c r="A3003" s="22"/>
      <c r="B3003" s="27" t="s">
        <v>21</v>
      </c>
      <c r="C3003" s="27">
        <v>1185732</v>
      </c>
      <c r="D3003" s="28">
        <v>44414</v>
      </c>
      <c r="E3003" s="27" t="s">
        <v>40</v>
      </c>
      <c r="F3003" s="27" t="s">
        <v>113</v>
      </c>
      <c r="G3003" s="27" t="s">
        <v>114</v>
      </c>
      <c r="H3003" s="27" t="s">
        <v>27</v>
      </c>
      <c r="I3003" s="29">
        <v>0.4</v>
      </c>
      <c r="J3003" s="30">
        <v>2000</v>
      </c>
      <c r="K3003" s="31">
        <f t="shared" si="22"/>
        <v>800</v>
      </c>
      <c r="L3003" s="31">
        <f t="shared" si="23"/>
        <v>240</v>
      </c>
      <c r="M3003" s="32">
        <v>0.3</v>
      </c>
      <c r="O3003" s="37"/>
      <c r="P3003" s="35"/>
      <c r="Q3003" s="33"/>
      <c r="R3003" s="34"/>
    </row>
    <row r="3004" spans="1:18" ht="15.75" customHeight="1">
      <c r="A3004" s="22"/>
      <c r="B3004" s="27" t="s">
        <v>21</v>
      </c>
      <c r="C3004" s="27">
        <v>1185732</v>
      </c>
      <c r="D3004" s="28">
        <v>44414</v>
      </c>
      <c r="E3004" s="27" t="s">
        <v>40</v>
      </c>
      <c r="F3004" s="27" t="s">
        <v>113</v>
      </c>
      <c r="G3004" s="27" t="s">
        <v>114</v>
      </c>
      <c r="H3004" s="27" t="s">
        <v>28</v>
      </c>
      <c r="I3004" s="29">
        <v>0.5</v>
      </c>
      <c r="J3004" s="30">
        <v>1750</v>
      </c>
      <c r="K3004" s="31">
        <f t="shared" si="22"/>
        <v>875</v>
      </c>
      <c r="L3004" s="31">
        <f t="shared" si="23"/>
        <v>437.5</v>
      </c>
      <c r="M3004" s="32">
        <v>0.5</v>
      </c>
      <c r="O3004" s="37"/>
      <c r="P3004" s="35"/>
      <c r="Q3004" s="33"/>
      <c r="R3004" s="34"/>
    </row>
    <row r="3005" spans="1:18" ht="15.75" customHeight="1">
      <c r="A3005" s="22"/>
      <c r="B3005" s="27" t="s">
        <v>21</v>
      </c>
      <c r="C3005" s="27">
        <v>1185732</v>
      </c>
      <c r="D3005" s="28">
        <v>44414</v>
      </c>
      <c r="E3005" s="27" t="s">
        <v>40</v>
      </c>
      <c r="F3005" s="27" t="s">
        <v>113</v>
      </c>
      <c r="G3005" s="27" t="s">
        <v>114</v>
      </c>
      <c r="H3005" s="27" t="s">
        <v>29</v>
      </c>
      <c r="I3005" s="29">
        <v>0.55000000000000004</v>
      </c>
      <c r="J3005" s="30">
        <v>3500</v>
      </c>
      <c r="K3005" s="31">
        <f t="shared" si="22"/>
        <v>1925.0000000000002</v>
      </c>
      <c r="L3005" s="31">
        <f t="shared" si="23"/>
        <v>770.00000000000011</v>
      </c>
      <c r="M3005" s="32">
        <v>0.4</v>
      </c>
      <c r="O3005" s="37"/>
      <c r="P3005" s="35"/>
      <c r="Q3005" s="33"/>
      <c r="R3005" s="34"/>
    </row>
    <row r="3006" spans="1:18" ht="15.75" customHeight="1">
      <c r="A3006" s="22"/>
      <c r="B3006" s="27" t="s">
        <v>21</v>
      </c>
      <c r="C3006" s="27">
        <v>1185732</v>
      </c>
      <c r="D3006" s="28">
        <v>44446</v>
      </c>
      <c r="E3006" s="27" t="s">
        <v>40</v>
      </c>
      <c r="F3006" s="27" t="s">
        <v>113</v>
      </c>
      <c r="G3006" s="27" t="s">
        <v>114</v>
      </c>
      <c r="H3006" s="27" t="s">
        <v>24</v>
      </c>
      <c r="I3006" s="29">
        <v>0.35000000000000003</v>
      </c>
      <c r="J3006" s="30">
        <v>4750</v>
      </c>
      <c r="K3006" s="31">
        <f t="shared" si="22"/>
        <v>1662.5000000000002</v>
      </c>
      <c r="L3006" s="31">
        <f t="shared" si="23"/>
        <v>498.75000000000006</v>
      </c>
      <c r="M3006" s="32">
        <v>0.3</v>
      </c>
      <c r="O3006" s="37"/>
      <c r="P3006" s="35"/>
      <c r="Q3006" s="33"/>
      <c r="R3006" s="34"/>
    </row>
    <row r="3007" spans="1:18" ht="15.75" customHeight="1">
      <c r="A3007" s="22"/>
      <c r="B3007" s="27" t="s">
        <v>21</v>
      </c>
      <c r="C3007" s="27">
        <v>1185732</v>
      </c>
      <c r="D3007" s="28">
        <v>44446</v>
      </c>
      <c r="E3007" s="27" t="s">
        <v>40</v>
      </c>
      <c r="F3007" s="27" t="s">
        <v>113</v>
      </c>
      <c r="G3007" s="27" t="s">
        <v>114</v>
      </c>
      <c r="H3007" s="27" t="s">
        <v>25</v>
      </c>
      <c r="I3007" s="29">
        <v>0.3000000000000001</v>
      </c>
      <c r="J3007" s="30">
        <v>2750</v>
      </c>
      <c r="K3007" s="31">
        <f t="shared" si="22"/>
        <v>825.00000000000023</v>
      </c>
      <c r="L3007" s="31">
        <f t="shared" si="23"/>
        <v>288.75000000000006</v>
      </c>
      <c r="M3007" s="32">
        <v>0.35</v>
      </c>
      <c r="O3007" s="37"/>
      <c r="P3007" s="35"/>
      <c r="Q3007" s="33"/>
      <c r="R3007" s="34"/>
    </row>
    <row r="3008" spans="1:18" ht="15.75" customHeight="1">
      <c r="A3008" s="22"/>
      <c r="B3008" s="27" t="s">
        <v>21</v>
      </c>
      <c r="C3008" s="27">
        <v>1185732</v>
      </c>
      <c r="D3008" s="28">
        <v>44446</v>
      </c>
      <c r="E3008" s="27" t="s">
        <v>40</v>
      </c>
      <c r="F3008" s="27" t="s">
        <v>113</v>
      </c>
      <c r="G3008" s="27" t="s">
        <v>114</v>
      </c>
      <c r="H3008" s="27" t="s">
        <v>26</v>
      </c>
      <c r="I3008" s="29">
        <v>0.25000000000000006</v>
      </c>
      <c r="J3008" s="30">
        <v>1750</v>
      </c>
      <c r="K3008" s="31">
        <f t="shared" si="22"/>
        <v>437.50000000000011</v>
      </c>
      <c r="L3008" s="31">
        <f t="shared" si="23"/>
        <v>131.25000000000003</v>
      </c>
      <c r="M3008" s="32">
        <v>0.3</v>
      </c>
      <c r="O3008" s="37"/>
      <c r="P3008" s="35"/>
      <c r="Q3008" s="33"/>
      <c r="R3008" s="34"/>
    </row>
    <row r="3009" spans="1:18" ht="15.75" customHeight="1">
      <c r="A3009" s="22"/>
      <c r="B3009" s="27" t="s">
        <v>21</v>
      </c>
      <c r="C3009" s="27">
        <v>1185732</v>
      </c>
      <c r="D3009" s="28">
        <v>44446</v>
      </c>
      <c r="E3009" s="27" t="s">
        <v>40</v>
      </c>
      <c r="F3009" s="27" t="s">
        <v>113</v>
      </c>
      <c r="G3009" s="27" t="s">
        <v>114</v>
      </c>
      <c r="H3009" s="27" t="s">
        <v>27</v>
      </c>
      <c r="I3009" s="29">
        <v>0.25000000000000006</v>
      </c>
      <c r="J3009" s="30">
        <v>1500</v>
      </c>
      <c r="K3009" s="31">
        <f t="shared" si="22"/>
        <v>375.00000000000006</v>
      </c>
      <c r="L3009" s="31">
        <f t="shared" si="23"/>
        <v>112.50000000000001</v>
      </c>
      <c r="M3009" s="32">
        <v>0.3</v>
      </c>
      <c r="O3009" s="37"/>
      <c r="P3009" s="35"/>
      <c r="Q3009" s="33"/>
      <c r="R3009" s="34"/>
    </row>
    <row r="3010" spans="1:18" ht="15.75" customHeight="1">
      <c r="A3010" s="22"/>
      <c r="B3010" s="27" t="s">
        <v>21</v>
      </c>
      <c r="C3010" s="27">
        <v>1185732</v>
      </c>
      <c r="D3010" s="28">
        <v>44446</v>
      </c>
      <c r="E3010" s="27" t="s">
        <v>40</v>
      </c>
      <c r="F3010" s="27" t="s">
        <v>113</v>
      </c>
      <c r="G3010" s="27" t="s">
        <v>114</v>
      </c>
      <c r="H3010" s="27" t="s">
        <v>28</v>
      </c>
      <c r="I3010" s="29">
        <v>0.35000000000000003</v>
      </c>
      <c r="J3010" s="30">
        <v>1500</v>
      </c>
      <c r="K3010" s="31">
        <f t="shared" si="22"/>
        <v>525</v>
      </c>
      <c r="L3010" s="31">
        <f t="shared" si="23"/>
        <v>262.5</v>
      </c>
      <c r="M3010" s="32">
        <v>0.5</v>
      </c>
      <c r="O3010" s="37"/>
      <c r="P3010" s="35"/>
      <c r="Q3010" s="33"/>
      <c r="R3010" s="34"/>
    </row>
    <row r="3011" spans="1:18" ht="15.75" customHeight="1">
      <c r="A3011" s="22"/>
      <c r="B3011" s="27" t="s">
        <v>21</v>
      </c>
      <c r="C3011" s="27">
        <v>1185732</v>
      </c>
      <c r="D3011" s="28">
        <v>44446</v>
      </c>
      <c r="E3011" s="27" t="s">
        <v>40</v>
      </c>
      <c r="F3011" s="27" t="s">
        <v>113</v>
      </c>
      <c r="G3011" s="27" t="s">
        <v>114</v>
      </c>
      <c r="H3011" s="27" t="s">
        <v>29</v>
      </c>
      <c r="I3011" s="29">
        <v>0.4</v>
      </c>
      <c r="J3011" s="30">
        <v>2250</v>
      </c>
      <c r="K3011" s="31">
        <f t="shared" si="22"/>
        <v>900</v>
      </c>
      <c r="L3011" s="31">
        <f t="shared" si="23"/>
        <v>360</v>
      </c>
      <c r="M3011" s="32">
        <v>0.4</v>
      </c>
      <c r="O3011" s="37"/>
      <c r="P3011" s="35"/>
      <c r="Q3011" s="33"/>
      <c r="R3011" s="34"/>
    </row>
    <row r="3012" spans="1:18" ht="15.75" customHeight="1">
      <c r="A3012" s="22"/>
      <c r="B3012" s="27" t="s">
        <v>21</v>
      </c>
      <c r="C3012" s="27">
        <v>1185732</v>
      </c>
      <c r="D3012" s="28">
        <v>44475</v>
      </c>
      <c r="E3012" s="27" t="s">
        <v>40</v>
      </c>
      <c r="F3012" s="27" t="s">
        <v>113</v>
      </c>
      <c r="G3012" s="27" t="s">
        <v>114</v>
      </c>
      <c r="H3012" s="27" t="s">
        <v>24</v>
      </c>
      <c r="I3012" s="29">
        <v>0.44999999999999996</v>
      </c>
      <c r="J3012" s="30">
        <v>4000</v>
      </c>
      <c r="K3012" s="31">
        <f t="shared" si="22"/>
        <v>1799.9999999999998</v>
      </c>
      <c r="L3012" s="31">
        <f t="shared" si="23"/>
        <v>539.99999999999989</v>
      </c>
      <c r="M3012" s="32">
        <v>0.3</v>
      </c>
      <c r="O3012" s="37"/>
      <c r="P3012" s="35"/>
      <c r="Q3012" s="33"/>
      <c r="R3012" s="34"/>
    </row>
    <row r="3013" spans="1:18" ht="15.75" customHeight="1">
      <c r="A3013" s="22"/>
      <c r="B3013" s="27" t="s">
        <v>21</v>
      </c>
      <c r="C3013" s="27">
        <v>1185732</v>
      </c>
      <c r="D3013" s="28">
        <v>44475</v>
      </c>
      <c r="E3013" s="27" t="s">
        <v>40</v>
      </c>
      <c r="F3013" s="27" t="s">
        <v>113</v>
      </c>
      <c r="G3013" s="27" t="s">
        <v>114</v>
      </c>
      <c r="H3013" s="27" t="s">
        <v>25</v>
      </c>
      <c r="I3013" s="29">
        <v>0.35000000000000003</v>
      </c>
      <c r="J3013" s="30">
        <v>2500</v>
      </c>
      <c r="K3013" s="31">
        <f t="shared" si="22"/>
        <v>875.00000000000011</v>
      </c>
      <c r="L3013" s="31">
        <f t="shared" si="23"/>
        <v>306.25</v>
      </c>
      <c r="M3013" s="32">
        <v>0.35</v>
      </c>
      <c r="O3013" s="37"/>
      <c r="P3013" s="35"/>
      <c r="Q3013" s="33"/>
      <c r="R3013" s="34"/>
    </row>
    <row r="3014" spans="1:18" ht="15.75" customHeight="1">
      <c r="A3014" s="22"/>
      <c r="B3014" s="27" t="s">
        <v>21</v>
      </c>
      <c r="C3014" s="27">
        <v>1185732</v>
      </c>
      <c r="D3014" s="28">
        <v>44475</v>
      </c>
      <c r="E3014" s="27" t="s">
        <v>40</v>
      </c>
      <c r="F3014" s="27" t="s">
        <v>113</v>
      </c>
      <c r="G3014" s="27" t="s">
        <v>114</v>
      </c>
      <c r="H3014" s="27" t="s">
        <v>26</v>
      </c>
      <c r="I3014" s="29">
        <v>0.35000000000000003</v>
      </c>
      <c r="J3014" s="30">
        <v>1500</v>
      </c>
      <c r="K3014" s="31">
        <f t="shared" si="22"/>
        <v>525</v>
      </c>
      <c r="L3014" s="31">
        <f t="shared" si="23"/>
        <v>157.5</v>
      </c>
      <c r="M3014" s="32">
        <v>0.3</v>
      </c>
      <c r="O3014" s="37"/>
      <c r="P3014" s="35"/>
      <c r="Q3014" s="33"/>
      <c r="R3014" s="34"/>
    </row>
    <row r="3015" spans="1:18" ht="15.75" customHeight="1">
      <c r="A3015" s="22"/>
      <c r="B3015" s="27" t="s">
        <v>21</v>
      </c>
      <c r="C3015" s="27">
        <v>1185732</v>
      </c>
      <c r="D3015" s="28">
        <v>44475</v>
      </c>
      <c r="E3015" s="27" t="s">
        <v>40</v>
      </c>
      <c r="F3015" s="27" t="s">
        <v>113</v>
      </c>
      <c r="G3015" s="27" t="s">
        <v>114</v>
      </c>
      <c r="H3015" s="27" t="s">
        <v>27</v>
      </c>
      <c r="I3015" s="29">
        <v>0.35000000000000003</v>
      </c>
      <c r="J3015" s="30">
        <v>1250</v>
      </c>
      <c r="K3015" s="31">
        <f t="shared" si="22"/>
        <v>437.50000000000006</v>
      </c>
      <c r="L3015" s="31">
        <f t="shared" si="23"/>
        <v>131.25</v>
      </c>
      <c r="M3015" s="32">
        <v>0.3</v>
      </c>
      <c r="O3015" s="37"/>
      <c r="P3015" s="35"/>
      <c r="Q3015" s="33"/>
      <c r="R3015" s="34"/>
    </row>
    <row r="3016" spans="1:18" ht="15.75" customHeight="1">
      <c r="A3016" s="22"/>
      <c r="B3016" s="27" t="s">
        <v>21</v>
      </c>
      <c r="C3016" s="27">
        <v>1185732</v>
      </c>
      <c r="D3016" s="28">
        <v>44475</v>
      </c>
      <c r="E3016" s="27" t="s">
        <v>40</v>
      </c>
      <c r="F3016" s="27" t="s">
        <v>113</v>
      </c>
      <c r="G3016" s="27" t="s">
        <v>114</v>
      </c>
      <c r="H3016" s="27" t="s">
        <v>28</v>
      </c>
      <c r="I3016" s="29">
        <v>0.44999999999999996</v>
      </c>
      <c r="J3016" s="30">
        <v>1250</v>
      </c>
      <c r="K3016" s="31">
        <f t="shared" si="22"/>
        <v>562.5</v>
      </c>
      <c r="L3016" s="31">
        <f t="shared" si="23"/>
        <v>281.25</v>
      </c>
      <c r="M3016" s="32">
        <v>0.5</v>
      </c>
      <c r="O3016" s="37"/>
      <c r="P3016" s="35"/>
      <c r="Q3016" s="33"/>
      <c r="R3016" s="34"/>
    </row>
    <row r="3017" spans="1:18" ht="15.75" customHeight="1">
      <c r="A3017" s="22"/>
      <c r="B3017" s="27" t="s">
        <v>21</v>
      </c>
      <c r="C3017" s="27">
        <v>1185732</v>
      </c>
      <c r="D3017" s="28">
        <v>44475</v>
      </c>
      <c r="E3017" s="27" t="s">
        <v>40</v>
      </c>
      <c r="F3017" s="27" t="s">
        <v>113</v>
      </c>
      <c r="G3017" s="27" t="s">
        <v>114</v>
      </c>
      <c r="H3017" s="27" t="s">
        <v>29</v>
      </c>
      <c r="I3017" s="29">
        <v>0.49999999999999983</v>
      </c>
      <c r="J3017" s="30">
        <v>2500</v>
      </c>
      <c r="K3017" s="31">
        <f t="shared" si="22"/>
        <v>1249.9999999999995</v>
      </c>
      <c r="L3017" s="31">
        <f t="shared" si="23"/>
        <v>499.99999999999983</v>
      </c>
      <c r="M3017" s="32">
        <v>0.4</v>
      </c>
      <c r="O3017" s="37"/>
      <c r="P3017" s="35"/>
      <c r="Q3017" s="33"/>
      <c r="R3017" s="34"/>
    </row>
    <row r="3018" spans="1:18" ht="15.75" customHeight="1">
      <c r="A3018" s="22"/>
      <c r="B3018" s="27" t="s">
        <v>21</v>
      </c>
      <c r="C3018" s="27">
        <v>1185732</v>
      </c>
      <c r="D3018" s="28">
        <v>44506</v>
      </c>
      <c r="E3018" s="27" t="s">
        <v>40</v>
      </c>
      <c r="F3018" s="27" t="s">
        <v>113</v>
      </c>
      <c r="G3018" s="27" t="s">
        <v>114</v>
      </c>
      <c r="H3018" s="27" t="s">
        <v>24</v>
      </c>
      <c r="I3018" s="29">
        <v>0.44999999999999996</v>
      </c>
      <c r="J3018" s="30">
        <v>4000</v>
      </c>
      <c r="K3018" s="31">
        <f t="shared" si="22"/>
        <v>1799.9999999999998</v>
      </c>
      <c r="L3018" s="31">
        <f t="shared" si="23"/>
        <v>539.99999999999989</v>
      </c>
      <c r="M3018" s="32">
        <v>0.3</v>
      </c>
      <c r="O3018" s="37"/>
      <c r="P3018" s="35"/>
      <c r="Q3018" s="33"/>
      <c r="R3018" s="34"/>
    </row>
    <row r="3019" spans="1:18" ht="15.75" customHeight="1">
      <c r="A3019" s="22"/>
      <c r="B3019" s="27" t="s">
        <v>21</v>
      </c>
      <c r="C3019" s="27">
        <v>1185732</v>
      </c>
      <c r="D3019" s="28">
        <v>44506</v>
      </c>
      <c r="E3019" s="27" t="s">
        <v>40</v>
      </c>
      <c r="F3019" s="27" t="s">
        <v>113</v>
      </c>
      <c r="G3019" s="27" t="s">
        <v>114</v>
      </c>
      <c r="H3019" s="27" t="s">
        <v>25</v>
      </c>
      <c r="I3019" s="29">
        <v>0.35000000000000003</v>
      </c>
      <c r="J3019" s="30">
        <v>2750</v>
      </c>
      <c r="K3019" s="31">
        <f t="shared" si="22"/>
        <v>962.50000000000011</v>
      </c>
      <c r="L3019" s="31">
        <f t="shared" si="23"/>
        <v>336.875</v>
      </c>
      <c r="M3019" s="32">
        <v>0.35</v>
      </c>
      <c r="O3019" s="37"/>
      <c r="P3019" s="35"/>
      <c r="Q3019" s="33"/>
      <c r="R3019" s="34"/>
    </row>
    <row r="3020" spans="1:18" ht="15.75" customHeight="1">
      <c r="A3020" s="22"/>
      <c r="B3020" s="27" t="s">
        <v>21</v>
      </c>
      <c r="C3020" s="27">
        <v>1185732</v>
      </c>
      <c r="D3020" s="28">
        <v>44506</v>
      </c>
      <c r="E3020" s="27" t="s">
        <v>40</v>
      </c>
      <c r="F3020" s="27" t="s">
        <v>113</v>
      </c>
      <c r="G3020" s="27" t="s">
        <v>114</v>
      </c>
      <c r="H3020" s="27" t="s">
        <v>26</v>
      </c>
      <c r="I3020" s="29">
        <v>0.35000000000000003</v>
      </c>
      <c r="J3020" s="30">
        <v>2200</v>
      </c>
      <c r="K3020" s="31">
        <f t="shared" si="22"/>
        <v>770.00000000000011</v>
      </c>
      <c r="L3020" s="31">
        <f t="shared" si="23"/>
        <v>231.00000000000003</v>
      </c>
      <c r="M3020" s="32">
        <v>0.3</v>
      </c>
      <c r="O3020" s="37"/>
      <c r="P3020" s="35"/>
      <c r="Q3020" s="33"/>
      <c r="R3020" s="34"/>
    </row>
    <row r="3021" spans="1:18" ht="15.75" customHeight="1">
      <c r="A3021" s="22"/>
      <c r="B3021" s="27" t="s">
        <v>21</v>
      </c>
      <c r="C3021" s="27">
        <v>1185732</v>
      </c>
      <c r="D3021" s="28">
        <v>44506</v>
      </c>
      <c r="E3021" s="27" t="s">
        <v>40</v>
      </c>
      <c r="F3021" s="27" t="s">
        <v>113</v>
      </c>
      <c r="G3021" s="27" t="s">
        <v>114</v>
      </c>
      <c r="H3021" s="27" t="s">
        <v>27</v>
      </c>
      <c r="I3021" s="29">
        <v>0.35000000000000003</v>
      </c>
      <c r="J3021" s="30">
        <v>2000</v>
      </c>
      <c r="K3021" s="31">
        <f t="shared" si="22"/>
        <v>700.00000000000011</v>
      </c>
      <c r="L3021" s="31">
        <f t="shared" si="23"/>
        <v>210.00000000000003</v>
      </c>
      <c r="M3021" s="32">
        <v>0.3</v>
      </c>
      <c r="O3021" s="37"/>
      <c r="P3021" s="35"/>
      <c r="Q3021" s="33"/>
      <c r="R3021" s="34"/>
    </row>
    <row r="3022" spans="1:18" ht="15.75" customHeight="1">
      <c r="A3022" s="22"/>
      <c r="B3022" s="27" t="s">
        <v>21</v>
      </c>
      <c r="C3022" s="27">
        <v>1185732</v>
      </c>
      <c r="D3022" s="28">
        <v>44506</v>
      </c>
      <c r="E3022" s="27" t="s">
        <v>40</v>
      </c>
      <c r="F3022" s="27" t="s">
        <v>113</v>
      </c>
      <c r="G3022" s="27" t="s">
        <v>114</v>
      </c>
      <c r="H3022" s="27" t="s">
        <v>28</v>
      </c>
      <c r="I3022" s="29">
        <v>0.6</v>
      </c>
      <c r="J3022" s="30">
        <v>1750</v>
      </c>
      <c r="K3022" s="31">
        <f t="shared" si="22"/>
        <v>1050</v>
      </c>
      <c r="L3022" s="31">
        <f t="shared" si="23"/>
        <v>525</v>
      </c>
      <c r="M3022" s="32">
        <v>0.5</v>
      </c>
      <c r="O3022" s="37"/>
      <c r="P3022" s="35"/>
      <c r="Q3022" s="33"/>
      <c r="R3022" s="34"/>
    </row>
    <row r="3023" spans="1:18" ht="15.75" customHeight="1">
      <c r="A3023" s="22"/>
      <c r="B3023" s="27" t="s">
        <v>21</v>
      </c>
      <c r="C3023" s="27">
        <v>1185732</v>
      </c>
      <c r="D3023" s="28">
        <v>44506</v>
      </c>
      <c r="E3023" s="27" t="s">
        <v>40</v>
      </c>
      <c r="F3023" s="27" t="s">
        <v>113</v>
      </c>
      <c r="G3023" s="27" t="s">
        <v>114</v>
      </c>
      <c r="H3023" s="27" t="s">
        <v>29</v>
      </c>
      <c r="I3023" s="29">
        <v>0.64999999999999991</v>
      </c>
      <c r="J3023" s="30">
        <v>2750</v>
      </c>
      <c r="K3023" s="31">
        <f t="shared" si="22"/>
        <v>1787.4999999999998</v>
      </c>
      <c r="L3023" s="31">
        <f t="shared" si="23"/>
        <v>715</v>
      </c>
      <c r="M3023" s="32">
        <v>0.4</v>
      </c>
      <c r="O3023" s="37"/>
      <c r="P3023" s="35"/>
      <c r="Q3023" s="33"/>
      <c r="R3023" s="34"/>
    </row>
    <row r="3024" spans="1:18" ht="15.75" customHeight="1">
      <c r="A3024" s="22"/>
      <c r="B3024" s="27" t="s">
        <v>21</v>
      </c>
      <c r="C3024" s="27">
        <v>1185732</v>
      </c>
      <c r="D3024" s="28">
        <v>44535</v>
      </c>
      <c r="E3024" s="27" t="s">
        <v>40</v>
      </c>
      <c r="F3024" s="27" t="s">
        <v>113</v>
      </c>
      <c r="G3024" s="27" t="s">
        <v>114</v>
      </c>
      <c r="H3024" s="27" t="s">
        <v>24</v>
      </c>
      <c r="I3024" s="29">
        <v>0.6</v>
      </c>
      <c r="J3024" s="30">
        <v>5250</v>
      </c>
      <c r="K3024" s="31">
        <f t="shared" si="22"/>
        <v>3150</v>
      </c>
      <c r="L3024" s="31">
        <f t="shared" si="23"/>
        <v>945</v>
      </c>
      <c r="M3024" s="32">
        <v>0.3</v>
      </c>
      <c r="O3024" s="37"/>
      <c r="P3024" s="35"/>
      <c r="Q3024" s="33"/>
      <c r="R3024" s="34"/>
    </row>
    <row r="3025" spans="1:18" ht="15.75" customHeight="1">
      <c r="A3025" s="22"/>
      <c r="B3025" s="27" t="s">
        <v>21</v>
      </c>
      <c r="C3025" s="27">
        <v>1185732</v>
      </c>
      <c r="D3025" s="28">
        <v>44535</v>
      </c>
      <c r="E3025" s="27" t="s">
        <v>40</v>
      </c>
      <c r="F3025" s="27" t="s">
        <v>113</v>
      </c>
      <c r="G3025" s="27" t="s">
        <v>114</v>
      </c>
      <c r="H3025" s="27" t="s">
        <v>25</v>
      </c>
      <c r="I3025" s="29">
        <v>0.5</v>
      </c>
      <c r="J3025" s="30">
        <v>3250</v>
      </c>
      <c r="K3025" s="31">
        <f t="shared" si="22"/>
        <v>1625</v>
      </c>
      <c r="L3025" s="31">
        <f t="shared" si="23"/>
        <v>568.75</v>
      </c>
      <c r="M3025" s="32">
        <v>0.35</v>
      </c>
      <c r="O3025" s="37"/>
      <c r="P3025" s="35"/>
      <c r="Q3025" s="33"/>
      <c r="R3025" s="34"/>
    </row>
    <row r="3026" spans="1:18" ht="15.75" customHeight="1">
      <c r="A3026" s="22"/>
      <c r="B3026" s="27" t="s">
        <v>21</v>
      </c>
      <c r="C3026" s="27">
        <v>1185732</v>
      </c>
      <c r="D3026" s="28">
        <v>44535</v>
      </c>
      <c r="E3026" s="27" t="s">
        <v>40</v>
      </c>
      <c r="F3026" s="27" t="s">
        <v>113</v>
      </c>
      <c r="G3026" s="27" t="s">
        <v>114</v>
      </c>
      <c r="H3026" s="27" t="s">
        <v>26</v>
      </c>
      <c r="I3026" s="29">
        <v>0.5</v>
      </c>
      <c r="J3026" s="30">
        <v>2750</v>
      </c>
      <c r="K3026" s="31">
        <f t="shared" si="22"/>
        <v>1375</v>
      </c>
      <c r="L3026" s="31">
        <f t="shared" si="23"/>
        <v>412.5</v>
      </c>
      <c r="M3026" s="32">
        <v>0.3</v>
      </c>
      <c r="O3026" s="37"/>
      <c r="P3026" s="35"/>
      <c r="Q3026" s="33"/>
      <c r="R3026" s="34"/>
    </row>
    <row r="3027" spans="1:18" ht="15.75" customHeight="1">
      <c r="A3027" s="22"/>
      <c r="B3027" s="27" t="s">
        <v>21</v>
      </c>
      <c r="C3027" s="27">
        <v>1185732</v>
      </c>
      <c r="D3027" s="28">
        <v>44535</v>
      </c>
      <c r="E3027" s="27" t="s">
        <v>40</v>
      </c>
      <c r="F3027" s="27" t="s">
        <v>113</v>
      </c>
      <c r="G3027" s="27" t="s">
        <v>114</v>
      </c>
      <c r="H3027" s="27" t="s">
        <v>27</v>
      </c>
      <c r="I3027" s="29">
        <v>0.5</v>
      </c>
      <c r="J3027" s="30">
        <v>2250</v>
      </c>
      <c r="K3027" s="31">
        <f t="shared" si="22"/>
        <v>1125</v>
      </c>
      <c r="L3027" s="31">
        <f t="shared" si="23"/>
        <v>337.5</v>
      </c>
      <c r="M3027" s="32">
        <v>0.3</v>
      </c>
      <c r="O3027" s="37"/>
      <c r="P3027" s="35"/>
      <c r="Q3027" s="33"/>
      <c r="R3027" s="34"/>
    </row>
    <row r="3028" spans="1:18" ht="15.75" customHeight="1">
      <c r="A3028" s="22"/>
      <c r="B3028" s="27" t="s">
        <v>21</v>
      </c>
      <c r="C3028" s="27">
        <v>1185732</v>
      </c>
      <c r="D3028" s="28">
        <v>44535</v>
      </c>
      <c r="E3028" s="27" t="s">
        <v>40</v>
      </c>
      <c r="F3028" s="27" t="s">
        <v>113</v>
      </c>
      <c r="G3028" s="27" t="s">
        <v>114</v>
      </c>
      <c r="H3028" s="27" t="s">
        <v>28</v>
      </c>
      <c r="I3028" s="29">
        <v>0.6</v>
      </c>
      <c r="J3028" s="30">
        <v>2250</v>
      </c>
      <c r="K3028" s="31">
        <f t="shared" si="22"/>
        <v>1350</v>
      </c>
      <c r="L3028" s="31">
        <f t="shared" si="23"/>
        <v>675</v>
      </c>
      <c r="M3028" s="32">
        <v>0.5</v>
      </c>
      <c r="O3028" s="37"/>
      <c r="P3028" s="35"/>
      <c r="Q3028" s="33"/>
      <c r="R3028" s="34"/>
    </row>
    <row r="3029" spans="1:18" ht="15.75" customHeight="1">
      <c r="A3029" s="22"/>
      <c r="B3029" s="27" t="s">
        <v>21</v>
      </c>
      <c r="C3029" s="27">
        <v>1185732</v>
      </c>
      <c r="D3029" s="28">
        <v>44535</v>
      </c>
      <c r="E3029" s="27" t="s">
        <v>40</v>
      </c>
      <c r="F3029" s="27" t="s">
        <v>113</v>
      </c>
      <c r="G3029" s="27" t="s">
        <v>114</v>
      </c>
      <c r="H3029" s="27" t="s">
        <v>29</v>
      </c>
      <c r="I3029" s="29">
        <v>0.64999999999999991</v>
      </c>
      <c r="J3029" s="30">
        <v>3250</v>
      </c>
      <c r="K3029" s="31">
        <f t="shared" si="22"/>
        <v>2112.4999999999995</v>
      </c>
      <c r="L3029" s="31">
        <f t="shared" si="23"/>
        <v>844.99999999999989</v>
      </c>
      <c r="M3029" s="32">
        <v>0.4</v>
      </c>
      <c r="O3029" s="37"/>
      <c r="P3029" s="35"/>
      <c r="Q3029" s="33"/>
      <c r="R3029" s="34"/>
    </row>
    <row r="3030" spans="1:18" ht="15.75" customHeight="1">
      <c r="A3030" s="22" t="s">
        <v>46</v>
      </c>
      <c r="B3030" s="27" t="s">
        <v>21</v>
      </c>
      <c r="C3030" s="27">
        <v>1185732</v>
      </c>
      <c r="D3030" s="28">
        <v>44199</v>
      </c>
      <c r="E3030" s="27" t="s">
        <v>40</v>
      </c>
      <c r="F3030" s="27" t="s">
        <v>115</v>
      </c>
      <c r="G3030" s="27" t="s">
        <v>116</v>
      </c>
      <c r="H3030" s="27" t="s">
        <v>24</v>
      </c>
      <c r="I3030" s="29">
        <v>0.30000000000000004</v>
      </c>
      <c r="J3030" s="30">
        <v>4500</v>
      </c>
      <c r="K3030" s="31">
        <f t="shared" si="22"/>
        <v>1350.0000000000002</v>
      </c>
      <c r="L3030" s="31">
        <f t="shared" si="23"/>
        <v>405.00000000000006</v>
      </c>
      <c r="M3030" s="32">
        <v>0.3</v>
      </c>
      <c r="O3030" s="37"/>
      <c r="P3030" s="35"/>
      <c r="Q3030" s="33"/>
      <c r="R3030" s="34"/>
    </row>
    <row r="3031" spans="1:18" ht="15.75" customHeight="1">
      <c r="A3031" s="22"/>
      <c r="B3031" s="27" t="s">
        <v>21</v>
      </c>
      <c r="C3031" s="27">
        <v>1185732</v>
      </c>
      <c r="D3031" s="28">
        <v>44199</v>
      </c>
      <c r="E3031" s="27" t="s">
        <v>40</v>
      </c>
      <c r="F3031" s="27" t="s">
        <v>115</v>
      </c>
      <c r="G3031" s="27" t="s">
        <v>116</v>
      </c>
      <c r="H3031" s="27" t="s">
        <v>25</v>
      </c>
      <c r="I3031" s="29">
        <v>0.30000000000000004</v>
      </c>
      <c r="J3031" s="30">
        <v>2500</v>
      </c>
      <c r="K3031" s="31">
        <f t="shared" si="22"/>
        <v>750.00000000000011</v>
      </c>
      <c r="L3031" s="31">
        <f t="shared" si="23"/>
        <v>262.5</v>
      </c>
      <c r="M3031" s="32">
        <v>0.35</v>
      </c>
      <c r="O3031" s="37"/>
      <c r="P3031" s="35"/>
      <c r="Q3031" s="33"/>
      <c r="R3031" s="34"/>
    </row>
    <row r="3032" spans="1:18" ht="15.75" customHeight="1">
      <c r="A3032" s="22"/>
      <c r="B3032" s="27" t="s">
        <v>21</v>
      </c>
      <c r="C3032" s="27">
        <v>1185732</v>
      </c>
      <c r="D3032" s="28">
        <v>44199</v>
      </c>
      <c r="E3032" s="27" t="s">
        <v>40</v>
      </c>
      <c r="F3032" s="27" t="s">
        <v>115</v>
      </c>
      <c r="G3032" s="27" t="s">
        <v>116</v>
      </c>
      <c r="H3032" s="27" t="s">
        <v>26</v>
      </c>
      <c r="I3032" s="29">
        <v>0.20000000000000007</v>
      </c>
      <c r="J3032" s="30">
        <v>2500</v>
      </c>
      <c r="K3032" s="31">
        <f t="shared" si="22"/>
        <v>500.00000000000017</v>
      </c>
      <c r="L3032" s="31">
        <f t="shared" si="23"/>
        <v>150.00000000000006</v>
      </c>
      <c r="M3032" s="32">
        <v>0.3</v>
      </c>
      <c r="O3032" s="37"/>
      <c r="P3032" s="35"/>
      <c r="Q3032" s="33"/>
      <c r="R3032" s="34"/>
    </row>
    <row r="3033" spans="1:18" ht="15.75" customHeight="1">
      <c r="A3033" s="22"/>
      <c r="B3033" s="27" t="s">
        <v>21</v>
      </c>
      <c r="C3033" s="27">
        <v>1185732</v>
      </c>
      <c r="D3033" s="28">
        <v>44199</v>
      </c>
      <c r="E3033" s="27" t="s">
        <v>40</v>
      </c>
      <c r="F3033" s="27" t="s">
        <v>115</v>
      </c>
      <c r="G3033" s="27" t="s">
        <v>116</v>
      </c>
      <c r="H3033" s="27" t="s">
        <v>27</v>
      </c>
      <c r="I3033" s="29">
        <v>0.25000000000000006</v>
      </c>
      <c r="J3033" s="30">
        <v>1000</v>
      </c>
      <c r="K3033" s="31">
        <f t="shared" si="22"/>
        <v>250.00000000000006</v>
      </c>
      <c r="L3033" s="31">
        <f t="shared" si="23"/>
        <v>75.000000000000014</v>
      </c>
      <c r="M3033" s="32">
        <v>0.3</v>
      </c>
      <c r="O3033" s="37"/>
      <c r="P3033" s="35"/>
      <c r="Q3033" s="33"/>
      <c r="R3033" s="34"/>
    </row>
    <row r="3034" spans="1:18" ht="15.75" customHeight="1">
      <c r="A3034" s="22"/>
      <c r="B3034" s="27" t="s">
        <v>21</v>
      </c>
      <c r="C3034" s="27">
        <v>1185732</v>
      </c>
      <c r="D3034" s="28">
        <v>44199</v>
      </c>
      <c r="E3034" s="27" t="s">
        <v>40</v>
      </c>
      <c r="F3034" s="27" t="s">
        <v>115</v>
      </c>
      <c r="G3034" s="27" t="s">
        <v>116</v>
      </c>
      <c r="H3034" s="27" t="s">
        <v>28</v>
      </c>
      <c r="I3034" s="29">
        <v>0.39999999999999997</v>
      </c>
      <c r="J3034" s="30">
        <v>1500</v>
      </c>
      <c r="K3034" s="31">
        <f t="shared" si="22"/>
        <v>600</v>
      </c>
      <c r="L3034" s="31">
        <f t="shared" si="23"/>
        <v>300</v>
      </c>
      <c r="M3034" s="32">
        <v>0.5</v>
      </c>
      <c r="O3034" s="37"/>
      <c r="P3034" s="35"/>
      <c r="Q3034" s="33"/>
      <c r="R3034" s="34"/>
    </row>
    <row r="3035" spans="1:18" ht="15.75" customHeight="1">
      <c r="A3035" s="22"/>
      <c r="B3035" s="27" t="s">
        <v>21</v>
      </c>
      <c r="C3035" s="27">
        <v>1185732</v>
      </c>
      <c r="D3035" s="28">
        <v>44199</v>
      </c>
      <c r="E3035" s="27" t="s">
        <v>40</v>
      </c>
      <c r="F3035" s="27" t="s">
        <v>115</v>
      </c>
      <c r="G3035" s="27" t="s">
        <v>116</v>
      </c>
      <c r="H3035" s="27" t="s">
        <v>29</v>
      </c>
      <c r="I3035" s="29">
        <v>0.30000000000000004</v>
      </c>
      <c r="J3035" s="30">
        <v>2500</v>
      </c>
      <c r="K3035" s="31">
        <f t="shared" si="22"/>
        <v>750.00000000000011</v>
      </c>
      <c r="L3035" s="31">
        <f t="shared" si="23"/>
        <v>300.00000000000006</v>
      </c>
      <c r="M3035" s="32">
        <v>0.4</v>
      </c>
      <c r="O3035" s="37"/>
      <c r="P3035" s="35"/>
      <c r="Q3035" s="33"/>
      <c r="R3035" s="34"/>
    </row>
    <row r="3036" spans="1:18" ht="15.75" customHeight="1">
      <c r="A3036" s="22"/>
      <c r="B3036" s="27" t="s">
        <v>21</v>
      </c>
      <c r="C3036" s="27">
        <v>1185732</v>
      </c>
      <c r="D3036" s="28">
        <v>44230</v>
      </c>
      <c r="E3036" s="27" t="s">
        <v>40</v>
      </c>
      <c r="F3036" s="27" t="s">
        <v>115</v>
      </c>
      <c r="G3036" s="27" t="s">
        <v>116</v>
      </c>
      <c r="H3036" s="27" t="s">
        <v>24</v>
      </c>
      <c r="I3036" s="29">
        <v>0.30000000000000004</v>
      </c>
      <c r="J3036" s="30">
        <v>5000</v>
      </c>
      <c r="K3036" s="31">
        <f t="shared" si="22"/>
        <v>1500.0000000000002</v>
      </c>
      <c r="L3036" s="31">
        <f t="shared" si="23"/>
        <v>450.00000000000006</v>
      </c>
      <c r="M3036" s="32">
        <v>0.3</v>
      </c>
      <c r="O3036" s="37"/>
      <c r="P3036" s="35"/>
      <c r="Q3036" s="33"/>
      <c r="R3036" s="34"/>
    </row>
    <row r="3037" spans="1:18" ht="15.75" customHeight="1">
      <c r="A3037" s="22"/>
      <c r="B3037" s="27" t="s">
        <v>21</v>
      </c>
      <c r="C3037" s="27">
        <v>1185732</v>
      </c>
      <c r="D3037" s="28">
        <v>44230</v>
      </c>
      <c r="E3037" s="27" t="s">
        <v>40</v>
      </c>
      <c r="F3037" s="27" t="s">
        <v>115</v>
      </c>
      <c r="G3037" s="27" t="s">
        <v>116</v>
      </c>
      <c r="H3037" s="27" t="s">
        <v>25</v>
      </c>
      <c r="I3037" s="29">
        <v>0.30000000000000004</v>
      </c>
      <c r="J3037" s="30">
        <v>1500</v>
      </c>
      <c r="K3037" s="31">
        <f t="shared" si="22"/>
        <v>450.00000000000006</v>
      </c>
      <c r="L3037" s="31">
        <f t="shared" si="23"/>
        <v>157.5</v>
      </c>
      <c r="M3037" s="32">
        <v>0.35</v>
      </c>
      <c r="O3037" s="37"/>
      <c r="P3037" s="35"/>
      <c r="Q3037" s="33"/>
      <c r="R3037" s="34"/>
    </row>
    <row r="3038" spans="1:18" ht="15.75" customHeight="1">
      <c r="A3038" s="22"/>
      <c r="B3038" s="27" t="s">
        <v>21</v>
      </c>
      <c r="C3038" s="27">
        <v>1185732</v>
      </c>
      <c r="D3038" s="28">
        <v>44230</v>
      </c>
      <c r="E3038" s="27" t="s">
        <v>40</v>
      </c>
      <c r="F3038" s="27" t="s">
        <v>115</v>
      </c>
      <c r="G3038" s="27" t="s">
        <v>116</v>
      </c>
      <c r="H3038" s="27" t="s">
        <v>26</v>
      </c>
      <c r="I3038" s="29">
        <v>0.20000000000000007</v>
      </c>
      <c r="J3038" s="30">
        <v>2000</v>
      </c>
      <c r="K3038" s="31">
        <f t="shared" si="22"/>
        <v>400.00000000000011</v>
      </c>
      <c r="L3038" s="31">
        <f t="shared" si="23"/>
        <v>120.00000000000003</v>
      </c>
      <c r="M3038" s="32">
        <v>0.3</v>
      </c>
      <c r="O3038" s="37"/>
      <c r="P3038" s="35"/>
      <c r="Q3038" s="33"/>
      <c r="R3038" s="34"/>
    </row>
    <row r="3039" spans="1:18" ht="15.75" customHeight="1">
      <c r="A3039" s="22"/>
      <c r="B3039" s="27" t="s">
        <v>21</v>
      </c>
      <c r="C3039" s="27">
        <v>1185732</v>
      </c>
      <c r="D3039" s="28">
        <v>44230</v>
      </c>
      <c r="E3039" s="27" t="s">
        <v>40</v>
      </c>
      <c r="F3039" s="27" t="s">
        <v>115</v>
      </c>
      <c r="G3039" s="27" t="s">
        <v>116</v>
      </c>
      <c r="H3039" s="27" t="s">
        <v>27</v>
      </c>
      <c r="I3039" s="29">
        <v>0.25000000000000006</v>
      </c>
      <c r="J3039" s="30">
        <v>750</v>
      </c>
      <c r="K3039" s="31">
        <f t="shared" si="22"/>
        <v>187.50000000000003</v>
      </c>
      <c r="L3039" s="31">
        <f t="shared" si="23"/>
        <v>56.250000000000007</v>
      </c>
      <c r="M3039" s="32">
        <v>0.3</v>
      </c>
      <c r="O3039" s="37"/>
      <c r="P3039" s="35"/>
      <c r="Q3039" s="33"/>
      <c r="R3039" s="34"/>
    </row>
    <row r="3040" spans="1:18" ht="15.75" customHeight="1">
      <c r="A3040" s="22"/>
      <c r="B3040" s="27" t="s">
        <v>21</v>
      </c>
      <c r="C3040" s="27">
        <v>1185732</v>
      </c>
      <c r="D3040" s="28">
        <v>44230</v>
      </c>
      <c r="E3040" s="27" t="s">
        <v>40</v>
      </c>
      <c r="F3040" s="27" t="s">
        <v>115</v>
      </c>
      <c r="G3040" s="27" t="s">
        <v>116</v>
      </c>
      <c r="H3040" s="27" t="s">
        <v>28</v>
      </c>
      <c r="I3040" s="29">
        <v>0.39999999999999997</v>
      </c>
      <c r="J3040" s="30">
        <v>1500</v>
      </c>
      <c r="K3040" s="31">
        <f t="shared" si="22"/>
        <v>600</v>
      </c>
      <c r="L3040" s="31">
        <f t="shared" si="23"/>
        <v>300</v>
      </c>
      <c r="M3040" s="32">
        <v>0.5</v>
      </c>
      <c r="O3040" s="37"/>
      <c r="P3040" s="35"/>
      <c r="Q3040" s="33"/>
      <c r="R3040" s="34"/>
    </row>
    <row r="3041" spans="1:18" ht="15.75" customHeight="1">
      <c r="A3041" s="22"/>
      <c r="B3041" s="27" t="s">
        <v>21</v>
      </c>
      <c r="C3041" s="27">
        <v>1185732</v>
      </c>
      <c r="D3041" s="28">
        <v>44230</v>
      </c>
      <c r="E3041" s="27" t="s">
        <v>40</v>
      </c>
      <c r="F3041" s="27" t="s">
        <v>115</v>
      </c>
      <c r="G3041" s="27" t="s">
        <v>116</v>
      </c>
      <c r="H3041" s="27" t="s">
        <v>29</v>
      </c>
      <c r="I3041" s="29">
        <v>0.14999999999999997</v>
      </c>
      <c r="J3041" s="30">
        <v>2500</v>
      </c>
      <c r="K3041" s="31">
        <f t="shared" si="22"/>
        <v>374.99999999999994</v>
      </c>
      <c r="L3041" s="31">
        <f t="shared" si="23"/>
        <v>149.99999999999997</v>
      </c>
      <c r="M3041" s="32">
        <v>0.4</v>
      </c>
      <c r="O3041" s="37"/>
      <c r="P3041" s="35"/>
      <c r="Q3041" s="33"/>
      <c r="R3041" s="34"/>
    </row>
    <row r="3042" spans="1:18" ht="15.75" customHeight="1">
      <c r="A3042" s="22"/>
      <c r="B3042" s="27" t="s">
        <v>21</v>
      </c>
      <c r="C3042" s="27">
        <v>1185732</v>
      </c>
      <c r="D3042" s="28">
        <v>44257</v>
      </c>
      <c r="E3042" s="27" t="s">
        <v>40</v>
      </c>
      <c r="F3042" s="27" t="s">
        <v>115</v>
      </c>
      <c r="G3042" s="27" t="s">
        <v>116</v>
      </c>
      <c r="H3042" s="27" t="s">
        <v>24</v>
      </c>
      <c r="I3042" s="29">
        <v>0.20000000000000004</v>
      </c>
      <c r="J3042" s="30">
        <v>4700</v>
      </c>
      <c r="K3042" s="31">
        <f t="shared" si="22"/>
        <v>940.00000000000023</v>
      </c>
      <c r="L3042" s="31">
        <f t="shared" si="23"/>
        <v>282.00000000000006</v>
      </c>
      <c r="M3042" s="32">
        <v>0.3</v>
      </c>
      <c r="O3042" s="37"/>
      <c r="P3042" s="35"/>
      <c r="Q3042" s="33"/>
      <c r="R3042" s="34"/>
    </row>
    <row r="3043" spans="1:18" ht="15.75" customHeight="1">
      <c r="A3043" s="22"/>
      <c r="B3043" s="27" t="s">
        <v>21</v>
      </c>
      <c r="C3043" s="27">
        <v>1185732</v>
      </c>
      <c r="D3043" s="28">
        <v>44257</v>
      </c>
      <c r="E3043" s="27" t="s">
        <v>40</v>
      </c>
      <c r="F3043" s="27" t="s">
        <v>115</v>
      </c>
      <c r="G3043" s="27" t="s">
        <v>116</v>
      </c>
      <c r="H3043" s="27" t="s">
        <v>25</v>
      </c>
      <c r="I3043" s="29">
        <v>0.20000000000000004</v>
      </c>
      <c r="J3043" s="30">
        <v>1750</v>
      </c>
      <c r="K3043" s="31">
        <f t="shared" si="22"/>
        <v>350.00000000000006</v>
      </c>
      <c r="L3043" s="31">
        <f t="shared" si="23"/>
        <v>122.50000000000001</v>
      </c>
      <c r="M3043" s="32">
        <v>0.35</v>
      </c>
      <c r="O3043" s="37"/>
      <c r="P3043" s="35"/>
      <c r="Q3043" s="33"/>
      <c r="R3043" s="34"/>
    </row>
    <row r="3044" spans="1:18" ht="15.75" customHeight="1">
      <c r="A3044" s="22"/>
      <c r="B3044" s="27" t="s">
        <v>21</v>
      </c>
      <c r="C3044" s="27">
        <v>1185732</v>
      </c>
      <c r="D3044" s="28">
        <v>44257</v>
      </c>
      <c r="E3044" s="27" t="s">
        <v>40</v>
      </c>
      <c r="F3044" s="27" t="s">
        <v>115</v>
      </c>
      <c r="G3044" s="27" t="s">
        <v>116</v>
      </c>
      <c r="H3044" s="27" t="s">
        <v>26</v>
      </c>
      <c r="I3044" s="29">
        <v>0.10000000000000003</v>
      </c>
      <c r="J3044" s="30">
        <v>2250</v>
      </c>
      <c r="K3044" s="31">
        <f t="shared" si="22"/>
        <v>225.00000000000009</v>
      </c>
      <c r="L3044" s="31">
        <f t="shared" si="23"/>
        <v>67.500000000000028</v>
      </c>
      <c r="M3044" s="32">
        <v>0.3</v>
      </c>
      <c r="O3044" s="37"/>
      <c r="P3044" s="35"/>
      <c r="Q3044" s="33"/>
      <c r="R3044" s="34"/>
    </row>
    <row r="3045" spans="1:18" ht="15.75" customHeight="1">
      <c r="A3045" s="22"/>
      <c r="B3045" s="27" t="s">
        <v>21</v>
      </c>
      <c r="C3045" s="27">
        <v>1185732</v>
      </c>
      <c r="D3045" s="28">
        <v>44257</v>
      </c>
      <c r="E3045" s="27" t="s">
        <v>40</v>
      </c>
      <c r="F3045" s="27" t="s">
        <v>115</v>
      </c>
      <c r="G3045" s="27" t="s">
        <v>116</v>
      </c>
      <c r="H3045" s="27" t="s">
        <v>27</v>
      </c>
      <c r="I3045" s="29">
        <v>0.14999999999999997</v>
      </c>
      <c r="J3045" s="30">
        <v>750</v>
      </c>
      <c r="K3045" s="31">
        <f t="shared" si="22"/>
        <v>112.49999999999997</v>
      </c>
      <c r="L3045" s="31">
        <f t="shared" si="23"/>
        <v>33.749999999999993</v>
      </c>
      <c r="M3045" s="32">
        <v>0.3</v>
      </c>
      <c r="O3045" s="37"/>
      <c r="P3045" s="35"/>
      <c r="Q3045" s="33"/>
      <c r="R3045" s="34"/>
    </row>
    <row r="3046" spans="1:18" ht="15.75" customHeight="1">
      <c r="A3046" s="22"/>
      <c r="B3046" s="27" t="s">
        <v>21</v>
      </c>
      <c r="C3046" s="27">
        <v>1185732</v>
      </c>
      <c r="D3046" s="28">
        <v>44257</v>
      </c>
      <c r="E3046" s="27" t="s">
        <v>40</v>
      </c>
      <c r="F3046" s="27" t="s">
        <v>115</v>
      </c>
      <c r="G3046" s="27" t="s">
        <v>116</v>
      </c>
      <c r="H3046" s="27" t="s">
        <v>28</v>
      </c>
      <c r="I3046" s="29">
        <v>0.30000000000000004</v>
      </c>
      <c r="J3046" s="30">
        <v>1250</v>
      </c>
      <c r="K3046" s="31">
        <f t="shared" si="22"/>
        <v>375.00000000000006</v>
      </c>
      <c r="L3046" s="31">
        <f t="shared" si="23"/>
        <v>187.50000000000003</v>
      </c>
      <c r="M3046" s="32">
        <v>0.5</v>
      </c>
      <c r="O3046" s="37"/>
      <c r="P3046" s="35"/>
      <c r="Q3046" s="33"/>
      <c r="R3046" s="34"/>
    </row>
    <row r="3047" spans="1:18" ht="15.75" customHeight="1">
      <c r="A3047" s="22"/>
      <c r="B3047" s="27" t="s">
        <v>21</v>
      </c>
      <c r="C3047" s="27">
        <v>1185732</v>
      </c>
      <c r="D3047" s="28">
        <v>44257</v>
      </c>
      <c r="E3047" s="27" t="s">
        <v>40</v>
      </c>
      <c r="F3047" s="27" t="s">
        <v>115</v>
      </c>
      <c r="G3047" s="27" t="s">
        <v>116</v>
      </c>
      <c r="H3047" s="27" t="s">
        <v>29</v>
      </c>
      <c r="I3047" s="29">
        <v>0.20000000000000004</v>
      </c>
      <c r="J3047" s="30">
        <v>2250</v>
      </c>
      <c r="K3047" s="31">
        <f t="shared" si="22"/>
        <v>450.00000000000011</v>
      </c>
      <c r="L3047" s="31">
        <f t="shared" si="23"/>
        <v>180.00000000000006</v>
      </c>
      <c r="M3047" s="32">
        <v>0.4</v>
      </c>
      <c r="O3047" s="37"/>
      <c r="P3047" s="35"/>
      <c r="Q3047" s="33"/>
      <c r="R3047" s="34"/>
    </row>
    <row r="3048" spans="1:18" ht="15.75" customHeight="1">
      <c r="A3048" s="22"/>
      <c r="B3048" s="27" t="s">
        <v>21</v>
      </c>
      <c r="C3048" s="27">
        <v>1185732</v>
      </c>
      <c r="D3048" s="28">
        <v>44289</v>
      </c>
      <c r="E3048" s="27" t="s">
        <v>40</v>
      </c>
      <c r="F3048" s="27" t="s">
        <v>115</v>
      </c>
      <c r="G3048" s="27" t="s">
        <v>116</v>
      </c>
      <c r="H3048" s="27" t="s">
        <v>24</v>
      </c>
      <c r="I3048" s="29">
        <v>0.20000000000000004</v>
      </c>
      <c r="J3048" s="30">
        <v>4500</v>
      </c>
      <c r="K3048" s="31">
        <f t="shared" si="22"/>
        <v>900.00000000000023</v>
      </c>
      <c r="L3048" s="31">
        <f t="shared" si="23"/>
        <v>270.00000000000006</v>
      </c>
      <c r="M3048" s="32">
        <v>0.3</v>
      </c>
      <c r="O3048" s="37"/>
      <c r="P3048" s="35"/>
      <c r="Q3048" s="33"/>
      <c r="R3048" s="34"/>
    </row>
    <row r="3049" spans="1:18" ht="15.75" customHeight="1">
      <c r="A3049" s="22"/>
      <c r="B3049" s="27" t="s">
        <v>21</v>
      </c>
      <c r="C3049" s="27">
        <v>1185732</v>
      </c>
      <c r="D3049" s="28">
        <v>44289</v>
      </c>
      <c r="E3049" s="27" t="s">
        <v>40</v>
      </c>
      <c r="F3049" s="27" t="s">
        <v>115</v>
      </c>
      <c r="G3049" s="27" t="s">
        <v>116</v>
      </c>
      <c r="H3049" s="27" t="s">
        <v>25</v>
      </c>
      <c r="I3049" s="29">
        <v>0.20000000000000004</v>
      </c>
      <c r="J3049" s="30">
        <v>1500</v>
      </c>
      <c r="K3049" s="31">
        <f t="shared" si="22"/>
        <v>300.00000000000006</v>
      </c>
      <c r="L3049" s="31">
        <f t="shared" si="23"/>
        <v>105.00000000000001</v>
      </c>
      <c r="M3049" s="32">
        <v>0.35</v>
      </c>
      <c r="O3049" s="37"/>
      <c r="P3049" s="35"/>
      <c r="Q3049" s="33"/>
      <c r="R3049" s="34"/>
    </row>
    <row r="3050" spans="1:18" ht="15.75" customHeight="1">
      <c r="A3050" s="22"/>
      <c r="B3050" s="27" t="s">
        <v>21</v>
      </c>
      <c r="C3050" s="27">
        <v>1185732</v>
      </c>
      <c r="D3050" s="28">
        <v>44289</v>
      </c>
      <c r="E3050" s="27" t="s">
        <v>40</v>
      </c>
      <c r="F3050" s="27" t="s">
        <v>115</v>
      </c>
      <c r="G3050" s="27" t="s">
        <v>116</v>
      </c>
      <c r="H3050" s="27" t="s">
        <v>26</v>
      </c>
      <c r="I3050" s="29">
        <v>0.10000000000000003</v>
      </c>
      <c r="J3050" s="30">
        <v>1500</v>
      </c>
      <c r="K3050" s="31">
        <f t="shared" si="22"/>
        <v>150.00000000000006</v>
      </c>
      <c r="L3050" s="31">
        <f t="shared" si="23"/>
        <v>45.000000000000014</v>
      </c>
      <c r="M3050" s="32">
        <v>0.3</v>
      </c>
      <c r="O3050" s="37"/>
      <c r="P3050" s="35"/>
      <c r="Q3050" s="33"/>
      <c r="R3050" s="34"/>
    </row>
    <row r="3051" spans="1:18" ht="15.75" customHeight="1">
      <c r="A3051" s="22"/>
      <c r="B3051" s="27" t="s">
        <v>21</v>
      </c>
      <c r="C3051" s="27">
        <v>1185732</v>
      </c>
      <c r="D3051" s="28">
        <v>44289</v>
      </c>
      <c r="E3051" s="27" t="s">
        <v>40</v>
      </c>
      <c r="F3051" s="27" t="s">
        <v>115</v>
      </c>
      <c r="G3051" s="27" t="s">
        <v>116</v>
      </c>
      <c r="H3051" s="27" t="s">
        <v>27</v>
      </c>
      <c r="I3051" s="29">
        <v>0.14999999999999997</v>
      </c>
      <c r="J3051" s="30">
        <v>750</v>
      </c>
      <c r="K3051" s="31">
        <f t="shared" si="22"/>
        <v>112.49999999999997</v>
      </c>
      <c r="L3051" s="31">
        <f t="shared" si="23"/>
        <v>33.749999999999993</v>
      </c>
      <c r="M3051" s="32">
        <v>0.3</v>
      </c>
      <c r="O3051" s="37"/>
      <c r="P3051" s="35"/>
      <c r="Q3051" s="33"/>
      <c r="R3051" s="34"/>
    </row>
    <row r="3052" spans="1:18" ht="15.75" customHeight="1">
      <c r="A3052" s="22"/>
      <c r="B3052" s="27" t="s">
        <v>21</v>
      </c>
      <c r="C3052" s="27">
        <v>1185732</v>
      </c>
      <c r="D3052" s="28">
        <v>44289</v>
      </c>
      <c r="E3052" s="27" t="s">
        <v>40</v>
      </c>
      <c r="F3052" s="27" t="s">
        <v>115</v>
      </c>
      <c r="G3052" s="27" t="s">
        <v>116</v>
      </c>
      <c r="H3052" s="27" t="s">
        <v>28</v>
      </c>
      <c r="I3052" s="29">
        <v>0.6</v>
      </c>
      <c r="J3052" s="30">
        <v>1000</v>
      </c>
      <c r="K3052" s="31">
        <f t="shared" si="22"/>
        <v>600</v>
      </c>
      <c r="L3052" s="31">
        <f t="shared" si="23"/>
        <v>300</v>
      </c>
      <c r="M3052" s="32">
        <v>0.5</v>
      </c>
      <c r="O3052" s="37"/>
      <c r="P3052" s="35"/>
      <c r="Q3052" s="33"/>
      <c r="R3052" s="34"/>
    </row>
    <row r="3053" spans="1:18" ht="15.75" customHeight="1">
      <c r="A3053" s="22"/>
      <c r="B3053" s="27" t="s">
        <v>21</v>
      </c>
      <c r="C3053" s="27">
        <v>1185732</v>
      </c>
      <c r="D3053" s="28">
        <v>44289</v>
      </c>
      <c r="E3053" s="27" t="s">
        <v>40</v>
      </c>
      <c r="F3053" s="27" t="s">
        <v>115</v>
      </c>
      <c r="G3053" s="27" t="s">
        <v>116</v>
      </c>
      <c r="H3053" s="27" t="s">
        <v>29</v>
      </c>
      <c r="I3053" s="29">
        <v>0.5</v>
      </c>
      <c r="J3053" s="30">
        <v>2250</v>
      </c>
      <c r="K3053" s="31">
        <f t="shared" si="22"/>
        <v>1125</v>
      </c>
      <c r="L3053" s="31">
        <f t="shared" si="23"/>
        <v>450</v>
      </c>
      <c r="M3053" s="32">
        <v>0.4</v>
      </c>
      <c r="O3053" s="37"/>
      <c r="P3053" s="35"/>
      <c r="Q3053" s="33"/>
      <c r="R3053" s="34"/>
    </row>
    <row r="3054" spans="1:18" ht="15.75" customHeight="1">
      <c r="A3054" s="22"/>
      <c r="B3054" s="27" t="s">
        <v>21</v>
      </c>
      <c r="C3054" s="27">
        <v>1185732</v>
      </c>
      <c r="D3054" s="28">
        <v>44320</v>
      </c>
      <c r="E3054" s="27" t="s">
        <v>40</v>
      </c>
      <c r="F3054" s="27" t="s">
        <v>115</v>
      </c>
      <c r="G3054" s="27" t="s">
        <v>116</v>
      </c>
      <c r="H3054" s="27" t="s">
        <v>24</v>
      </c>
      <c r="I3054" s="29">
        <v>0.6</v>
      </c>
      <c r="J3054" s="30">
        <v>4950</v>
      </c>
      <c r="K3054" s="31">
        <f t="shared" si="22"/>
        <v>2970</v>
      </c>
      <c r="L3054" s="31">
        <f t="shared" si="23"/>
        <v>891</v>
      </c>
      <c r="M3054" s="32">
        <v>0.3</v>
      </c>
      <c r="O3054" s="37"/>
      <c r="P3054" s="35"/>
      <c r="Q3054" s="33"/>
      <c r="R3054" s="34"/>
    </row>
    <row r="3055" spans="1:18" ht="15.75" customHeight="1">
      <c r="A3055" s="22"/>
      <c r="B3055" s="27" t="s">
        <v>21</v>
      </c>
      <c r="C3055" s="27">
        <v>1185732</v>
      </c>
      <c r="D3055" s="28">
        <v>44320</v>
      </c>
      <c r="E3055" s="27" t="s">
        <v>40</v>
      </c>
      <c r="F3055" s="27" t="s">
        <v>115</v>
      </c>
      <c r="G3055" s="27" t="s">
        <v>116</v>
      </c>
      <c r="H3055" s="27" t="s">
        <v>25</v>
      </c>
      <c r="I3055" s="29">
        <v>0.4</v>
      </c>
      <c r="J3055" s="30">
        <v>2000</v>
      </c>
      <c r="K3055" s="31">
        <f t="shared" si="22"/>
        <v>800</v>
      </c>
      <c r="L3055" s="31">
        <f t="shared" si="23"/>
        <v>280</v>
      </c>
      <c r="M3055" s="32">
        <v>0.35</v>
      </c>
      <c r="O3055" s="37"/>
      <c r="P3055" s="35"/>
      <c r="Q3055" s="33"/>
      <c r="R3055" s="34"/>
    </row>
    <row r="3056" spans="1:18" ht="15.75" customHeight="1">
      <c r="A3056" s="22"/>
      <c r="B3056" s="27" t="s">
        <v>21</v>
      </c>
      <c r="C3056" s="27">
        <v>1185732</v>
      </c>
      <c r="D3056" s="28">
        <v>44320</v>
      </c>
      <c r="E3056" s="27" t="s">
        <v>40</v>
      </c>
      <c r="F3056" s="27" t="s">
        <v>115</v>
      </c>
      <c r="G3056" s="27" t="s">
        <v>116</v>
      </c>
      <c r="H3056" s="27" t="s">
        <v>26</v>
      </c>
      <c r="I3056" s="29">
        <v>0.35000000000000003</v>
      </c>
      <c r="J3056" s="30">
        <v>1750</v>
      </c>
      <c r="K3056" s="31">
        <f t="shared" si="22"/>
        <v>612.50000000000011</v>
      </c>
      <c r="L3056" s="31">
        <f t="shared" si="23"/>
        <v>183.75000000000003</v>
      </c>
      <c r="M3056" s="32">
        <v>0.3</v>
      </c>
      <c r="O3056" s="37"/>
      <c r="P3056" s="35"/>
      <c r="Q3056" s="33"/>
      <c r="R3056" s="34"/>
    </row>
    <row r="3057" spans="1:18" ht="15.75" customHeight="1">
      <c r="A3057" s="22"/>
      <c r="B3057" s="27" t="s">
        <v>21</v>
      </c>
      <c r="C3057" s="27">
        <v>1185732</v>
      </c>
      <c r="D3057" s="28">
        <v>44320</v>
      </c>
      <c r="E3057" s="27" t="s">
        <v>40</v>
      </c>
      <c r="F3057" s="27" t="s">
        <v>115</v>
      </c>
      <c r="G3057" s="27" t="s">
        <v>116</v>
      </c>
      <c r="H3057" s="27" t="s">
        <v>27</v>
      </c>
      <c r="I3057" s="29">
        <v>0.35000000000000003</v>
      </c>
      <c r="J3057" s="30">
        <v>1500</v>
      </c>
      <c r="K3057" s="31">
        <f t="shared" si="22"/>
        <v>525</v>
      </c>
      <c r="L3057" s="31">
        <f t="shared" si="23"/>
        <v>157.5</v>
      </c>
      <c r="M3057" s="32">
        <v>0.3</v>
      </c>
      <c r="O3057" s="37"/>
      <c r="P3057" s="35"/>
      <c r="Q3057" s="33"/>
      <c r="R3057" s="34"/>
    </row>
    <row r="3058" spans="1:18" ht="15.75" customHeight="1">
      <c r="A3058" s="22"/>
      <c r="B3058" s="27" t="s">
        <v>21</v>
      </c>
      <c r="C3058" s="27">
        <v>1185732</v>
      </c>
      <c r="D3058" s="28">
        <v>44320</v>
      </c>
      <c r="E3058" s="27" t="s">
        <v>40</v>
      </c>
      <c r="F3058" s="27" t="s">
        <v>115</v>
      </c>
      <c r="G3058" s="27" t="s">
        <v>116</v>
      </c>
      <c r="H3058" s="27" t="s">
        <v>28</v>
      </c>
      <c r="I3058" s="29">
        <v>0.44999999999999996</v>
      </c>
      <c r="J3058" s="30">
        <v>1750</v>
      </c>
      <c r="K3058" s="31">
        <f t="shared" si="22"/>
        <v>787.49999999999989</v>
      </c>
      <c r="L3058" s="31">
        <f t="shared" si="23"/>
        <v>393.74999999999994</v>
      </c>
      <c r="M3058" s="32">
        <v>0.5</v>
      </c>
      <c r="O3058" s="37"/>
      <c r="P3058" s="35"/>
      <c r="Q3058" s="33"/>
      <c r="R3058" s="34"/>
    </row>
    <row r="3059" spans="1:18" ht="15.75" customHeight="1">
      <c r="A3059" s="22"/>
      <c r="B3059" s="27" t="s">
        <v>21</v>
      </c>
      <c r="C3059" s="27">
        <v>1185732</v>
      </c>
      <c r="D3059" s="28">
        <v>44320</v>
      </c>
      <c r="E3059" s="27" t="s">
        <v>40</v>
      </c>
      <c r="F3059" s="27" t="s">
        <v>115</v>
      </c>
      <c r="G3059" s="27" t="s">
        <v>116</v>
      </c>
      <c r="H3059" s="27" t="s">
        <v>29</v>
      </c>
      <c r="I3059" s="29">
        <v>0.49999999999999994</v>
      </c>
      <c r="J3059" s="30">
        <v>3000</v>
      </c>
      <c r="K3059" s="31">
        <f t="shared" si="22"/>
        <v>1499.9999999999998</v>
      </c>
      <c r="L3059" s="31">
        <f t="shared" si="23"/>
        <v>599.99999999999989</v>
      </c>
      <c r="M3059" s="32">
        <v>0.4</v>
      </c>
      <c r="O3059" s="37"/>
      <c r="P3059" s="35"/>
      <c r="Q3059" s="33"/>
      <c r="R3059" s="34"/>
    </row>
    <row r="3060" spans="1:18" ht="15.75" customHeight="1">
      <c r="A3060" s="22"/>
      <c r="B3060" s="27" t="s">
        <v>21</v>
      </c>
      <c r="C3060" s="27">
        <v>1185732</v>
      </c>
      <c r="D3060" s="28">
        <v>44350</v>
      </c>
      <c r="E3060" s="27" t="s">
        <v>40</v>
      </c>
      <c r="F3060" s="27" t="s">
        <v>115</v>
      </c>
      <c r="G3060" s="27" t="s">
        <v>116</v>
      </c>
      <c r="H3060" s="27" t="s">
        <v>24</v>
      </c>
      <c r="I3060" s="29">
        <v>0.35000000000000003</v>
      </c>
      <c r="J3060" s="30">
        <v>5500</v>
      </c>
      <c r="K3060" s="31">
        <f t="shared" si="22"/>
        <v>1925.0000000000002</v>
      </c>
      <c r="L3060" s="31">
        <f t="shared" si="23"/>
        <v>577.5</v>
      </c>
      <c r="M3060" s="32">
        <v>0.3</v>
      </c>
      <c r="O3060" s="37"/>
      <c r="P3060" s="35"/>
      <c r="Q3060" s="33"/>
      <c r="R3060" s="34"/>
    </row>
    <row r="3061" spans="1:18" ht="15.75" customHeight="1">
      <c r="A3061" s="22"/>
      <c r="B3061" s="27" t="s">
        <v>21</v>
      </c>
      <c r="C3061" s="27">
        <v>1185732</v>
      </c>
      <c r="D3061" s="28">
        <v>44350</v>
      </c>
      <c r="E3061" s="27" t="s">
        <v>40</v>
      </c>
      <c r="F3061" s="27" t="s">
        <v>115</v>
      </c>
      <c r="G3061" s="27" t="s">
        <v>116</v>
      </c>
      <c r="H3061" s="27" t="s">
        <v>25</v>
      </c>
      <c r="I3061" s="29">
        <v>0.3000000000000001</v>
      </c>
      <c r="J3061" s="30">
        <v>3000</v>
      </c>
      <c r="K3061" s="31">
        <f t="shared" si="22"/>
        <v>900.00000000000034</v>
      </c>
      <c r="L3061" s="31">
        <f t="shared" si="23"/>
        <v>315.00000000000011</v>
      </c>
      <c r="M3061" s="32">
        <v>0.35</v>
      </c>
      <c r="O3061" s="37"/>
      <c r="P3061" s="35"/>
      <c r="Q3061" s="33"/>
      <c r="R3061" s="34"/>
    </row>
    <row r="3062" spans="1:18" ht="15.75" customHeight="1">
      <c r="A3062" s="22"/>
      <c r="B3062" s="27" t="s">
        <v>21</v>
      </c>
      <c r="C3062" s="27">
        <v>1185732</v>
      </c>
      <c r="D3062" s="28">
        <v>44350</v>
      </c>
      <c r="E3062" s="27" t="s">
        <v>40</v>
      </c>
      <c r="F3062" s="27" t="s">
        <v>115</v>
      </c>
      <c r="G3062" s="27" t="s">
        <v>116</v>
      </c>
      <c r="H3062" s="27" t="s">
        <v>26</v>
      </c>
      <c r="I3062" s="29">
        <v>0.25000000000000006</v>
      </c>
      <c r="J3062" s="30">
        <v>2000</v>
      </c>
      <c r="K3062" s="31">
        <f t="shared" si="22"/>
        <v>500.00000000000011</v>
      </c>
      <c r="L3062" s="31">
        <f t="shared" si="23"/>
        <v>150.00000000000003</v>
      </c>
      <c r="M3062" s="32">
        <v>0.3</v>
      </c>
      <c r="O3062" s="37"/>
      <c r="P3062" s="35"/>
      <c r="Q3062" s="33"/>
      <c r="R3062" s="34"/>
    </row>
    <row r="3063" spans="1:18" ht="15.75" customHeight="1">
      <c r="A3063" s="22"/>
      <c r="B3063" s="27" t="s">
        <v>21</v>
      </c>
      <c r="C3063" s="27">
        <v>1185732</v>
      </c>
      <c r="D3063" s="28">
        <v>44350</v>
      </c>
      <c r="E3063" s="27" t="s">
        <v>40</v>
      </c>
      <c r="F3063" s="27" t="s">
        <v>115</v>
      </c>
      <c r="G3063" s="27" t="s">
        <v>116</v>
      </c>
      <c r="H3063" s="27" t="s">
        <v>27</v>
      </c>
      <c r="I3063" s="29">
        <v>0.25000000000000006</v>
      </c>
      <c r="J3063" s="30">
        <v>1750</v>
      </c>
      <c r="K3063" s="31">
        <f t="shared" si="22"/>
        <v>437.50000000000011</v>
      </c>
      <c r="L3063" s="31">
        <f t="shared" si="23"/>
        <v>131.25000000000003</v>
      </c>
      <c r="M3063" s="32">
        <v>0.3</v>
      </c>
      <c r="O3063" s="37"/>
      <c r="P3063" s="35"/>
      <c r="Q3063" s="33"/>
      <c r="R3063" s="34"/>
    </row>
    <row r="3064" spans="1:18" ht="15.75" customHeight="1">
      <c r="A3064" s="22"/>
      <c r="B3064" s="27" t="s">
        <v>21</v>
      </c>
      <c r="C3064" s="27">
        <v>1185732</v>
      </c>
      <c r="D3064" s="28">
        <v>44350</v>
      </c>
      <c r="E3064" s="27" t="s">
        <v>40</v>
      </c>
      <c r="F3064" s="27" t="s">
        <v>115</v>
      </c>
      <c r="G3064" s="27" t="s">
        <v>116</v>
      </c>
      <c r="H3064" s="27" t="s">
        <v>28</v>
      </c>
      <c r="I3064" s="29">
        <v>0.35000000000000003</v>
      </c>
      <c r="J3064" s="30">
        <v>1750</v>
      </c>
      <c r="K3064" s="31">
        <f t="shared" si="22"/>
        <v>612.50000000000011</v>
      </c>
      <c r="L3064" s="31">
        <f t="shared" si="23"/>
        <v>306.25000000000006</v>
      </c>
      <c r="M3064" s="32">
        <v>0.5</v>
      </c>
      <c r="O3064" s="37"/>
      <c r="P3064" s="35"/>
      <c r="Q3064" s="33"/>
      <c r="R3064" s="34"/>
    </row>
    <row r="3065" spans="1:18" ht="15.75" customHeight="1">
      <c r="A3065" s="22"/>
      <c r="B3065" s="27" t="s">
        <v>21</v>
      </c>
      <c r="C3065" s="27">
        <v>1185732</v>
      </c>
      <c r="D3065" s="28">
        <v>44350</v>
      </c>
      <c r="E3065" s="27" t="s">
        <v>40</v>
      </c>
      <c r="F3065" s="27" t="s">
        <v>115</v>
      </c>
      <c r="G3065" s="27" t="s">
        <v>116</v>
      </c>
      <c r="H3065" s="27" t="s">
        <v>29</v>
      </c>
      <c r="I3065" s="29">
        <v>0.55000000000000004</v>
      </c>
      <c r="J3065" s="30">
        <v>3250</v>
      </c>
      <c r="K3065" s="31">
        <f t="shared" si="22"/>
        <v>1787.5000000000002</v>
      </c>
      <c r="L3065" s="31">
        <f t="shared" si="23"/>
        <v>715.00000000000011</v>
      </c>
      <c r="M3065" s="32">
        <v>0.4</v>
      </c>
      <c r="O3065" s="37"/>
      <c r="P3065" s="35"/>
      <c r="Q3065" s="33"/>
      <c r="R3065" s="34"/>
    </row>
    <row r="3066" spans="1:18" ht="15.75" customHeight="1">
      <c r="A3066" s="22"/>
      <c r="B3066" s="27" t="s">
        <v>21</v>
      </c>
      <c r="C3066" s="27">
        <v>1185732</v>
      </c>
      <c r="D3066" s="28">
        <v>44379</v>
      </c>
      <c r="E3066" s="27" t="s">
        <v>40</v>
      </c>
      <c r="F3066" s="27" t="s">
        <v>115</v>
      </c>
      <c r="G3066" s="27" t="s">
        <v>116</v>
      </c>
      <c r="H3066" s="27" t="s">
        <v>24</v>
      </c>
      <c r="I3066" s="29">
        <v>0.5</v>
      </c>
      <c r="J3066" s="30">
        <v>5500</v>
      </c>
      <c r="K3066" s="31">
        <f t="shared" ref="K3066:K3320" si="24">I3066*J3066</f>
        <v>2750</v>
      </c>
      <c r="L3066" s="31">
        <f t="shared" ref="L3066:L3320" si="25">K3066*M3066</f>
        <v>825</v>
      </c>
      <c r="M3066" s="32">
        <v>0.3</v>
      </c>
      <c r="O3066" s="37"/>
      <c r="P3066" s="35"/>
      <c r="Q3066" s="33"/>
      <c r="R3066" s="34"/>
    </row>
    <row r="3067" spans="1:18" ht="15.75" customHeight="1">
      <c r="A3067" s="22"/>
      <c r="B3067" s="27" t="s">
        <v>21</v>
      </c>
      <c r="C3067" s="27">
        <v>1185732</v>
      </c>
      <c r="D3067" s="28">
        <v>44379</v>
      </c>
      <c r="E3067" s="27" t="s">
        <v>40</v>
      </c>
      <c r="F3067" s="27" t="s">
        <v>115</v>
      </c>
      <c r="G3067" s="27" t="s">
        <v>116</v>
      </c>
      <c r="H3067" s="27" t="s">
        <v>25</v>
      </c>
      <c r="I3067" s="29">
        <v>0.45000000000000007</v>
      </c>
      <c r="J3067" s="30">
        <v>3000</v>
      </c>
      <c r="K3067" s="31">
        <f t="shared" si="24"/>
        <v>1350.0000000000002</v>
      </c>
      <c r="L3067" s="31">
        <f t="shared" si="25"/>
        <v>472.50000000000006</v>
      </c>
      <c r="M3067" s="32">
        <v>0.35</v>
      </c>
      <c r="O3067" s="37"/>
      <c r="P3067" s="35"/>
      <c r="Q3067" s="33"/>
      <c r="R3067" s="34"/>
    </row>
    <row r="3068" spans="1:18" ht="15.75" customHeight="1">
      <c r="A3068" s="22"/>
      <c r="B3068" s="27" t="s">
        <v>21</v>
      </c>
      <c r="C3068" s="27">
        <v>1185732</v>
      </c>
      <c r="D3068" s="28">
        <v>44379</v>
      </c>
      <c r="E3068" s="27" t="s">
        <v>40</v>
      </c>
      <c r="F3068" s="27" t="s">
        <v>115</v>
      </c>
      <c r="G3068" s="27" t="s">
        <v>116</v>
      </c>
      <c r="H3068" s="27" t="s">
        <v>26</v>
      </c>
      <c r="I3068" s="29">
        <v>0.4</v>
      </c>
      <c r="J3068" s="30">
        <v>2250</v>
      </c>
      <c r="K3068" s="31">
        <f t="shared" si="24"/>
        <v>900</v>
      </c>
      <c r="L3068" s="31">
        <f t="shared" si="25"/>
        <v>270</v>
      </c>
      <c r="M3068" s="32">
        <v>0.3</v>
      </c>
      <c r="O3068" s="37"/>
      <c r="P3068" s="35"/>
      <c r="Q3068" s="33"/>
      <c r="R3068" s="34"/>
    </row>
    <row r="3069" spans="1:18" ht="15.75" customHeight="1">
      <c r="A3069" s="22"/>
      <c r="B3069" s="27" t="s">
        <v>21</v>
      </c>
      <c r="C3069" s="27">
        <v>1185732</v>
      </c>
      <c r="D3069" s="28">
        <v>44379</v>
      </c>
      <c r="E3069" s="27" t="s">
        <v>40</v>
      </c>
      <c r="F3069" s="27" t="s">
        <v>115</v>
      </c>
      <c r="G3069" s="27" t="s">
        <v>116</v>
      </c>
      <c r="H3069" s="27" t="s">
        <v>27</v>
      </c>
      <c r="I3069" s="29">
        <v>0.4</v>
      </c>
      <c r="J3069" s="30">
        <v>1750</v>
      </c>
      <c r="K3069" s="31">
        <f t="shared" si="24"/>
        <v>700</v>
      </c>
      <c r="L3069" s="31">
        <f t="shared" si="25"/>
        <v>210</v>
      </c>
      <c r="M3069" s="32">
        <v>0.3</v>
      </c>
      <c r="O3069" s="37"/>
      <c r="P3069" s="35"/>
      <c r="Q3069" s="33"/>
      <c r="R3069" s="34"/>
    </row>
    <row r="3070" spans="1:18" ht="15.75" customHeight="1">
      <c r="A3070" s="22"/>
      <c r="B3070" s="27" t="s">
        <v>21</v>
      </c>
      <c r="C3070" s="27">
        <v>1185732</v>
      </c>
      <c r="D3070" s="28">
        <v>44379</v>
      </c>
      <c r="E3070" s="27" t="s">
        <v>40</v>
      </c>
      <c r="F3070" s="27" t="s">
        <v>115</v>
      </c>
      <c r="G3070" s="27" t="s">
        <v>116</v>
      </c>
      <c r="H3070" s="27" t="s">
        <v>28</v>
      </c>
      <c r="I3070" s="29">
        <v>0.5</v>
      </c>
      <c r="J3070" s="30">
        <v>2000</v>
      </c>
      <c r="K3070" s="31">
        <f t="shared" si="24"/>
        <v>1000</v>
      </c>
      <c r="L3070" s="31">
        <f t="shared" si="25"/>
        <v>500</v>
      </c>
      <c r="M3070" s="32">
        <v>0.5</v>
      </c>
      <c r="O3070" s="37"/>
      <c r="P3070" s="35"/>
      <c r="Q3070" s="33"/>
      <c r="R3070" s="34"/>
    </row>
    <row r="3071" spans="1:18" ht="15.75" customHeight="1">
      <c r="A3071" s="22"/>
      <c r="B3071" s="27" t="s">
        <v>21</v>
      </c>
      <c r="C3071" s="27">
        <v>1185732</v>
      </c>
      <c r="D3071" s="28">
        <v>44379</v>
      </c>
      <c r="E3071" s="27" t="s">
        <v>40</v>
      </c>
      <c r="F3071" s="27" t="s">
        <v>115</v>
      </c>
      <c r="G3071" s="27" t="s">
        <v>116</v>
      </c>
      <c r="H3071" s="27" t="s">
        <v>29</v>
      </c>
      <c r="I3071" s="29">
        <v>0.55000000000000004</v>
      </c>
      <c r="J3071" s="30">
        <v>3750</v>
      </c>
      <c r="K3071" s="31">
        <f t="shared" si="24"/>
        <v>2062.5</v>
      </c>
      <c r="L3071" s="31">
        <f t="shared" si="25"/>
        <v>825</v>
      </c>
      <c r="M3071" s="32">
        <v>0.4</v>
      </c>
      <c r="O3071" s="37"/>
      <c r="P3071" s="35"/>
      <c r="Q3071" s="33"/>
      <c r="R3071" s="34"/>
    </row>
    <row r="3072" spans="1:18" ht="15.75" customHeight="1">
      <c r="A3072" s="22"/>
      <c r="B3072" s="27" t="s">
        <v>21</v>
      </c>
      <c r="C3072" s="27">
        <v>1185732</v>
      </c>
      <c r="D3072" s="28">
        <v>44411</v>
      </c>
      <c r="E3072" s="27" t="s">
        <v>40</v>
      </c>
      <c r="F3072" s="27" t="s">
        <v>115</v>
      </c>
      <c r="G3072" s="27" t="s">
        <v>116</v>
      </c>
      <c r="H3072" s="27" t="s">
        <v>24</v>
      </c>
      <c r="I3072" s="29">
        <v>0.5</v>
      </c>
      <c r="J3072" s="30">
        <v>5250</v>
      </c>
      <c r="K3072" s="31">
        <f t="shared" si="24"/>
        <v>2625</v>
      </c>
      <c r="L3072" s="31">
        <f t="shared" si="25"/>
        <v>787.5</v>
      </c>
      <c r="M3072" s="32">
        <v>0.3</v>
      </c>
      <c r="O3072" s="37"/>
      <c r="P3072" s="35"/>
      <c r="Q3072" s="33"/>
      <c r="R3072" s="34"/>
    </row>
    <row r="3073" spans="1:18" ht="15.75" customHeight="1">
      <c r="A3073" s="22"/>
      <c r="B3073" s="27" t="s">
        <v>21</v>
      </c>
      <c r="C3073" s="27">
        <v>1185732</v>
      </c>
      <c r="D3073" s="28">
        <v>44411</v>
      </c>
      <c r="E3073" s="27" t="s">
        <v>40</v>
      </c>
      <c r="F3073" s="27" t="s">
        <v>115</v>
      </c>
      <c r="G3073" s="27" t="s">
        <v>116</v>
      </c>
      <c r="H3073" s="27" t="s">
        <v>25</v>
      </c>
      <c r="I3073" s="29">
        <v>0.45000000000000007</v>
      </c>
      <c r="J3073" s="30">
        <v>3000</v>
      </c>
      <c r="K3073" s="31">
        <f t="shared" si="24"/>
        <v>1350.0000000000002</v>
      </c>
      <c r="L3073" s="31">
        <f t="shared" si="25"/>
        <v>472.50000000000006</v>
      </c>
      <c r="M3073" s="32">
        <v>0.35</v>
      </c>
      <c r="O3073" s="37"/>
      <c r="P3073" s="35"/>
      <c r="Q3073" s="33"/>
      <c r="R3073" s="34"/>
    </row>
    <row r="3074" spans="1:18" ht="15.75" customHeight="1">
      <c r="A3074" s="22"/>
      <c r="B3074" s="27" t="s">
        <v>21</v>
      </c>
      <c r="C3074" s="27">
        <v>1185732</v>
      </c>
      <c r="D3074" s="28">
        <v>44411</v>
      </c>
      <c r="E3074" s="27" t="s">
        <v>40</v>
      </c>
      <c r="F3074" s="27" t="s">
        <v>115</v>
      </c>
      <c r="G3074" s="27" t="s">
        <v>116</v>
      </c>
      <c r="H3074" s="27" t="s">
        <v>26</v>
      </c>
      <c r="I3074" s="29">
        <v>0.4</v>
      </c>
      <c r="J3074" s="30">
        <v>2250</v>
      </c>
      <c r="K3074" s="31">
        <f t="shared" si="24"/>
        <v>900</v>
      </c>
      <c r="L3074" s="31">
        <f t="shared" si="25"/>
        <v>270</v>
      </c>
      <c r="M3074" s="32">
        <v>0.3</v>
      </c>
      <c r="O3074" s="37"/>
      <c r="P3074" s="35"/>
      <c r="Q3074" s="33"/>
      <c r="R3074" s="34"/>
    </row>
    <row r="3075" spans="1:18" ht="15.75" customHeight="1">
      <c r="A3075" s="22"/>
      <c r="B3075" s="27" t="s">
        <v>21</v>
      </c>
      <c r="C3075" s="27">
        <v>1185732</v>
      </c>
      <c r="D3075" s="28">
        <v>44411</v>
      </c>
      <c r="E3075" s="27" t="s">
        <v>40</v>
      </c>
      <c r="F3075" s="27" t="s">
        <v>115</v>
      </c>
      <c r="G3075" s="27" t="s">
        <v>116</v>
      </c>
      <c r="H3075" s="27" t="s">
        <v>27</v>
      </c>
      <c r="I3075" s="29">
        <v>0.4</v>
      </c>
      <c r="J3075" s="30">
        <v>2000</v>
      </c>
      <c r="K3075" s="31">
        <f t="shared" si="24"/>
        <v>800</v>
      </c>
      <c r="L3075" s="31">
        <f t="shared" si="25"/>
        <v>240</v>
      </c>
      <c r="M3075" s="32">
        <v>0.3</v>
      </c>
      <c r="O3075" s="37"/>
      <c r="P3075" s="35"/>
      <c r="Q3075" s="33"/>
      <c r="R3075" s="34"/>
    </row>
    <row r="3076" spans="1:18" ht="15.75" customHeight="1">
      <c r="A3076" s="22"/>
      <c r="B3076" s="27" t="s">
        <v>21</v>
      </c>
      <c r="C3076" s="27">
        <v>1185732</v>
      </c>
      <c r="D3076" s="28">
        <v>44411</v>
      </c>
      <c r="E3076" s="27" t="s">
        <v>40</v>
      </c>
      <c r="F3076" s="27" t="s">
        <v>115</v>
      </c>
      <c r="G3076" s="27" t="s">
        <v>116</v>
      </c>
      <c r="H3076" s="27" t="s">
        <v>28</v>
      </c>
      <c r="I3076" s="29">
        <v>0.5</v>
      </c>
      <c r="J3076" s="30">
        <v>1750</v>
      </c>
      <c r="K3076" s="31">
        <f t="shared" si="24"/>
        <v>875</v>
      </c>
      <c r="L3076" s="31">
        <f t="shared" si="25"/>
        <v>437.5</v>
      </c>
      <c r="M3076" s="32">
        <v>0.5</v>
      </c>
      <c r="O3076" s="37"/>
      <c r="P3076" s="35"/>
      <c r="Q3076" s="33"/>
      <c r="R3076" s="34"/>
    </row>
    <row r="3077" spans="1:18" ht="15.75" customHeight="1">
      <c r="A3077" s="22"/>
      <c r="B3077" s="27" t="s">
        <v>21</v>
      </c>
      <c r="C3077" s="27">
        <v>1185732</v>
      </c>
      <c r="D3077" s="28">
        <v>44411</v>
      </c>
      <c r="E3077" s="27" t="s">
        <v>40</v>
      </c>
      <c r="F3077" s="27" t="s">
        <v>115</v>
      </c>
      <c r="G3077" s="27" t="s">
        <v>116</v>
      </c>
      <c r="H3077" s="27" t="s">
        <v>29</v>
      </c>
      <c r="I3077" s="29">
        <v>0.55000000000000004</v>
      </c>
      <c r="J3077" s="30">
        <v>3500</v>
      </c>
      <c r="K3077" s="31">
        <f t="shared" si="24"/>
        <v>1925.0000000000002</v>
      </c>
      <c r="L3077" s="31">
        <f t="shared" si="25"/>
        <v>770.00000000000011</v>
      </c>
      <c r="M3077" s="32">
        <v>0.4</v>
      </c>
      <c r="O3077" s="37"/>
      <c r="P3077" s="35"/>
      <c r="Q3077" s="33"/>
      <c r="R3077" s="34"/>
    </row>
    <row r="3078" spans="1:18" ht="15.75" customHeight="1">
      <c r="A3078" s="22"/>
      <c r="B3078" s="27" t="s">
        <v>21</v>
      </c>
      <c r="C3078" s="27">
        <v>1185732</v>
      </c>
      <c r="D3078" s="28">
        <v>44443</v>
      </c>
      <c r="E3078" s="27" t="s">
        <v>40</v>
      </c>
      <c r="F3078" s="27" t="s">
        <v>115</v>
      </c>
      <c r="G3078" s="27" t="s">
        <v>116</v>
      </c>
      <c r="H3078" s="27" t="s">
        <v>24</v>
      </c>
      <c r="I3078" s="29">
        <v>0.35000000000000003</v>
      </c>
      <c r="J3078" s="30">
        <v>4750</v>
      </c>
      <c r="K3078" s="31">
        <f t="shared" si="24"/>
        <v>1662.5000000000002</v>
      </c>
      <c r="L3078" s="31">
        <f t="shared" si="25"/>
        <v>498.75000000000006</v>
      </c>
      <c r="M3078" s="32">
        <v>0.3</v>
      </c>
      <c r="O3078" s="37"/>
      <c r="P3078" s="35"/>
      <c r="Q3078" s="33"/>
      <c r="R3078" s="34"/>
    </row>
    <row r="3079" spans="1:18" ht="15.75" customHeight="1">
      <c r="A3079" s="22"/>
      <c r="B3079" s="27" t="s">
        <v>21</v>
      </c>
      <c r="C3079" s="27">
        <v>1185732</v>
      </c>
      <c r="D3079" s="28">
        <v>44443</v>
      </c>
      <c r="E3079" s="27" t="s">
        <v>40</v>
      </c>
      <c r="F3079" s="27" t="s">
        <v>115</v>
      </c>
      <c r="G3079" s="27" t="s">
        <v>116</v>
      </c>
      <c r="H3079" s="27" t="s">
        <v>25</v>
      </c>
      <c r="I3079" s="29">
        <v>0.3000000000000001</v>
      </c>
      <c r="J3079" s="30">
        <v>2500</v>
      </c>
      <c r="K3079" s="31">
        <f t="shared" si="24"/>
        <v>750.00000000000023</v>
      </c>
      <c r="L3079" s="31">
        <f t="shared" si="25"/>
        <v>262.50000000000006</v>
      </c>
      <c r="M3079" s="32">
        <v>0.35</v>
      </c>
      <c r="O3079" s="37"/>
      <c r="P3079" s="35"/>
      <c r="Q3079" s="33"/>
      <c r="R3079" s="34"/>
    </row>
    <row r="3080" spans="1:18" ht="15.75" customHeight="1">
      <c r="A3080" s="22"/>
      <c r="B3080" s="27" t="s">
        <v>21</v>
      </c>
      <c r="C3080" s="27">
        <v>1185732</v>
      </c>
      <c r="D3080" s="28">
        <v>44443</v>
      </c>
      <c r="E3080" s="27" t="s">
        <v>40</v>
      </c>
      <c r="F3080" s="27" t="s">
        <v>115</v>
      </c>
      <c r="G3080" s="27" t="s">
        <v>116</v>
      </c>
      <c r="H3080" s="27" t="s">
        <v>26</v>
      </c>
      <c r="I3080" s="29">
        <v>0.25000000000000006</v>
      </c>
      <c r="J3080" s="30">
        <v>1500</v>
      </c>
      <c r="K3080" s="31">
        <f t="shared" si="24"/>
        <v>375.00000000000006</v>
      </c>
      <c r="L3080" s="31">
        <f t="shared" si="25"/>
        <v>112.50000000000001</v>
      </c>
      <c r="M3080" s="32">
        <v>0.3</v>
      </c>
      <c r="O3080" s="37"/>
      <c r="P3080" s="35"/>
      <c r="Q3080" s="33"/>
      <c r="R3080" s="34"/>
    </row>
    <row r="3081" spans="1:18" ht="15.75" customHeight="1">
      <c r="A3081" s="22"/>
      <c r="B3081" s="27" t="s">
        <v>21</v>
      </c>
      <c r="C3081" s="27">
        <v>1185732</v>
      </c>
      <c r="D3081" s="28">
        <v>44443</v>
      </c>
      <c r="E3081" s="27" t="s">
        <v>40</v>
      </c>
      <c r="F3081" s="27" t="s">
        <v>115</v>
      </c>
      <c r="G3081" s="27" t="s">
        <v>116</v>
      </c>
      <c r="H3081" s="27" t="s">
        <v>27</v>
      </c>
      <c r="I3081" s="29">
        <v>0.25000000000000006</v>
      </c>
      <c r="J3081" s="30">
        <v>1250</v>
      </c>
      <c r="K3081" s="31">
        <f t="shared" si="24"/>
        <v>312.50000000000006</v>
      </c>
      <c r="L3081" s="31">
        <f t="shared" si="25"/>
        <v>93.750000000000014</v>
      </c>
      <c r="M3081" s="32">
        <v>0.3</v>
      </c>
      <c r="O3081" s="37"/>
      <c r="P3081" s="35"/>
      <c r="Q3081" s="33"/>
      <c r="R3081" s="34"/>
    </row>
    <row r="3082" spans="1:18" ht="15.75" customHeight="1">
      <c r="A3082" s="22"/>
      <c r="B3082" s="27" t="s">
        <v>21</v>
      </c>
      <c r="C3082" s="27">
        <v>1185732</v>
      </c>
      <c r="D3082" s="28">
        <v>44443</v>
      </c>
      <c r="E3082" s="27" t="s">
        <v>40</v>
      </c>
      <c r="F3082" s="27" t="s">
        <v>115</v>
      </c>
      <c r="G3082" s="27" t="s">
        <v>116</v>
      </c>
      <c r="H3082" s="27" t="s">
        <v>28</v>
      </c>
      <c r="I3082" s="29">
        <v>0.35000000000000003</v>
      </c>
      <c r="J3082" s="30">
        <v>1250</v>
      </c>
      <c r="K3082" s="31">
        <f t="shared" si="24"/>
        <v>437.50000000000006</v>
      </c>
      <c r="L3082" s="31">
        <f t="shared" si="25"/>
        <v>218.75000000000003</v>
      </c>
      <c r="M3082" s="32">
        <v>0.5</v>
      </c>
      <c r="O3082" s="37"/>
      <c r="P3082" s="35"/>
      <c r="Q3082" s="33"/>
      <c r="R3082" s="34"/>
    </row>
    <row r="3083" spans="1:18" ht="15.75" customHeight="1">
      <c r="A3083" s="22"/>
      <c r="B3083" s="27" t="s">
        <v>21</v>
      </c>
      <c r="C3083" s="27">
        <v>1185732</v>
      </c>
      <c r="D3083" s="28">
        <v>44443</v>
      </c>
      <c r="E3083" s="27" t="s">
        <v>40</v>
      </c>
      <c r="F3083" s="27" t="s">
        <v>115</v>
      </c>
      <c r="G3083" s="27" t="s">
        <v>116</v>
      </c>
      <c r="H3083" s="27" t="s">
        <v>29</v>
      </c>
      <c r="I3083" s="29">
        <v>0.4</v>
      </c>
      <c r="J3083" s="30">
        <v>2000</v>
      </c>
      <c r="K3083" s="31">
        <f t="shared" si="24"/>
        <v>800</v>
      </c>
      <c r="L3083" s="31">
        <f t="shared" si="25"/>
        <v>320</v>
      </c>
      <c r="M3083" s="32">
        <v>0.4</v>
      </c>
      <c r="O3083" s="37"/>
      <c r="P3083" s="35"/>
      <c r="Q3083" s="33"/>
      <c r="R3083" s="34"/>
    </row>
    <row r="3084" spans="1:18" ht="15.75" customHeight="1">
      <c r="A3084" s="22"/>
      <c r="B3084" s="27" t="s">
        <v>21</v>
      </c>
      <c r="C3084" s="27">
        <v>1185732</v>
      </c>
      <c r="D3084" s="28">
        <v>44472</v>
      </c>
      <c r="E3084" s="27" t="s">
        <v>40</v>
      </c>
      <c r="F3084" s="27" t="s">
        <v>115</v>
      </c>
      <c r="G3084" s="27" t="s">
        <v>116</v>
      </c>
      <c r="H3084" s="27" t="s">
        <v>24</v>
      </c>
      <c r="I3084" s="29">
        <v>0.44999999999999996</v>
      </c>
      <c r="J3084" s="30">
        <v>3750</v>
      </c>
      <c r="K3084" s="31">
        <f t="shared" si="24"/>
        <v>1687.4999999999998</v>
      </c>
      <c r="L3084" s="31">
        <f t="shared" si="25"/>
        <v>506.24999999999989</v>
      </c>
      <c r="M3084" s="32">
        <v>0.3</v>
      </c>
      <c r="O3084" s="37"/>
      <c r="P3084" s="35"/>
      <c r="Q3084" s="33"/>
      <c r="R3084" s="34"/>
    </row>
    <row r="3085" spans="1:18" ht="15.75" customHeight="1">
      <c r="A3085" s="22"/>
      <c r="B3085" s="27" t="s">
        <v>21</v>
      </c>
      <c r="C3085" s="27">
        <v>1185732</v>
      </c>
      <c r="D3085" s="28">
        <v>44472</v>
      </c>
      <c r="E3085" s="27" t="s">
        <v>40</v>
      </c>
      <c r="F3085" s="27" t="s">
        <v>115</v>
      </c>
      <c r="G3085" s="27" t="s">
        <v>116</v>
      </c>
      <c r="H3085" s="27" t="s">
        <v>25</v>
      </c>
      <c r="I3085" s="29">
        <v>0.35000000000000003</v>
      </c>
      <c r="J3085" s="30">
        <v>2250</v>
      </c>
      <c r="K3085" s="31">
        <f t="shared" si="24"/>
        <v>787.50000000000011</v>
      </c>
      <c r="L3085" s="31">
        <f t="shared" si="25"/>
        <v>275.625</v>
      </c>
      <c r="M3085" s="32">
        <v>0.35</v>
      </c>
      <c r="O3085" s="37"/>
      <c r="P3085" s="35"/>
      <c r="Q3085" s="33"/>
      <c r="R3085" s="34"/>
    </row>
    <row r="3086" spans="1:18" ht="15.75" customHeight="1">
      <c r="A3086" s="22"/>
      <c r="B3086" s="27" t="s">
        <v>21</v>
      </c>
      <c r="C3086" s="27">
        <v>1185732</v>
      </c>
      <c r="D3086" s="28">
        <v>44472</v>
      </c>
      <c r="E3086" s="27" t="s">
        <v>40</v>
      </c>
      <c r="F3086" s="27" t="s">
        <v>115</v>
      </c>
      <c r="G3086" s="27" t="s">
        <v>116</v>
      </c>
      <c r="H3086" s="27" t="s">
        <v>26</v>
      </c>
      <c r="I3086" s="29">
        <v>0.35000000000000003</v>
      </c>
      <c r="J3086" s="30">
        <v>1250</v>
      </c>
      <c r="K3086" s="31">
        <f t="shared" si="24"/>
        <v>437.50000000000006</v>
      </c>
      <c r="L3086" s="31">
        <f t="shared" si="25"/>
        <v>131.25</v>
      </c>
      <c r="M3086" s="32">
        <v>0.3</v>
      </c>
      <c r="O3086" s="37"/>
      <c r="P3086" s="35"/>
      <c r="Q3086" s="33"/>
      <c r="R3086" s="34"/>
    </row>
    <row r="3087" spans="1:18" ht="15.75" customHeight="1">
      <c r="A3087" s="22"/>
      <c r="B3087" s="27" t="s">
        <v>21</v>
      </c>
      <c r="C3087" s="27">
        <v>1185732</v>
      </c>
      <c r="D3087" s="28">
        <v>44472</v>
      </c>
      <c r="E3087" s="27" t="s">
        <v>40</v>
      </c>
      <c r="F3087" s="27" t="s">
        <v>115</v>
      </c>
      <c r="G3087" s="27" t="s">
        <v>116</v>
      </c>
      <c r="H3087" s="27" t="s">
        <v>27</v>
      </c>
      <c r="I3087" s="29">
        <v>0.35000000000000003</v>
      </c>
      <c r="J3087" s="30">
        <v>1250</v>
      </c>
      <c r="K3087" s="31">
        <f t="shared" si="24"/>
        <v>437.50000000000006</v>
      </c>
      <c r="L3087" s="31">
        <f t="shared" si="25"/>
        <v>131.25</v>
      </c>
      <c r="M3087" s="32">
        <v>0.3</v>
      </c>
      <c r="O3087" s="37"/>
      <c r="P3087" s="35"/>
      <c r="Q3087" s="33"/>
      <c r="R3087" s="34"/>
    </row>
    <row r="3088" spans="1:18" ht="15.75" customHeight="1">
      <c r="A3088" s="22"/>
      <c r="B3088" s="27" t="s">
        <v>21</v>
      </c>
      <c r="C3088" s="27">
        <v>1185732</v>
      </c>
      <c r="D3088" s="28">
        <v>44472</v>
      </c>
      <c r="E3088" s="27" t="s">
        <v>40</v>
      </c>
      <c r="F3088" s="27" t="s">
        <v>115</v>
      </c>
      <c r="G3088" s="27" t="s">
        <v>116</v>
      </c>
      <c r="H3088" s="27" t="s">
        <v>28</v>
      </c>
      <c r="I3088" s="29">
        <v>0.44999999999999996</v>
      </c>
      <c r="J3088" s="30">
        <v>1250</v>
      </c>
      <c r="K3088" s="31">
        <f t="shared" si="24"/>
        <v>562.5</v>
      </c>
      <c r="L3088" s="31">
        <f t="shared" si="25"/>
        <v>281.25</v>
      </c>
      <c r="M3088" s="32">
        <v>0.5</v>
      </c>
      <c r="O3088" s="37"/>
      <c r="P3088" s="35"/>
      <c r="Q3088" s="33"/>
      <c r="R3088" s="34"/>
    </row>
    <row r="3089" spans="1:18" ht="15.75" customHeight="1">
      <c r="A3089" s="22"/>
      <c r="B3089" s="27" t="s">
        <v>21</v>
      </c>
      <c r="C3089" s="27">
        <v>1185732</v>
      </c>
      <c r="D3089" s="28">
        <v>44472</v>
      </c>
      <c r="E3089" s="27" t="s">
        <v>40</v>
      </c>
      <c r="F3089" s="27" t="s">
        <v>115</v>
      </c>
      <c r="G3089" s="27" t="s">
        <v>116</v>
      </c>
      <c r="H3089" s="27" t="s">
        <v>29</v>
      </c>
      <c r="I3089" s="29">
        <v>0.49999999999999983</v>
      </c>
      <c r="J3089" s="30">
        <v>2500</v>
      </c>
      <c r="K3089" s="31">
        <f t="shared" si="24"/>
        <v>1249.9999999999995</v>
      </c>
      <c r="L3089" s="31">
        <f t="shared" si="25"/>
        <v>499.99999999999983</v>
      </c>
      <c r="M3089" s="32">
        <v>0.4</v>
      </c>
      <c r="O3089" s="37"/>
      <c r="P3089" s="35"/>
      <c r="Q3089" s="33"/>
      <c r="R3089" s="34"/>
    </row>
    <row r="3090" spans="1:18" ht="15.75" customHeight="1">
      <c r="A3090" s="22"/>
      <c r="B3090" s="27" t="s">
        <v>21</v>
      </c>
      <c r="C3090" s="27">
        <v>1185732</v>
      </c>
      <c r="D3090" s="28">
        <v>44503</v>
      </c>
      <c r="E3090" s="27" t="s">
        <v>40</v>
      </c>
      <c r="F3090" s="27" t="s">
        <v>115</v>
      </c>
      <c r="G3090" s="27" t="s">
        <v>116</v>
      </c>
      <c r="H3090" s="27" t="s">
        <v>24</v>
      </c>
      <c r="I3090" s="29">
        <v>0.44999999999999996</v>
      </c>
      <c r="J3090" s="30">
        <v>4000</v>
      </c>
      <c r="K3090" s="31">
        <f t="shared" si="24"/>
        <v>1799.9999999999998</v>
      </c>
      <c r="L3090" s="31">
        <f t="shared" si="25"/>
        <v>539.99999999999989</v>
      </c>
      <c r="M3090" s="32">
        <v>0.3</v>
      </c>
      <c r="O3090" s="37"/>
      <c r="P3090" s="35"/>
      <c r="Q3090" s="33"/>
      <c r="R3090" s="34"/>
    </row>
    <row r="3091" spans="1:18" ht="15.75" customHeight="1">
      <c r="A3091" s="22"/>
      <c r="B3091" s="27" t="s">
        <v>21</v>
      </c>
      <c r="C3091" s="27">
        <v>1185732</v>
      </c>
      <c r="D3091" s="28">
        <v>44503</v>
      </c>
      <c r="E3091" s="27" t="s">
        <v>40</v>
      </c>
      <c r="F3091" s="27" t="s">
        <v>115</v>
      </c>
      <c r="G3091" s="27" t="s">
        <v>116</v>
      </c>
      <c r="H3091" s="27" t="s">
        <v>25</v>
      </c>
      <c r="I3091" s="29">
        <v>0.35000000000000003</v>
      </c>
      <c r="J3091" s="30">
        <v>3000</v>
      </c>
      <c r="K3091" s="31">
        <f t="shared" si="24"/>
        <v>1050</v>
      </c>
      <c r="L3091" s="31">
        <f t="shared" si="25"/>
        <v>367.5</v>
      </c>
      <c r="M3091" s="32">
        <v>0.35</v>
      </c>
      <c r="O3091" s="37"/>
      <c r="P3091" s="35"/>
      <c r="Q3091" s="33"/>
      <c r="R3091" s="34"/>
    </row>
    <row r="3092" spans="1:18" ht="15.75" customHeight="1">
      <c r="A3092" s="22"/>
      <c r="B3092" s="27" t="s">
        <v>21</v>
      </c>
      <c r="C3092" s="27">
        <v>1185732</v>
      </c>
      <c r="D3092" s="28">
        <v>44503</v>
      </c>
      <c r="E3092" s="27" t="s">
        <v>40</v>
      </c>
      <c r="F3092" s="27" t="s">
        <v>115</v>
      </c>
      <c r="G3092" s="27" t="s">
        <v>116</v>
      </c>
      <c r="H3092" s="27" t="s">
        <v>26</v>
      </c>
      <c r="I3092" s="29">
        <v>0.35000000000000003</v>
      </c>
      <c r="J3092" s="30">
        <v>2450</v>
      </c>
      <c r="K3092" s="31">
        <f t="shared" si="24"/>
        <v>857.50000000000011</v>
      </c>
      <c r="L3092" s="31">
        <f t="shared" si="25"/>
        <v>257.25</v>
      </c>
      <c r="M3092" s="32">
        <v>0.3</v>
      </c>
      <c r="O3092" s="37"/>
      <c r="P3092" s="35"/>
      <c r="Q3092" s="33"/>
      <c r="R3092" s="34"/>
    </row>
    <row r="3093" spans="1:18" ht="15.75" customHeight="1">
      <c r="A3093" s="22"/>
      <c r="B3093" s="27" t="s">
        <v>21</v>
      </c>
      <c r="C3093" s="27">
        <v>1185732</v>
      </c>
      <c r="D3093" s="28">
        <v>44503</v>
      </c>
      <c r="E3093" s="27" t="s">
        <v>40</v>
      </c>
      <c r="F3093" s="27" t="s">
        <v>115</v>
      </c>
      <c r="G3093" s="27" t="s">
        <v>116</v>
      </c>
      <c r="H3093" s="27" t="s">
        <v>27</v>
      </c>
      <c r="I3093" s="29">
        <v>0.35000000000000003</v>
      </c>
      <c r="J3093" s="30">
        <v>2250</v>
      </c>
      <c r="K3093" s="31">
        <f t="shared" si="24"/>
        <v>787.50000000000011</v>
      </c>
      <c r="L3093" s="31">
        <f t="shared" si="25"/>
        <v>236.25000000000003</v>
      </c>
      <c r="M3093" s="32">
        <v>0.3</v>
      </c>
      <c r="O3093" s="37"/>
      <c r="P3093" s="35"/>
      <c r="Q3093" s="33"/>
      <c r="R3093" s="34"/>
    </row>
    <row r="3094" spans="1:18" ht="15.75" customHeight="1">
      <c r="A3094" s="22"/>
      <c r="B3094" s="27" t="s">
        <v>21</v>
      </c>
      <c r="C3094" s="27">
        <v>1185732</v>
      </c>
      <c r="D3094" s="28">
        <v>44503</v>
      </c>
      <c r="E3094" s="27" t="s">
        <v>40</v>
      </c>
      <c r="F3094" s="27" t="s">
        <v>115</v>
      </c>
      <c r="G3094" s="27" t="s">
        <v>116</v>
      </c>
      <c r="H3094" s="27" t="s">
        <v>28</v>
      </c>
      <c r="I3094" s="29">
        <v>0.6</v>
      </c>
      <c r="J3094" s="30">
        <v>2000</v>
      </c>
      <c r="K3094" s="31">
        <f t="shared" si="24"/>
        <v>1200</v>
      </c>
      <c r="L3094" s="31">
        <f t="shared" si="25"/>
        <v>600</v>
      </c>
      <c r="M3094" s="32">
        <v>0.5</v>
      </c>
      <c r="O3094" s="37"/>
      <c r="P3094" s="35"/>
      <c r="Q3094" s="33"/>
      <c r="R3094" s="34"/>
    </row>
    <row r="3095" spans="1:18" ht="15.75" customHeight="1">
      <c r="A3095" s="22"/>
      <c r="B3095" s="27" t="s">
        <v>21</v>
      </c>
      <c r="C3095" s="27">
        <v>1185732</v>
      </c>
      <c r="D3095" s="28">
        <v>44503</v>
      </c>
      <c r="E3095" s="27" t="s">
        <v>40</v>
      </c>
      <c r="F3095" s="27" t="s">
        <v>115</v>
      </c>
      <c r="G3095" s="27" t="s">
        <v>116</v>
      </c>
      <c r="H3095" s="27" t="s">
        <v>29</v>
      </c>
      <c r="I3095" s="29">
        <v>0.64999999999999991</v>
      </c>
      <c r="J3095" s="30">
        <v>3000</v>
      </c>
      <c r="K3095" s="31">
        <f t="shared" si="24"/>
        <v>1949.9999999999998</v>
      </c>
      <c r="L3095" s="31">
        <f t="shared" si="25"/>
        <v>780</v>
      </c>
      <c r="M3095" s="32">
        <v>0.4</v>
      </c>
      <c r="O3095" s="37"/>
      <c r="P3095" s="35"/>
      <c r="Q3095" s="33"/>
      <c r="R3095" s="34"/>
    </row>
    <row r="3096" spans="1:18" ht="15.75" customHeight="1">
      <c r="A3096" s="22"/>
      <c r="B3096" s="27" t="s">
        <v>21</v>
      </c>
      <c r="C3096" s="27">
        <v>1185732</v>
      </c>
      <c r="D3096" s="28">
        <v>44532</v>
      </c>
      <c r="E3096" s="27" t="s">
        <v>40</v>
      </c>
      <c r="F3096" s="27" t="s">
        <v>115</v>
      </c>
      <c r="G3096" s="27" t="s">
        <v>116</v>
      </c>
      <c r="H3096" s="27" t="s">
        <v>24</v>
      </c>
      <c r="I3096" s="29">
        <v>0.6</v>
      </c>
      <c r="J3096" s="30">
        <v>5500</v>
      </c>
      <c r="K3096" s="31">
        <f t="shared" si="24"/>
        <v>3300</v>
      </c>
      <c r="L3096" s="31">
        <f t="shared" si="25"/>
        <v>990</v>
      </c>
      <c r="M3096" s="32">
        <v>0.3</v>
      </c>
      <c r="O3096" s="37"/>
      <c r="P3096" s="35"/>
      <c r="Q3096" s="33"/>
      <c r="R3096" s="34"/>
    </row>
    <row r="3097" spans="1:18" ht="15.75" customHeight="1">
      <c r="A3097" s="22"/>
      <c r="B3097" s="27" t="s">
        <v>21</v>
      </c>
      <c r="C3097" s="27">
        <v>1185732</v>
      </c>
      <c r="D3097" s="28">
        <v>44532</v>
      </c>
      <c r="E3097" s="27" t="s">
        <v>40</v>
      </c>
      <c r="F3097" s="27" t="s">
        <v>115</v>
      </c>
      <c r="G3097" s="27" t="s">
        <v>116</v>
      </c>
      <c r="H3097" s="27" t="s">
        <v>25</v>
      </c>
      <c r="I3097" s="29">
        <v>0.5</v>
      </c>
      <c r="J3097" s="30">
        <v>3500</v>
      </c>
      <c r="K3097" s="31">
        <f t="shared" si="24"/>
        <v>1750</v>
      </c>
      <c r="L3097" s="31">
        <f t="shared" si="25"/>
        <v>612.5</v>
      </c>
      <c r="M3097" s="32">
        <v>0.35</v>
      </c>
      <c r="O3097" s="37"/>
      <c r="P3097" s="35"/>
      <c r="Q3097" s="33"/>
      <c r="R3097" s="34"/>
    </row>
    <row r="3098" spans="1:18" ht="15.75" customHeight="1">
      <c r="A3098" s="22"/>
      <c r="B3098" s="27" t="s">
        <v>21</v>
      </c>
      <c r="C3098" s="27">
        <v>1185732</v>
      </c>
      <c r="D3098" s="28">
        <v>44532</v>
      </c>
      <c r="E3098" s="27" t="s">
        <v>40</v>
      </c>
      <c r="F3098" s="27" t="s">
        <v>115</v>
      </c>
      <c r="G3098" s="27" t="s">
        <v>116</v>
      </c>
      <c r="H3098" s="27" t="s">
        <v>26</v>
      </c>
      <c r="I3098" s="29">
        <v>0.5</v>
      </c>
      <c r="J3098" s="30">
        <v>3000</v>
      </c>
      <c r="K3098" s="31">
        <f t="shared" si="24"/>
        <v>1500</v>
      </c>
      <c r="L3098" s="31">
        <f t="shared" si="25"/>
        <v>450</v>
      </c>
      <c r="M3098" s="32">
        <v>0.3</v>
      </c>
      <c r="O3098" s="37"/>
      <c r="P3098" s="35"/>
      <c r="Q3098" s="33"/>
      <c r="R3098" s="34"/>
    </row>
    <row r="3099" spans="1:18" ht="15.75" customHeight="1">
      <c r="A3099" s="22"/>
      <c r="B3099" s="27" t="s">
        <v>21</v>
      </c>
      <c r="C3099" s="27">
        <v>1185732</v>
      </c>
      <c r="D3099" s="28">
        <v>44532</v>
      </c>
      <c r="E3099" s="27" t="s">
        <v>40</v>
      </c>
      <c r="F3099" s="27" t="s">
        <v>115</v>
      </c>
      <c r="G3099" s="27" t="s">
        <v>116</v>
      </c>
      <c r="H3099" s="27" t="s">
        <v>27</v>
      </c>
      <c r="I3099" s="29">
        <v>0.5</v>
      </c>
      <c r="J3099" s="30">
        <v>2500</v>
      </c>
      <c r="K3099" s="31">
        <f t="shared" si="24"/>
        <v>1250</v>
      </c>
      <c r="L3099" s="31">
        <f t="shared" si="25"/>
        <v>375</v>
      </c>
      <c r="M3099" s="32">
        <v>0.3</v>
      </c>
      <c r="O3099" s="37"/>
      <c r="P3099" s="35"/>
      <c r="Q3099" s="33"/>
      <c r="R3099" s="34"/>
    </row>
    <row r="3100" spans="1:18" ht="15.75" customHeight="1">
      <c r="A3100" s="22"/>
      <c r="B3100" s="27" t="s">
        <v>21</v>
      </c>
      <c r="C3100" s="27">
        <v>1185732</v>
      </c>
      <c r="D3100" s="28">
        <v>44532</v>
      </c>
      <c r="E3100" s="27" t="s">
        <v>40</v>
      </c>
      <c r="F3100" s="27" t="s">
        <v>115</v>
      </c>
      <c r="G3100" s="27" t="s">
        <v>116</v>
      </c>
      <c r="H3100" s="27" t="s">
        <v>28</v>
      </c>
      <c r="I3100" s="29">
        <v>0.6</v>
      </c>
      <c r="J3100" s="30">
        <v>2500</v>
      </c>
      <c r="K3100" s="31">
        <f t="shared" si="24"/>
        <v>1500</v>
      </c>
      <c r="L3100" s="31">
        <f t="shared" si="25"/>
        <v>750</v>
      </c>
      <c r="M3100" s="32">
        <v>0.5</v>
      </c>
      <c r="O3100" s="37"/>
      <c r="P3100" s="35"/>
      <c r="Q3100" s="33"/>
      <c r="R3100" s="34"/>
    </row>
    <row r="3101" spans="1:18" ht="15.75" customHeight="1">
      <c r="A3101" s="22"/>
      <c r="B3101" s="27" t="s">
        <v>21</v>
      </c>
      <c r="C3101" s="27">
        <v>1185732</v>
      </c>
      <c r="D3101" s="28">
        <v>44532</v>
      </c>
      <c r="E3101" s="27" t="s">
        <v>40</v>
      </c>
      <c r="F3101" s="27" t="s">
        <v>115</v>
      </c>
      <c r="G3101" s="27" t="s">
        <v>116</v>
      </c>
      <c r="H3101" s="27" t="s">
        <v>29</v>
      </c>
      <c r="I3101" s="29">
        <v>0.64999999999999991</v>
      </c>
      <c r="J3101" s="30">
        <v>3500</v>
      </c>
      <c r="K3101" s="31">
        <f t="shared" si="24"/>
        <v>2274.9999999999995</v>
      </c>
      <c r="L3101" s="31">
        <f t="shared" si="25"/>
        <v>909.99999999999989</v>
      </c>
      <c r="M3101" s="32">
        <v>0.4</v>
      </c>
      <c r="O3101" s="37"/>
      <c r="P3101" s="35"/>
      <c r="Q3101" s="33"/>
      <c r="R3101" s="34"/>
    </row>
    <row r="3102" spans="1:18" ht="15.75" customHeight="1">
      <c r="A3102" s="22" t="s">
        <v>46</v>
      </c>
      <c r="B3102" s="27" t="s">
        <v>21</v>
      </c>
      <c r="C3102" s="27">
        <v>1185732</v>
      </c>
      <c r="D3102" s="28">
        <v>44206</v>
      </c>
      <c r="E3102" s="27" t="s">
        <v>40</v>
      </c>
      <c r="F3102" s="27" t="s">
        <v>117</v>
      </c>
      <c r="G3102" s="27" t="s">
        <v>118</v>
      </c>
      <c r="H3102" s="27" t="s">
        <v>24</v>
      </c>
      <c r="I3102" s="29">
        <v>0.35000000000000003</v>
      </c>
      <c r="J3102" s="30">
        <v>5000</v>
      </c>
      <c r="K3102" s="31">
        <f t="shared" si="24"/>
        <v>1750.0000000000002</v>
      </c>
      <c r="L3102" s="31">
        <f t="shared" si="25"/>
        <v>700.00000000000011</v>
      </c>
      <c r="M3102" s="32">
        <v>0.4</v>
      </c>
      <c r="O3102" s="37"/>
      <c r="P3102" s="35"/>
      <c r="Q3102" s="33"/>
      <c r="R3102" s="34"/>
    </row>
    <row r="3103" spans="1:18" ht="15.75" customHeight="1">
      <c r="A3103" s="22"/>
      <c r="B3103" s="27" t="s">
        <v>21</v>
      </c>
      <c r="C3103" s="27">
        <v>1185732</v>
      </c>
      <c r="D3103" s="28">
        <v>44206</v>
      </c>
      <c r="E3103" s="27" t="s">
        <v>40</v>
      </c>
      <c r="F3103" s="27" t="s">
        <v>117</v>
      </c>
      <c r="G3103" s="27" t="s">
        <v>118</v>
      </c>
      <c r="H3103" s="27" t="s">
        <v>25</v>
      </c>
      <c r="I3103" s="29">
        <v>0.35000000000000003</v>
      </c>
      <c r="J3103" s="30">
        <v>3000</v>
      </c>
      <c r="K3103" s="31">
        <f t="shared" si="24"/>
        <v>1050</v>
      </c>
      <c r="L3103" s="31">
        <f t="shared" si="25"/>
        <v>420</v>
      </c>
      <c r="M3103" s="32">
        <v>0.4</v>
      </c>
      <c r="O3103" s="37"/>
      <c r="P3103" s="35"/>
      <c r="Q3103" s="33"/>
      <c r="R3103" s="34"/>
    </row>
    <row r="3104" spans="1:18" ht="15.75" customHeight="1">
      <c r="A3104" s="22"/>
      <c r="B3104" s="27" t="s">
        <v>21</v>
      </c>
      <c r="C3104" s="27">
        <v>1185732</v>
      </c>
      <c r="D3104" s="28">
        <v>44206</v>
      </c>
      <c r="E3104" s="27" t="s">
        <v>40</v>
      </c>
      <c r="F3104" s="27" t="s">
        <v>117</v>
      </c>
      <c r="G3104" s="27" t="s">
        <v>118</v>
      </c>
      <c r="H3104" s="27" t="s">
        <v>26</v>
      </c>
      <c r="I3104" s="29">
        <v>0.25000000000000006</v>
      </c>
      <c r="J3104" s="30">
        <v>3000</v>
      </c>
      <c r="K3104" s="31">
        <f t="shared" si="24"/>
        <v>750.00000000000011</v>
      </c>
      <c r="L3104" s="31">
        <f t="shared" si="25"/>
        <v>262.5</v>
      </c>
      <c r="M3104" s="32">
        <v>0.35</v>
      </c>
      <c r="O3104" s="37"/>
      <c r="P3104" s="35"/>
      <c r="Q3104" s="33"/>
      <c r="R3104" s="34"/>
    </row>
    <row r="3105" spans="1:18" ht="15.75" customHeight="1">
      <c r="A3105" s="22"/>
      <c r="B3105" s="27" t="s">
        <v>21</v>
      </c>
      <c r="C3105" s="27">
        <v>1185732</v>
      </c>
      <c r="D3105" s="28">
        <v>44206</v>
      </c>
      <c r="E3105" s="27" t="s">
        <v>40</v>
      </c>
      <c r="F3105" s="27" t="s">
        <v>117</v>
      </c>
      <c r="G3105" s="27" t="s">
        <v>118</v>
      </c>
      <c r="H3105" s="27" t="s">
        <v>27</v>
      </c>
      <c r="I3105" s="29">
        <v>0.30000000000000004</v>
      </c>
      <c r="J3105" s="30">
        <v>1500</v>
      </c>
      <c r="K3105" s="31">
        <f t="shared" si="24"/>
        <v>450.00000000000006</v>
      </c>
      <c r="L3105" s="31">
        <f t="shared" si="25"/>
        <v>157.5</v>
      </c>
      <c r="M3105" s="32">
        <v>0.35</v>
      </c>
      <c r="O3105" s="37"/>
      <c r="P3105" s="35"/>
      <c r="Q3105" s="33"/>
      <c r="R3105" s="34"/>
    </row>
    <row r="3106" spans="1:18" ht="15.75" customHeight="1">
      <c r="A3106" s="22"/>
      <c r="B3106" s="27" t="s">
        <v>21</v>
      </c>
      <c r="C3106" s="27">
        <v>1185732</v>
      </c>
      <c r="D3106" s="28">
        <v>44206</v>
      </c>
      <c r="E3106" s="27" t="s">
        <v>40</v>
      </c>
      <c r="F3106" s="27" t="s">
        <v>117</v>
      </c>
      <c r="G3106" s="27" t="s">
        <v>118</v>
      </c>
      <c r="H3106" s="27" t="s">
        <v>28</v>
      </c>
      <c r="I3106" s="29">
        <v>0.44999999999999996</v>
      </c>
      <c r="J3106" s="30">
        <v>2000</v>
      </c>
      <c r="K3106" s="31">
        <f t="shared" si="24"/>
        <v>899.99999999999989</v>
      </c>
      <c r="L3106" s="31">
        <f t="shared" si="25"/>
        <v>269.99999999999994</v>
      </c>
      <c r="M3106" s="32">
        <v>0.3</v>
      </c>
      <c r="O3106" s="37"/>
      <c r="P3106" s="35"/>
      <c r="Q3106" s="33"/>
      <c r="R3106" s="34"/>
    </row>
    <row r="3107" spans="1:18" ht="15.75" customHeight="1">
      <c r="A3107" s="22"/>
      <c r="B3107" s="27" t="s">
        <v>21</v>
      </c>
      <c r="C3107" s="27">
        <v>1185732</v>
      </c>
      <c r="D3107" s="28">
        <v>44206</v>
      </c>
      <c r="E3107" s="27" t="s">
        <v>40</v>
      </c>
      <c r="F3107" s="27" t="s">
        <v>117</v>
      </c>
      <c r="G3107" s="27" t="s">
        <v>118</v>
      </c>
      <c r="H3107" s="27" t="s">
        <v>29</v>
      </c>
      <c r="I3107" s="29">
        <v>0.35000000000000003</v>
      </c>
      <c r="J3107" s="30">
        <v>3000</v>
      </c>
      <c r="K3107" s="31">
        <f t="shared" si="24"/>
        <v>1050</v>
      </c>
      <c r="L3107" s="31">
        <f t="shared" si="25"/>
        <v>420</v>
      </c>
      <c r="M3107" s="32">
        <v>0.4</v>
      </c>
      <c r="O3107" s="37"/>
      <c r="P3107" s="35"/>
      <c r="Q3107" s="33"/>
      <c r="R3107" s="34"/>
    </row>
    <row r="3108" spans="1:18" ht="15.75" customHeight="1">
      <c r="A3108" s="22"/>
      <c r="B3108" s="27" t="s">
        <v>21</v>
      </c>
      <c r="C3108" s="27">
        <v>1185732</v>
      </c>
      <c r="D3108" s="28">
        <v>44237</v>
      </c>
      <c r="E3108" s="27" t="s">
        <v>40</v>
      </c>
      <c r="F3108" s="27" t="s">
        <v>117</v>
      </c>
      <c r="G3108" s="27" t="s">
        <v>118</v>
      </c>
      <c r="H3108" s="27" t="s">
        <v>24</v>
      </c>
      <c r="I3108" s="29">
        <v>0.35000000000000003</v>
      </c>
      <c r="J3108" s="30">
        <v>5500</v>
      </c>
      <c r="K3108" s="31">
        <f t="shared" si="24"/>
        <v>1925.0000000000002</v>
      </c>
      <c r="L3108" s="31">
        <f t="shared" si="25"/>
        <v>770.00000000000011</v>
      </c>
      <c r="M3108" s="32">
        <v>0.4</v>
      </c>
      <c r="O3108" s="37"/>
      <c r="P3108" s="35"/>
      <c r="Q3108" s="33"/>
      <c r="R3108" s="34"/>
    </row>
    <row r="3109" spans="1:18" ht="15.75" customHeight="1">
      <c r="A3109" s="22"/>
      <c r="B3109" s="27" t="s">
        <v>21</v>
      </c>
      <c r="C3109" s="27">
        <v>1185732</v>
      </c>
      <c r="D3109" s="28">
        <v>44237</v>
      </c>
      <c r="E3109" s="27" t="s">
        <v>40</v>
      </c>
      <c r="F3109" s="27" t="s">
        <v>117</v>
      </c>
      <c r="G3109" s="27" t="s">
        <v>118</v>
      </c>
      <c r="H3109" s="27" t="s">
        <v>25</v>
      </c>
      <c r="I3109" s="29">
        <v>0.35000000000000003</v>
      </c>
      <c r="J3109" s="30">
        <v>2000</v>
      </c>
      <c r="K3109" s="31">
        <f t="shared" si="24"/>
        <v>700.00000000000011</v>
      </c>
      <c r="L3109" s="31">
        <f t="shared" si="25"/>
        <v>280.00000000000006</v>
      </c>
      <c r="M3109" s="32">
        <v>0.4</v>
      </c>
      <c r="O3109" s="37"/>
      <c r="P3109" s="35"/>
      <c r="Q3109" s="33"/>
      <c r="R3109" s="34"/>
    </row>
    <row r="3110" spans="1:18" ht="15.75" customHeight="1">
      <c r="A3110" s="22"/>
      <c r="B3110" s="27" t="s">
        <v>21</v>
      </c>
      <c r="C3110" s="27">
        <v>1185732</v>
      </c>
      <c r="D3110" s="28">
        <v>44237</v>
      </c>
      <c r="E3110" s="27" t="s">
        <v>40</v>
      </c>
      <c r="F3110" s="27" t="s">
        <v>117</v>
      </c>
      <c r="G3110" s="27" t="s">
        <v>118</v>
      </c>
      <c r="H3110" s="27" t="s">
        <v>26</v>
      </c>
      <c r="I3110" s="29">
        <v>0.25000000000000006</v>
      </c>
      <c r="J3110" s="30">
        <v>2500</v>
      </c>
      <c r="K3110" s="31">
        <f t="shared" si="24"/>
        <v>625.00000000000011</v>
      </c>
      <c r="L3110" s="31">
        <f t="shared" si="25"/>
        <v>218.75000000000003</v>
      </c>
      <c r="M3110" s="32">
        <v>0.35</v>
      </c>
      <c r="O3110" s="37"/>
      <c r="P3110" s="35"/>
      <c r="Q3110" s="33"/>
      <c r="R3110" s="34"/>
    </row>
    <row r="3111" spans="1:18" ht="15.75" customHeight="1">
      <c r="A3111" s="22"/>
      <c r="B3111" s="27" t="s">
        <v>21</v>
      </c>
      <c r="C3111" s="27">
        <v>1185732</v>
      </c>
      <c r="D3111" s="28">
        <v>44237</v>
      </c>
      <c r="E3111" s="27" t="s">
        <v>40</v>
      </c>
      <c r="F3111" s="27" t="s">
        <v>117</v>
      </c>
      <c r="G3111" s="27" t="s">
        <v>118</v>
      </c>
      <c r="H3111" s="27" t="s">
        <v>27</v>
      </c>
      <c r="I3111" s="29">
        <v>0.30000000000000004</v>
      </c>
      <c r="J3111" s="30">
        <v>1250</v>
      </c>
      <c r="K3111" s="31">
        <f t="shared" si="24"/>
        <v>375.00000000000006</v>
      </c>
      <c r="L3111" s="31">
        <f t="shared" si="25"/>
        <v>131.25</v>
      </c>
      <c r="M3111" s="32">
        <v>0.35</v>
      </c>
      <c r="O3111" s="37"/>
      <c r="P3111" s="35"/>
      <c r="Q3111" s="33"/>
      <c r="R3111" s="34"/>
    </row>
    <row r="3112" spans="1:18" ht="15.75" customHeight="1">
      <c r="A3112" s="22"/>
      <c r="B3112" s="27" t="s">
        <v>21</v>
      </c>
      <c r="C3112" s="27">
        <v>1185732</v>
      </c>
      <c r="D3112" s="28">
        <v>44237</v>
      </c>
      <c r="E3112" s="27" t="s">
        <v>40</v>
      </c>
      <c r="F3112" s="27" t="s">
        <v>117</v>
      </c>
      <c r="G3112" s="27" t="s">
        <v>118</v>
      </c>
      <c r="H3112" s="27" t="s">
        <v>28</v>
      </c>
      <c r="I3112" s="29">
        <v>0.44999999999999996</v>
      </c>
      <c r="J3112" s="30">
        <v>2000</v>
      </c>
      <c r="K3112" s="31">
        <f t="shared" si="24"/>
        <v>899.99999999999989</v>
      </c>
      <c r="L3112" s="31">
        <f t="shared" si="25"/>
        <v>269.99999999999994</v>
      </c>
      <c r="M3112" s="32">
        <v>0.3</v>
      </c>
      <c r="O3112" s="37"/>
      <c r="P3112" s="35"/>
      <c r="Q3112" s="33"/>
      <c r="R3112" s="34"/>
    </row>
    <row r="3113" spans="1:18" ht="15.75" customHeight="1">
      <c r="A3113" s="22"/>
      <c r="B3113" s="27" t="s">
        <v>21</v>
      </c>
      <c r="C3113" s="27">
        <v>1185732</v>
      </c>
      <c r="D3113" s="28">
        <v>44237</v>
      </c>
      <c r="E3113" s="27" t="s">
        <v>40</v>
      </c>
      <c r="F3113" s="27" t="s">
        <v>117</v>
      </c>
      <c r="G3113" s="27" t="s">
        <v>118</v>
      </c>
      <c r="H3113" s="27" t="s">
        <v>29</v>
      </c>
      <c r="I3113" s="29">
        <v>0.19999999999999996</v>
      </c>
      <c r="J3113" s="30">
        <v>3000</v>
      </c>
      <c r="K3113" s="31">
        <f t="shared" si="24"/>
        <v>599.99999999999989</v>
      </c>
      <c r="L3113" s="31">
        <f t="shared" si="25"/>
        <v>239.99999999999997</v>
      </c>
      <c r="M3113" s="32">
        <v>0.4</v>
      </c>
      <c r="O3113" s="37"/>
      <c r="P3113" s="35"/>
      <c r="Q3113" s="33"/>
      <c r="R3113" s="34"/>
    </row>
    <row r="3114" spans="1:18" ht="15.75" customHeight="1">
      <c r="A3114" s="22"/>
      <c r="B3114" s="27" t="s">
        <v>21</v>
      </c>
      <c r="C3114" s="27">
        <v>1185732</v>
      </c>
      <c r="D3114" s="28">
        <v>44264</v>
      </c>
      <c r="E3114" s="27" t="s">
        <v>40</v>
      </c>
      <c r="F3114" s="27" t="s">
        <v>117</v>
      </c>
      <c r="G3114" s="27" t="s">
        <v>118</v>
      </c>
      <c r="H3114" s="27" t="s">
        <v>24</v>
      </c>
      <c r="I3114" s="29">
        <v>0.25000000000000006</v>
      </c>
      <c r="J3114" s="30">
        <v>5200</v>
      </c>
      <c r="K3114" s="31">
        <f t="shared" si="24"/>
        <v>1300.0000000000002</v>
      </c>
      <c r="L3114" s="31">
        <f t="shared" si="25"/>
        <v>520.00000000000011</v>
      </c>
      <c r="M3114" s="32">
        <v>0.4</v>
      </c>
      <c r="O3114" s="37"/>
      <c r="P3114" s="35"/>
      <c r="Q3114" s="33"/>
      <c r="R3114" s="34"/>
    </row>
    <row r="3115" spans="1:18" ht="15.75" customHeight="1">
      <c r="A3115" s="22"/>
      <c r="B3115" s="27" t="s">
        <v>21</v>
      </c>
      <c r="C3115" s="27">
        <v>1185732</v>
      </c>
      <c r="D3115" s="28">
        <v>44264</v>
      </c>
      <c r="E3115" s="27" t="s">
        <v>40</v>
      </c>
      <c r="F3115" s="27" t="s">
        <v>117</v>
      </c>
      <c r="G3115" s="27" t="s">
        <v>118</v>
      </c>
      <c r="H3115" s="27" t="s">
        <v>25</v>
      </c>
      <c r="I3115" s="29">
        <v>0.25000000000000006</v>
      </c>
      <c r="J3115" s="30">
        <v>2250</v>
      </c>
      <c r="K3115" s="31">
        <f t="shared" si="24"/>
        <v>562.50000000000011</v>
      </c>
      <c r="L3115" s="31">
        <f t="shared" si="25"/>
        <v>225.00000000000006</v>
      </c>
      <c r="M3115" s="32">
        <v>0.4</v>
      </c>
      <c r="O3115" s="37"/>
      <c r="P3115" s="35"/>
      <c r="Q3115" s="33"/>
      <c r="R3115" s="34"/>
    </row>
    <row r="3116" spans="1:18" ht="15.75" customHeight="1">
      <c r="A3116" s="22"/>
      <c r="B3116" s="27" t="s">
        <v>21</v>
      </c>
      <c r="C3116" s="27">
        <v>1185732</v>
      </c>
      <c r="D3116" s="28">
        <v>44264</v>
      </c>
      <c r="E3116" s="27" t="s">
        <v>40</v>
      </c>
      <c r="F3116" s="27" t="s">
        <v>117</v>
      </c>
      <c r="G3116" s="27" t="s">
        <v>118</v>
      </c>
      <c r="H3116" s="27" t="s">
        <v>26</v>
      </c>
      <c r="I3116" s="29">
        <v>0.15000000000000002</v>
      </c>
      <c r="J3116" s="30">
        <v>2750</v>
      </c>
      <c r="K3116" s="31">
        <f t="shared" si="24"/>
        <v>412.50000000000006</v>
      </c>
      <c r="L3116" s="31">
        <f t="shared" si="25"/>
        <v>144.375</v>
      </c>
      <c r="M3116" s="32">
        <v>0.35</v>
      </c>
      <c r="O3116" s="37"/>
      <c r="P3116" s="35"/>
      <c r="Q3116" s="33"/>
      <c r="R3116" s="34"/>
    </row>
    <row r="3117" spans="1:18" ht="15.75" customHeight="1">
      <c r="A3117" s="22"/>
      <c r="B3117" s="27" t="s">
        <v>21</v>
      </c>
      <c r="C3117" s="27">
        <v>1185732</v>
      </c>
      <c r="D3117" s="28">
        <v>44264</v>
      </c>
      <c r="E3117" s="27" t="s">
        <v>40</v>
      </c>
      <c r="F3117" s="27" t="s">
        <v>117</v>
      </c>
      <c r="G3117" s="27" t="s">
        <v>118</v>
      </c>
      <c r="H3117" s="27" t="s">
        <v>27</v>
      </c>
      <c r="I3117" s="29">
        <v>0.19999999999999996</v>
      </c>
      <c r="J3117" s="30">
        <v>1250</v>
      </c>
      <c r="K3117" s="31">
        <f t="shared" si="24"/>
        <v>249.99999999999994</v>
      </c>
      <c r="L3117" s="31">
        <f t="shared" si="25"/>
        <v>87.499999999999972</v>
      </c>
      <c r="M3117" s="32">
        <v>0.35</v>
      </c>
      <c r="O3117" s="37"/>
      <c r="P3117" s="35"/>
      <c r="Q3117" s="33"/>
      <c r="R3117" s="34"/>
    </row>
    <row r="3118" spans="1:18" ht="15.75" customHeight="1">
      <c r="A3118" s="22"/>
      <c r="B3118" s="27" t="s">
        <v>21</v>
      </c>
      <c r="C3118" s="27">
        <v>1185732</v>
      </c>
      <c r="D3118" s="28">
        <v>44264</v>
      </c>
      <c r="E3118" s="27" t="s">
        <v>40</v>
      </c>
      <c r="F3118" s="27" t="s">
        <v>117</v>
      </c>
      <c r="G3118" s="27" t="s">
        <v>118</v>
      </c>
      <c r="H3118" s="27" t="s">
        <v>28</v>
      </c>
      <c r="I3118" s="29">
        <v>0.35000000000000003</v>
      </c>
      <c r="J3118" s="30">
        <v>1750</v>
      </c>
      <c r="K3118" s="31">
        <f t="shared" si="24"/>
        <v>612.50000000000011</v>
      </c>
      <c r="L3118" s="31">
        <f t="shared" si="25"/>
        <v>183.75000000000003</v>
      </c>
      <c r="M3118" s="32">
        <v>0.3</v>
      </c>
      <c r="O3118" s="37"/>
      <c r="P3118" s="35"/>
      <c r="Q3118" s="33"/>
      <c r="R3118" s="34"/>
    </row>
    <row r="3119" spans="1:18" ht="15.75" customHeight="1">
      <c r="A3119" s="22"/>
      <c r="B3119" s="27" t="s">
        <v>21</v>
      </c>
      <c r="C3119" s="27">
        <v>1185732</v>
      </c>
      <c r="D3119" s="28">
        <v>44264</v>
      </c>
      <c r="E3119" s="27" t="s">
        <v>40</v>
      </c>
      <c r="F3119" s="27" t="s">
        <v>117</v>
      </c>
      <c r="G3119" s="27" t="s">
        <v>118</v>
      </c>
      <c r="H3119" s="27" t="s">
        <v>29</v>
      </c>
      <c r="I3119" s="29">
        <v>0.25000000000000006</v>
      </c>
      <c r="J3119" s="30">
        <v>2750</v>
      </c>
      <c r="K3119" s="31">
        <f t="shared" si="24"/>
        <v>687.50000000000011</v>
      </c>
      <c r="L3119" s="31">
        <f t="shared" si="25"/>
        <v>275.00000000000006</v>
      </c>
      <c r="M3119" s="32">
        <v>0.4</v>
      </c>
      <c r="O3119" s="37"/>
      <c r="P3119" s="35"/>
      <c r="Q3119" s="33"/>
      <c r="R3119" s="34"/>
    </row>
    <row r="3120" spans="1:18" ht="15.75" customHeight="1">
      <c r="A3120" s="22"/>
      <c r="B3120" s="27" t="s">
        <v>21</v>
      </c>
      <c r="C3120" s="27">
        <v>1185732</v>
      </c>
      <c r="D3120" s="28">
        <v>44296</v>
      </c>
      <c r="E3120" s="27" t="s">
        <v>40</v>
      </c>
      <c r="F3120" s="27" t="s">
        <v>117</v>
      </c>
      <c r="G3120" s="27" t="s">
        <v>118</v>
      </c>
      <c r="H3120" s="27" t="s">
        <v>24</v>
      </c>
      <c r="I3120" s="29">
        <v>0.25000000000000006</v>
      </c>
      <c r="J3120" s="30">
        <v>5000</v>
      </c>
      <c r="K3120" s="31">
        <f t="shared" si="24"/>
        <v>1250.0000000000002</v>
      </c>
      <c r="L3120" s="31">
        <f t="shared" si="25"/>
        <v>500.00000000000011</v>
      </c>
      <c r="M3120" s="32">
        <v>0.4</v>
      </c>
      <c r="O3120" s="37"/>
      <c r="P3120" s="35"/>
      <c r="Q3120" s="33"/>
      <c r="R3120" s="34"/>
    </row>
    <row r="3121" spans="1:18" ht="15.75" customHeight="1">
      <c r="A3121" s="22"/>
      <c r="B3121" s="27" t="s">
        <v>21</v>
      </c>
      <c r="C3121" s="27">
        <v>1185732</v>
      </c>
      <c r="D3121" s="28">
        <v>44296</v>
      </c>
      <c r="E3121" s="27" t="s">
        <v>40</v>
      </c>
      <c r="F3121" s="27" t="s">
        <v>117</v>
      </c>
      <c r="G3121" s="27" t="s">
        <v>118</v>
      </c>
      <c r="H3121" s="27" t="s">
        <v>25</v>
      </c>
      <c r="I3121" s="29">
        <v>0.25000000000000006</v>
      </c>
      <c r="J3121" s="30">
        <v>2000</v>
      </c>
      <c r="K3121" s="31">
        <f t="shared" si="24"/>
        <v>500.00000000000011</v>
      </c>
      <c r="L3121" s="31">
        <f t="shared" si="25"/>
        <v>200.00000000000006</v>
      </c>
      <c r="M3121" s="32">
        <v>0.4</v>
      </c>
      <c r="O3121" s="37"/>
      <c r="P3121" s="35"/>
      <c r="Q3121" s="33"/>
      <c r="R3121" s="34"/>
    </row>
    <row r="3122" spans="1:18" ht="15.75" customHeight="1">
      <c r="A3122" s="22"/>
      <c r="B3122" s="27" t="s">
        <v>21</v>
      </c>
      <c r="C3122" s="27">
        <v>1185732</v>
      </c>
      <c r="D3122" s="28">
        <v>44296</v>
      </c>
      <c r="E3122" s="27" t="s">
        <v>40</v>
      </c>
      <c r="F3122" s="27" t="s">
        <v>117</v>
      </c>
      <c r="G3122" s="27" t="s">
        <v>118</v>
      </c>
      <c r="H3122" s="27" t="s">
        <v>26</v>
      </c>
      <c r="I3122" s="29">
        <v>0.15000000000000002</v>
      </c>
      <c r="J3122" s="30">
        <v>2000</v>
      </c>
      <c r="K3122" s="31">
        <f t="shared" si="24"/>
        <v>300.00000000000006</v>
      </c>
      <c r="L3122" s="31">
        <f t="shared" si="25"/>
        <v>105.00000000000001</v>
      </c>
      <c r="M3122" s="32">
        <v>0.35</v>
      </c>
      <c r="O3122" s="37"/>
      <c r="P3122" s="35"/>
      <c r="Q3122" s="33"/>
      <c r="R3122" s="34"/>
    </row>
    <row r="3123" spans="1:18" ht="15.75" customHeight="1">
      <c r="A3123" s="22"/>
      <c r="B3123" s="27" t="s">
        <v>21</v>
      </c>
      <c r="C3123" s="27">
        <v>1185732</v>
      </c>
      <c r="D3123" s="28">
        <v>44296</v>
      </c>
      <c r="E3123" s="27" t="s">
        <v>40</v>
      </c>
      <c r="F3123" s="27" t="s">
        <v>117</v>
      </c>
      <c r="G3123" s="27" t="s">
        <v>118</v>
      </c>
      <c r="H3123" s="27" t="s">
        <v>27</v>
      </c>
      <c r="I3123" s="29">
        <v>0.19999999999999996</v>
      </c>
      <c r="J3123" s="30">
        <v>1250</v>
      </c>
      <c r="K3123" s="31">
        <f t="shared" si="24"/>
        <v>249.99999999999994</v>
      </c>
      <c r="L3123" s="31">
        <f t="shared" si="25"/>
        <v>87.499999999999972</v>
      </c>
      <c r="M3123" s="32">
        <v>0.35</v>
      </c>
      <c r="O3123" s="37"/>
      <c r="P3123" s="35"/>
      <c r="Q3123" s="33"/>
      <c r="R3123" s="34"/>
    </row>
    <row r="3124" spans="1:18" ht="15.75" customHeight="1">
      <c r="A3124" s="22"/>
      <c r="B3124" s="27" t="s">
        <v>21</v>
      </c>
      <c r="C3124" s="27">
        <v>1185732</v>
      </c>
      <c r="D3124" s="28">
        <v>44296</v>
      </c>
      <c r="E3124" s="27" t="s">
        <v>40</v>
      </c>
      <c r="F3124" s="27" t="s">
        <v>117</v>
      </c>
      <c r="G3124" s="27" t="s">
        <v>118</v>
      </c>
      <c r="H3124" s="27" t="s">
        <v>28</v>
      </c>
      <c r="I3124" s="29">
        <v>0.65</v>
      </c>
      <c r="J3124" s="30">
        <v>1500</v>
      </c>
      <c r="K3124" s="31">
        <f t="shared" si="24"/>
        <v>975</v>
      </c>
      <c r="L3124" s="31">
        <f t="shared" si="25"/>
        <v>292.5</v>
      </c>
      <c r="M3124" s="32">
        <v>0.3</v>
      </c>
      <c r="O3124" s="37"/>
      <c r="P3124" s="35"/>
      <c r="Q3124" s="33"/>
      <c r="R3124" s="34"/>
    </row>
    <row r="3125" spans="1:18" ht="15.75" customHeight="1">
      <c r="A3125" s="22"/>
      <c r="B3125" s="27" t="s">
        <v>21</v>
      </c>
      <c r="C3125" s="27">
        <v>1185732</v>
      </c>
      <c r="D3125" s="28">
        <v>44296</v>
      </c>
      <c r="E3125" s="27" t="s">
        <v>40</v>
      </c>
      <c r="F3125" s="27" t="s">
        <v>117</v>
      </c>
      <c r="G3125" s="27" t="s">
        <v>118</v>
      </c>
      <c r="H3125" s="27" t="s">
        <v>29</v>
      </c>
      <c r="I3125" s="29">
        <v>0.5</v>
      </c>
      <c r="J3125" s="30">
        <v>2750</v>
      </c>
      <c r="K3125" s="31">
        <f t="shared" si="24"/>
        <v>1375</v>
      </c>
      <c r="L3125" s="31">
        <f t="shared" si="25"/>
        <v>550</v>
      </c>
      <c r="M3125" s="32">
        <v>0.4</v>
      </c>
      <c r="O3125" s="37"/>
      <c r="P3125" s="35"/>
      <c r="Q3125" s="33"/>
      <c r="R3125" s="34"/>
    </row>
    <row r="3126" spans="1:18" ht="15.75" customHeight="1">
      <c r="A3126" s="22"/>
      <c r="B3126" s="27" t="s">
        <v>21</v>
      </c>
      <c r="C3126" s="27">
        <v>1185732</v>
      </c>
      <c r="D3126" s="28">
        <v>44327</v>
      </c>
      <c r="E3126" s="27" t="s">
        <v>40</v>
      </c>
      <c r="F3126" s="27" t="s">
        <v>117</v>
      </c>
      <c r="G3126" s="27" t="s">
        <v>118</v>
      </c>
      <c r="H3126" s="27" t="s">
        <v>24</v>
      </c>
      <c r="I3126" s="29">
        <v>0.6</v>
      </c>
      <c r="J3126" s="30">
        <v>5450</v>
      </c>
      <c r="K3126" s="31">
        <f t="shared" si="24"/>
        <v>3270</v>
      </c>
      <c r="L3126" s="31">
        <f t="shared" si="25"/>
        <v>1308</v>
      </c>
      <c r="M3126" s="32">
        <v>0.4</v>
      </c>
      <c r="O3126" s="37"/>
      <c r="P3126" s="35"/>
      <c r="Q3126" s="33"/>
      <c r="R3126" s="34"/>
    </row>
    <row r="3127" spans="1:18" ht="15.75" customHeight="1">
      <c r="A3127" s="22"/>
      <c r="B3127" s="27" t="s">
        <v>21</v>
      </c>
      <c r="C3127" s="27">
        <v>1185732</v>
      </c>
      <c r="D3127" s="28">
        <v>44327</v>
      </c>
      <c r="E3127" s="27" t="s">
        <v>40</v>
      </c>
      <c r="F3127" s="27" t="s">
        <v>117</v>
      </c>
      <c r="G3127" s="27" t="s">
        <v>118</v>
      </c>
      <c r="H3127" s="27" t="s">
        <v>25</v>
      </c>
      <c r="I3127" s="29">
        <v>0.4</v>
      </c>
      <c r="J3127" s="30">
        <v>2500</v>
      </c>
      <c r="K3127" s="31">
        <f t="shared" si="24"/>
        <v>1000</v>
      </c>
      <c r="L3127" s="31">
        <f t="shared" si="25"/>
        <v>400</v>
      </c>
      <c r="M3127" s="32">
        <v>0.4</v>
      </c>
      <c r="O3127" s="37"/>
      <c r="P3127" s="35"/>
      <c r="Q3127" s="33"/>
      <c r="R3127" s="34"/>
    </row>
    <row r="3128" spans="1:18" ht="15.75" customHeight="1">
      <c r="A3128" s="22"/>
      <c r="B3128" s="27" t="s">
        <v>21</v>
      </c>
      <c r="C3128" s="27">
        <v>1185732</v>
      </c>
      <c r="D3128" s="28">
        <v>44327</v>
      </c>
      <c r="E3128" s="27" t="s">
        <v>40</v>
      </c>
      <c r="F3128" s="27" t="s">
        <v>117</v>
      </c>
      <c r="G3128" s="27" t="s">
        <v>118</v>
      </c>
      <c r="H3128" s="27" t="s">
        <v>26</v>
      </c>
      <c r="I3128" s="29">
        <v>0.35000000000000003</v>
      </c>
      <c r="J3128" s="30">
        <v>2250</v>
      </c>
      <c r="K3128" s="31">
        <f t="shared" si="24"/>
        <v>787.50000000000011</v>
      </c>
      <c r="L3128" s="31">
        <f t="shared" si="25"/>
        <v>275.625</v>
      </c>
      <c r="M3128" s="32">
        <v>0.35</v>
      </c>
      <c r="O3128" s="37"/>
      <c r="P3128" s="35"/>
      <c r="Q3128" s="33"/>
      <c r="R3128" s="34"/>
    </row>
    <row r="3129" spans="1:18" ht="15.75" customHeight="1">
      <c r="A3129" s="22"/>
      <c r="B3129" s="27" t="s">
        <v>21</v>
      </c>
      <c r="C3129" s="27">
        <v>1185732</v>
      </c>
      <c r="D3129" s="28">
        <v>44327</v>
      </c>
      <c r="E3129" s="27" t="s">
        <v>40</v>
      </c>
      <c r="F3129" s="27" t="s">
        <v>117</v>
      </c>
      <c r="G3129" s="27" t="s">
        <v>118</v>
      </c>
      <c r="H3129" s="27" t="s">
        <v>27</v>
      </c>
      <c r="I3129" s="29">
        <v>0.35000000000000003</v>
      </c>
      <c r="J3129" s="30">
        <v>1750</v>
      </c>
      <c r="K3129" s="31">
        <f t="shared" si="24"/>
        <v>612.50000000000011</v>
      </c>
      <c r="L3129" s="31">
        <f t="shared" si="25"/>
        <v>214.37500000000003</v>
      </c>
      <c r="M3129" s="32">
        <v>0.35</v>
      </c>
      <c r="O3129" s="37"/>
      <c r="P3129" s="35"/>
      <c r="Q3129" s="33"/>
      <c r="R3129" s="34"/>
    </row>
    <row r="3130" spans="1:18" ht="15.75" customHeight="1">
      <c r="A3130" s="22"/>
      <c r="B3130" s="27" t="s">
        <v>21</v>
      </c>
      <c r="C3130" s="27">
        <v>1185732</v>
      </c>
      <c r="D3130" s="28">
        <v>44327</v>
      </c>
      <c r="E3130" s="27" t="s">
        <v>40</v>
      </c>
      <c r="F3130" s="27" t="s">
        <v>117</v>
      </c>
      <c r="G3130" s="27" t="s">
        <v>118</v>
      </c>
      <c r="H3130" s="27" t="s">
        <v>28</v>
      </c>
      <c r="I3130" s="29">
        <v>0.44999999999999996</v>
      </c>
      <c r="J3130" s="30">
        <v>2000</v>
      </c>
      <c r="K3130" s="31">
        <f t="shared" si="24"/>
        <v>899.99999999999989</v>
      </c>
      <c r="L3130" s="31">
        <f t="shared" si="25"/>
        <v>269.99999999999994</v>
      </c>
      <c r="M3130" s="32">
        <v>0.3</v>
      </c>
      <c r="O3130" s="37"/>
      <c r="P3130" s="35"/>
      <c r="Q3130" s="33"/>
      <c r="R3130" s="34"/>
    </row>
    <row r="3131" spans="1:18" ht="15.75" customHeight="1">
      <c r="A3131" s="22"/>
      <c r="B3131" s="27" t="s">
        <v>21</v>
      </c>
      <c r="C3131" s="27">
        <v>1185732</v>
      </c>
      <c r="D3131" s="28">
        <v>44327</v>
      </c>
      <c r="E3131" s="27" t="s">
        <v>40</v>
      </c>
      <c r="F3131" s="27" t="s">
        <v>117</v>
      </c>
      <c r="G3131" s="27" t="s">
        <v>118</v>
      </c>
      <c r="H3131" s="27" t="s">
        <v>29</v>
      </c>
      <c r="I3131" s="29">
        <v>0.54999999999999993</v>
      </c>
      <c r="J3131" s="30">
        <v>3250</v>
      </c>
      <c r="K3131" s="31">
        <f t="shared" si="24"/>
        <v>1787.4999999999998</v>
      </c>
      <c r="L3131" s="31">
        <f t="shared" si="25"/>
        <v>715</v>
      </c>
      <c r="M3131" s="32">
        <v>0.4</v>
      </c>
      <c r="O3131" s="37"/>
      <c r="P3131" s="35"/>
      <c r="Q3131" s="33"/>
      <c r="R3131" s="34"/>
    </row>
    <row r="3132" spans="1:18" ht="15.75" customHeight="1">
      <c r="A3132" s="22"/>
      <c r="B3132" s="27" t="s">
        <v>21</v>
      </c>
      <c r="C3132" s="27">
        <v>1185732</v>
      </c>
      <c r="D3132" s="28">
        <v>44357</v>
      </c>
      <c r="E3132" s="27" t="s">
        <v>40</v>
      </c>
      <c r="F3132" s="27" t="s">
        <v>117</v>
      </c>
      <c r="G3132" s="27" t="s">
        <v>118</v>
      </c>
      <c r="H3132" s="27" t="s">
        <v>24</v>
      </c>
      <c r="I3132" s="29">
        <v>0.4</v>
      </c>
      <c r="J3132" s="30">
        <v>5750</v>
      </c>
      <c r="K3132" s="31">
        <f t="shared" si="24"/>
        <v>2300</v>
      </c>
      <c r="L3132" s="31">
        <f t="shared" si="25"/>
        <v>920</v>
      </c>
      <c r="M3132" s="32">
        <v>0.4</v>
      </c>
      <c r="O3132" s="37"/>
      <c r="P3132" s="35"/>
      <c r="Q3132" s="33"/>
      <c r="R3132" s="34"/>
    </row>
    <row r="3133" spans="1:18" ht="15.75" customHeight="1">
      <c r="A3133" s="22"/>
      <c r="B3133" s="27" t="s">
        <v>21</v>
      </c>
      <c r="C3133" s="27">
        <v>1185732</v>
      </c>
      <c r="D3133" s="28">
        <v>44357</v>
      </c>
      <c r="E3133" s="27" t="s">
        <v>40</v>
      </c>
      <c r="F3133" s="27" t="s">
        <v>117</v>
      </c>
      <c r="G3133" s="27" t="s">
        <v>118</v>
      </c>
      <c r="H3133" s="27" t="s">
        <v>25</v>
      </c>
      <c r="I3133" s="29">
        <v>0.35000000000000009</v>
      </c>
      <c r="J3133" s="30">
        <v>3250</v>
      </c>
      <c r="K3133" s="31">
        <f t="shared" si="24"/>
        <v>1137.5000000000002</v>
      </c>
      <c r="L3133" s="31">
        <f t="shared" si="25"/>
        <v>455.00000000000011</v>
      </c>
      <c r="M3133" s="32">
        <v>0.4</v>
      </c>
      <c r="O3133" s="37"/>
      <c r="P3133" s="35"/>
      <c r="Q3133" s="33"/>
      <c r="R3133" s="34"/>
    </row>
    <row r="3134" spans="1:18" ht="15.75" customHeight="1">
      <c r="A3134" s="22"/>
      <c r="B3134" s="27" t="s">
        <v>21</v>
      </c>
      <c r="C3134" s="27">
        <v>1185732</v>
      </c>
      <c r="D3134" s="28">
        <v>44357</v>
      </c>
      <c r="E3134" s="27" t="s">
        <v>40</v>
      </c>
      <c r="F3134" s="27" t="s">
        <v>117</v>
      </c>
      <c r="G3134" s="27" t="s">
        <v>118</v>
      </c>
      <c r="H3134" s="27" t="s">
        <v>26</v>
      </c>
      <c r="I3134" s="29">
        <v>0.30000000000000004</v>
      </c>
      <c r="J3134" s="30">
        <v>2000</v>
      </c>
      <c r="K3134" s="31">
        <f t="shared" si="24"/>
        <v>600.00000000000011</v>
      </c>
      <c r="L3134" s="31">
        <f t="shared" si="25"/>
        <v>210.00000000000003</v>
      </c>
      <c r="M3134" s="32">
        <v>0.35</v>
      </c>
      <c r="O3134" s="37"/>
      <c r="P3134" s="35"/>
      <c r="Q3134" s="33"/>
      <c r="R3134" s="34"/>
    </row>
    <row r="3135" spans="1:18" ht="15.75" customHeight="1">
      <c r="A3135" s="22"/>
      <c r="B3135" s="27" t="s">
        <v>21</v>
      </c>
      <c r="C3135" s="27">
        <v>1185732</v>
      </c>
      <c r="D3135" s="28">
        <v>44357</v>
      </c>
      <c r="E3135" s="27" t="s">
        <v>40</v>
      </c>
      <c r="F3135" s="27" t="s">
        <v>117</v>
      </c>
      <c r="G3135" s="27" t="s">
        <v>118</v>
      </c>
      <c r="H3135" s="27" t="s">
        <v>27</v>
      </c>
      <c r="I3135" s="29">
        <v>0.30000000000000004</v>
      </c>
      <c r="J3135" s="30">
        <v>1750</v>
      </c>
      <c r="K3135" s="31">
        <f t="shared" si="24"/>
        <v>525.00000000000011</v>
      </c>
      <c r="L3135" s="31">
        <f t="shared" si="25"/>
        <v>183.75000000000003</v>
      </c>
      <c r="M3135" s="32">
        <v>0.35</v>
      </c>
      <c r="O3135" s="37"/>
      <c r="P3135" s="35"/>
      <c r="Q3135" s="33"/>
      <c r="R3135" s="34"/>
    </row>
    <row r="3136" spans="1:18" ht="15.75" customHeight="1">
      <c r="A3136" s="22"/>
      <c r="B3136" s="27" t="s">
        <v>21</v>
      </c>
      <c r="C3136" s="27">
        <v>1185732</v>
      </c>
      <c r="D3136" s="28">
        <v>44357</v>
      </c>
      <c r="E3136" s="27" t="s">
        <v>40</v>
      </c>
      <c r="F3136" s="27" t="s">
        <v>117</v>
      </c>
      <c r="G3136" s="27" t="s">
        <v>118</v>
      </c>
      <c r="H3136" s="27" t="s">
        <v>28</v>
      </c>
      <c r="I3136" s="29">
        <v>0.4</v>
      </c>
      <c r="J3136" s="30">
        <v>1750</v>
      </c>
      <c r="K3136" s="31">
        <f t="shared" si="24"/>
        <v>700</v>
      </c>
      <c r="L3136" s="31">
        <f t="shared" si="25"/>
        <v>210</v>
      </c>
      <c r="M3136" s="32">
        <v>0.3</v>
      </c>
      <c r="O3136" s="37"/>
      <c r="P3136" s="35"/>
      <c r="Q3136" s="33"/>
      <c r="R3136" s="34"/>
    </row>
    <row r="3137" spans="1:18" ht="15.75" customHeight="1">
      <c r="A3137" s="22"/>
      <c r="B3137" s="27" t="s">
        <v>21</v>
      </c>
      <c r="C3137" s="27">
        <v>1185732</v>
      </c>
      <c r="D3137" s="28">
        <v>44357</v>
      </c>
      <c r="E3137" s="27" t="s">
        <v>40</v>
      </c>
      <c r="F3137" s="27" t="s">
        <v>117</v>
      </c>
      <c r="G3137" s="27" t="s">
        <v>118</v>
      </c>
      <c r="H3137" s="27" t="s">
        <v>29</v>
      </c>
      <c r="I3137" s="29">
        <v>0.60000000000000009</v>
      </c>
      <c r="J3137" s="30">
        <v>3250</v>
      </c>
      <c r="K3137" s="31">
        <f t="shared" si="24"/>
        <v>1950.0000000000002</v>
      </c>
      <c r="L3137" s="31">
        <f t="shared" si="25"/>
        <v>780.00000000000011</v>
      </c>
      <c r="M3137" s="32">
        <v>0.4</v>
      </c>
      <c r="O3137" s="37"/>
      <c r="P3137" s="35"/>
      <c r="Q3137" s="33"/>
      <c r="R3137" s="34"/>
    </row>
    <row r="3138" spans="1:18" ht="15.75" customHeight="1">
      <c r="A3138" s="22"/>
      <c r="B3138" s="27" t="s">
        <v>21</v>
      </c>
      <c r="C3138" s="27">
        <v>1185732</v>
      </c>
      <c r="D3138" s="28">
        <v>44386</v>
      </c>
      <c r="E3138" s="27" t="s">
        <v>40</v>
      </c>
      <c r="F3138" s="27" t="s">
        <v>117</v>
      </c>
      <c r="G3138" s="27" t="s">
        <v>118</v>
      </c>
      <c r="H3138" s="27" t="s">
        <v>24</v>
      </c>
      <c r="I3138" s="29">
        <v>0.55000000000000004</v>
      </c>
      <c r="J3138" s="30">
        <v>5500</v>
      </c>
      <c r="K3138" s="31">
        <f t="shared" si="24"/>
        <v>3025.0000000000005</v>
      </c>
      <c r="L3138" s="31">
        <f t="shared" si="25"/>
        <v>1210.0000000000002</v>
      </c>
      <c r="M3138" s="32">
        <v>0.4</v>
      </c>
      <c r="O3138" s="37"/>
      <c r="P3138" s="35"/>
      <c r="Q3138" s="33"/>
      <c r="R3138" s="34"/>
    </row>
    <row r="3139" spans="1:18" ht="15.75" customHeight="1">
      <c r="A3139" s="22"/>
      <c r="B3139" s="27" t="s">
        <v>21</v>
      </c>
      <c r="C3139" s="27">
        <v>1185732</v>
      </c>
      <c r="D3139" s="28">
        <v>44386</v>
      </c>
      <c r="E3139" s="27" t="s">
        <v>40</v>
      </c>
      <c r="F3139" s="27" t="s">
        <v>117</v>
      </c>
      <c r="G3139" s="27" t="s">
        <v>118</v>
      </c>
      <c r="H3139" s="27" t="s">
        <v>25</v>
      </c>
      <c r="I3139" s="29">
        <v>0.50000000000000011</v>
      </c>
      <c r="J3139" s="30">
        <v>3000</v>
      </c>
      <c r="K3139" s="31">
        <f t="shared" si="24"/>
        <v>1500.0000000000002</v>
      </c>
      <c r="L3139" s="31">
        <f t="shared" si="25"/>
        <v>600.00000000000011</v>
      </c>
      <c r="M3139" s="32">
        <v>0.4</v>
      </c>
      <c r="O3139" s="37"/>
      <c r="P3139" s="35"/>
      <c r="Q3139" s="33"/>
      <c r="R3139" s="34"/>
    </row>
    <row r="3140" spans="1:18" ht="15.75" customHeight="1">
      <c r="A3140" s="22"/>
      <c r="B3140" s="27" t="s">
        <v>21</v>
      </c>
      <c r="C3140" s="27">
        <v>1185732</v>
      </c>
      <c r="D3140" s="28">
        <v>44386</v>
      </c>
      <c r="E3140" s="27" t="s">
        <v>40</v>
      </c>
      <c r="F3140" s="27" t="s">
        <v>117</v>
      </c>
      <c r="G3140" s="27" t="s">
        <v>118</v>
      </c>
      <c r="H3140" s="27" t="s">
        <v>26</v>
      </c>
      <c r="I3140" s="29">
        <v>0.45</v>
      </c>
      <c r="J3140" s="30">
        <v>2250</v>
      </c>
      <c r="K3140" s="31">
        <f t="shared" si="24"/>
        <v>1012.5</v>
      </c>
      <c r="L3140" s="31">
        <f t="shared" si="25"/>
        <v>354.375</v>
      </c>
      <c r="M3140" s="32">
        <v>0.35</v>
      </c>
      <c r="O3140" s="37"/>
      <c r="P3140" s="35"/>
      <c r="Q3140" s="33"/>
      <c r="R3140" s="34"/>
    </row>
    <row r="3141" spans="1:18" ht="15.75" customHeight="1">
      <c r="A3141" s="22"/>
      <c r="B3141" s="27" t="s">
        <v>21</v>
      </c>
      <c r="C3141" s="27">
        <v>1185732</v>
      </c>
      <c r="D3141" s="28">
        <v>44386</v>
      </c>
      <c r="E3141" s="27" t="s">
        <v>40</v>
      </c>
      <c r="F3141" s="27" t="s">
        <v>117</v>
      </c>
      <c r="G3141" s="27" t="s">
        <v>118</v>
      </c>
      <c r="H3141" s="27" t="s">
        <v>27</v>
      </c>
      <c r="I3141" s="29">
        <v>0.45</v>
      </c>
      <c r="J3141" s="30">
        <v>1750</v>
      </c>
      <c r="K3141" s="31">
        <f t="shared" si="24"/>
        <v>787.5</v>
      </c>
      <c r="L3141" s="31">
        <f t="shared" si="25"/>
        <v>275.625</v>
      </c>
      <c r="M3141" s="32">
        <v>0.35</v>
      </c>
      <c r="O3141" s="37"/>
      <c r="P3141" s="35"/>
      <c r="Q3141" s="33"/>
      <c r="R3141" s="34"/>
    </row>
    <row r="3142" spans="1:18" ht="15.75" customHeight="1">
      <c r="A3142" s="22"/>
      <c r="B3142" s="27" t="s">
        <v>21</v>
      </c>
      <c r="C3142" s="27">
        <v>1185732</v>
      </c>
      <c r="D3142" s="28">
        <v>44386</v>
      </c>
      <c r="E3142" s="27" t="s">
        <v>40</v>
      </c>
      <c r="F3142" s="27" t="s">
        <v>117</v>
      </c>
      <c r="G3142" s="27" t="s">
        <v>118</v>
      </c>
      <c r="H3142" s="27" t="s">
        <v>28</v>
      </c>
      <c r="I3142" s="29">
        <v>0.55000000000000004</v>
      </c>
      <c r="J3142" s="30">
        <v>2000</v>
      </c>
      <c r="K3142" s="31">
        <f t="shared" si="24"/>
        <v>1100</v>
      </c>
      <c r="L3142" s="31">
        <f t="shared" si="25"/>
        <v>330</v>
      </c>
      <c r="M3142" s="32">
        <v>0.3</v>
      </c>
      <c r="O3142" s="37"/>
      <c r="P3142" s="35"/>
      <c r="Q3142" s="33"/>
      <c r="R3142" s="34"/>
    </row>
    <row r="3143" spans="1:18" ht="15.75" customHeight="1">
      <c r="A3143" s="22"/>
      <c r="B3143" s="27" t="s">
        <v>21</v>
      </c>
      <c r="C3143" s="27">
        <v>1185732</v>
      </c>
      <c r="D3143" s="28">
        <v>44386</v>
      </c>
      <c r="E3143" s="27" t="s">
        <v>40</v>
      </c>
      <c r="F3143" s="27" t="s">
        <v>117</v>
      </c>
      <c r="G3143" s="27" t="s">
        <v>118</v>
      </c>
      <c r="H3143" s="27" t="s">
        <v>29</v>
      </c>
      <c r="I3143" s="29">
        <v>0.60000000000000009</v>
      </c>
      <c r="J3143" s="30">
        <v>3750</v>
      </c>
      <c r="K3143" s="31">
        <f t="shared" si="24"/>
        <v>2250.0000000000005</v>
      </c>
      <c r="L3143" s="31">
        <f t="shared" si="25"/>
        <v>900.00000000000023</v>
      </c>
      <c r="M3143" s="32">
        <v>0.4</v>
      </c>
      <c r="O3143" s="37"/>
      <c r="P3143" s="35"/>
      <c r="Q3143" s="33"/>
      <c r="R3143" s="34"/>
    </row>
    <row r="3144" spans="1:18" ht="15.75" customHeight="1">
      <c r="A3144" s="22"/>
      <c r="B3144" s="27" t="s">
        <v>21</v>
      </c>
      <c r="C3144" s="27">
        <v>1185732</v>
      </c>
      <c r="D3144" s="28">
        <v>44418</v>
      </c>
      <c r="E3144" s="27" t="s">
        <v>40</v>
      </c>
      <c r="F3144" s="27" t="s">
        <v>117</v>
      </c>
      <c r="G3144" s="27" t="s">
        <v>118</v>
      </c>
      <c r="H3144" s="27" t="s">
        <v>24</v>
      </c>
      <c r="I3144" s="29">
        <v>0.5</v>
      </c>
      <c r="J3144" s="30">
        <v>5250</v>
      </c>
      <c r="K3144" s="31">
        <f t="shared" si="24"/>
        <v>2625</v>
      </c>
      <c r="L3144" s="31">
        <f t="shared" si="25"/>
        <v>1050</v>
      </c>
      <c r="M3144" s="32">
        <v>0.4</v>
      </c>
      <c r="O3144" s="37"/>
      <c r="P3144" s="35"/>
      <c r="Q3144" s="33"/>
      <c r="R3144" s="34"/>
    </row>
    <row r="3145" spans="1:18" ht="15.75" customHeight="1">
      <c r="A3145" s="22"/>
      <c r="B3145" s="27" t="s">
        <v>21</v>
      </c>
      <c r="C3145" s="27">
        <v>1185732</v>
      </c>
      <c r="D3145" s="28">
        <v>44418</v>
      </c>
      <c r="E3145" s="27" t="s">
        <v>40</v>
      </c>
      <c r="F3145" s="27" t="s">
        <v>117</v>
      </c>
      <c r="G3145" s="27" t="s">
        <v>118</v>
      </c>
      <c r="H3145" s="27" t="s">
        <v>25</v>
      </c>
      <c r="I3145" s="29">
        <v>0.45000000000000007</v>
      </c>
      <c r="J3145" s="30">
        <v>3000</v>
      </c>
      <c r="K3145" s="31">
        <f t="shared" si="24"/>
        <v>1350.0000000000002</v>
      </c>
      <c r="L3145" s="31">
        <f t="shared" si="25"/>
        <v>540.00000000000011</v>
      </c>
      <c r="M3145" s="32">
        <v>0.4</v>
      </c>
      <c r="O3145" s="37"/>
      <c r="P3145" s="35"/>
      <c r="Q3145" s="33"/>
      <c r="R3145" s="34"/>
    </row>
    <row r="3146" spans="1:18" ht="15.75" customHeight="1">
      <c r="A3146" s="22"/>
      <c r="B3146" s="27" t="s">
        <v>21</v>
      </c>
      <c r="C3146" s="27">
        <v>1185732</v>
      </c>
      <c r="D3146" s="28">
        <v>44418</v>
      </c>
      <c r="E3146" s="27" t="s">
        <v>40</v>
      </c>
      <c r="F3146" s="27" t="s">
        <v>117</v>
      </c>
      <c r="G3146" s="27" t="s">
        <v>118</v>
      </c>
      <c r="H3146" s="27" t="s">
        <v>26</v>
      </c>
      <c r="I3146" s="29">
        <v>0.4</v>
      </c>
      <c r="J3146" s="30">
        <v>2250</v>
      </c>
      <c r="K3146" s="31">
        <f t="shared" si="24"/>
        <v>900</v>
      </c>
      <c r="L3146" s="31">
        <f t="shared" si="25"/>
        <v>315</v>
      </c>
      <c r="M3146" s="32">
        <v>0.35</v>
      </c>
      <c r="O3146" s="37"/>
      <c r="P3146" s="35"/>
      <c r="Q3146" s="33"/>
      <c r="R3146" s="34"/>
    </row>
    <row r="3147" spans="1:18" ht="15.75" customHeight="1">
      <c r="A3147" s="22"/>
      <c r="B3147" s="27" t="s">
        <v>21</v>
      </c>
      <c r="C3147" s="27">
        <v>1185732</v>
      </c>
      <c r="D3147" s="28">
        <v>44418</v>
      </c>
      <c r="E3147" s="27" t="s">
        <v>40</v>
      </c>
      <c r="F3147" s="27" t="s">
        <v>117</v>
      </c>
      <c r="G3147" s="27" t="s">
        <v>118</v>
      </c>
      <c r="H3147" s="27" t="s">
        <v>27</v>
      </c>
      <c r="I3147" s="29">
        <v>0.4</v>
      </c>
      <c r="J3147" s="30">
        <v>2000</v>
      </c>
      <c r="K3147" s="31">
        <f t="shared" si="24"/>
        <v>800</v>
      </c>
      <c r="L3147" s="31">
        <f t="shared" si="25"/>
        <v>280</v>
      </c>
      <c r="M3147" s="32">
        <v>0.35</v>
      </c>
      <c r="O3147" s="37"/>
      <c r="P3147" s="35"/>
      <c r="Q3147" s="33"/>
      <c r="R3147" s="34"/>
    </row>
    <row r="3148" spans="1:18" ht="15.75" customHeight="1">
      <c r="A3148" s="22"/>
      <c r="B3148" s="27" t="s">
        <v>21</v>
      </c>
      <c r="C3148" s="27">
        <v>1185732</v>
      </c>
      <c r="D3148" s="28">
        <v>44418</v>
      </c>
      <c r="E3148" s="27" t="s">
        <v>40</v>
      </c>
      <c r="F3148" s="27" t="s">
        <v>117</v>
      </c>
      <c r="G3148" s="27" t="s">
        <v>118</v>
      </c>
      <c r="H3148" s="27" t="s">
        <v>28</v>
      </c>
      <c r="I3148" s="29">
        <v>0.5</v>
      </c>
      <c r="J3148" s="30">
        <v>1750</v>
      </c>
      <c r="K3148" s="31">
        <f t="shared" si="24"/>
        <v>875</v>
      </c>
      <c r="L3148" s="31">
        <f t="shared" si="25"/>
        <v>262.5</v>
      </c>
      <c r="M3148" s="32">
        <v>0.3</v>
      </c>
      <c r="O3148" s="37"/>
      <c r="P3148" s="35"/>
      <c r="Q3148" s="33"/>
      <c r="R3148" s="34"/>
    </row>
    <row r="3149" spans="1:18" ht="15.75" customHeight="1">
      <c r="A3149" s="22"/>
      <c r="B3149" s="27" t="s">
        <v>21</v>
      </c>
      <c r="C3149" s="27">
        <v>1185732</v>
      </c>
      <c r="D3149" s="28">
        <v>44418</v>
      </c>
      <c r="E3149" s="27" t="s">
        <v>40</v>
      </c>
      <c r="F3149" s="27" t="s">
        <v>117</v>
      </c>
      <c r="G3149" s="27" t="s">
        <v>118</v>
      </c>
      <c r="H3149" s="27" t="s">
        <v>29</v>
      </c>
      <c r="I3149" s="29">
        <v>0.55000000000000004</v>
      </c>
      <c r="J3149" s="30">
        <v>3500</v>
      </c>
      <c r="K3149" s="31">
        <f t="shared" si="24"/>
        <v>1925.0000000000002</v>
      </c>
      <c r="L3149" s="31">
        <f t="shared" si="25"/>
        <v>770.00000000000011</v>
      </c>
      <c r="M3149" s="32">
        <v>0.4</v>
      </c>
      <c r="O3149" s="37"/>
      <c r="P3149" s="35"/>
      <c r="Q3149" s="33"/>
      <c r="R3149" s="34"/>
    </row>
    <row r="3150" spans="1:18" ht="15.75" customHeight="1">
      <c r="A3150" s="22"/>
      <c r="B3150" s="27" t="s">
        <v>21</v>
      </c>
      <c r="C3150" s="27">
        <v>1185732</v>
      </c>
      <c r="D3150" s="28">
        <v>44450</v>
      </c>
      <c r="E3150" s="27" t="s">
        <v>40</v>
      </c>
      <c r="F3150" s="27" t="s">
        <v>117</v>
      </c>
      <c r="G3150" s="27" t="s">
        <v>118</v>
      </c>
      <c r="H3150" s="27" t="s">
        <v>24</v>
      </c>
      <c r="I3150" s="29">
        <v>0.35000000000000003</v>
      </c>
      <c r="J3150" s="30">
        <v>4750</v>
      </c>
      <c r="K3150" s="31">
        <f t="shared" si="24"/>
        <v>1662.5000000000002</v>
      </c>
      <c r="L3150" s="31">
        <f t="shared" si="25"/>
        <v>665.00000000000011</v>
      </c>
      <c r="M3150" s="32">
        <v>0.4</v>
      </c>
      <c r="O3150" s="37"/>
      <c r="P3150" s="35"/>
      <c r="Q3150" s="33"/>
      <c r="R3150" s="34"/>
    </row>
    <row r="3151" spans="1:18" ht="15.75" customHeight="1">
      <c r="A3151" s="22"/>
      <c r="B3151" s="27" t="s">
        <v>21</v>
      </c>
      <c r="C3151" s="27">
        <v>1185732</v>
      </c>
      <c r="D3151" s="28">
        <v>44450</v>
      </c>
      <c r="E3151" s="27" t="s">
        <v>40</v>
      </c>
      <c r="F3151" s="27" t="s">
        <v>117</v>
      </c>
      <c r="G3151" s="27" t="s">
        <v>118</v>
      </c>
      <c r="H3151" s="27" t="s">
        <v>25</v>
      </c>
      <c r="I3151" s="29">
        <v>0.3000000000000001</v>
      </c>
      <c r="J3151" s="30">
        <v>2750</v>
      </c>
      <c r="K3151" s="31">
        <f t="shared" si="24"/>
        <v>825.00000000000023</v>
      </c>
      <c r="L3151" s="31">
        <f t="shared" si="25"/>
        <v>330.00000000000011</v>
      </c>
      <c r="M3151" s="32">
        <v>0.4</v>
      </c>
      <c r="O3151" s="37"/>
      <c r="P3151" s="35"/>
      <c r="Q3151" s="33"/>
      <c r="R3151" s="34"/>
    </row>
    <row r="3152" spans="1:18" ht="15.75" customHeight="1">
      <c r="A3152" s="22"/>
      <c r="B3152" s="27" t="s">
        <v>21</v>
      </c>
      <c r="C3152" s="27">
        <v>1185732</v>
      </c>
      <c r="D3152" s="28">
        <v>44450</v>
      </c>
      <c r="E3152" s="27" t="s">
        <v>40</v>
      </c>
      <c r="F3152" s="27" t="s">
        <v>117</v>
      </c>
      <c r="G3152" s="27" t="s">
        <v>118</v>
      </c>
      <c r="H3152" s="27" t="s">
        <v>26</v>
      </c>
      <c r="I3152" s="29">
        <v>0.25000000000000006</v>
      </c>
      <c r="J3152" s="30">
        <v>1750</v>
      </c>
      <c r="K3152" s="31">
        <f t="shared" si="24"/>
        <v>437.50000000000011</v>
      </c>
      <c r="L3152" s="31">
        <f t="shared" si="25"/>
        <v>153.12500000000003</v>
      </c>
      <c r="M3152" s="32">
        <v>0.35</v>
      </c>
      <c r="O3152" s="37"/>
      <c r="P3152" s="35"/>
      <c r="Q3152" s="33"/>
      <c r="R3152" s="34"/>
    </row>
    <row r="3153" spans="1:18" ht="15.75" customHeight="1">
      <c r="A3153" s="22"/>
      <c r="B3153" s="27" t="s">
        <v>21</v>
      </c>
      <c r="C3153" s="27">
        <v>1185732</v>
      </c>
      <c r="D3153" s="28">
        <v>44450</v>
      </c>
      <c r="E3153" s="27" t="s">
        <v>40</v>
      </c>
      <c r="F3153" s="27" t="s">
        <v>117</v>
      </c>
      <c r="G3153" s="27" t="s">
        <v>118</v>
      </c>
      <c r="H3153" s="27" t="s">
        <v>27</v>
      </c>
      <c r="I3153" s="29">
        <v>0.25000000000000006</v>
      </c>
      <c r="J3153" s="30">
        <v>1500</v>
      </c>
      <c r="K3153" s="31">
        <f t="shared" si="24"/>
        <v>375.00000000000006</v>
      </c>
      <c r="L3153" s="31">
        <f t="shared" si="25"/>
        <v>131.25</v>
      </c>
      <c r="M3153" s="32">
        <v>0.35</v>
      </c>
      <c r="O3153" s="37"/>
      <c r="P3153" s="35"/>
      <c r="Q3153" s="33"/>
      <c r="R3153" s="34"/>
    </row>
    <row r="3154" spans="1:18" ht="15.75" customHeight="1">
      <c r="A3154" s="22"/>
      <c r="B3154" s="27" t="s">
        <v>21</v>
      </c>
      <c r="C3154" s="27">
        <v>1185732</v>
      </c>
      <c r="D3154" s="28">
        <v>44450</v>
      </c>
      <c r="E3154" s="27" t="s">
        <v>40</v>
      </c>
      <c r="F3154" s="27" t="s">
        <v>117</v>
      </c>
      <c r="G3154" s="27" t="s">
        <v>118</v>
      </c>
      <c r="H3154" s="27" t="s">
        <v>28</v>
      </c>
      <c r="I3154" s="29">
        <v>0.35000000000000003</v>
      </c>
      <c r="J3154" s="30">
        <v>1500</v>
      </c>
      <c r="K3154" s="31">
        <f t="shared" si="24"/>
        <v>525</v>
      </c>
      <c r="L3154" s="31">
        <f t="shared" si="25"/>
        <v>157.5</v>
      </c>
      <c r="M3154" s="32">
        <v>0.3</v>
      </c>
      <c r="O3154" s="37"/>
      <c r="P3154" s="35"/>
      <c r="Q3154" s="33"/>
      <c r="R3154" s="34"/>
    </row>
    <row r="3155" spans="1:18" ht="15.75" customHeight="1">
      <c r="A3155" s="22"/>
      <c r="B3155" s="27" t="s">
        <v>21</v>
      </c>
      <c r="C3155" s="27">
        <v>1185732</v>
      </c>
      <c r="D3155" s="28">
        <v>44450</v>
      </c>
      <c r="E3155" s="27" t="s">
        <v>40</v>
      </c>
      <c r="F3155" s="27" t="s">
        <v>117</v>
      </c>
      <c r="G3155" s="27" t="s">
        <v>118</v>
      </c>
      <c r="H3155" s="27" t="s">
        <v>29</v>
      </c>
      <c r="I3155" s="29">
        <v>0.4</v>
      </c>
      <c r="J3155" s="30">
        <v>2250</v>
      </c>
      <c r="K3155" s="31">
        <f t="shared" si="24"/>
        <v>900</v>
      </c>
      <c r="L3155" s="31">
        <f t="shared" si="25"/>
        <v>360</v>
      </c>
      <c r="M3155" s="32">
        <v>0.4</v>
      </c>
      <c r="O3155" s="37"/>
      <c r="P3155" s="35"/>
      <c r="Q3155" s="33"/>
      <c r="R3155" s="34"/>
    </row>
    <row r="3156" spans="1:18" ht="15.75" customHeight="1">
      <c r="A3156" s="22"/>
      <c r="B3156" s="27" t="s">
        <v>21</v>
      </c>
      <c r="C3156" s="27">
        <v>1185732</v>
      </c>
      <c r="D3156" s="28">
        <v>44479</v>
      </c>
      <c r="E3156" s="27" t="s">
        <v>40</v>
      </c>
      <c r="F3156" s="27" t="s">
        <v>117</v>
      </c>
      <c r="G3156" s="27" t="s">
        <v>118</v>
      </c>
      <c r="H3156" s="27" t="s">
        <v>24</v>
      </c>
      <c r="I3156" s="29">
        <v>0.44999999999999996</v>
      </c>
      <c r="J3156" s="30">
        <v>4000</v>
      </c>
      <c r="K3156" s="31">
        <f t="shared" si="24"/>
        <v>1799.9999999999998</v>
      </c>
      <c r="L3156" s="31">
        <f t="shared" si="25"/>
        <v>720</v>
      </c>
      <c r="M3156" s="32">
        <v>0.4</v>
      </c>
      <c r="O3156" s="37"/>
      <c r="P3156" s="35"/>
      <c r="Q3156" s="33"/>
      <c r="R3156" s="34"/>
    </row>
    <row r="3157" spans="1:18" ht="15.75" customHeight="1">
      <c r="A3157" s="22"/>
      <c r="B3157" s="27" t="s">
        <v>21</v>
      </c>
      <c r="C3157" s="27">
        <v>1185732</v>
      </c>
      <c r="D3157" s="28">
        <v>44479</v>
      </c>
      <c r="E3157" s="27" t="s">
        <v>40</v>
      </c>
      <c r="F3157" s="27" t="s">
        <v>117</v>
      </c>
      <c r="G3157" s="27" t="s">
        <v>118</v>
      </c>
      <c r="H3157" s="27" t="s">
        <v>25</v>
      </c>
      <c r="I3157" s="29">
        <v>0.35000000000000003</v>
      </c>
      <c r="J3157" s="30">
        <v>2500</v>
      </c>
      <c r="K3157" s="31">
        <f t="shared" si="24"/>
        <v>875.00000000000011</v>
      </c>
      <c r="L3157" s="31">
        <f t="shared" si="25"/>
        <v>350.00000000000006</v>
      </c>
      <c r="M3157" s="32">
        <v>0.4</v>
      </c>
      <c r="O3157" s="37"/>
      <c r="P3157" s="35"/>
      <c r="Q3157" s="33"/>
      <c r="R3157" s="34"/>
    </row>
    <row r="3158" spans="1:18" ht="15.75" customHeight="1">
      <c r="A3158" s="22"/>
      <c r="B3158" s="27" t="s">
        <v>21</v>
      </c>
      <c r="C3158" s="27">
        <v>1185732</v>
      </c>
      <c r="D3158" s="28">
        <v>44479</v>
      </c>
      <c r="E3158" s="27" t="s">
        <v>40</v>
      </c>
      <c r="F3158" s="27" t="s">
        <v>117</v>
      </c>
      <c r="G3158" s="27" t="s">
        <v>118</v>
      </c>
      <c r="H3158" s="27" t="s">
        <v>26</v>
      </c>
      <c r="I3158" s="29">
        <v>0.35000000000000003</v>
      </c>
      <c r="J3158" s="30">
        <v>1500</v>
      </c>
      <c r="K3158" s="31">
        <f t="shared" si="24"/>
        <v>525</v>
      </c>
      <c r="L3158" s="31">
        <f t="shared" si="25"/>
        <v>183.75</v>
      </c>
      <c r="M3158" s="32">
        <v>0.35</v>
      </c>
      <c r="O3158" s="37"/>
      <c r="P3158" s="35"/>
      <c r="Q3158" s="33"/>
      <c r="R3158" s="34"/>
    </row>
    <row r="3159" spans="1:18" ht="15.75" customHeight="1">
      <c r="A3159" s="22"/>
      <c r="B3159" s="27" t="s">
        <v>21</v>
      </c>
      <c r="C3159" s="27">
        <v>1185732</v>
      </c>
      <c r="D3159" s="28">
        <v>44479</v>
      </c>
      <c r="E3159" s="27" t="s">
        <v>40</v>
      </c>
      <c r="F3159" s="27" t="s">
        <v>117</v>
      </c>
      <c r="G3159" s="27" t="s">
        <v>118</v>
      </c>
      <c r="H3159" s="27" t="s">
        <v>27</v>
      </c>
      <c r="I3159" s="29">
        <v>0.35000000000000003</v>
      </c>
      <c r="J3159" s="30">
        <v>1500</v>
      </c>
      <c r="K3159" s="31">
        <f t="shared" si="24"/>
        <v>525</v>
      </c>
      <c r="L3159" s="31">
        <f t="shared" si="25"/>
        <v>183.75</v>
      </c>
      <c r="M3159" s="32">
        <v>0.35</v>
      </c>
      <c r="O3159" s="37"/>
      <c r="P3159" s="35"/>
      <c r="Q3159" s="33"/>
      <c r="R3159" s="34"/>
    </row>
    <row r="3160" spans="1:18" ht="15.75" customHeight="1">
      <c r="A3160" s="22"/>
      <c r="B3160" s="27" t="s">
        <v>21</v>
      </c>
      <c r="C3160" s="27">
        <v>1185732</v>
      </c>
      <c r="D3160" s="28">
        <v>44479</v>
      </c>
      <c r="E3160" s="27" t="s">
        <v>40</v>
      </c>
      <c r="F3160" s="27" t="s">
        <v>117</v>
      </c>
      <c r="G3160" s="27" t="s">
        <v>118</v>
      </c>
      <c r="H3160" s="27" t="s">
        <v>28</v>
      </c>
      <c r="I3160" s="29">
        <v>0.44999999999999996</v>
      </c>
      <c r="J3160" s="30">
        <v>1500</v>
      </c>
      <c r="K3160" s="31">
        <f t="shared" si="24"/>
        <v>674.99999999999989</v>
      </c>
      <c r="L3160" s="31">
        <f t="shared" si="25"/>
        <v>202.49999999999997</v>
      </c>
      <c r="M3160" s="32">
        <v>0.3</v>
      </c>
      <c r="O3160" s="37"/>
      <c r="P3160" s="35"/>
      <c r="Q3160" s="33"/>
      <c r="R3160" s="34"/>
    </row>
    <row r="3161" spans="1:18" ht="15.75" customHeight="1">
      <c r="A3161" s="22"/>
      <c r="B3161" s="27" t="s">
        <v>21</v>
      </c>
      <c r="C3161" s="27">
        <v>1185732</v>
      </c>
      <c r="D3161" s="28">
        <v>44479</v>
      </c>
      <c r="E3161" s="27" t="s">
        <v>40</v>
      </c>
      <c r="F3161" s="27" t="s">
        <v>117</v>
      </c>
      <c r="G3161" s="27" t="s">
        <v>118</v>
      </c>
      <c r="H3161" s="27" t="s">
        <v>29</v>
      </c>
      <c r="I3161" s="29">
        <v>0.49999999999999983</v>
      </c>
      <c r="J3161" s="30">
        <v>2750</v>
      </c>
      <c r="K3161" s="31">
        <f t="shared" si="24"/>
        <v>1374.9999999999995</v>
      </c>
      <c r="L3161" s="31">
        <f t="shared" si="25"/>
        <v>549.99999999999989</v>
      </c>
      <c r="M3161" s="32">
        <v>0.4</v>
      </c>
      <c r="O3161" s="37"/>
      <c r="P3161" s="35"/>
      <c r="Q3161" s="33"/>
      <c r="R3161" s="34"/>
    </row>
    <row r="3162" spans="1:18" ht="15.75" customHeight="1">
      <c r="A3162" s="22"/>
      <c r="B3162" s="27" t="s">
        <v>21</v>
      </c>
      <c r="C3162" s="27">
        <v>1185732</v>
      </c>
      <c r="D3162" s="28">
        <v>44510</v>
      </c>
      <c r="E3162" s="27" t="s">
        <v>40</v>
      </c>
      <c r="F3162" s="27" t="s">
        <v>117</v>
      </c>
      <c r="G3162" s="27" t="s">
        <v>118</v>
      </c>
      <c r="H3162" s="27" t="s">
        <v>24</v>
      </c>
      <c r="I3162" s="29">
        <v>0.44999999999999996</v>
      </c>
      <c r="J3162" s="30">
        <v>4250</v>
      </c>
      <c r="K3162" s="31">
        <f t="shared" si="24"/>
        <v>1912.4999999999998</v>
      </c>
      <c r="L3162" s="31">
        <f t="shared" si="25"/>
        <v>765</v>
      </c>
      <c r="M3162" s="32">
        <v>0.4</v>
      </c>
      <c r="O3162" s="37"/>
      <c r="P3162" s="35"/>
      <c r="Q3162" s="33"/>
      <c r="R3162" s="34"/>
    </row>
    <row r="3163" spans="1:18" ht="15.75" customHeight="1">
      <c r="A3163" s="22"/>
      <c r="B3163" s="27" t="s">
        <v>21</v>
      </c>
      <c r="C3163" s="27">
        <v>1185732</v>
      </c>
      <c r="D3163" s="28">
        <v>44510</v>
      </c>
      <c r="E3163" s="27" t="s">
        <v>40</v>
      </c>
      <c r="F3163" s="27" t="s">
        <v>117</v>
      </c>
      <c r="G3163" s="27" t="s">
        <v>118</v>
      </c>
      <c r="H3163" s="27" t="s">
        <v>25</v>
      </c>
      <c r="I3163" s="29">
        <v>0.35000000000000003</v>
      </c>
      <c r="J3163" s="30">
        <v>3250</v>
      </c>
      <c r="K3163" s="31">
        <f t="shared" si="24"/>
        <v>1137.5</v>
      </c>
      <c r="L3163" s="31">
        <f t="shared" si="25"/>
        <v>455</v>
      </c>
      <c r="M3163" s="32">
        <v>0.4</v>
      </c>
      <c r="O3163" s="37"/>
      <c r="P3163" s="35"/>
      <c r="Q3163" s="33"/>
      <c r="R3163" s="34"/>
    </row>
    <row r="3164" spans="1:18" ht="15.75" customHeight="1">
      <c r="A3164" s="22"/>
      <c r="B3164" s="27" t="s">
        <v>21</v>
      </c>
      <c r="C3164" s="27">
        <v>1185732</v>
      </c>
      <c r="D3164" s="28">
        <v>44510</v>
      </c>
      <c r="E3164" s="27" t="s">
        <v>40</v>
      </c>
      <c r="F3164" s="27" t="s">
        <v>117</v>
      </c>
      <c r="G3164" s="27" t="s">
        <v>118</v>
      </c>
      <c r="H3164" s="27" t="s">
        <v>26</v>
      </c>
      <c r="I3164" s="29">
        <v>0.35000000000000003</v>
      </c>
      <c r="J3164" s="30">
        <v>2700</v>
      </c>
      <c r="K3164" s="31">
        <f t="shared" si="24"/>
        <v>945.00000000000011</v>
      </c>
      <c r="L3164" s="31">
        <f t="shared" si="25"/>
        <v>330.75</v>
      </c>
      <c r="M3164" s="32">
        <v>0.35</v>
      </c>
      <c r="O3164" s="37"/>
      <c r="P3164" s="35"/>
      <c r="Q3164" s="33"/>
      <c r="R3164" s="34"/>
    </row>
    <row r="3165" spans="1:18" ht="15.75" customHeight="1">
      <c r="A3165" s="22"/>
      <c r="B3165" s="27" t="s">
        <v>21</v>
      </c>
      <c r="C3165" s="27">
        <v>1185732</v>
      </c>
      <c r="D3165" s="28">
        <v>44510</v>
      </c>
      <c r="E3165" s="27" t="s">
        <v>40</v>
      </c>
      <c r="F3165" s="27" t="s">
        <v>117</v>
      </c>
      <c r="G3165" s="27" t="s">
        <v>118</v>
      </c>
      <c r="H3165" s="27" t="s">
        <v>27</v>
      </c>
      <c r="I3165" s="29">
        <v>0.35000000000000003</v>
      </c>
      <c r="J3165" s="30">
        <v>2750</v>
      </c>
      <c r="K3165" s="31">
        <f t="shared" si="24"/>
        <v>962.50000000000011</v>
      </c>
      <c r="L3165" s="31">
        <f t="shared" si="25"/>
        <v>336.875</v>
      </c>
      <c r="M3165" s="32">
        <v>0.35</v>
      </c>
      <c r="O3165" s="37"/>
      <c r="P3165" s="35"/>
      <c r="Q3165" s="33"/>
      <c r="R3165" s="34"/>
    </row>
    <row r="3166" spans="1:18" ht="15.75" customHeight="1">
      <c r="A3166" s="22"/>
      <c r="B3166" s="27" t="s">
        <v>21</v>
      </c>
      <c r="C3166" s="27">
        <v>1185732</v>
      </c>
      <c r="D3166" s="28">
        <v>44510</v>
      </c>
      <c r="E3166" s="27" t="s">
        <v>40</v>
      </c>
      <c r="F3166" s="27" t="s">
        <v>117</v>
      </c>
      <c r="G3166" s="27" t="s">
        <v>118</v>
      </c>
      <c r="H3166" s="27" t="s">
        <v>28</v>
      </c>
      <c r="I3166" s="29">
        <v>0.6</v>
      </c>
      <c r="J3166" s="30">
        <v>2500</v>
      </c>
      <c r="K3166" s="31">
        <f t="shared" si="24"/>
        <v>1500</v>
      </c>
      <c r="L3166" s="31">
        <f t="shared" si="25"/>
        <v>450</v>
      </c>
      <c r="M3166" s="32">
        <v>0.3</v>
      </c>
      <c r="O3166" s="37"/>
      <c r="P3166" s="35"/>
      <c r="Q3166" s="33"/>
      <c r="R3166" s="34"/>
    </row>
    <row r="3167" spans="1:18" ht="15.75" customHeight="1">
      <c r="A3167" s="22"/>
      <c r="B3167" s="27" t="s">
        <v>21</v>
      </c>
      <c r="C3167" s="27">
        <v>1185732</v>
      </c>
      <c r="D3167" s="28">
        <v>44510</v>
      </c>
      <c r="E3167" s="27" t="s">
        <v>40</v>
      </c>
      <c r="F3167" s="27" t="s">
        <v>117</v>
      </c>
      <c r="G3167" s="27" t="s">
        <v>118</v>
      </c>
      <c r="H3167" s="27" t="s">
        <v>29</v>
      </c>
      <c r="I3167" s="29">
        <v>0.64999999999999991</v>
      </c>
      <c r="J3167" s="30">
        <v>3500</v>
      </c>
      <c r="K3167" s="31">
        <f t="shared" si="24"/>
        <v>2274.9999999999995</v>
      </c>
      <c r="L3167" s="31">
        <f t="shared" si="25"/>
        <v>909.99999999999989</v>
      </c>
      <c r="M3167" s="32">
        <v>0.4</v>
      </c>
      <c r="O3167" s="37"/>
      <c r="P3167" s="35"/>
      <c r="Q3167" s="33"/>
      <c r="R3167" s="34"/>
    </row>
    <row r="3168" spans="1:18" ht="15.75" customHeight="1">
      <c r="A3168" s="22"/>
      <c r="B3168" s="27" t="s">
        <v>21</v>
      </c>
      <c r="C3168" s="27">
        <v>1185732</v>
      </c>
      <c r="D3168" s="28">
        <v>44539</v>
      </c>
      <c r="E3168" s="27" t="s">
        <v>40</v>
      </c>
      <c r="F3168" s="27" t="s">
        <v>117</v>
      </c>
      <c r="G3168" s="27" t="s">
        <v>118</v>
      </c>
      <c r="H3168" s="27" t="s">
        <v>24</v>
      </c>
      <c r="I3168" s="29">
        <v>0.6</v>
      </c>
      <c r="J3168" s="30">
        <v>6000</v>
      </c>
      <c r="K3168" s="31">
        <f t="shared" si="24"/>
        <v>3600</v>
      </c>
      <c r="L3168" s="31">
        <f t="shared" si="25"/>
        <v>1440</v>
      </c>
      <c r="M3168" s="32">
        <v>0.4</v>
      </c>
      <c r="O3168" s="37"/>
      <c r="P3168" s="35"/>
      <c r="Q3168" s="33"/>
      <c r="R3168" s="34"/>
    </row>
    <row r="3169" spans="1:18" ht="15.75" customHeight="1">
      <c r="A3169" s="22"/>
      <c r="B3169" s="27" t="s">
        <v>21</v>
      </c>
      <c r="C3169" s="27">
        <v>1185732</v>
      </c>
      <c r="D3169" s="28">
        <v>44539</v>
      </c>
      <c r="E3169" s="27" t="s">
        <v>40</v>
      </c>
      <c r="F3169" s="27" t="s">
        <v>117</v>
      </c>
      <c r="G3169" s="27" t="s">
        <v>118</v>
      </c>
      <c r="H3169" s="27" t="s">
        <v>25</v>
      </c>
      <c r="I3169" s="29">
        <v>0.5</v>
      </c>
      <c r="J3169" s="30">
        <v>4000</v>
      </c>
      <c r="K3169" s="31">
        <f t="shared" si="24"/>
        <v>2000</v>
      </c>
      <c r="L3169" s="31">
        <f t="shared" si="25"/>
        <v>800</v>
      </c>
      <c r="M3169" s="32">
        <v>0.4</v>
      </c>
      <c r="O3169" s="37"/>
      <c r="P3169" s="35"/>
      <c r="Q3169" s="33"/>
      <c r="R3169" s="34"/>
    </row>
    <row r="3170" spans="1:18" ht="15.75" customHeight="1">
      <c r="A3170" s="22"/>
      <c r="B3170" s="27" t="s">
        <v>21</v>
      </c>
      <c r="C3170" s="27">
        <v>1185732</v>
      </c>
      <c r="D3170" s="28">
        <v>44539</v>
      </c>
      <c r="E3170" s="27" t="s">
        <v>40</v>
      </c>
      <c r="F3170" s="27" t="s">
        <v>117</v>
      </c>
      <c r="G3170" s="27" t="s">
        <v>118</v>
      </c>
      <c r="H3170" s="27" t="s">
        <v>26</v>
      </c>
      <c r="I3170" s="29">
        <v>0.5</v>
      </c>
      <c r="J3170" s="30">
        <v>3500</v>
      </c>
      <c r="K3170" s="31">
        <f t="shared" si="24"/>
        <v>1750</v>
      </c>
      <c r="L3170" s="31">
        <f t="shared" si="25"/>
        <v>612.5</v>
      </c>
      <c r="M3170" s="32">
        <v>0.35</v>
      </c>
      <c r="O3170" s="37"/>
      <c r="P3170" s="35"/>
      <c r="Q3170" s="33"/>
      <c r="R3170" s="34"/>
    </row>
    <row r="3171" spans="1:18" ht="15.75" customHeight="1">
      <c r="A3171" s="22"/>
      <c r="B3171" s="27" t="s">
        <v>21</v>
      </c>
      <c r="C3171" s="27">
        <v>1185732</v>
      </c>
      <c r="D3171" s="28">
        <v>44539</v>
      </c>
      <c r="E3171" s="27" t="s">
        <v>40</v>
      </c>
      <c r="F3171" s="27" t="s">
        <v>117</v>
      </c>
      <c r="G3171" s="27" t="s">
        <v>118</v>
      </c>
      <c r="H3171" s="27" t="s">
        <v>27</v>
      </c>
      <c r="I3171" s="29">
        <v>0.5</v>
      </c>
      <c r="J3171" s="30">
        <v>3000</v>
      </c>
      <c r="K3171" s="31">
        <f t="shared" si="24"/>
        <v>1500</v>
      </c>
      <c r="L3171" s="31">
        <f t="shared" si="25"/>
        <v>525</v>
      </c>
      <c r="M3171" s="32">
        <v>0.35</v>
      </c>
      <c r="O3171" s="37"/>
      <c r="P3171" s="35"/>
      <c r="Q3171" s="33"/>
      <c r="R3171" s="34"/>
    </row>
    <row r="3172" spans="1:18" ht="15.75" customHeight="1">
      <c r="A3172" s="22"/>
      <c r="B3172" s="27" t="s">
        <v>21</v>
      </c>
      <c r="C3172" s="27">
        <v>1185732</v>
      </c>
      <c r="D3172" s="28">
        <v>44539</v>
      </c>
      <c r="E3172" s="27" t="s">
        <v>40</v>
      </c>
      <c r="F3172" s="27" t="s">
        <v>117</v>
      </c>
      <c r="G3172" s="27" t="s">
        <v>118</v>
      </c>
      <c r="H3172" s="27" t="s">
        <v>28</v>
      </c>
      <c r="I3172" s="29">
        <v>0.6</v>
      </c>
      <c r="J3172" s="30">
        <v>3000</v>
      </c>
      <c r="K3172" s="31">
        <f t="shared" si="24"/>
        <v>1800</v>
      </c>
      <c r="L3172" s="31">
        <f t="shared" si="25"/>
        <v>540</v>
      </c>
      <c r="M3172" s="32">
        <v>0.3</v>
      </c>
      <c r="O3172" s="37"/>
      <c r="P3172" s="35"/>
      <c r="Q3172" s="33"/>
      <c r="R3172" s="34"/>
    </row>
    <row r="3173" spans="1:18" ht="15.75" customHeight="1">
      <c r="A3173" s="22"/>
      <c r="B3173" s="27" t="s">
        <v>21</v>
      </c>
      <c r="C3173" s="27">
        <v>1185732</v>
      </c>
      <c r="D3173" s="28">
        <v>44539</v>
      </c>
      <c r="E3173" s="27" t="s">
        <v>40</v>
      </c>
      <c r="F3173" s="27" t="s">
        <v>117</v>
      </c>
      <c r="G3173" s="27" t="s">
        <v>118</v>
      </c>
      <c r="H3173" s="27" t="s">
        <v>29</v>
      </c>
      <c r="I3173" s="29">
        <v>0.64999999999999991</v>
      </c>
      <c r="J3173" s="30">
        <v>4000</v>
      </c>
      <c r="K3173" s="31">
        <f t="shared" si="24"/>
        <v>2599.9999999999995</v>
      </c>
      <c r="L3173" s="31">
        <f t="shared" si="25"/>
        <v>1039.9999999999998</v>
      </c>
      <c r="M3173" s="32">
        <v>0.4</v>
      </c>
      <c r="O3173" s="37"/>
      <c r="P3173" s="35"/>
      <c r="Q3173" s="33"/>
      <c r="R3173" s="34"/>
    </row>
    <row r="3174" spans="1:18" ht="15.75" customHeight="1">
      <c r="A3174" s="22" t="s">
        <v>46</v>
      </c>
      <c r="B3174" s="27" t="s">
        <v>21</v>
      </c>
      <c r="C3174" s="27">
        <v>1185732</v>
      </c>
      <c r="D3174" s="28">
        <v>44213</v>
      </c>
      <c r="E3174" s="27" t="s">
        <v>40</v>
      </c>
      <c r="F3174" s="27" t="s">
        <v>119</v>
      </c>
      <c r="G3174" s="27" t="s">
        <v>120</v>
      </c>
      <c r="H3174" s="27" t="s">
        <v>24</v>
      </c>
      <c r="I3174" s="29">
        <v>0.35000000000000003</v>
      </c>
      <c r="J3174" s="30">
        <v>5000</v>
      </c>
      <c r="K3174" s="31">
        <f t="shared" si="24"/>
        <v>1750.0000000000002</v>
      </c>
      <c r="L3174" s="31">
        <f t="shared" si="25"/>
        <v>700.00000000000011</v>
      </c>
      <c r="M3174" s="32">
        <v>0.4</v>
      </c>
      <c r="O3174" s="37"/>
      <c r="P3174" s="35"/>
      <c r="Q3174" s="33"/>
      <c r="R3174" s="34"/>
    </row>
    <row r="3175" spans="1:18" ht="15.75" customHeight="1">
      <c r="A3175" s="22"/>
      <c r="B3175" s="27" t="s">
        <v>21</v>
      </c>
      <c r="C3175" s="27">
        <v>1185732</v>
      </c>
      <c r="D3175" s="28">
        <v>44213</v>
      </c>
      <c r="E3175" s="27" t="s">
        <v>40</v>
      </c>
      <c r="F3175" s="27" t="s">
        <v>119</v>
      </c>
      <c r="G3175" s="27" t="s">
        <v>120</v>
      </c>
      <c r="H3175" s="27" t="s">
        <v>25</v>
      </c>
      <c r="I3175" s="29">
        <v>0.35000000000000003</v>
      </c>
      <c r="J3175" s="30">
        <v>3000</v>
      </c>
      <c r="K3175" s="31">
        <f t="shared" si="24"/>
        <v>1050</v>
      </c>
      <c r="L3175" s="31">
        <f t="shared" si="25"/>
        <v>420</v>
      </c>
      <c r="M3175" s="32">
        <v>0.4</v>
      </c>
      <c r="O3175" s="37"/>
      <c r="P3175" s="35"/>
      <c r="Q3175" s="33"/>
      <c r="R3175" s="34"/>
    </row>
    <row r="3176" spans="1:18" ht="15.75" customHeight="1">
      <c r="A3176" s="22"/>
      <c r="B3176" s="27" t="s">
        <v>21</v>
      </c>
      <c r="C3176" s="27">
        <v>1185732</v>
      </c>
      <c r="D3176" s="28">
        <v>44213</v>
      </c>
      <c r="E3176" s="27" t="s">
        <v>40</v>
      </c>
      <c r="F3176" s="27" t="s">
        <v>119</v>
      </c>
      <c r="G3176" s="27" t="s">
        <v>120</v>
      </c>
      <c r="H3176" s="27" t="s">
        <v>26</v>
      </c>
      <c r="I3176" s="29">
        <v>0.25000000000000006</v>
      </c>
      <c r="J3176" s="30">
        <v>3000</v>
      </c>
      <c r="K3176" s="31">
        <f t="shared" si="24"/>
        <v>750.00000000000011</v>
      </c>
      <c r="L3176" s="31">
        <f t="shared" si="25"/>
        <v>300.00000000000006</v>
      </c>
      <c r="M3176" s="32">
        <v>0.4</v>
      </c>
      <c r="O3176" s="37"/>
      <c r="P3176" s="35"/>
      <c r="Q3176" s="33"/>
      <c r="R3176" s="34"/>
    </row>
    <row r="3177" spans="1:18" ht="15.75" customHeight="1">
      <c r="A3177" s="22"/>
      <c r="B3177" s="27" t="s">
        <v>21</v>
      </c>
      <c r="C3177" s="27">
        <v>1185732</v>
      </c>
      <c r="D3177" s="28">
        <v>44213</v>
      </c>
      <c r="E3177" s="27" t="s">
        <v>40</v>
      </c>
      <c r="F3177" s="27" t="s">
        <v>119</v>
      </c>
      <c r="G3177" s="27" t="s">
        <v>120</v>
      </c>
      <c r="H3177" s="27" t="s">
        <v>27</v>
      </c>
      <c r="I3177" s="29">
        <v>0.30000000000000004</v>
      </c>
      <c r="J3177" s="30">
        <v>1500</v>
      </c>
      <c r="K3177" s="31">
        <f t="shared" si="24"/>
        <v>450.00000000000006</v>
      </c>
      <c r="L3177" s="31">
        <f t="shared" si="25"/>
        <v>180.00000000000003</v>
      </c>
      <c r="M3177" s="32">
        <v>0.4</v>
      </c>
      <c r="O3177" s="37"/>
      <c r="P3177" s="35"/>
      <c r="Q3177" s="33"/>
      <c r="R3177" s="34"/>
    </row>
    <row r="3178" spans="1:18" ht="15.75" customHeight="1">
      <c r="A3178" s="22"/>
      <c r="B3178" s="27" t="s">
        <v>21</v>
      </c>
      <c r="C3178" s="27">
        <v>1185732</v>
      </c>
      <c r="D3178" s="28">
        <v>44213</v>
      </c>
      <c r="E3178" s="27" t="s">
        <v>40</v>
      </c>
      <c r="F3178" s="27" t="s">
        <v>119</v>
      </c>
      <c r="G3178" s="27" t="s">
        <v>120</v>
      </c>
      <c r="H3178" s="27" t="s">
        <v>28</v>
      </c>
      <c r="I3178" s="29">
        <v>0.44999999999999996</v>
      </c>
      <c r="J3178" s="30">
        <v>2000</v>
      </c>
      <c r="K3178" s="31">
        <f t="shared" si="24"/>
        <v>899.99999999999989</v>
      </c>
      <c r="L3178" s="31">
        <f t="shared" si="25"/>
        <v>360</v>
      </c>
      <c r="M3178" s="32">
        <v>0.4</v>
      </c>
      <c r="O3178" s="37"/>
      <c r="P3178" s="35"/>
      <c r="Q3178" s="33"/>
      <c r="R3178" s="34"/>
    </row>
    <row r="3179" spans="1:18" ht="15.75" customHeight="1">
      <c r="A3179" s="22"/>
      <c r="B3179" s="27" t="s">
        <v>21</v>
      </c>
      <c r="C3179" s="27">
        <v>1185732</v>
      </c>
      <c r="D3179" s="28">
        <v>44213</v>
      </c>
      <c r="E3179" s="27" t="s">
        <v>40</v>
      </c>
      <c r="F3179" s="27" t="s">
        <v>119</v>
      </c>
      <c r="G3179" s="27" t="s">
        <v>120</v>
      </c>
      <c r="H3179" s="27" t="s">
        <v>29</v>
      </c>
      <c r="I3179" s="29">
        <v>0.35000000000000003</v>
      </c>
      <c r="J3179" s="30">
        <v>3000</v>
      </c>
      <c r="K3179" s="31">
        <f t="shared" si="24"/>
        <v>1050</v>
      </c>
      <c r="L3179" s="31">
        <f t="shared" si="25"/>
        <v>420</v>
      </c>
      <c r="M3179" s="32">
        <v>0.4</v>
      </c>
      <c r="O3179" s="37"/>
      <c r="P3179" s="35"/>
      <c r="Q3179" s="33"/>
      <c r="R3179" s="34"/>
    </row>
    <row r="3180" spans="1:18" ht="15.75" customHeight="1">
      <c r="A3180" s="22"/>
      <c r="B3180" s="27" t="s">
        <v>21</v>
      </c>
      <c r="C3180" s="27">
        <v>1185732</v>
      </c>
      <c r="D3180" s="28">
        <v>44244</v>
      </c>
      <c r="E3180" s="27" t="s">
        <v>40</v>
      </c>
      <c r="F3180" s="27" t="s">
        <v>119</v>
      </c>
      <c r="G3180" s="27" t="s">
        <v>120</v>
      </c>
      <c r="H3180" s="27" t="s">
        <v>24</v>
      </c>
      <c r="I3180" s="29">
        <v>0.35000000000000003</v>
      </c>
      <c r="J3180" s="30">
        <v>5500</v>
      </c>
      <c r="K3180" s="31">
        <f t="shared" si="24"/>
        <v>1925.0000000000002</v>
      </c>
      <c r="L3180" s="31">
        <f t="shared" si="25"/>
        <v>770.00000000000011</v>
      </c>
      <c r="M3180" s="32">
        <v>0.4</v>
      </c>
      <c r="O3180" s="37"/>
      <c r="P3180" s="35"/>
      <c r="Q3180" s="33"/>
      <c r="R3180" s="34"/>
    </row>
    <row r="3181" spans="1:18" ht="15.75" customHeight="1">
      <c r="A3181" s="22"/>
      <c r="B3181" s="27" t="s">
        <v>21</v>
      </c>
      <c r="C3181" s="27">
        <v>1185732</v>
      </c>
      <c r="D3181" s="28">
        <v>44244</v>
      </c>
      <c r="E3181" s="27" t="s">
        <v>40</v>
      </c>
      <c r="F3181" s="27" t="s">
        <v>119</v>
      </c>
      <c r="G3181" s="27" t="s">
        <v>120</v>
      </c>
      <c r="H3181" s="27" t="s">
        <v>25</v>
      </c>
      <c r="I3181" s="29">
        <v>0.4</v>
      </c>
      <c r="J3181" s="30">
        <v>2000</v>
      </c>
      <c r="K3181" s="31">
        <f t="shared" si="24"/>
        <v>800</v>
      </c>
      <c r="L3181" s="31">
        <f t="shared" si="25"/>
        <v>320</v>
      </c>
      <c r="M3181" s="32">
        <v>0.4</v>
      </c>
      <c r="O3181" s="37"/>
      <c r="P3181" s="35"/>
      <c r="Q3181" s="33"/>
      <c r="R3181" s="34"/>
    </row>
    <row r="3182" spans="1:18" ht="15.75" customHeight="1">
      <c r="A3182" s="22"/>
      <c r="B3182" s="27" t="s">
        <v>21</v>
      </c>
      <c r="C3182" s="27">
        <v>1185732</v>
      </c>
      <c r="D3182" s="28">
        <v>44244</v>
      </c>
      <c r="E3182" s="27" t="s">
        <v>40</v>
      </c>
      <c r="F3182" s="27" t="s">
        <v>119</v>
      </c>
      <c r="G3182" s="27" t="s">
        <v>120</v>
      </c>
      <c r="H3182" s="27" t="s">
        <v>26</v>
      </c>
      <c r="I3182" s="29">
        <v>0.30000000000000004</v>
      </c>
      <c r="J3182" s="30">
        <v>3000</v>
      </c>
      <c r="K3182" s="31">
        <f t="shared" si="24"/>
        <v>900.00000000000011</v>
      </c>
      <c r="L3182" s="31">
        <f t="shared" si="25"/>
        <v>360.00000000000006</v>
      </c>
      <c r="M3182" s="32">
        <v>0.4</v>
      </c>
      <c r="O3182" s="37"/>
      <c r="P3182" s="35"/>
      <c r="Q3182" s="33"/>
      <c r="R3182" s="34"/>
    </row>
    <row r="3183" spans="1:18" ht="15.75" customHeight="1">
      <c r="A3183" s="22"/>
      <c r="B3183" s="27" t="s">
        <v>21</v>
      </c>
      <c r="C3183" s="27">
        <v>1185732</v>
      </c>
      <c r="D3183" s="28">
        <v>44244</v>
      </c>
      <c r="E3183" s="27" t="s">
        <v>40</v>
      </c>
      <c r="F3183" s="27" t="s">
        <v>119</v>
      </c>
      <c r="G3183" s="27" t="s">
        <v>120</v>
      </c>
      <c r="H3183" s="27" t="s">
        <v>27</v>
      </c>
      <c r="I3183" s="29">
        <v>0.35000000000000003</v>
      </c>
      <c r="J3183" s="30">
        <v>1750</v>
      </c>
      <c r="K3183" s="31">
        <f t="shared" si="24"/>
        <v>612.50000000000011</v>
      </c>
      <c r="L3183" s="31">
        <f t="shared" si="25"/>
        <v>245.00000000000006</v>
      </c>
      <c r="M3183" s="32">
        <v>0.4</v>
      </c>
      <c r="O3183" s="37"/>
      <c r="P3183" s="35"/>
      <c r="Q3183" s="33"/>
      <c r="R3183" s="34"/>
    </row>
    <row r="3184" spans="1:18" ht="15.75" customHeight="1">
      <c r="A3184" s="22"/>
      <c r="B3184" s="27" t="s">
        <v>21</v>
      </c>
      <c r="C3184" s="27">
        <v>1185732</v>
      </c>
      <c r="D3184" s="28">
        <v>44244</v>
      </c>
      <c r="E3184" s="27" t="s">
        <v>40</v>
      </c>
      <c r="F3184" s="27" t="s">
        <v>119</v>
      </c>
      <c r="G3184" s="27" t="s">
        <v>120</v>
      </c>
      <c r="H3184" s="27" t="s">
        <v>28</v>
      </c>
      <c r="I3184" s="29">
        <v>0.49999999999999994</v>
      </c>
      <c r="J3184" s="30">
        <v>2500</v>
      </c>
      <c r="K3184" s="31">
        <f t="shared" si="24"/>
        <v>1249.9999999999998</v>
      </c>
      <c r="L3184" s="31">
        <f t="shared" si="25"/>
        <v>499.99999999999994</v>
      </c>
      <c r="M3184" s="32">
        <v>0.4</v>
      </c>
      <c r="O3184" s="37"/>
      <c r="P3184" s="35"/>
      <c r="Q3184" s="33"/>
      <c r="R3184" s="34"/>
    </row>
    <row r="3185" spans="1:18" ht="15.75" customHeight="1">
      <c r="A3185" s="22"/>
      <c r="B3185" s="27" t="s">
        <v>21</v>
      </c>
      <c r="C3185" s="27">
        <v>1185732</v>
      </c>
      <c r="D3185" s="28">
        <v>44244</v>
      </c>
      <c r="E3185" s="27" t="s">
        <v>40</v>
      </c>
      <c r="F3185" s="27" t="s">
        <v>119</v>
      </c>
      <c r="G3185" s="27" t="s">
        <v>120</v>
      </c>
      <c r="H3185" s="27" t="s">
        <v>29</v>
      </c>
      <c r="I3185" s="29">
        <v>0.24999999999999994</v>
      </c>
      <c r="J3185" s="30">
        <v>3500</v>
      </c>
      <c r="K3185" s="31">
        <f t="shared" si="24"/>
        <v>874.99999999999977</v>
      </c>
      <c r="L3185" s="31">
        <f t="shared" si="25"/>
        <v>349.99999999999994</v>
      </c>
      <c r="M3185" s="32">
        <v>0.4</v>
      </c>
      <c r="O3185" s="37"/>
      <c r="P3185" s="35"/>
      <c r="Q3185" s="33"/>
      <c r="R3185" s="34"/>
    </row>
    <row r="3186" spans="1:18" ht="15.75" customHeight="1">
      <c r="A3186" s="22"/>
      <c r="B3186" s="27" t="s">
        <v>21</v>
      </c>
      <c r="C3186" s="27">
        <v>1185732</v>
      </c>
      <c r="D3186" s="28">
        <v>44271</v>
      </c>
      <c r="E3186" s="27" t="s">
        <v>40</v>
      </c>
      <c r="F3186" s="27" t="s">
        <v>119</v>
      </c>
      <c r="G3186" s="27" t="s">
        <v>120</v>
      </c>
      <c r="H3186" s="27" t="s">
        <v>24</v>
      </c>
      <c r="I3186" s="29">
        <v>0.30000000000000004</v>
      </c>
      <c r="J3186" s="30">
        <v>5700</v>
      </c>
      <c r="K3186" s="31">
        <f t="shared" si="24"/>
        <v>1710.0000000000002</v>
      </c>
      <c r="L3186" s="31">
        <f t="shared" si="25"/>
        <v>684.00000000000011</v>
      </c>
      <c r="M3186" s="32">
        <v>0.4</v>
      </c>
      <c r="O3186" s="37"/>
      <c r="P3186" s="35"/>
      <c r="Q3186" s="33"/>
      <c r="R3186" s="34"/>
    </row>
    <row r="3187" spans="1:18" ht="15.75" customHeight="1">
      <c r="A3187" s="22"/>
      <c r="B3187" s="27" t="s">
        <v>21</v>
      </c>
      <c r="C3187" s="27">
        <v>1185732</v>
      </c>
      <c r="D3187" s="28">
        <v>44271</v>
      </c>
      <c r="E3187" s="27" t="s">
        <v>40</v>
      </c>
      <c r="F3187" s="27" t="s">
        <v>119</v>
      </c>
      <c r="G3187" s="27" t="s">
        <v>120</v>
      </c>
      <c r="H3187" s="27" t="s">
        <v>25</v>
      </c>
      <c r="I3187" s="29">
        <v>0.30000000000000004</v>
      </c>
      <c r="J3187" s="30">
        <v>2750</v>
      </c>
      <c r="K3187" s="31">
        <f t="shared" si="24"/>
        <v>825.00000000000011</v>
      </c>
      <c r="L3187" s="31">
        <f t="shared" si="25"/>
        <v>330.00000000000006</v>
      </c>
      <c r="M3187" s="32">
        <v>0.4</v>
      </c>
      <c r="O3187" s="37"/>
      <c r="P3187" s="35"/>
      <c r="Q3187" s="33"/>
      <c r="R3187" s="34"/>
    </row>
    <row r="3188" spans="1:18" ht="15.75" customHeight="1">
      <c r="A3188" s="22"/>
      <c r="B3188" s="27" t="s">
        <v>21</v>
      </c>
      <c r="C3188" s="27">
        <v>1185732</v>
      </c>
      <c r="D3188" s="28">
        <v>44271</v>
      </c>
      <c r="E3188" s="27" t="s">
        <v>40</v>
      </c>
      <c r="F3188" s="27" t="s">
        <v>119</v>
      </c>
      <c r="G3188" s="27" t="s">
        <v>120</v>
      </c>
      <c r="H3188" s="27" t="s">
        <v>26</v>
      </c>
      <c r="I3188" s="29">
        <v>0.2</v>
      </c>
      <c r="J3188" s="30">
        <v>3250</v>
      </c>
      <c r="K3188" s="31">
        <f t="shared" si="24"/>
        <v>650</v>
      </c>
      <c r="L3188" s="31">
        <f t="shared" si="25"/>
        <v>260</v>
      </c>
      <c r="M3188" s="32">
        <v>0.4</v>
      </c>
      <c r="O3188" s="37"/>
      <c r="P3188" s="35"/>
      <c r="Q3188" s="33"/>
      <c r="R3188" s="34"/>
    </row>
    <row r="3189" spans="1:18" ht="15.75" customHeight="1">
      <c r="A3189" s="22"/>
      <c r="B3189" s="27" t="s">
        <v>21</v>
      </c>
      <c r="C3189" s="27">
        <v>1185732</v>
      </c>
      <c r="D3189" s="28">
        <v>44271</v>
      </c>
      <c r="E3189" s="27" t="s">
        <v>40</v>
      </c>
      <c r="F3189" s="27" t="s">
        <v>119</v>
      </c>
      <c r="G3189" s="27" t="s">
        <v>120</v>
      </c>
      <c r="H3189" s="27" t="s">
        <v>27</v>
      </c>
      <c r="I3189" s="29">
        <v>0.24999999999999994</v>
      </c>
      <c r="J3189" s="30">
        <v>1750</v>
      </c>
      <c r="K3189" s="31">
        <f t="shared" si="24"/>
        <v>437.49999999999989</v>
      </c>
      <c r="L3189" s="31">
        <f t="shared" si="25"/>
        <v>174.99999999999997</v>
      </c>
      <c r="M3189" s="32">
        <v>0.4</v>
      </c>
      <c r="O3189" s="37"/>
      <c r="P3189" s="35"/>
      <c r="Q3189" s="33"/>
      <c r="R3189" s="34"/>
    </row>
    <row r="3190" spans="1:18" ht="15.75" customHeight="1">
      <c r="A3190" s="22"/>
      <c r="B3190" s="27" t="s">
        <v>21</v>
      </c>
      <c r="C3190" s="27">
        <v>1185732</v>
      </c>
      <c r="D3190" s="28">
        <v>44271</v>
      </c>
      <c r="E3190" s="27" t="s">
        <v>40</v>
      </c>
      <c r="F3190" s="27" t="s">
        <v>119</v>
      </c>
      <c r="G3190" s="27" t="s">
        <v>120</v>
      </c>
      <c r="H3190" s="27" t="s">
        <v>28</v>
      </c>
      <c r="I3190" s="29">
        <v>0.4</v>
      </c>
      <c r="J3190" s="30">
        <v>2250</v>
      </c>
      <c r="K3190" s="31">
        <f t="shared" si="24"/>
        <v>900</v>
      </c>
      <c r="L3190" s="31">
        <f t="shared" si="25"/>
        <v>360</v>
      </c>
      <c r="M3190" s="32">
        <v>0.4</v>
      </c>
      <c r="O3190" s="37"/>
      <c r="P3190" s="35"/>
      <c r="Q3190" s="33"/>
      <c r="R3190" s="34"/>
    </row>
    <row r="3191" spans="1:18" ht="15.75" customHeight="1">
      <c r="A3191" s="22"/>
      <c r="B3191" s="27" t="s">
        <v>21</v>
      </c>
      <c r="C3191" s="27">
        <v>1185732</v>
      </c>
      <c r="D3191" s="28">
        <v>44271</v>
      </c>
      <c r="E3191" s="27" t="s">
        <v>40</v>
      </c>
      <c r="F3191" s="27" t="s">
        <v>119</v>
      </c>
      <c r="G3191" s="27" t="s">
        <v>120</v>
      </c>
      <c r="H3191" s="27" t="s">
        <v>29</v>
      </c>
      <c r="I3191" s="29">
        <v>0.30000000000000004</v>
      </c>
      <c r="J3191" s="30">
        <v>3250</v>
      </c>
      <c r="K3191" s="31">
        <f t="shared" si="24"/>
        <v>975.00000000000011</v>
      </c>
      <c r="L3191" s="31">
        <f t="shared" si="25"/>
        <v>390.00000000000006</v>
      </c>
      <c r="M3191" s="32">
        <v>0.4</v>
      </c>
      <c r="O3191" s="37"/>
      <c r="P3191" s="35"/>
      <c r="Q3191" s="33"/>
      <c r="R3191" s="34"/>
    </row>
    <row r="3192" spans="1:18" ht="15.75" customHeight="1">
      <c r="A3192" s="22"/>
      <c r="B3192" s="27" t="s">
        <v>21</v>
      </c>
      <c r="C3192" s="27">
        <v>1185732</v>
      </c>
      <c r="D3192" s="28">
        <v>44303</v>
      </c>
      <c r="E3192" s="27" t="s">
        <v>40</v>
      </c>
      <c r="F3192" s="27" t="s">
        <v>119</v>
      </c>
      <c r="G3192" s="27" t="s">
        <v>120</v>
      </c>
      <c r="H3192" s="27" t="s">
        <v>24</v>
      </c>
      <c r="I3192" s="29">
        <v>0.30000000000000004</v>
      </c>
      <c r="J3192" s="30">
        <v>5500</v>
      </c>
      <c r="K3192" s="31">
        <f t="shared" si="24"/>
        <v>1650.0000000000002</v>
      </c>
      <c r="L3192" s="31">
        <f t="shared" si="25"/>
        <v>660.00000000000011</v>
      </c>
      <c r="M3192" s="32">
        <v>0.4</v>
      </c>
      <c r="O3192" s="37"/>
      <c r="P3192" s="35"/>
      <c r="Q3192" s="33"/>
      <c r="R3192" s="34"/>
    </row>
    <row r="3193" spans="1:18" ht="15.75" customHeight="1">
      <c r="A3193" s="22"/>
      <c r="B3193" s="27" t="s">
        <v>21</v>
      </c>
      <c r="C3193" s="27">
        <v>1185732</v>
      </c>
      <c r="D3193" s="28">
        <v>44303</v>
      </c>
      <c r="E3193" s="27" t="s">
        <v>40</v>
      </c>
      <c r="F3193" s="27" t="s">
        <v>119</v>
      </c>
      <c r="G3193" s="27" t="s">
        <v>120</v>
      </c>
      <c r="H3193" s="27" t="s">
        <v>25</v>
      </c>
      <c r="I3193" s="29">
        <v>0.30000000000000004</v>
      </c>
      <c r="J3193" s="30">
        <v>2500</v>
      </c>
      <c r="K3193" s="31">
        <f t="shared" si="24"/>
        <v>750.00000000000011</v>
      </c>
      <c r="L3193" s="31">
        <f t="shared" si="25"/>
        <v>300.00000000000006</v>
      </c>
      <c r="M3193" s="32">
        <v>0.4</v>
      </c>
      <c r="O3193" s="37"/>
      <c r="P3193" s="35"/>
      <c r="Q3193" s="33"/>
      <c r="R3193" s="34"/>
    </row>
    <row r="3194" spans="1:18" ht="15.75" customHeight="1">
      <c r="A3194" s="22"/>
      <c r="B3194" s="27" t="s">
        <v>21</v>
      </c>
      <c r="C3194" s="27">
        <v>1185732</v>
      </c>
      <c r="D3194" s="28">
        <v>44303</v>
      </c>
      <c r="E3194" s="27" t="s">
        <v>40</v>
      </c>
      <c r="F3194" s="27" t="s">
        <v>119</v>
      </c>
      <c r="G3194" s="27" t="s">
        <v>120</v>
      </c>
      <c r="H3194" s="27" t="s">
        <v>26</v>
      </c>
      <c r="I3194" s="29">
        <v>0.2</v>
      </c>
      <c r="J3194" s="30">
        <v>2500</v>
      </c>
      <c r="K3194" s="31">
        <f t="shared" si="24"/>
        <v>500</v>
      </c>
      <c r="L3194" s="31">
        <f t="shared" si="25"/>
        <v>200</v>
      </c>
      <c r="M3194" s="32">
        <v>0.4</v>
      </c>
      <c r="O3194" s="37"/>
      <c r="P3194" s="35"/>
      <c r="Q3194" s="33"/>
      <c r="R3194" s="34"/>
    </row>
    <row r="3195" spans="1:18" ht="15.75" customHeight="1">
      <c r="A3195" s="22"/>
      <c r="B3195" s="27" t="s">
        <v>21</v>
      </c>
      <c r="C3195" s="27">
        <v>1185732</v>
      </c>
      <c r="D3195" s="28">
        <v>44303</v>
      </c>
      <c r="E3195" s="27" t="s">
        <v>40</v>
      </c>
      <c r="F3195" s="27" t="s">
        <v>119</v>
      </c>
      <c r="G3195" s="27" t="s">
        <v>120</v>
      </c>
      <c r="H3195" s="27" t="s">
        <v>27</v>
      </c>
      <c r="I3195" s="29">
        <v>0.24999999999999994</v>
      </c>
      <c r="J3195" s="30">
        <v>1750</v>
      </c>
      <c r="K3195" s="31">
        <f t="shared" si="24"/>
        <v>437.49999999999989</v>
      </c>
      <c r="L3195" s="31">
        <f t="shared" si="25"/>
        <v>174.99999999999997</v>
      </c>
      <c r="M3195" s="32">
        <v>0.4</v>
      </c>
      <c r="O3195" s="37"/>
      <c r="P3195" s="35"/>
      <c r="Q3195" s="33"/>
      <c r="R3195" s="34"/>
    </row>
    <row r="3196" spans="1:18" ht="15.75" customHeight="1">
      <c r="A3196" s="22"/>
      <c r="B3196" s="27" t="s">
        <v>21</v>
      </c>
      <c r="C3196" s="27">
        <v>1185732</v>
      </c>
      <c r="D3196" s="28">
        <v>44303</v>
      </c>
      <c r="E3196" s="27" t="s">
        <v>40</v>
      </c>
      <c r="F3196" s="27" t="s">
        <v>119</v>
      </c>
      <c r="G3196" s="27" t="s">
        <v>120</v>
      </c>
      <c r="H3196" s="27" t="s">
        <v>28</v>
      </c>
      <c r="I3196" s="29">
        <v>0.65</v>
      </c>
      <c r="J3196" s="30">
        <v>2000</v>
      </c>
      <c r="K3196" s="31">
        <f t="shared" si="24"/>
        <v>1300</v>
      </c>
      <c r="L3196" s="31">
        <f t="shared" si="25"/>
        <v>520</v>
      </c>
      <c r="M3196" s="32">
        <v>0.4</v>
      </c>
      <c r="O3196" s="37"/>
      <c r="P3196" s="35"/>
      <c r="Q3196" s="33"/>
      <c r="R3196" s="34"/>
    </row>
    <row r="3197" spans="1:18" ht="15.75" customHeight="1">
      <c r="A3197" s="22"/>
      <c r="B3197" s="27" t="s">
        <v>21</v>
      </c>
      <c r="C3197" s="27">
        <v>1185732</v>
      </c>
      <c r="D3197" s="28">
        <v>44303</v>
      </c>
      <c r="E3197" s="27" t="s">
        <v>40</v>
      </c>
      <c r="F3197" s="27" t="s">
        <v>119</v>
      </c>
      <c r="G3197" s="27" t="s">
        <v>120</v>
      </c>
      <c r="H3197" s="27" t="s">
        <v>29</v>
      </c>
      <c r="I3197" s="29">
        <v>0.5</v>
      </c>
      <c r="J3197" s="30">
        <v>3250</v>
      </c>
      <c r="K3197" s="31">
        <f t="shared" si="24"/>
        <v>1625</v>
      </c>
      <c r="L3197" s="31">
        <f t="shared" si="25"/>
        <v>650</v>
      </c>
      <c r="M3197" s="32">
        <v>0.4</v>
      </c>
      <c r="O3197" s="37"/>
      <c r="P3197" s="35"/>
      <c r="Q3197" s="33"/>
      <c r="R3197" s="34"/>
    </row>
    <row r="3198" spans="1:18" ht="15.75" customHeight="1">
      <c r="A3198" s="22"/>
      <c r="B3198" s="27" t="s">
        <v>21</v>
      </c>
      <c r="C3198" s="27">
        <v>1185732</v>
      </c>
      <c r="D3198" s="28">
        <v>44334</v>
      </c>
      <c r="E3198" s="27" t="s">
        <v>40</v>
      </c>
      <c r="F3198" s="27" t="s">
        <v>119</v>
      </c>
      <c r="G3198" s="27" t="s">
        <v>120</v>
      </c>
      <c r="H3198" s="27" t="s">
        <v>24</v>
      </c>
      <c r="I3198" s="29">
        <v>0.6</v>
      </c>
      <c r="J3198" s="30">
        <v>5950</v>
      </c>
      <c r="K3198" s="31">
        <f t="shared" si="24"/>
        <v>3570</v>
      </c>
      <c r="L3198" s="31">
        <f t="shared" si="25"/>
        <v>1428</v>
      </c>
      <c r="M3198" s="32">
        <v>0.4</v>
      </c>
      <c r="O3198" s="37"/>
      <c r="P3198" s="35"/>
      <c r="Q3198" s="33"/>
      <c r="R3198" s="34"/>
    </row>
    <row r="3199" spans="1:18" ht="15.75" customHeight="1">
      <c r="A3199" s="22"/>
      <c r="B3199" s="27" t="s">
        <v>21</v>
      </c>
      <c r="C3199" s="27">
        <v>1185732</v>
      </c>
      <c r="D3199" s="28">
        <v>44334</v>
      </c>
      <c r="E3199" s="27" t="s">
        <v>40</v>
      </c>
      <c r="F3199" s="27" t="s">
        <v>119</v>
      </c>
      <c r="G3199" s="27" t="s">
        <v>120</v>
      </c>
      <c r="H3199" s="27" t="s">
        <v>25</v>
      </c>
      <c r="I3199" s="29">
        <v>0.4</v>
      </c>
      <c r="J3199" s="30">
        <v>3000</v>
      </c>
      <c r="K3199" s="31">
        <f t="shared" si="24"/>
        <v>1200</v>
      </c>
      <c r="L3199" s="31">
        <f t="shared" si="25"/>
        <v>480</v>
      </c>
      <c r="M3199" s="32">
        <v>0.4</v>
      </c>
      <c r="O3199" s="37"/>
      <c r="P3199" s="35"/>
      <c r="Q3199" s="33"/>
      <c r="R3199" s="34"/>
    </row>
    <row r="3200" spans="1:18" ht="15.75" customHeight="1">
      <c r="A3200" s="22"/>
      <c r="B3200" s="27" t="s">
        <v>21</v>
      </c>
      <c r="C3200" s="27">
        <v>1185732</v>
      </c>
      <c r="D3200" s="28">
        <v>44334</v>
      </c>
      <c r="E3200" s="27" t="s">
        <v>40</v>
      </c>
      <c r="F3200" s="27" t="s">
        <v>119</v>
      </c>
      <c r="G3200" s="27" t="s">
        <v>120</v>
      </c>
      <c r="H3200" s="27" t="s">
        <v>26</v>
      </c>
      <c r="I3200" s="29">
        <v>0.35000000000000003</v>
      </c>
      <c r="J3200" s="30">
        <v>2750</v>
      </c>
      <c r="K3200" s="31">
        <f t="shared" si="24"/>
        <v>962.50000000000011</v>
      </c>
      <c r="L3200" s="31">
        <f t="shared" si="25"/>
        <v>385.00000000000006</v>
      </c>
      <c r="M3200" s="32">
        <v>0.4</v>
      </c>
      <c r="O3200" s="37"/>
      <c r="P3200" s="35"/>
      <c r="Q3200" s="33"/>
      <c r="R3200" s="34"/>
    </row>
    <row r="3201" spans="1:18" ht="15.75" customHeight="1">
      <c r="A3201" s="22"/>
      <c r="B3201" s="27" t="s">
        <v>21</v>
      </c>
      <c r="C3201" s="27">
        <v>1185732</v>
      </c>
      <c r="D3201" s="28">
        <v>44334</v>
      </c>
      <c r="E3201" s="27" t="s">
        <v>40</v>
      </c>
      <c r="F3201" s="27" t="s">
        <v>119</v>
      </c>
      <c r="G3201" s="27" t="s">
        <v>120</v>
      </c>
      <c r="H3201" s="27" t="s">
        <v>27</v>
      </c>
      <c r="I3201" s="29">
        <v>0.35000000000000003</v>
      </c>
      <c r="J3201" s="30">
        <v>2000</v>
      </c>
      <c r="K3201" s="31">
        <f t="shared" si="24"/>
        <v>700.00000000000011</v>
      </c>
      <c r="L3201" s="31">
        <f t="shared" si="25"/>
        <v>280.00000000000006</v>
      </c>
      <c r="M3201" s="32">
        <v>0.4</v>
      </c>
      <c r="O3201" s="37"/>
      <c r="P3201" s="35"/>
      <c r="Q3201" s="33"/>
      <c r="R3201" s="34"/>
    </row>
    <row r="3202" spans="1:18" ht="15.75" customHeight="1">
      <c r="A3202" s="22"/>
      <c r="B3202" s="27" t="s">
        <v>21</v>
      </c>
      <c r="C3202" s="27">
        <v>1185732</v>
      </c>
      <c r="D3202" s="28">
        <v>44334</v>
      </c>
      <c r="E3202" s="27" t="s">
        <v>40</v>
      </c>
      <c r="F3202" s="27" t="s">
        <v>119</v>
      </c>
      <c r="G3202" s="27" t="s">
        <v>120</v>
      </c>
      <c r="H3202" s="27" t="s">
        <v>28</v>
      </c>
      <c r="I3202" s="29">
        <v>0.44999999999999996</v>
      </c>
      <c r="J3202" s="30">
        <v>2250</v>
      </c>
      <c r="K3202" s="31">
        <f t="shared" si="24"/>
        <v>1012.4999999999999</v>
      </c>
      <c r="L3202" s="31">
        <f t="shared" si="25"/>
        <v>405</v>
      </c>
      <c r="M3202" s="32">
        <v>0.4</v>
      </c>
      <c r="O3202" s="37"/>
      <c r="P3202" s="35"/>
      <c r="Q3202" s="33"/>
      <c r="R3202" s="34"/>
    </row>
    <row r="3203" spans="1:18" ht="15.75" customHeight="1">
      <c r="A3203" s="22"/>
      <c r="B3203" s="27" t="s">
        <v>21</v>
      </c>
      <c r="C3203" s="27">
        <v>1185732</v>
      </c>
      <c r="D3203" s="28">
        <v>44334</v>
      </c>
      <c r="E3203" s="27" t="s">
        <v>40</v>
      </c>
      <c r="F3203" s="27" t="s">
        <v>119</v>
      </c>
      <c r="G3203" s="27" t="s">
        <v>120</v>
      </c>
      <c r="H3203" s="27" t="s">
        <v>29</v>
      </c>
      <c r="I3203" s="29">
        <v>0.54999999999999993</v>
      </c>
      <c r="J3203" s="30">
        <v>3500</v>
      </c>
      <c r="K3203" s="31">
        <f t="shared" si="24"/>
        <v>1924.9999999999998</v>
      </c>
      <c r="L3203" s="31">
        <f t="shared" si="25"/>
        <v>770</v>
      </c>
      <c r="M3203" s="32">
        <v>0.4</v>
      </c>
      <c r="O3203" s="37"/>
      <c r="P3203" s="35"/>
      <c r="Q3203" s="33"/>
      <c r="R3203" s="34"/>
    </row>
    <row r="3204" spans="1:18" ht="15.75" customHeight="1">
      <c r="A3204" s="22"/>
      <c r="B3204" s="27" t="s">
        <v>21</v>
      </c>
      <c r="C3204" s="27">
        <v>1185732</v>
      </c>
      <c r="D3204" s="28">
        <v>44364</v>
      </c>
      <c r="E3204" s="27" t="s">
        <v>40</v>
      </c>
      <c r="F3204" s="27" t="s">
        <v>119</v>
      </c>
      <c r="G3204" s="27" t="s">
        <v>120</v>
      </c>
      <c r="H3204" s="27" t="s">
        <v>24</v>
      </c>
      <c r="I3204" s="29">
        <v>0.45</v>
      </c>
      <c r="J3204" s="30">
        <v>6000</v>
      </c>
      <c r="K3204" s="31">
        <f t="shared" si="24"/>
        <v>2700</v>
      </c>
      <c r="L3204" s="31">
        <f t="shared" si="25"/>
        <v>1080</v>
      </c>
      <c r="M3204" s="32">
        <v>0.4</v>
      </c>
      <c r="O3204" s="37"/>
      <c r="P3204" s="35"/>
      <c r="Q3204" s="33"/>
      <c r="R3204" s="34"/>
    </row>
    <row r="3205" spans="1:18" ht="15.75" customHeight="1">
      <c r="A3205" s="22"/>
      <c r="B3205" s="27" t="s">
        <v>21</v>
      </c>
      <c r="C3205" s="27">
        <v>1185732</v>
      </c>
      <c r="D3205" s="28">
        <v>44364</v>
      </c>
      <c r="E3205" s="27" t="s">
        <v>40</v>
      </c>
      <c r="F3205" s="27" t="s">
        <v>119</v>
      </c>
      <c r="G3205" s="27" t="s">
        <v>120</v>
      </c>
      <c r="H3205" s="27" t="s">
        <v>25</v>
      </c>
      <c r="I3205" s="29">
        <v>0.40000000000000008</v>
      </c>
      <c r="J3205" s="30">
        <v>4250</v>
      </c>
      <c r="K3205" s="31">
        <f t="shared" si="24"/>
        <v>1700.0000000000002</v>
      </c>
      <c r="L3205" s="31">
        <f t="shared" si="25"/>
        <v>680.00000000000011</v>
      </c>
      <c r="M3205" s="32">
        <v>0.4</v>
      </c>
      <c r="O3205" s="37"/>
      <c r="P3205" s="35"/>
      <c r="Q3205" s="33"/>
      <c r="R3205" s="34"/>
    </row>
    <row r="3206" spans="1:18" ht="15.75" customHeight="1">
      <c r="A3206" s="22"/>
      <c r="B3206" s="27" t="s">
        <v>21</v>
      </c>
      <c r="C3206" s="27">
        <v>1185732</v>
      </c>
      <c r="D3206" s="28">
        <v>44364</v>
      </c>
      <c r="E3206" s="27" t="s">
        <v>40</v>
      </c>
      <c r="F3206" s="27" t="s">
        <v>119</v>
      </c>
      <c r="G3206" s="27" t="s">
        <v>120</v>
      </c>
      <c r="H3206" s="27" t="s">
        <v>26</v>
      </c>
      <c r="I3206" s="29">
        <v>0.35000000000000003</v>
      </c>
      <c r="J3206" s="30">
        <v>3000</v>
      </c>
      <c r="K3206" s="31">
        <f t="shared" si="24"/>
        <v>1050</v>
      </c>
      <c r="L3206" s="31">
        <f t="shared" si="25"/>
        <v>420</v>
      </c>
      <c r="M3206" s="32">
        <v>0.4</v>
      </c>
      <c r="O3206" s="37"/>
      <c r="P3206" s="35"/>
      <c r="Q3206" s="33"/>
      <c r="R3206" s="34"/>
    </row>
    <row r="3207" spans="1:18" ht="15.75" customHeight="1">
      <c r="A3207" s="22"/>
      <c r="B3207" s="27" t="s">
        <v>21</v>
      </c>
      <c r="C3207" s="27">
        <v>1185732</v>
      </c>
      <c r="D3207" s="28">
        <v>44364</v>
      </c>
      <c r="E3207" s="27" t="s">
        <v>40</v>
      </c>
      <c r="F3207" s="27" t="s">
        <v>119</v>
      </c>
      <c r="G3207" s="27" t="s">
        <v>120</v>
      </c>
      <c r="H3207" s="27" t="s">
        <v>27</v>
      </c>
      <c r="I3207" s="29">
        <v>0.35000000000000003</v>
      </c>
      <c r="J3207" s="30">
        <v>2750</v>
      </c>
      <c r="K3207" s="31">
        <f t="shared" si="24"/>
        <v>962.50000000000011</v>
      </c>
      <c r="L3207" s="31">
        <f t="shared" si="25"/>
        <v>385.00000000000006</v>
      </c>
      <c r="M3207" s="32">
        <v>0.4</v>
      </c>
      <c r="O3207" s="37"/>
      <c r="P3207" s="35"/>
      <c r="Q3207" s="33"/>
      <c r="R3207" s="34"/>
    </row>
    <row r="3208" spans="1:18" ht="15.75" customHeight="1">
      <c r="A3208" s="22"/>
      <c r="B3208" s="27" t="s">
        <v>21</v>
      </c>
      <c r="C3208" s="27">
        <v>1185732</v>
      </c>
      <c r="D3208" s="28">
        <v>44364</v>
      </c>
      <c r="E3208" s="27" t="s">
        <v>40</v>
      </c>
      <c r="F3208" s="27" t="s">
        <v>119</v>
      </c>
      <c r="G3208" s="27" t="s">
        <v>120</v>
      </c>
      <c r="H3208" s="27" t="s">
        <v>28</v>
      </c>
      <c r="I3208" s="29">
        <v>0.45</v>
      </c>
      <c r="J3208" s="30">
        <v>2750</v>
      </c>
      <c r="K3208" s="31">
        <f t="shared" si="24"/>
        <v>1237.5</v>
      </c>
      <c r="L3208" s="31">
        <f t="shared" si="25"/>
        <v>495</v>
      </c>
      <c r="M3208" s="32">
        <v>0.4</v>
      </c>
      <c r="O3208" s="37"/>
      <c r="P3208" s="35"/>
      <c r="Q3208" s="33"/>
      <c r="R3208" s="34"/>
    </row>
    <row r="3209" spans="1:18" ht="15.75" customHeight="1">
      <c r="A3209" s="22"/>
      <c r="B3209" s="27" t="s">
        <v>21</v>
      </c>
      <c r="C3209" s="27">
        <v>1185732</v>
      </c>
      <c r="D3209" s="28">
        <v>44364</v>
      </c>
      <c r="E3209" s="27" t="s">
        <v>40</v>
      </c>
      <c r="F3209" s="27" t="s">
        <v>119</v>
      </c>
      <c r="G3209" s="27" t="s">
        <v>120</v>
      </c>
      <c r="H3209" s="27" t="s">
        <v>29</v>
      </c>
      <c r="I3209" s="29">
        <v>0.65000000000000013</v>
      </c>
      <c r="J3209" s="30">
        <v>4250</v>
      </c>
      <c r="K3209" s="31">
        <f t="shared" si="24"/>
        <v>2762.5000000000005</v>
      </c>
      <c r="L3209" s="31">
        <f t="shared" si="25"/>
        <v>1105.0000000000002</v>
      </c>
      <c r="M3209" s="32">
        <v>0.4</v>
      </c>
      <c r="O3209" s="37"/>
      <c r="P3209" s="35"/>
      <c r="Q3209" s="33"/>
      <c r="R3209" s="34"/>
    </row>
    <row r="3210" spans="1:18" ht="15.75" customHeight="1">
      <c r="A3210" s="22"/>
      <c r="B3210" s="27" t="s">
        <v>21</v>
      </c>
      <c r="C3210" s="27">
        <v>1185732</v>
      </c>
      <c r="D3210" s="28">
        <v>44393</v>
      </c>
      <c r="E3210" s="27" t="s">
        <v>40</v>
      </c>
      <c r="F3210" s="27" t="s">
        <v>119</v>
      </c>
      <c r="G3210" s="27" t="s">
        <v>120</v>
      </c>
      <c r="H3210" s="27" t="s">
        <v>24</v>
      </c>
      <c r="I3210" s="29">
        <v>0.60000000000000009</v>
      </c>
      <c r="J3210" s="30">
        <v>6500</v>
      </c>
      <c r="K3210" s="31">
        <f t="shared" si="24"/>
        <v>3900.0000000000005</v>
      </c>
      <c r="L3210" s="31">
        <f t="shared" si="25"/>
        <v>1560.0000000000002</v>
      </c>
      <c r="M3210" s="32">
        <v>0.4</v>
      </c>
      <c r="O3210" s="37"/>
      <c r="P3210" s="35"/>
      <c r="Q3210" s="33"/>
      <c r="R3210" s="34"/>
    </row>
    <row r="3211" spans="1:18" ht="15.75" customHeight="1">
      <c r="A3211" s="22"/>
      <c r="B3211" s="27" t="s">
        <v>21</v>
      </c>
      <c r="C3211" s="27">
        <v>1185732</v>
      </c>
      <c r="D3211" s="28">
        <v>44393</v>
      </c>
      <c r="E3211" s="27" t="s">
        <v>40</v>
      </c>
      <c r="F3211" s="27" t="s">
        <v>119</v>
      </c>
      <c r="G3211" s="27" t="s">
        <v>120</v>
      </c>
      <c r="H3211" s="27" t="s">
        <v>25</v>
      </c>
      <c r="I3211" s="29">
        <v>0.55000000000000016</v>
      </c>
      <c r="J3211" s="30">
        <v>4000</v>
      </c>
      <c r="K3211" s="31">
        <f t="shared" si="24"/>
        <v>2200.0000000000005</v>
      </c>
      <c r="L3211" s="31">
        <f t="shared" si="25"/>
        <v>880.00000000000023</v>
      </c>
      <c r="M3211" s="32">
        <v>0.4</v>
      </c>
      <c r="O3211" s="37"/>
      <c r="P3211" s="35"/>
      <c r="Q3211" s="33"/>
      <c r="R3211" s="34"/>
    </row>
    <row r="3212" spans="1:18" ht="15.75" customHeight="1">
      <c r="A3212" s="22"/>
      <c r="B3212" s="27" t="s">
        <v>21</v>
      </c>
      <c r="C3212" s="27">
        <v>1185732</v>
      </c>
      <c r="D3212" s="28">
        <v>44393</v>
      </c>
      <c r="E3212" s="27" t="s">
        <v>40</v>
      </c>
      <c r="F3212" s="27" t="s">
        <v>119</v>
      </c>
      <c r="G3212" s="27" t="s">
        <v>120</v>
      </c>
      <c r="H3212" s="27" t="s">
        <v>26</v>
      </c>
      <c r="I3212" s="29">
        <v>0.5</v>
      </c>
      <c r="J3212" s="30">
        <v>3250</v>
      </c>
      <c r="K3212" s="31">
        <f t="shared" si="24"/>
        <v>1625</v>
      </c>
      <c r="L3212" s="31">
        <f t="shared" si="25"/>
        <v>650</v>
      </c>
      <c r="M3212" s="32">
        <v>0.4</v>
      </c>
      <c r="O3212" s="37"/>
      <c r="P3212" s="35"/>
      <c r="Q3212" s="33"/>
      <c r="R3212" s="34"/>
    </row>
    <row r="3213" spans="1:18" ht="15.75" customHeight="1">
      <c r="A3213" s="22"/>
      <c r="B3213" s="27" t="s">
        <v>21</v>
      </c>
      <c r="C3213" s="27">
        <v>1185732</v>
      </c>
      <c r="D3213" s="28">
        <v>44393</v>
      </c>
      <c r="E3213" s="27" t="s">
        <v>40</v>
      </c>
      <c r="F3213" s="27" t="s">
        <v>119</v>
      </c>
      <c r="G3213" s="27" t="s">
        <v>120</v>
      </c>
      <c r="H3213" s="27" t="s">
        <v>27</v>
      </c>
      <c r="I3213" s="29">
        <v>0.5</v>
      </c>
      <c r="J3213" s="30">
        <v>2750</v>
      </c>
      <c r="K3213" s="31">
        <f t="shared" si="24"/>
        <v>1375</v>
      </c>
      <c r="L3213" s="31">
        <f t="shared" si="25"/>
        <v>550</v>
      </c>
      <c r="M3213" s="32">
        <v>0.4</v>
      </c>
      <c r="O3213" s="37"/>
      <c r="P3213" s="35"/>
      <c r="Q3213" s="33"/>
      <c r="R3213" s="34"/>
    </row>
    <row r="3214" spans="1:18" ht="15.75" customHeight="1">
      <c r="A3214" s="22"/>
      <c r="B3214" s="27" t="s">
        <v>21</v>
      </c>
      <c r="C3214" s="27">
        <v>1185732</v>
      </c>
      <c r="D3214" s="28">
        <v>44393</v>
      </c>
      <c r="E3214" s="27" t="s">
        <v>40</v>
      </c>
      <c r="F3214" s="27" t="s">
        <v>119</v>
      </c>
      <c r="G3214" s="27" t="s">
        <v>120</v>
      </c>
      <c r="H3214" s="27" t="s">
        <v>28</v>
      </c>
      <c r="I3214" s="29">
        <v>0.60000000000000009</v>
      </c>
      <c r="J3214" s="30">
        <v>3000</v>
      </c>
      <c r="K3214" s="31">
        <f t="shared" si="24"/>
        <v>1800.0000000000002</v>
      </c>
      <c r="L3214" s="31">
        <f t="shared" si="25"/>
        <v>720.00000000000011</v>
      </c>
      <c r="M3214" s="32">
        <v>0.4</v>
      </c>
      <c r="O3214" s="37"/>
      <c r="P3214" s="35"/>
      <c r="Q3214" s="33"/>
      <c r="R3214" s="34"/>
    </row>
    <row r="3215" spans="1:18" ht="15.75" customHeight="1">
      <c r="A3215" s="22"/>
      <c r="B3215" s="27" t="s">
        <v>21</v>
      </c>
      <c r="C3215" s="27">
        <v>1185732</v>
      </c>
      <c r="D3215" s="28">
        <v>44393</v>
      </c>
      <c r="E3215" s="27" t="s">
        <v>40</v>
      </c>
      <c r="F3215" s="27" t="s">
        <v>119</v>
      </c>
      <c r="G3215" s="27" t="s">
        <v>120</v>
      </c>
      <c r="H3215" s="27" t="s">
        <v>29</v>
      </c>
      <c r="I3215" s="29">
        <v>0.65000000000000013</v>
      </c>
      <c r="J3215" s="30">
        <v>4750</v>
      </c>
      <c r="K3215" s="31">
        <f t="shared" si="24"/>
        <v>3087.5000000000005</v>
      </c>
      <c r="L3215" s="31">
        <f t="shared" si="25"/>
        <v>1235.0000000000002</v>
      </c>
      <c r="M3215" s="32">
        <v>0.4</v>
      </c>
      <c r="O3215" s="37"/>
      <c r="P3215" s="35"/>
      <c r="Q3215" s="33"/>
      <c r="R3215" s="34"/>
    </row>
    <row r="3216" spans="1:18" ht="15.75" customHeight="1">
      <c r="A3216" s="22"/>
      <c r="B3216" s="27" t="s">
        <v>21</v>
      </c>
      <c r="C3216" s="27">
        <v>1185732</v>
      </c>
      <c r="D3216" s="28">
        <v>44425</v>
      </c>
      <c r="E3216" s="27" t="s">
        <v>40</v>
      </c>
      <c r="F3216" s="27" t="s">
        <v>119</v>
      </c>
      <c r="G3216" s="27" t="s">
        <v>120</v>
      </c>
      <c r="H3216" s="27" t="s">
        <v>24</v>
      </c>
      <c r="I3216" s="29">
        <v>0.5</v>
      </c>
      <c r="J3216" s="30">
        <v>5250</v>
      </c>
      <c r="K3216" s="31">
        <f t="shared" si="24"/>
        <v>2625</v>
      </c>
      <c r="L3216" s="31">
        <f t="shared" si="25"/>
        <v>1050</v>
      </c>
      <c r="M3216" s="32">
        <v>0.4</v>
      </c>
      <c r="O3216" s="37"/>
      <c r="P3216" s="35"/>
      <c r="Q3216" s="33"/>
      <c r="R3216" s="34"/>
    </row>
    <row r="3217" spans="1:18" ht="15.75" customHeight="1">
      <c r="A3217" s="22"/>
      <c r="B3217" s="27" t="s">
        <v>21</v>
      </c>
      <c r="C3217" s="27">
        <v>1185732</v>
      </c>
      <c r="D3217" s="28">
        <v>44425</v>
      </c>
      <c r="E3217" s="27" t="s">
        <v>40</v>
      </c>
      <c r="F3217" s="27" t="s">
        <v>119</v>
      </c>
      <c r="G3217" s="27" t="s">
        <v>120</v>
      </c>
      <c r="H3217" s="27" t="s">
        <v>25</v>
      </c>
      <c r="I3217" s="29">
        <v>0.45000000000000007</v>
      </c>
      <c r="J3217" s="30">
        <v>3000</v>
      </c>
      <c r="K3217" s="31">
        <f t="shared" si="24"/>
        <v>1350.0000000000002</v>
      </c>
      <c r="L3217" s="31">
        <f t="shared" si="25"/>
        <v>540.00000000000011</v>
      </c>
      <c r="M3217" s="32">
        <v>0.4</v>
      </c>
      <c r="O3217" s="37"/>
      <c r="P3217" s="35"/>
      <c r="Q3217" s="33"/>
      <c r="R3217" s="34"/>
    </row>
    <row r="3218" spans="1:18" ht="15.75" customHeight="1">
      <c r="A3218" s="22"/>
      <c r="B3218" s="27" t="s">
        <v>21</v>
      </c>
      <c r="C3218" s="27">
        <v>1185732</v>
      </c>
      <c r="D3218" s="28">
        <v>44425</v>
      </c>
      <c r="E3218" s="27" t="s">
        <v>40</v>
      </c>
      <c r="F3218" s="27" t="s">
        <v>119</v>
      </c>
      <c r="G3218" s="27" t="s">
        <v>120</v>
      </c>
      <c r="H3218" s="27" t="s">
        <v>26</v>
      </c>
      <c r="I3218" s="29">
        <v>0.4</v>
      </c>
      <c r="J3218" s="30">
        <v>3000</v>
      </c>
      <c r="K3218" s="31">
        <f t="shared" si="24"/>
        <v>1200</v>
      </c>
      <c r="L3218" s="31">
        <f t="shared" si="25"/>
        <v>480</v>
      </c>
      <c r="M3218" s="32">
        <v>0.4</v>
      </c>
      <c r="O3218" s="37"/>
      <c r="P3218" s="35"/>
      <c r="Q3218" s="33"/>
      <c r="R3218" s="34"/>
    </row>
    <row r="3219" spans="1:18" ht="15.75" customHeight="1">
      <c r="A3219" s="22"/>
      <c r="B3219" s="27" t="s">
        <v>21</v>
      </c>
      <c r="C3219" s="27">
        <v>1185732</v>
      </c>
      <c r="D3219" s="28">
        <v>44425</v>
      </c>
      <c r="E3219" s="27" t="s">
        <v>40</v>
      </c>
      <c r="F3219" s="27" t="s">
        <v>119</v>
      </c>
      <c r="G3219" s="27" t="s">
        <v>120</v>
      </c>
      <c r="H3219" s="27" t="s">
        <v>27</v>
      </c>
      <c r="I3219" s="29">
        <v>0.4</v>
      </c>
      <c r="J3219" s="30">
        <v>2750</v>
      </c>
      <c r="K3219" s="31">
        <f t="shared" si="24"/>
        <v>1100</v>
      </c>
      <c r="L3219" s="31">
        <f t="shared" si="25"/>
        <v>440</v>
      </c>
      <c r="M3219" s="32">
        <v>0.4</v>
      </c>
      <c r="O3219" s="37"/>
      <c r="P3219" s="35"/>
      <c r="Q3219" s="33"/>
      <c r="R3219" s="34"/>
    </row>
    <row r="3220" spans="1:18" ht="15.75" customHeight="1">
      <c r="A3220" s="22"/>
      <c r="B3220" s="27" t="s">
        <v>21</v>
      </c>
      <c r="C3220" s="27">
        <v>1185732</v>
      </c>
      <c r="D3220" s="28">
        <v>44425</v>
      </c>
      <c r="E3220" s="27" t="s">
        <v>40</v>
      </c>
      <c r="F3220" s="27" t="s">
        <v>119</v>
      </c>
      <c r="G3220" s="27" t="s">
        <v>120</v>
      </c>
      <c r="H3220" s="27" t="s">
        <v>28</v>
      </c>
      <c r="I3220" s="29">
        <v>0.5</v>
      </c>
      <c r="J3220" s="30">
        <v>2500</v>
      </c>
      <c r="K3220" s="31">
        <f t="shared" si="24"/>
        <v>1250</v>
      </c>
      <c r="L3220" s="31">
        <f t="shared" si="25"/>
        <v>500</v>
      </c>
      <c r="M3220" s="32">
        <v>0.4</v>
      </c>
      <c r="O3220" s="37"/>
      <c r="P3220" s="35"/>
      <c r="Q3220" s="33"/>
      <c r="R3220" s="34"/>
    </row>
    <row r="3221" spans="1:18" ht="15.75" customHeight="1">
      <c r="A3221" s="22"/>
      <c r="B3221" s="27" t="s">
        <v>21</v>
      </c>
      <c r="C3221" s="27">
        <v>1185732</v>
      </c>
      <c r="D3221" s="28">
        <v>44425</v>
      </c>
      <c r="E3221" s="27" t="s">
        <v>40</v>
      </c>
      <c r="F3221" s="27" t="s">
        <v>119</v>
      </c>
      <c r="G3221" s="27" t="s">
        <v>120</v>
      </c>
      <c r="H3221" s="27" t="s">
        <v>29</v>
      </c>
      <c r="I3221" s="29">
        <v>0.55000000000000004</v>
      </c>
      <c r="J3221" s="30">
        <v>4250</v>
      </c>
      <c r="K3221" s="31">
        <f t="shared" si="24"/>
        <v>2337.5</v>
      </c>
      <c r="L3221" s="31">
        <f t="shared" si="25"/>
        <v>935</v>
      </c>
      <c r="M3221" s="32">
        <v>0.4</v>
      </c>
      <c r="O3221" s="37"/>
      <c r="P3221" s="35"/>
      <c r="Q3221" s="33"/>
      <c r="R3221" s="34"/>
    </row>
    <row r="3222" spans="1:18" ht="15.75" customHeight="1">
      <c r="A3222" s="22"/>
      <c r="B3222" s="27" t="s">
        <v>21</v>
      </c>
      <c r="C3222" s="27">
        <v>1185732</v>
      </c>
      <c r="D3222" s="28">
        <v>44457</v>
      </c>
      <c r="E3222" s="27" t="s">
        <v>40</v>
      </c>
      <c r="F3222" s="27" t="s">
        <v>119</v>
      </c>
      <c r="G3222" s="27" t="s">
        <v>120</v>
      </c>
      <c r="H3222" s="27" t="s">
        <v>24</v>
      </c>
      <c r="I3222" s="29">
        <v>0.35000000000000003</v>
      </c>
      <c r="J3222" s="30">
        <v>5500</v>
      </c>
      <c r="K3222" s="31">
        <f t="shared" si="24"/>
        <v>1925.0000000000002</v>
      </c>
      <c r="L3222" s="31">
        <f t="shared" si="25"/>
        <v>770.00000000000011</v>
      </c>
      <c r="M3222" s="32">
        <v>0.4</v>
      </c>
      <c r="O3222" s="37"/>
      <c r="P3222" s="35"/>
      <c r="Q3222" s="33"/>
      <c r="R3222" s="34"/>
    </row>
    <row r="3223" spans="1:18" ht="15.75" customHeight="1">
      <c r="A3223" s="22"/>
      <c r="B3223" s="27" t="s">
        <v>21</v>
      </c>
      <c r="C3223" s="27">
        <v>1185732</v>
      </c>
      <c r="D3223" s="28">
        <v>44457</v>
      </c>
      <c r="E3223" s="27" t="s">
        <v>40</v>
      </c>
      <c r="F3223" s="27" t="s">
        <v>119</v>
      </c>
      <c r="G3223" s="27" t="s">
        <v>120</v>
      </c>
      <c r="H3223" s="27" t="s">
        <v>25</v>
      </c>
      <c r="I3223" s="29">
        <v>0.3000000000000001</v>
      </c>
      <c r="J3223" s="30">
        <v>3500</v>
      </c>
      <c r="K3223" s="31">
        <f t="shared" si="24"/>
        <v>1050.0000000000005</v>
      </c>
      <c r="L3223" s="31">
        <f t="shared" si="25"/>
        <v>420.00000000000023</v>
      </c>
      <c r="M3223" s="32">
        <v>0.4</v>
      </c>
      <c r="O3223" s="37"/>
      <c r="P3223" s="35"/>
      <c r="Q3223" s="33"/>
      <c r="R3223" s="34"/>
    </row>
    <row r="3224" spans="1:18" ht="15.75" customHeight="1">
      <c r="A3224" s="22"/>
      <c r="B3224" s="27" t="s">
        <v>21</v>
      </c>
      <c r="C3224" s="27">
        <v>1185732</v>
      </c>
      <c r="D3224" s="28">
        <v>44457</v>
      </c>
      <c r="E3224" s="27" t="s">
        <v>40</v>
      </c>
      <c r="F3224" s="27" t="s">
        <v>119</v>
      </c>
      <c r="G3224" s="27" t="s">
        <v>120</v>
      </c>
      <c r="H3224" s="27" t="s">
        <v>26</v>
      </c>
      <c r="I3224" s="29">
        <v>0.25000000000000006</v>
      </c>
      <c r="J3224" s="30">
        <v>2500</v>
      </c>
      <c r="K3224" s="31">
        <f t="shared" si="24"/>
        <v>625.00000000000011</v>
      </c>
      <c r="L3224" s="31">
        <f t="shared" si="25"/>
        <v>250.00000000000006</v>
      </c>
      <c r="M3224" s="32">
        <v>0.4</v>
      </c>
      <c r="O3224" s="37"/>
      <c r="P3224" s="35"/>
      <c r="Q3224" s="33"/>
      <c r="R3224" s="34"/>
    </row>
    <row r="3225" spans="1:18" ht="15.75" customHeight="1">
      <c r="A3225" s="22"/>
      <c r="B3225" s="27" t="s">
        <v>21</v>
      </c>
      <c r="C3225" s="27">
        <v>1185732</v>
      </c>
      <c r="D3225" s="28">
        <v>44457</v>
      </c>
      <c r="E3225" s="27" t="s">
        <v>40</v>
      </c>
      <c r="F3225" s="27" t="s">
        <v>119</v>
      </c>
      <c r="G3225" s="27" t="s">
        <v>120</v>
      </c>
      <c r="H3225" s="27" t="s">
        <v>27</v>
      </c>
      <c r="I3225" s="29">
        <v>0.25000000000000006</v>
      </c>
      <c r="J3225" s="30">
        <v>2250</v>
      </c>
      <c r="K3225" s="31">
        <f t="shared" si="24"/>
        <v>562.50000000000011</v>
      </c>
      <c r="L3225" s="31">
        <f t="shared" si="25"/>
        <v>225.00000000000006</v>
      </c>
      <c r="M3225" s="32">
        <v>0.4</v>
      </c>
      <c r="O3225" s="37"/>
      <c r="P3225" s="35"/>
      <c r="Q3225" s="33"/>
      <c r="R3225" s="34"/>
    </row>
    <row r="3226" spans="1:18" ht="15.75" customHeight="1">
      <c r="A3226" s="22"/>
      <c r="B3226" s="27" t="s">
        <v>21</v>
      </c>
      <c r="C3226" s="27">
        <v>1185732</v>
      </c>
      <c r="D3226" s="28">
        <v>44457</v>
      </c>
      <c r="E3226" s="27" t="s">
        <v>40</v>
      </c>
      <c r="F3226" s="27" t="s">
        <v>119</v>
      </c>
      <c r="G3226" s="27" t="s">
        <v>120</v>
      </c>
      <c r="H3226" s="27" t="s">
        <v>28</v>
      </c>
      <c r="I3226" s="29">
        <v>0.35000000000000003</v>
      </c>
      <c r="J3226" s="30">
        <v>2250</v>
      </c>
      <c r="K3226" s="31">
        <f t="shared" si="24"/>
        <v>787.50000000000011</v>
      </c>
      <c r="L3226" s="31">
        <f t="shared" si="25"/>
        <v>315.00000000000006</v>
      </c>
      <c r="M3226" s="32">
        <v>0.4</v>
      </c>
      <c r="O3226" s="37"/>
      <c r="P3226" s="35"/>
      <c r="Q3226" s="33"/>
      <c r="R3226" s="34"/>
    </row>
    <row r="3227" spans="1:18" ht="15.75" customHeight="1">
      <c r="A3227" s="22"/>
      <c r="B3227" s="27" t="s">
        <v>21</v>
      </c>
      <c r="C3227" s="27">
        <v>1185732</v>
      </c>
      <c r="D3227" s="28">
        <v>44457</v>
      </c>
      <c r="E3227" s="27" t="s">
        <v>40</v>
      </c>
      <c r="F3227" s="27" t="s">
        <v>119</v>
      </c>
      <c r="G3227" s="27" t="s">
        <v>120</v>
      </c>
      <c r="H3227" s="27" t="s">
        <v>29</v>
      </c>
      <c r="I3227" s="29">
        <v>0.4</v>
      </c>
      <c r="J3227" s="30">
        <v>3000</v>
      </c>
      <c r="K3227" s="31">
        <f t="shared" si="24"/>
        <v>1200</v>
      </c>
      <c r="L3227" s="31">
        <f t="shared" si="25"/>
        <v>480</v>
      </c>
      <c r="M3227" s="32">
        <v>0.4</v>
      </c>
      <c r="O3227" s="37"/>
      <c r="P3227" s="35"/>
      <c r="Q3227" s="33"/>
      <c r="R3227" s="34"/>
    </row>
    <row r="3228" spans="1:18" ht="15.75" customHeight="1">
      <c r="A3228" s="22"/>
      <c r="B3228" s="27" t="s">
        <v>21</v>
      </c>
      <c r="C3228" s="27">
        <v>1185732</v>
      </c>
      <c r="D3228" s="28">
        <v>44486</v>
      </c>
      <c r="E3228" s="27" t="s">
        <v>40</v>
      </c>
      <c r="F3228" s="27" t="s">
        <v>119</v>
      </c>
      <c r="G3228" s="27" t="s">
        <v>120</v>
      </c>
      <c r="H3228" s="27" t="s">
        <v>24</v>
      </c>
      <c r="I3228" s="29">
        <v>0.44999999999999996</v>
      </c>
      <c r="J3228" s="30">
        <v>4250</v>
      </c>
      <c r="K3228" s="31">
        <f t="shared" si="24"/>
        <v>1912.4999999999998</v>
      </c>
      <c r="L3228" s="31">
        <f t="shared" si="25"/>
        <v>765</v>
      </c>
      <c r="M3228" s="32">
        <v>0.4</v>
      </c>
      <c r="O3228" s="37"/>
      <c r="P3228" s="35"/>
      <c r="Q3228" s="33"/>
      <c r="R3228" s="34"/>
    </row>
    <row r="3229" spans="1:18" ht="15.75" customHeight="1">
      <c r="A3229" s="22"/>
      <c r="B3229" s="27" t="s">
        <v>21</v>
      </c>
      <c r="C3229" s="27">
        <v>1185732</v>
      </c>
      <c r="D3229" s="28">
        <v>44486</v>
      </c>
      <c r="E3229" s="27" t="s">
        <v>40</v>
      </c>
      <c r="F3229" s="27" t="s">
        <v>119</v>
      </c>
      <c r="G3229" s="27" t="s">
        <v>120</v>
      </c>
      <c r="H3229" s="27" t="s">
        <v>25</v>
      </c>
      <c r="I3229" s="29">
        <v>0.35000000000000003</v>
      </c>
      <c r="J3229" s="30">
        <v>2750</v>
      </c>
      <c r="K3229" s="31">
        <f t="shared" si="24"/>
        <v>962.50000000000011</v>
      </c>
      <c r="L3229" s="31">
        <f t="shared" si="25"/>
        <v>385.00000000000006</v>
      </c>
      <c r="M3229" s="32">
        <v>0.4</v>
      </c>
      <c r="O3229" s="37"/>
      <c r="P3229" s="35"/>
      <c r="Q3229" s="33"/>
      <c r="R3229" s="34"/>
    </row>
    <row r="3230" spans="1:18" ht="15.75" customHeight="1">
      <c r="A3230" s="22"/>
      <c r="B3230" s="27" t="s">
        <v>21</v>
      </c>
      <c r="C3230" s="27">
        <v>1185732</v>
      </c>
      <c r="D3230" s="28">
        <v>44486</v>
      </c>
      <c r="E3230" s="27" t="s">
        <v>40</v>
      </c>
      <c r="F3230" s="27" t="s">
        <v>119</v>
      </c>
      <c r="G3230" s="27" t="s">
        <v>120</v>
      </c>
      <c r="H3230" s="27" t="s">
        <v>26</v>
      </c>
      <c r="I3230" s="29">
        <v>0.35000000000000003</v>
      </c>
      <c r="J3230" s="30">
        <v>1750</v>
      </c>
      <c r="K3230" s="31">
        <f t="shared" si="24"/>
        <v>612.50000000000011</v>
      </c>
      <c r="L3230" s="31">
        <f t="shared" si="25"/>
        <v>245.00000000000006</v>
      </c>
      <c r="M3230" s="32">
        <v>0.4</v>
      </c>
      <c r="O3230" s="37"/>
      <c r="P3230" s="35"/>
      <c r="Q3230" s="33"/>
      <c r="R3230" s="34"/>
    </row>
    <row r="3231" spans="1:18" ht="15.75" customHeight="1">
      <c r="A3231" s="22"/>
      <c r="B3231" s="27" t="s">
        <v>21</v>
      </c>
      <c r="C3231" s="27">
        <v>1185732</v>
      </c>
      <c r="D3231" s="28">
        <v>44486</v>
      </c>
      <c r="E3231" s="27" t="s">
        <v>40</v>
      </c>
      <c r="F3231" s="27" t="s">
        <v>119</v>
      </c>
      <c r="G3231" s="27" t="s">
        <v>120</v>
      </c>
      <c r="H3231" s="27" t="s">
        <v>27</v>
      </c>
      <c r="I3231" s="29">
        <v>0.35000000000000003</v>
      </c>
      <c r="J3231" s="30">
        <v>1750</v>
      </c>
      <c r="K3231" s="31">
        <f t="shared" si="24"/>
        <v>612.50000000000011</v>
      </c>
      <c r="L3231" s="31">
        <f t="shared" si="25"/>
        <v>245.00000000000006</v>
      </c>
      <c r="M3231" s="32">
        <v>0.4</v>
      </c>
      <c r="O3231" s="37"/>
      <c r="P3231" s="35"/>
      <c r="Q3231" s="33"/>
      <c r="R3231" s="34"/>
    </row>
    <row r="3232" spans="1:18" ht="15.75" customHeight="1">
      <c r="A3232" s="22"/>
      <c r="B3232" s="27" t="s">
        <v>21</v>
      </c>
      <c r="C3232" s="27">
        <v>1185732</v>
      </c>
      <c r="D3232" s="28">
        <v>44486</v>
      </c>
      <c r="E3232" s="27" t="s">
        <v>40</v>
      </c>
      <c r="F3232" s="27" t="s">
        <v>119</v>
      </c>
      <c r="G3232" s="27" t="s">
        <v>120</v>
      </c>
      <c r="H3232" s="27" t="s">
        <v>28</v>
      </c>
      <c r="I3232" s="29">
        <v>0.44999999999999996</v>
      </c>
      <c r="J3232" s="30">
        <v>1750</v>
      </c>
      <c r="K3232" s="31">
        <f t="shared" si="24"/>
        <v>787.49999999999989</v>
      </c>
      <c r="L3232" s="31">
        <f t="shared" si="25"/>
        <v>315</v>
      </c>
      <c r="M3232" s="32">
        <v>0.4</v>
      </c>
      <c r="O3232" s="37"/>
      <c r="P3232" s="35"/>
      <c r="Q3232" s="33"/>
      <c r="R3232" s="34"/>
    </row>
    <row r="3233" spans="1:18" ht="15.75" customHeight="1">
      <c r="A3233" s="22"/>
      <c r="B3233" s="27" t="s">
        <v>21</v>
      </c>
      <c r="C3233" s="27">
        <v>1185732</v>
      </c>
      <c r="D3233" s="28">
        <v>44486</v>
      </c>
      <c r="E3233" s="27" t="s">
        <v>40</v>
      </c>
      <c r="F3233" s="27" t="s">
        <v>119</v>
      </c>
      <c r="G3233" s="27" t="s">
        <v>120</v>
      </c>
      <c r="H3233" s="27" t="s">
        <v>29</v>
      </c>
      <c r="I3233" s="29">
        <v>0.49999999999999983</v>
      </c>
      <c r="J3233" s="30">
        <v>3000</v>
      </c>
      <c r="K3233" s="31">
        <f t="shared" si="24"/>
        <v>1499.9999999999995</v>
      </c>
      <c r="L3233" s="31">
        <f t="shared" si="25"/>
        <v>599.99999999999989</v>
      </c>
      <c r="M3233" s="32">
        <v>0.4</v>
      </c>
      <c r="O3233" s="37"/>
      <c r="P3233" s="35"/>
      <c r="Q3233" s="33"/>
      <c r="R3233" s="34"/>
    </row>
    <row r="3234" spans="1:18" ht="15.75" customHeight="1">
      <c r="A3234" s="22"/>
      <c r="B3234" s="27" t="s">
        <v>21</v>
      </c>
      <c r="C3234" s="27">
        <v>1185732</v>
      </c>
      <c r="D3234" s="28">
        <v>44517</v>
      </c>
      <c r="E3234" s="27" t="s">
        <v>40</v>
      </c>
      <c r="F3234" s="27" t="s">
        <v>119</v>
      </c>
      <c r="G3234" s="27" t="s">
        <v>120</v>
      </c>
      <c r="H3234" s="27" t="s">
        <v>24</v>
      </c>
      <c r="I3234" s="29">
        <v>0.44999999999999996</v>
      </c>
      <c r="J3234" s="30">
        <v>4500</v>
      </c>
      <c r="K3234" s="31">
        <f t="shared" si="24"/>
        <v>2024.9999999999998</v>
      </c>
      <c r="L3234" s="31">
        <f t="shared" si="25"/>
        <v>810</v>
      </c>
      <c r="M3234" s="32">
        <v>0.4</v>
      </c>
      <c r="O3234" s="37"/>
      <c r="P3234" s="35"/>
      <c r="Q3234" s="33"/>
      <c r="R3234" s="34"/>
    </row>
    <row r="3235" spans="1:18" ht="15.75" customHeight="1">
      <c r="A3235" s="22"/>
      <c r="B3235" s="27" t="s">
        <v>21</v>
      </c>
      <c r="C3235" s="27">
        <v>1185732</v>
      </c>
      <c r="D3235" s="28">
        <v>44517</v>
      </c>
      <c r="E3235" s="27" t="s">
        <v>40</v>
      </c>
      <c r="F3235" s="27" t="s">
        <v>119</v>
      </c>
      <c r="G3235" s="27" t="s">
        <v>120</v>
      </c>
      <c r="H3235" s="27" t="s">
        <v>25</v>
      </c>
      <c r="I3235" s="29">
        <v>0.35000000000000003</v>
      </c>
      <c r="J3235" s="30">
        <v>3500</v>
      </c>
      <c r="K3235" s="31">
        <f t="shared" si="24"/>
        <v>1225.0000000000002</v>
      </c>
      <c r="L3235" s="31">
        <f t="shared" si="25"/>
        <v>490.00000000000011</v>
      </c>
      <c r="M3235" s="32">
        <v>0.4</v>
      </c>
      <c r="O3235" s="37"/>
      <c r="P3235" s="35"/>
      <c r="Q3235" s="33"/>
      <c r="R3235" s="34"/>
    </row>
    <row r="3236" spans="1:18" ht="15.75" customHeight="1">
      <c r="A3236" s="22"/>
      <c r="B3236" s="27" t="s">
        <v>21</v>
      </c>
      <c r="C3236" s="27">
        <v>1185732</v>
      </c>
      <c r="D3236" s="28">
        <v>44517</v>
      </c>
      <c r="E3236" s="27" t="s">
        <v>40</v>
      </c>
      <c r="F3236" s="27" t="s">
        <v>119</v>
      </c>
      <c r="G3236" s="27" t="s">
        <v>120</v>
      </c>
      <c r="H3236" s="27" t="s">
        <v>26</v>
      </c>
      <c r="I3236" s="29">
        <v>0.35000000000000003</v>
      </c>
      <c r="J3236" s="30">
        <v>2950</v>
      </c>
      <c r="K3236" s="31">
        <f t="shared" si="24"/>
        <v>1032.5</v>
      </c>
      <c r="L3236" s="31">
        <f t="shared" si="25"/>
        <v>413</v>
      </c>
      <c r="M3236" s="32">
        <v>0.4</v>
      </c>
      <c r="O3236" s="37"/>
      <c r="P3236" s="35"/>
      <c r="Q3236" s="33"/>
      <c r="R3236" s="34"/>
    </row>
    <row r="3237" spans="1:18" ht="15.75" customHeight="1">
      <c r="A3237" s="22"/>
      <c r="B3237" s="27" t="s">
        <v>21</v>
      </c>
      <c r="C3237" s="27">
        <v>1185732</v>
      </c>
      <c r="D3237" s="28">
        <v>44517</v>
      </c>
      <c r="E3237" s="27" t="s">
        <v>40</v>
      </c>
      <c r="F3237" s="27" t="s">
        <v>119</v>
      </c>
      <c r="G3237" s="27" t="s">
        <v>120</v>
      </c>
      <c r="H3237" s="27" t="s">
        <v>27</v>
      </c>
      <c r="I3237" s="29">
        <v>0.4</v>
      </c>
      <c r="J3237" s="30">
        <v>3250</v>
      </c>
      <c r="K3237" s="31">
        <f t="shared" si="24"/>
        <v>1300</v>
      </c>
      <c r="L3237" s="31">
        <f t="shared" si="25"/>
        <v>520</v>
      </c>
      <c r="M3237" s="32">
        <v>0.4</v>
      </c>
      <c r="O3237" s="37"/>
      <c r="P3237" s="35"/>
      <c r="Q3237" s="33"/>
      <c r="R3237" s="34"/>
    </row>
    <row r="3238" spans="1:18" ht="15.75" customHeight="1">
      <c r="A3238" s="22"/>
      <c r="B3238" s="27" t="s">
        <v>21</v>
      </c>
      <c r="C3238" s="27">
        <v>1185732</v>
      </c>
      <c r="D3238" s="28">
        <v>44517</v>
      </c>
      <c r="E3238" s="27" t="s">
        <v>40</v>
      </c>
      <c r="F3238" s="27" t="s">
        <v>119</v>
      </c>
      <c r="G3238" s="27" t="s">
        <v>120</v>
      </c>
      <c r="H3238" s="27" t="s">
        <v>28</v>
      </c>
      <c r="I3238" s="29">
        <v>0.65</v>
      </c>
      <c r="J3238" s="30">
        <v>3000</v>
      </c>
      <c r="K3238" s="31">
        <f t="shared" si="24"/>
        <v>1950</v>
      </c>
      <c r="L3238" s="31">
        <f t="shared" si="25"/>
        <v>780</v>
      </c>
      <c r="M3238" s="32">
        <v>0.4</v>
      </c>
      <c r="O3238" s="37"/>
      <c r="P3238" s="35"/>
      <c r="Q3238" s="33"/>
      <c r="R3238" s="34"/>
    </row>
    <row r="3239" spans="1:18" ht="15.75" customHeight="1">
      <c r="A3239" s="22"/>
      <c r="B3239" s="27" t="s">
        <v>21</v>
      </c>
      <c r="C3239" s="27">
        <v>1185732</v>
      </c>
      <c r="D3239" s="28">
        <v>44517</v>
      </c>
      <c r="E3239" s="27" t="s">
        <v>40</v>
      </c>
      <c r="F3239" s="27" t="s">
        <v>119</v>
      </c>
      <c r="G3239" s="27" t="s">
        <v>120</v>
      </c>
      <c r="H3239" s="27" t="s">
        <v>29</v>
      </c>
      <c r="I3239" s="29">
        <v>0.7</v>
      </c>
      <c r="J3239" s="30">
        <v>4000</v>
      </c>
      <c r="K3239" s="31">
        <f t="shared" si="24"/>
        <v>2800</v>
      </c>
      <c r="L3239" s="31">
        <f t="shared" si="25"/>
        <v>1120</v>
      </c>
      <c r="M3239" s="32">
        <v>0.4</v>
      </c>
      <c r="O3239" s="37"/>
      <c r="P3239" s="35"/>
      <c r="Q3239" s="33"/>
      <c r="R3239" s="34"/>
    </row>
    <row r="3240" spans="1:18" ht="15.75" customHeight="1">
      <c r="A3240" s="22"/>
      <c r="B3240" s="27" t="s">
        <v>21</v>
      </c>
      <c r="C3240" s="27">
        <v>1185732</v>
      </c>
      <c r="D3240" s="28">
        <v>44546</v>
      </c>
      <c r="E3240" s="27" t="s">
        <v>40</v>
      </c>
      <c r="F3240" s="27" t="s">
        <v>119</v>
      </c>
      <c r="G3240" s="27" t="s">
        <v>120</v>
      </c>
      <c r="H3240" s="27" t="s">
        <v>24</v>
      </c>
      <c r="I3240" s="29">
        <v>0.65</v>
      </c>
      <c r="J3240" s="30">
        <v>6500</v>
      </c>
      <c r="K3240" s="31">
        <f t="shared" si="24"/>
        <v>4225</v>
      </c>
      <c r="L3240" s="31">
        <f t="shared" si="25"/>
        <v>1690</v>
      </c>
      <c r="M3240" s="32">
        <v>0.4</v>
      </c>
      <c r="O3240" s="37"/>
      <c r="P3240" s="35"/>
      <c r="Q3240" s="33"/>
      <c r="R3240" s="34"/>
    </row>
    <row r="3241" spans="1:18" ht="15.75" customHeight="1">
      <c r="A3241" s="22"/>
      <c r="B3241" s="27" t="s">
        <v>21</v>
      </c>
      <c r="C3241" s="27">
        <v>1185732</v>
      </c>
      <c r="D3241" s="28">
        <v>44546</v>
      </c>
      <c r="E3241" s="27" t="s">
        <v>40</v>
      </c>
      <c r="F3241" s="27" t="s">
        <v>119</v>
      </c>
      <c r="G3241" s="27" t="s">
        <v>120</v>
      </c>
      <c r="H3241" s="27" t="s">
        <v>25</v>
      </c>
      <c r="I3241" s="29">
        <v>0.55000000000000004</v>
      </c>
      <c r="J3241" s="30">
        <v>4500</v>
      </c>
      <c r="K3241" s="31">
        <f t="shared" si="24"/>
        <v>2475</v>
      </c>
      <c r="L3241" s="31">
        <f t="shared" si="25"/>
        <v>990</v>
      </c>
      <c r="M3241" s="32">
        <v>0.4</v>
      </c>
      <c r="O3241" s="37"/>
      <c r="P3241" s="35"/>
      <c r="Q3241" s="33"/>
      <c r="R3241" s="34"/>
    </row>
    <row r="3242" spans="1:18" ht="15.75" customHeight="1">
      <c r="A3242" s="22"/>
      <c r="B3242" s="27" t="s">
        <v>21</v>
      </c>
      <c r="C3242" s="27">
        <v>1185732</v>
      </c>
      <c r="D3242" s="28">
        <v>44546</v>
      </c>
      <c r="E3242" s="27" t="s">
        <v>40</v>
      </c>
      <c r="F3242" s="27" t="s">
        <v>119</v>
      </c>
      <c r="G3242" s="27" t="s">
        <v>120</v>
      </c>
      <c r="H3242" s="27" t="s">
        <v>26</v>
      </c>
      <c r="I3242" s="29">
        <v>0.55000000000000004</v>
      </c>
      <c r="J3242" s="30">
        <v>4000</v>
      </c>
      <c r="K3242" s="31">
        <f t="shared" si="24"/>
        <v>2200</v>
      </c>
      <c r="L3242" s="31">
        <f t="shared" si="25"/>
        <v>880</v>
      </c>
      <c r="M3242" s="32">
        <v>0.4</v>
      </c>
      <c r="O3242" s="37"/>
      <c r="P3242" s="35"/>
      <c r="Q3242" s="33"/>
      <c r="R3242" s="34"/>
    </row>
    <row r="3243" spans="1:18" ht="15.75" customHeight="1">
      <c r="A3243" s="22"/>
      <c r="B3243" s="27" t="s">
        <v>21</v>
      </c>
      <c r="C3243" s="27">
        <v>1185732</v>
      </c>
      <c r="D3243" s="28">
        <v>44546</v>
      </c>
      <c r="E3243" s="27" t="s">
        <v>40</v>
      </c>
      <c r="F3243" s="27" t="s">
        <v>119</v>
      </c>
      <c r="G3243" s="27" t="s">
        <v>120</v>
      </c>
      <c r="H3243" s="27" t="s">
        <v>27</v>
      </c>
      <c r="I3243" s="29">
        <v>0.55000000000000004</v>
      </c>
      <c r="J3243" s="30">
        <v>3500</v>
      </c>
      <c r="K3243" s="31">
        <f t="shared" si="24"/>
        <v>1925.0000000000002</v>
      </c>
      <c r="L3243" s="31">
        <f t="shared" si="25"/>
        <v>770.00000000000011</v>
      </c>
      <c r="M3243" s="32">
        <v>0.4</v>
      </c>
      <c r="O3243" s="37"/>
      <c r="P3243" s="35"/>
      <c r="Q3243" s="33"/>
      <c r="R3243" s="34"/>
    </row>
    <row r="3244" spans="1:18" ht="15.75" customHeight="1">
      <c r="A3244" s="22"/>
      <c r="B3244" s="27" t="s">
        <v>21</v>
      </c>
      <c r="C3244" s="27">
        <v>1185732</v>
      </c>
      <c r="D3244" s="28">
        <v>44546</v>
      </c>
      <c r="E3244" s="27" t="s">
        <v>40</v>
      </c>
      <c r="F3244" s="27" t="s">
        <v>119</v>
      </c>
      <c r="G3244" s="27" t="s">
        <v>120</v>
      </c>
      <c r="H3244" s="27" t="s">
        <v>28</v>
      </c>
      <c r="I3244" s="29">
        <v>0.65</v>
      </c>
      <c r="J3244" s="30">
        <v>3500</v>
      </c>
      <c r="K3244" s="31">
        <f t="shared" si="24"/>
        <v>2275</v>
      </c>
      <c r="L3244" s="31">
        <f t="shared" si="25"/>
        <v>910</v>
      </c>
      <c r="M3244" s="32">
        <v>0.4</v>
      </c>
      <c r="O3244" s="37"/>
      <c r="P3244" s="35"/>
      <c r="Q3244" s="33"/>
      <c r="R3244" s="34"/>
    </row>
    <row r="3245" spans="1:18" ht="15.75" customHeight="1">
      <c r="A3245" s="22"/>
      <c r="B3245" s="27" t="s">
        <v>21</v>
      </c>
      <c r="C3245" s="27">
        <v>1185732</v>
      </c>
      <c r="D3245" s="28">
        <v>44546</v>
      </c>
      <c r="E3245" s="27" t="s">
        <v>40</v>
      </c>
      <c r="F3245" s="27" t="s">
        <v>119</v>
      </c>
      <c r="G3245" s="27" t="s">
        <v>120</v>
      </c>
      <c r="H3245" s="27" t="s">
        <v>29</v>
      </c>
      <c r="I3245" s="29">
        <v>0.7</v>
      </c>
      <c r="J3245" s="30">
        <v>4500</v>
      </c>
      <c r="K3245" s="31">
        <f t="shared" si="24"/>
        <v>3150</v>
      </c>
      <c r="L3245" s="31">
        <f t="shared" si="25"/>
        <v>1260</v>
      </c>
      <c r="M3245" s="32">
        <v>0.4</v>
      </c>
      <c r="O3245" s="37"/>
      <c r="P3245" s="35"/>
      <c r="Q3245" s="33"/>
      <c r="R3245" s="34"/>
    </row>
    <row r="3246" spans="1:18" ht="15.75" customHeight="1">
      <c r="A3246" s="22" t="s">
        <v>46</v>
      </c>
      <c r="B3246" s="27" t="s">
        <v>21</v>
      </c>
      <c r="C3246" s="27">
        <v>1185732</v>
      </c>
      <c r="D3246" s="28">
        <v>44220</v>
      </c>
      <c r="E3246" s="27" t="s">
        <v>22</v>
      </c>
      <c r="F3246" s="27" t="s">
        <v>121</v>
      </c>
      <c r="G3246" s="27" t="s">
        <v>96</v>
      </c>
      <c r="H3246" s="27" t="s">
        <v>24</v>
      </c>
      <c r="I3246" s="29">
        <v>0.35000000000000003</v>
      </c>
      <c r="J3246" s="30">
        <v>4250</v>
      </c>
      <c r="K3246" s="31">
        <f t="shared" si="24"/>
        <v>1487.5000000000002</v>
      </c>
      <c r="L3246" s="31">
        <f t="shared" si="25"/>
        <v>595.00000000000011</v>
      </c>
      <c r="M3246" s="32">
        <v>0.4</v>
      </c>
      <c r="O3246" s="37"/>
      <c r="P3246" s="35"/>
      <c r="Q3246" s="33"/>
      <c r="R3246" s="34"/>
    </row>
    <row r="3247" spans="1:18" ht="15.75" customHeight="1">
      <c r="A3247" s="22"/>
      <c r="B3247" s="27" t="s">
        <v>21</v>
      </c>
      <c r="C3247" s="27">
        <v>1185732</v>
      </c>
      <c r="D3247" s="28">
        <v>44220</v>
      </c>
      <c r="E3247" s="27" t="s">
        <v>22</v>
      </c>
      <c r="F3247" s="27" t="s">
        <v>121</v>
      </c>
      <c r="G3247" s="27" t="s">
        <v>96</v>
      </c>
      <c r="H3247" s="27" t="s">
        <v>25</v>
      </c>
      <c r="I3247" s="29">
        <v>0.35000000000000003</v>
      </c>
      <c r="J3247" s="30">
        <v>2250</v>
      </c>
      <c r="K3247" s="31">
        <f t="shared" si="24"/>
        <v>787.50000000000011</v>
      </c>
      <c r="L3247" s="31">
        <f t="shared" si="25"/>
        <v>275.625</v>
      </c>
      <c r="M3247" s="32">
        <v>0.35</v>
      </c>
      <c r="O3247" s="37"/>
      <c r="P3247" s="35"/>
      <c r="Q3247" s="33"/>
      <c r="R3247" s="34"/>
    </row>
    <row r="3248" spans="1:18" ht="15.75" customHeight="1">
      <c r="A3248" s="22"/>
      <c r="B3248" s="27" t="s">
        <v>21</v>
      </c>
      <c r="C3248" s="27">
        <v>1185732</v>
      </c>
      <c r="D3248" s="28">
        <v>44220</v>
      </c>
      <c r="E3248" s="27" t="s">
        <v>22</v>
      </c>
      <c r="F3248" s="27" t="s">
        <v>121</v>
      </c>
      <c r="G3248" s="27" t="s">
        <v>96</v>
      </c>
      <c r="H3248" s="27" t="s">
        <v>26</v>
      </c>
      <c r="I3248" s="29">
        <v>0.25000000000000006</v>
      </c>
      <c r="J3248" s="30">
        <v>2250</v>
      </c>
      <c r="K3248" s="31">
        <f t="shared" si="24"/>
        <v>562.50000000000011</v>
      </c>
      <c r="L3248" s="31">
        <f t="shared" si="25"/>
        <v>196.87500000000003</v>
      </c>
      <c r="M3248" s="32">
        <v>0.35</v>
      </c>
      <c r="O3248" s="37"/>
      <c r="P3248" s="35"/>
      <c r="Q3248" s="33"/>
      <c r="R3248" s="34"/>
    </row>
    <row r="3249" spans="1:18" ht="15.75" customHeight="1">
      <c r="A3249" s="22"/>
      <c r="B3249" s="27" t="s">
        <v>21</v>
      </c>
      <c r="C3249" s="27">
        <v>1185732</v>
      </c>
      <c r="D3249" s="28">
        <v>44220</v>
      </c>
      <c r="E3249" s="27" t="s">
        <v>22</v>
      </c>
      <c r="F3249" s="27" t="s">
        <v>121</v>
      </c>
      <c r="G3249" s="27" t="s">
        <v>96</v>
      </c>
      <c r="H3249" s="27" t="s">
        <v>27</v>
      </c>
      <c r="I3249" s="29">
        <v>0.3</v>
      </c>
      <c r="J3249" s="30">
        <v>750</v>
      </c>
      <c r="K3249" s="31">
        <f t="shared" si="24"/>
        <v>225</v>
      </c>
      <c r="L3249" s="31">
        <f t="shared" si="25"/>
        <v>78.75</v>
      </c>
      <c r="M3249" s="32">
        <v>0.35</v>
      </c>
      <c r="O3249" s="37"/>
      <c r="P3249" s="35"/>
      <c r="Q3249" s="33"/>
      <c r="R3249" s="34"/>
    </row>
    <row r="3250" spans="1:18" ht="15.75" customHeight="1">
      <c r="A3250" s="22"/>
      <c r="B3250" s="27" t="s">
        <v>21</v>
      </c>
      <c r="C3250" s="27">
        <v>1185732</v>
      </c>
      <c r="D3250" s="28">
        <v>44220</v>
      </c>
      <c r="E3250" s="27" t="s">
        <v>22</v>
      </c>
      <c r="F3250" s="27" t="s">
        <v>121</v>
      </c>
      <c r="G3250" s="27" t="s">
        <v>96</v>
      </c>
      <c r="H3250" s="27" t="s">
        <v>28</v>
      </c>
      <c r="I3250" s="29">
        <v>0.45</v>
      </c>
      <c r="J3250" s="30">
        <v>1250</v>
      </c>
      <c r="K3250" s="31">
        <f t="shared" si="24"/>
        <v>562.5</v>
      </c>
      <c r="L3250" s="31">
        <f t="shared" si="25"/>
        <v>168.75</v>
      </c>
      <c r="M3250" s="32">
        <v>0.3</v>
      </c>
      <c r="O3250" s="37"/>
      <c r="P3250" s="35"/>
      <c r="Q3250" s="33"/>
      <c r="R3250" s="34"/>
    </row>
    <row r="3251" spans="1:18" ht="15.75" customHeight="1">
      <c r="A3251" s="22"/>
      <c r="B3251" s="27" t="s">
        <v>21</v>
      </c>
      <c r="C3251" s="27">
        <v>1185732</v>
      </c>
      <c r="D3251" s="28">
        <v>44220</v>
      </c>
      <c r="E3251" s="27" t="s">
        <v>22</v>
      </c>
      <c r="F3251" s="27" t="s">
        <v>121</v>
      </c>
      <c r="G3251" s="27" t="s">
        <v>96</v>
      </c>
      <c r="H3251" s="27" t="s">
        <v>29</v>
      </c>
      <c r="I3251" s="29">
        <v>0.35000000000000003</v>
      </c>
      <c r="J3251" s="30">
        <v>2250</v>
      </c>
      <c r="K3251" s="31">
        <f t="shared" si="24"/>
        <v>787.50000000000011</v>
      </c>
      <c r="L3251" s="31">
        <f t="shared" si="25"/>
        <v>236.25000000000003</v>
      </c>
      <c r="M3251" s="32">
        <v>0.3</v>
      </c>
      <c r="O3251" s="37"/>
      <c r="P3251" s="35"/>
      <c r="Q3251" s="33"/>
      <c r="R3251" s="34"/>
    </row>
    <row r="3252" spans="1:18" ht="15.75" customHeight="1">
      <c r="A3252" s="22"/>
      <c r="B3252" s="27" t="s">
        <v>21</v>
      </c>
      <c r="C3252" s="27">
        <v>1185732</v>
      </c>
      <c r="D3252" s="28">
        <v>44249</v>
      </c>
      <c r="E3252" s="27" t="s">
        <v>22</v>
      </c>
      <c r="F3252" s="27" t="s">
        <v>121</v>
      </c>
      <c r="G3252" s="27" t="s">
        <v>96</v>
      </c>
      <c r="H3252" s="27" t="s">
        <v>24</v>
      </c>
      <c r="I3252" s="29">
        <v>0.35000000000000003</v>
      </c>
      <c r="J3252" s="30">
        <v>4750</v>
      </c>
      <c r="K3252" s="31">
        <f t="shared" si="24"/>
        <v>1662.5000000000002</v>
      </c>
      <c r="L3252" s="31">
        <f t="shared" si="25"/>
        <v>665.00000000000011</v>
      </c>
      <c r="M3252" s="32">
        <v>0.4</v>
      </c>
      <c r="O3252" s="37"/>
      <c r="P3252" s="35"/>
      <c r="Q3252" s="33"/>
      <c r="R3252" s="34"/>
    </row>
    <row r="3253" spans="1:18" ht="15.75" customHeight="1">
      <c r="A3253" s="22"/>
      <c r="B3253" s="27" t="s">
        <v>21</v>
      </c>
      <c r="C3253" s="27">
        <v>1185732</v>
      </c>
      <c r="D3253" s="28">
        <v>44249</v>
      </c>
      <c r="E3253" s="27" t="s">
        <v>22</v>
      </c>
      <c r="F3253" s="27" t="s">
        <v>121</v>
      </c>
      <c r="G3253" s="27" t="s">
        <v>96</v>
      </c>
      <c r="H3253" s="27" t="s">
        <v>25</v>
      </c>
      <c r="I3253" s="29">
        <v>0.35000000000000003</v>
      </c>
      <c r="J3253" s="30">
        <v>1250</v>
      </c>
      <c r="K3253" s="31">
        <f t="shared" si="24"/>
        <v>437.50000000000006</v>
      </c>
      <c r="L3253" s="31">
        <f t="shared" si="25"/>
        <v>153.125</v>
      </c>
      <c r="M3253" s="32">
        <v>0.35</v>
      </c>
      <c r="O3253" s="37"/>
      <c r="P3253" s="35"/>
      <c r="Q3253" s="33"/>
      <c r="R3253" s="34"/>
    </row>
    <row r="3254" spans="1:18" ht="15.75" customHeight="1">
      <c r="A3254" s="22"/>
      <c r="B3254" s="27" t="s">
        <v>21</v>
      </c>
      <c r="C3254" s="27">
        <v>1185732</v>
      </c>
      <c r="D3254" s="28">
        <v>44249</v>
      </c>
      <c r="E3254" s="27" t="s">
        <v>22</v>
      </c>
      <c r="F3254" s="27" t="s">
        <v>121</v>
      </c>
      <c r="G3254" s="27" t="s">
        <v>96</v>
      </c>
      <c r="H3254" s="27" t="s">
        <v>26</v>
      </c>
      <c r="I3254" s="29">
        <v>0.25000000000000006</v>
      </c>
      <c r="J3254" s="30">
        <v>1750</v>
      </c>
      <c r="K3254" s="31">
        <f t="shared" si="24"/>
        <v>437.50000000000011</v>
      </c>
      <c r="L3254" s="31">
        <f t="shared" si="25"/>
        <v>153.12500000000003</v>
      </c>
      <c r="M3254" s="32">
        <v>0.35</v>
      </c>
      <c r="O3254" s="37"/>
      <c r="P3254" s="35"/>
      <c r="Q3254" s="33"/>
      <c r="R3254" s="34"/>
    </row>
    <row r="3255" spans="1:18" ht="15.75" customHeight="1">
      <c r="A3255" s="22"/>
      <c r="B3255" s="27" t="s">
        <v>21</v>
      </c>
      <c r="C3255" s="27">
        <v>1185732</v>
      </c>
      <c r="D3255" s="28">
        <v>44249</v>
      </c>
      <c r="E3255" s="27" t="s">
        <v>22</v>
      </c>
      <c r="F3255" s="27" t="s">
        <v>121</v>
      </c>
      <c r="G3255" s="27" t="s">
        <v>96</v>
      </c>
      <c r="H3255" s="27" t="s">
        <v>27</v>
      </c>
      <c r="I3255" s="29">
        <v>0.3</v>
      </c>
      <c r="J3255" s="30">
        <v>500</v>
      </c>
      <c r="K3255" s="31">
        <f t="shared" si="24"/>
        <v>150</v>
      </c>
      <c r="L3255" s="31">
        <f t="shared" si="25"/>
        <v>52.5</v>
      </c>
      <c r="M3255" s="32">
        <v>0.35</v>
      </c>
      <c r="O3255" s="37"/>
      <c r="P3255" s="35"/>
      <c r="Q3255" s="33"/>
      <c r="R3255" s="34"/>
    </row>
    <row r="3256" spans="1:18" ht="15.75" customHeight="1">
      <c r="A3256" s="22"/>
      <c r="B3256" s="27" t="s">
        <v>21</v>
      </c>
      <c r="C3256" s="27">
        <v>1185732</v>
      </c>
      <c r="D3256" s="28">
        <v>44249</v>
      </c>
      <c r="E3256" s="27" t="s">
        <v>22</v>
      </c>
      <c r="F3256" s="27" t="s">
        <v>121</v>
      </c>
      <c r="G3256" s="27" t="s">
        <v>96</v>
      </c>
      <c r="H3256" s="27" t="s">
        <v>28</v>
      </c>
      <c r="I3256" s="29">
        <v>0.45</v>
      </c>
      <c r="J3256" s="30">
        <v>1250</v>
      </c>
      <c r="K3256" s="31">
        <f t="shared" si="24"/>
        <v>562.5</v>
      </c>
      <c r="L3256" s="31">
        <f t="shared" si="25"/>
        <v>168.75</v>
      </c>
      <c r="M3256" s="32">
        <v>0.3</v>
      </c>
      <c r="O3256" s="37"/>
      <c r="P3256" s="35"/>
      <c r="Q3256" s="33"/>
      <c r="R3256" s="34"/>
    </row>
    <row r="3257" spans="1:18" ht="15.75" customHeight="1">
      <c r="A3257" s="22"/>
      <c r="B3257" s="27" t="s">
        <v>21</v>
      </c>
      <c r="C3257" s="27">
        <v>1185732</v>
      </c>
      <c r="D3257" s="28">
        <v>44249</v>
      </c>
      <c r="E3257" s="27" t="s">
        <v>22</v>
      </c>
      <c r="F3257" s="27" t="s">
        <v>121</v>
      </c>
      <c r="G3257" s="27" t="s">
        <v>96</v>
      </c>
      <c r="H3257" s="27" t="s">
        <v>29</v>
      </c>
      <c r="I3257" s="29">
        <v>0.35000000000000003</v>
      </c>
      <c r="J3257" s="30">
        <v>2250</v>
      </c>
      <c r="K3257" s="31">
        <f t="shared" si="24"/>
        <v>787.50000000000011</v>
      </c>
      <c r="L3257" s="31">
        <f t="shared" si="25"/>
        <v>236.25000000000003</v>
      </c>
      <c r="M3257" s="32">
        <v>0.3</v>
      </c>
      <c r="O3257" s="37"/>
      <c r="P3257" s="35"/>
      <c r="Q3257" s="33"/>
      <c r="R3257" s="34"/>
    </row>
    <row r="3258" spans="1:18" ht="15.75" customHeight="1">
      <c r="A3258" s="22"/>
      <c r="B3258" s="27" t="s">
        <v>21</v>
      </c>
      <c r="C3258" s="27">
        <v>1185732</v>
      </c>
      <c r="D3258" s="28">
        <v>44275</v>
      </c>
      <c r="E3258" s="27" t="s">
        <v>22</v>
      </c>
      <c r="F3258" s="27" t="s">
        <v>121</v>
      </c>
      <c r="G3258" s="27" t="s">
        <v>96</v>
      </c>
      <c r="H3258" s="27" t="s">
        <v>24</v>
      </c>
      <c r="I3258" s="29">
        <v>0.35000000000000003</v>
      </c>
      <c r="J3258" s="30">
        <v>4450</v>
      </c>
      <c r="K3258" s="31">
        <f t="shared" si="24"/>
        <v>1557.5000000000002</v>
      </c>
      <c r="L3258" s="31">
        <f t="shared" si="25"/>
        <v>623.00000000000011</v>
      </c>
      <c r="M3258" s="32">
        <v>0.4</v>
      </c>
      <c r="O3258" s="37"/>
      <c r="P3258" s="35"/>
      <c r="Q3258" s="33"/>
      <c r="R3258" s="34"/>
    </row>
    <row r="3259" spans="1:18" ht="15.75" customHeight="1">
      <c r="A3259" s="22"/>
      <c r="B3259" s="27" t="s">
        <v>21</v>
      </c>
      <c r="C3259" s="27">
        <v>1185732</v>
      </c>
      <c r="D3259" s="28">
        <v>44275</v>
      </c>
      <c r="E3259" s="27" t="s">
        <v>22</v>
      </c>
      <c r="F3259" s="27" t="s">
        <v>121</v>
      </c>
      <c r="G3259" s="27" t="s">
        <v>96</v>
      </c>
      <c r="H3259" s="27" t="s">
        <v>25</v>
      </c>
      <c r="I3259" s="29">
        <v>0.35000000000000003</v>
      </c>
      <c r="J3259" s="30">
        <v>1500</v>
      </c>
      <c r="K3259" s="31">
        <f t="shared" si="24"/>
        <v>525</v>
      </c>
      <c r="L3259" s="31">
        <f t="shared" si="25"/>
        <v>183.75</v>
      </c>
      <c r="M3259" s="32">
        <v>0.35</v>
      </c>
      <c r="O3259" s="37"/>
      <c r="P3259" s="35"/>
      <c r="Q3259" s="33"/>
      <c r="R3259" s="34"/>
    </row>
    <row r="3260" spans="1:18" ht="15.75" customHeight="1">
      <c r="A3260" s="22"/>
      <c r="B3260" s="27" t="s">
        <v>21</v>
      </c>
      <c r="C3260" s="27">
        <v>1185732</v>
      </c>
      <c r="D3260" s="28">
        <v>44275</v>
      </c>
      <c r="E3260" s="27" t="s">
        <v>22</v>
      </c>
      <c r="F3260" s="27" t="s">
        <v>121</v>
      </c>
      <c r="G3260" s="27" t="s">
        <v>96</v>
      </c>
      <c r="H3260" s="27" t="s">
        <v>26</v>
      </c>
      <c r="I3260" s="29">
        <v>0.25000000000000006</v>
      </c>
      <c r="J3260" s="30">
        <v>1750</v>
      </c>
      <c r="K3260" s="31">
        <f t="shared" si="24"/>
        <v>437.50000000000011</v>
      </c>
      <c r="L3260" s="31">
        <f t="shared" si="25"/>
        <v>153.12500000000003</v>
      </c>
      <c r="M3260" s="32">
        <v>0.35</v>
      </c>
      <c r="O3260" s="37"/>
      <c r="P3260" s="35"/>
      <c r="Q3260" s="33"/>
      <c r="R3260" s="34"/>
    </row>
    <row r="3261" spans="1:18" ht="15.75" customHeight="1">
      <c r="A3261" s="22"/>
      <c r="B3261" s="27" t="s">
        <v>21</v>
      </c>
      <c r="C3261" s="27">
        <v>1185732</v>
      </c>
      <c r="D3261" s="28">
        <v>44275</v>
      </c>
      <c r="E3261" s="27" t="s">
        <v>22</v>
      </c>
      <c r="F3261" s="27" t="s">
        <v>121</v>
      </c>
      <c r="G3261" s="27" t="s">
        <v>96</v>
      </c>
      <c r="H3261" s="27" t="s">
        <v>27</v>
      </c>
      <c r="I3261" s="29">
        <v>0.3</v>
      </c>
      <c r="J3261" s="30">
        <v>250</v>
      </c>
      <c r="K3261" s="31">
        <f t="shared" si="24"/>
        <v>75</v>
      </c>
      <c r="L3261" s="31">
        <f t="shared" si="25"/>
        <v>26.25</v>
      </c>
      <c r="M3261" s="32">
        <v>0.35</v>
      </c>
      <c r="O3261" s="37"/>
      <c r="P3261" s="35"/>
      <c r="Q3261" s="33"/>
      <c r="R3261" s="34"/>
    </row>
    <row r="3262" spans="1:18" ht="15.75" customHeight="1">
      <c r="A3262" s="22"/>
      <c r="B3262" s="27" t="s">
        <v>21</v>
      </c>
      <c r="C3262" s="27">
        <v>1185732</v>
      </c>
      <c r="D3262" s="28">
        <v>44275</v>
      </c>
      <c r="E3262" s="27" t="s">
        <v>22</v>
      </c>
      <c r="F3262" s="27" t="s">
        <v>121</v>
      </c>
      <c r="G3262" s="27" t="s">
        <v>96</v>
      </c>
      <c r="H3262" s="27" t="s">
        <v>28</v>
      </c>
      <c r="I3262" s="29">
        <v>0.45</v>
      </c>
      <c r="J3262" s="30">
        <v>750</v>
      </c>
      <c r="K3262" s="31">
        <f t="shared" si="24"/>
        <v>337.5</v>
      </c>
      <c r="L3262" s="31">
        <f t="shared" si="25"/>
        <v>101.25</v>
      </c>
      <c r="M3262" s="32">
        <v>0.3</v>
      </c>
      <c r="O3262" s="37"/>
      <c r="P3262" s="35"/>
      <c r="Q3262" s="33"/>
      <c r="R3262" s="34"/>
    </row>
    <row r="3263" spans="1:18" ht="15.75" customHeight="1">
      <c r="A3263" s="22"/>
      <c r="B3263" s="27" t="s">
        <v>21</v>
      </c>
      <c r="C3263" s="27">
        <v>1185732</v>
      </c>
      <c r="D3263" s="28">
        <v>44275</v>
      </c>
      <c r="E3263" s="27" t="s">
        <v>22</v>
      </c>
      <c r="F3263" s="27" t="s">
        <v>121</v>
      </c>
      <c r="G3263" s="27" t="s">
        <v>96</v>
      </c>
      <c r="H3263" s="27" t="s">
        <v>29</v>
      </c>
      <c r="I3263" s="29">
        <v>0.35000000000000003</v>
      </c>
      <c r="J3263" s="30">
        <v>1750</v>
      </c>
      <c r="K3263" s="31">
        <f t="shared" si="24"/>
        <v>612.50000000000011</v>
      </c>
      <c r="L3263" s="31">
        <f t="shared" si="25"/>
        <v>183.75000000000003</v>
      </c>
      <c r="M3263" s="32">
        <v>0.3</v>
      </c>
      <c r="O3263" s="37"/>
      <c r="P3263" s="35"/>
      <c r="Q3263" s="33"/>
      <c r="R3263" s="34"/>
    </row>
    <row r="3264" spans="1:18" ht="15.75" customHeight="1">
      <c r="A3264" s="22"/>
      <c r="B3264" s="27" t="s">
        <v>21</v>
      </c>
      <c r="C3264" s="27">
        <v>1185732</v>
      </c>
      <c r="D3264" s="28">
        <v>44307</v>
      </c>
      <c r="E3264" s="27" t="s">
        <v>22</v>
      </c>
      <c r="F3264" s="27" t="s">
        <v>121</v>
      </c>
      <c r="G3264" s="27" t="s">
        <v>96</v>
      </c>
      <c r="H3264" s="27" t="s">
        <v>24</v>
      </c>
      <c r="I3264" s="29">
        <v>0.35000000000000003</v>
      </c>
      <c r="J3264" s="30">
        <v>4250</v>
      </c>
      <c r="K3264" s="31">
        <f t="shared" si="24"/>
        <v>1487.5000000000002</v>
      </c>
      <c r="L3264" s="31">
        <f t="shared" si="25"/>
        <v>595.00000000000011</v>
      </c>
      <c r="M3264" s="32">
        <v>0.4</v>
      </c>
      <c r="O3264" s="37"/>
      <c r="P3264" s="35"/>
      <c r="Q3264" s="33"/>
      <c r="R3264" s="34"/>
    </row>
    <row r="3265" spans="1:18" ht="15.75" customHeight="1">
      <c r="A3265" s="22"/>
      <c r="B3265" s="27" t="s">
        <v>21</v>
      </c>
      <c r="C3265" s="27">
        <v>1185732</v>
      </c>
      <c r="D3265" s="28">
        <v>44307</v>
      </c>
      <c r="E3265" s="27" t="s">
        <v>22</v>
      </c>
      <c r="F3265" s="27" t="s">
        <v>121</v>
      </c>
      <c r="G3265" s="27" t="s">
        <v>96</v>
      </c>
      <c r="H3265" s="27" t="s">
        <v>25</v>
      </c>
      <c r="I3265" s="29">
        <v>0.35000000000000003</v>
      </c>
      <c r="J3265" s="30">
        <v>1250</v>
      </c>
      <c r="K3265" s="31">
        <f t="shared" si="24"/>
        <v>437.50000000000006</v>
      </c>
      <c r="L3265" s="31">
        <f t="shared" si="25"/>
        <v>153.125</v>
      </c>
      <c r="M3265" s="32">
        <v>0.35</v>
      </c>
      <c r="O3265" s="37"/>
      <c r="P3265" s="35"/>
      <c r="Q3265" s="33"/>
      <c r="R3265" s="34"/>
    </row>
    <row r="3266" spans="1:18" ht="15.75" customHeight="1">
      <c r="A3266" s="22"/>
      <c r="B3266" s="27" t="s">
        <v>21</v>
      </c>
      <c r="C3266" s="27">
        <v>1185732</v>
      </c>
      <c r="D3266" s="28">
        <v>44307</v>
      </c>
      <c r="E3266" s="27" t="s">
        <v>22</v>
      </c>
      <c r="F3266" s="27" t="s">
        <v>121</v>
      </c>
      <c r="G3266" s="27" t="s">
        <v>96</v>
      </c>
      <c r="H3266" s="27" t="s">
        <v>26</v>
      </c>
      <c r="I3266" s="29">
        <v>0.25000000000000006</v>
      </c>
      <c r="J3266" s="30">
        <v>1250</v>
      </c>
      <c r="K3266" s="31">
        <f t="shared" si="24"/>
        <v>312.50000000000006</v>
      </c>
      <c r="L3266" s="31">
        <f t="shared" si="25"/>
        <v>109.37500000000001</v>
      </c>
      <c r="M3266" s="32">
        <v>0.35</v>
      </c>
      <c r="O3266" s="37"/>
      <c r="P3266" s="35"/>
      <c r="Q3266" s="33"/>
      <c r="R3266" s="34"/>
    </row>
    <row r="3267" spans="1:18" ht="15.75" customHeight="1">
      <c r="A3267" s="22"/>
      <c r="B3267" s="27" t="s">
        <v>21</v>
      </c>
      <c r="C3267" s="27">
        <v>1185732</v>
      </c>
      <c r="D3267" s="28">
        <v>44307</v>
      </c>
      <c r="E3267" s="27" t="s">
        <v>22</v>
      </c>
      <c r="F3267" s="27" t="s">
        <v>121</v>
      </c>
      <c r="G3267" s="27" t="s">
        <v>96</v>
      </c>
      <c r="H3267" s="27" t="s">
        <v>27</v>
      </c>
      <c r="I3267" s="29">
        <v>0.3</v>
      </c>
      <c r="J3267" s="30">
        <v>500</v>
      </c>
      <c r="K3267" s="31">
        <f t="shared" si="24"/>
        <v>150</v>
      </c>
      <c r="L3267" s="31">
        <f t="shared" si="25"/>
        <v>52.5</v>
      </c>
      <c r="M3267" s="32">
        <v>0.35</v>
      </c>
      <c r="O3267" s="37"/>
      <c r="P3267" s="35"/>
      <c r="Q3267" s="33"/>
      <c r="R3267" s="34"/>
    </row>
    <row r="3268" spans="1:18" ht="15.75" customHeight="1">
      <c r="A3268" s="22"/>
      <c r="B3268" s="27" t="s">
        <v>21</v>
      </c>
      <c r="C3268" s="27">
        <v>1185732</v>
      </c>
      <c r="D3268" s="28">
        <v>44307</v>
      </c>
      <c r="E3268" s="27" t="s">
        <v>22</v>
      </c>
      <c r="F3268" s="27" t="s">
        <v>121</v>
      </c>
      <c r="G3268" s="27" t="s">
        <v>96</v>
      </c>
      <c r="H3268" s="27" t="s">
        <v>28</v>
      </c>
      <c r="I3268" s="29">
        <v>0.45</v>
      </c>
      <c r="J3268" s="30">
        <v>500</v>
      </c>
      <c r="K3268" s="31">
        <f t="shared" si="24"/>
        <v>225</v>
      </c>
      <c r="L3268" s="31">
        <f t="shared" si="25"/>
        <v>67.5</v>
      </c>
      <c r="M3268" s="32">
        <v>0.3</v>
      </c>
      <c r="O3268" s="37"/>
      <c r="P3268" s="35"/>
      <c r="Q3268" s="33"/>
      <c r="R3268" s="34"/>
    </row>
    <row r="3269" spans="1:18" ht="15.75" customHeight="1">
      <c r="A3269" s="22"/>
      <c r="B3269" s="27" t="s">
        <v>21</v>
      </c>
      <c r="C3269" s="27">
        <v>1185732</v>
      </c>
      <c r="D3269" s="28">
        <v>44307</v>
      </c>
      <c r="E3269" s="27" t="s">
        <v>22</v>
      </c>
      <c r="F3269" s="27" t="s">
        <v>121</v>
      </c>
      <c r="G3269" s="27" t="s">
        <v>96</v>
      </c>
      <c r="H3269" s="27" t="s">
        <v>29</v>
      </c>
      <c r="I3269" s="29">
        <v>0.35000000000000003</v>
      </c>
      <c r="J3269" s="30">
        <v>2000</v>
      </c>
      <c r="K3269" s="31">
        <f t="shared" si="24"/>
        <v>700.00000000000011</v>
      </c>
      <c r="L3269" s="31">
        <f t="shared" si="25"/>
        <v>210.00000000000003</v>
      </c>
      <c r="M3269" s="32">
        <v>0.3</v>
      </c>
      <c r="O3269" s="37"/>
      <c r="P3269" s="35"/>
      <c r="Q3269" s="33"/>
      <c r="R3269" s="34"/>
    </row>
    <row r="3270" spans="1:18" ht="15.75" customHeight="1">
      <c r="A3270" s="22"/>
      <c r="B3270" s="27" t="s">
        <v>21</v>
      </c>
      <c r="C3270" s="27">
        <v>1185732</v>
      </c>
      <c r="D3270" s="28">
        <v>44336</v>
      </c>
      <c r="E3270" s="27" t="s">
        <v>22</v>
      </c>
      <c r="F3270" s="27" t="s">
        <v>121</v>
      </c>
      <c r="G3270" s="27" t="s">
        <v>96</v>
      </c>
      <c r="H3270" s="27" t="s">
        <v>24</v>
      </c>
      <c r="I3270" s="29">
        <v>0.49999999999999994</v>
      </c>
      <c r="J3270" s="30">
        <v>4700</v>
      </c>
      <c r="K3270" s="31">
        <f t="shared" si="24"/>
        <v>2349.9999999999995</v>
      </c>
      <c r="L3270" s="31">
        <f t="shared" si="25"/>
        <v>939.99999999999989</v>
      </c>
      <c r="M3270" s="32">
        <v>0.4</v>
      </c>
      <c r="O3270" s="37"/>
      <c r="P3270" s="35"/>
      <c r="Q3270" s="33"/>
      <c r="R3270" s="34"/>
    </row>
    <row r="3271" spans="1:18" ht="15.75" customHeight="1">
      <c r="A3271" s="22"/>
      <c r="B3271" s="27" t="s">
        <v>21</v>
      </c>
      <c r="C3271" s="27">
        <v>1185732</v>
      </c>
      <c r="D3271" s="28">
        <v>44336</v>
      </c>
      <c r="E3271" s="27" t="s">
        <v>22</v>
      </c>
      <c r="F3271" s="27" t="s">
        <v>121</v>
      </c>
      <c r="G3271" s="27" t="s">
        <v>96</v>
      </c>
      <c r="H3271" s="27" t="s">
        <v>25</v>
      </c>
      <c r="I3271" s="29">
        <v>0.45</v>
      </c>
      <c r="J3271" s="30">
        <v>1750</v>
      </c>
      <c r="K3271" s="31">
        <f t="shared" si="24"/>
        <v>787.5</v>
      </c>
      <c r="L3271" s="31">
        <f t="shared" si="25"/>
        <v>275.625</v>
      </c>
      <c r="M3271" s="32">
        <v>0.35</v>
      </c>
      <c r="O3271" s="37"/>
      <c r="P3271" s="35"/>
      <c r="Q3271" s="33"/>
      <c r="R3271" s="34"/>
    </row>
    <row r="3272" spans="1:18" ht="15.75" customHeight="1">
      <c r="A3272" s="22"/>
      <c r="B3272" s="27" t="s">
        <v>21</v>
      </c>
      <c r="C3272" s="27">
        <v>1185732</v>
      </c>
      <c r="D3272" s="28">
        <v>44336</v>
      </c>
      <c r="E3272" s="27" t="s">
        <v>22</v>
      </c>
      <c r="F3272" s="27" t="s">
        <v>121</v>
      </c>
      <c r="G3272" s="27" t="s">
        <v>96</v>
      </c>
      <c r="H3272" s="27" t="s">
        <v>26</v>
      </c>
      <c r="I3272" s="29">
        <v>0.4</v>
      </c>
      <c r="J3272" s="30">
        <v>1500</v>
      </c>
      <c r="K3272" s="31">
        <f t="shared" si="24"/>
        <v>600</v>
      </c>
      <c r="L3272" s="31">
        <f t="shared" si="25"/>
        <v>210</v>
      </c>
      <c r="M3272" s="32">
        <v>0.35</v>
      </c>
      <c r="O3272" s="37"/>
      <c r="P3272" s="35"/>
      <c r="Q3272" s="33"/>
      <c r="R3272" s="34"/>
    </row>
    <row r="3273" spans="1:18" ht="15.75" customHeight="1">
      <c r="A3273" s="22"/>
      <c r="B3273" s="27" t="s">
        <v>21</v>
      </c>
      <c r="C3273" s="27">
        <v>1185732</v>
      </c>
      <c r="D3273" s="28">
        <v>44336</v>
      </c>
      <c r="E3273" s="27" t="s">
        <v>22</v>
      </c>
      <c r="F3273" s="27" t="s">
        <v>121</v>
      </c>
      <c r="G3273" s="27" t="s">
        <v>96</v>
      </c>
      <c r="H3273" s="27" t="s">
        <v>27</v>
      </c>
      <c r="I3273" s="29">
        <v>0.4</v>
      </c>
      <c r="J3273" s="30">
        <v>1000</v>
      </c>
      <c r="K3273" s="31">
        <f t="shared" si="24"/>
        <v>400</v>
      </c>
      <c r="L3273" s="31">
        <f t="shared" si="25"/>
        <v>140</v>
      </c>
      <c r="M3273" s="32">
        <v>0.35</v>
      </c>
      <c r="O3273" s="37"/>
      <c r="P3273" s="35"/>
      <c r="Q3273" s="33"/>
      <c r="R3273" s="34"/>
    </row>
    <row r="3274" spans="1:18" ht="15.75" customHeight="1">
      <c r="A3274" s="22"/>
      <c r="B3274" s="27" t="s">
        <v>21</v>
      </c>
      <c r="C3274" s="27">
        <v>1185732</v>
      </c>
      <c r="D3274" s="28">
        <v>44336</v>
      </c>
      <c r="E3274" s="27" t="s">
        <v>22</v>
      </c>
      <c r="F3274" s="27" t="s">
        <v>121</v>
      </c>
      <c r="G3274" s="27" t="s">
        <v>96</v>
      </c>
      <c r="H3274" s="27" t="s">
        <v>28</v>
      </c>
      <c r="I3274" s="29">
        <v>0.49999999999999994</v>
      </c>
      <c r="J3274" s="30">
        <v>1250</v>
      </c>
      <c r="K3274" s="31">
        <f t="shared" si="24"/>
        <v>624.99999999999989</v>
      </c>
      <c r="L3274" s="31">
        <f t="shared" si="25"/>
        <v>187.49999999999997</v>
      </c>
      <c r="M3274" s="32">
        <v>0.3</v>
      </c>
      <c r="O3274" s="37"/>
      <c r="P3274" s="35"/>
      <c r="Q3274" s="33"/>
      <c r="R3274" s="34"/>
    </row>
    <row r="3275" spans="1:18" ht="15.75" customHeight="1">
      <c r="A3275" s="22"/>
      <c r="B3275" s="27" t="s">
        <v>21</v>
      </c>
      <c r="C3275" s="27">
        <v>1185732</v>
      </c>
      <c r="D3275" s="28">
        <v>44336</v>
      </c>
      <c r="E3275" s="27" t="s">
        <v>22</v>
      </c>
      <c r="F3275" s="27" t="s">
        <v>121</v>
      </c>
      <c r="G3275" s="27" t="s">
        <v>96</v>
      </c>
      <c r="H3275" s="27" t="s">
        <v>29</v>
      </c>
      <c r="I3275" s="29">
        <v>0.54999999999999993</v>
      </c>
      <c r="J3275" s="30">
        <v>2500</v>
      </c>
      <c r="K3275" s="31">
        <f t="shared" si="24"/>
        <v>1374.9999999999998</v>
      </c>
      <c r="L3275" s="31">
        <f t="shared" si="25"/>
        <v>412.49999999999994</v>
      </c>
      <c r="M3275" s="32">
        <v>0.3</v>
      </c>
      <c r="O3275" s="37"/>
      <c r="P3275" s="35"/>
      <c r="Q3275" s="33"/>
      <c r="R3275" s="34"/>
    </row>
    <row r="3276" spans="1:18" ht="15.75" customHeight="1">
      <c r="A3276" s="22"/>
      <c r="B3276" s="27" t="s">
        <v>21</v>
      </c>
      <c r="C3276" s="27">
        <v>1185732</v>
      </c>
      <c r="D3276" s="28">
        <v>44369</v>
      </c>
      <c r="E3276" s="27" t="s">
        <v>22</v>
      </c>
      <c r="F3276" s="27" t="s">
        <v>121</v>
      </c>
      <c r="G3276" s="27" t="s">
        <v>96</v>
      </c>
      <c r="H3276" s="27" t="s">
        <v>24</v>
      </c>
      <c r="I3276" s="29">
        <v>0.49999999999999994</v>
      </c>
      <c r="J3276" s="30">
        <v>5000</v>
      </c>
      <c r="K3276" s="31">
        <f t="shared" si="24"/>
        <v>2499.9999999999995</v>
      </c>
      <c r="L3276" s="31">
        <f t="shared" si="25"/>
        <v>999.99999999999989</v>
      </c>
      <c r="M3276" s="32">
        <v>0.4</v>
      </c>
      <c r="O3276" s="37"/>
      <c r="P3276" s="35"/>
      <c r="Q3276" s="33"/>
      <c r="R3276" s="34"/>
    </row>
    <row r="3277" spans="1:18" ht="15.75" customHeight="1">
      <c r="A3277" s="22"/>
      <c r="B3277" s="27" t="s">
        <v>21</v>
      </c>
      <c r="C3277" s="27">
        <v>1185732</v>
      </c>
      <c r="D3277" s="28">
        <v>44369</v>
      </c>
      <c r="E3277" s="27" t="s">
        <v>22</v>
      </c>
      <c r="F3277" s="27" t="s">
        <v>121</v>
      </c>
      <c r="G3277" s="27" t="s">
        <v>96</v>
      </c>
      <c r="H3277" s="27" t="s">
        <v>25</v>
      </c>
      <c r="I3277" s="29">
        <v>0.45</v>
      </c>
      <c r="J3277" s="30">
        <v>2500</v>
      </c>
      <c r="K3277" s="31">
        <f t="shared" si="24"/>
        <v>1125</v>
      </c>
      <c r="L3277" s="31">
        <f t="shared" si="25"/>
        <v>393.75</v>
      </c>
      <c r="M3277" s="32">
        <v>0.35</v>
      </c>
      <c r="O3277" s="37"/>
      <c r="P3277" s="35"/>
      <c r="Q3277" s="33"/>
      <c r="R3277" s="34"/>
    </row>
    <row r="3278" spans="1:18" ht="15.75" customHeight="1">
      <c r="A3278" s="22"/>
      <c r="B3278" s="27" t="s">
        <v>21</v>
      </c>
      <c r="C3278" s="27">
        <v>1185732</v>
      </c>
      <c r="D3278" s="28">
        <v>44369</v>
      </c>
      <c r="E3278" s="27" t="s">
        <v>22</v>
      </c>
      <c r="F3278" s="27" t="s">
        <v>121</v>
      </c>
      <c r="G3278" s="27" t="s">
        <v>96</v>
      </c>
      <c r="H3278" s="27" t="s">
        <v>26</v>
      </c>
      <c r="I3278" s="29">
        <v>0.4</v>
      </c>
      <c r="J3278" s="30">
        <v>1750</v>
      </c>
      <c r="K3278" s="31">
        <f t="shared" si="24"/>
        <v>700</v>
      </c>
      <c r="L3278" s="31">
        <f t="shared" si="25"/>
        <v>244.99999999999997</v>
      </c>
      <c r="M3278" s="32">
        <v>0.35</v>
      </c>
      <c r="O3278" s="37"/>
      <c r="P3278" s="35"/>
      <c r="Q3278" s="33"/>
      <c r="R3278" s="34"/>
    </row>
    <row r="3279" spans="1:18" ht="15.75" customHeight="1">
      <c r="A3279" s="22"/>
      <c r="B3279" s="27" t="s">
        <v>21</v>
      </c>
      <c r="C3279" s="27">
        <v>1185732</v>
      </c>
      <c r="D3279" s="28">
        <v>44369</v>
      </c>
      <c r="E3279" s="27" t="s">
        <v>22</v>
      </c>
      <c r="F3279" s="27" t="s">
        <v>121</v>
      </c>
      <c r="G3279" s="27" t="s">
        <v>96</v>
      </c>
      <c r="H3279" s="27" t="s">
        <v>27</v>
      </c>
      <c r="I3279" s="29">
        <v>0.4</v>
      </c>
      <c r="J3279" s="30">
        <v>1500</v>
      </c>
      <c r="K3279" s="31">
        <f t="shared" si="24"/>
        <v>600</v>
      </c>
      <c r="L3279" s="31">
        <f t="shared" si="25"/>
        <v>210</v>
      </c>
      <c r="M3279" s="32">
        <v>0.35</v>
      </c>
      <c r="O3279" s="37"/>
      <c r="P3279" s="35"/>
      <c r="Q3279" s="33"/>
      <c r="R3279" s="34"/>
    </row>
    <row r="3280" spans="1:18" ht="15.75" customHeight="1">
      <c r="A3280" s="22"/>
      <c r="B3280" s="27" t="s">
        <v>21</v>
      </c>
      <c r="C3280" s="27">
        <v>1185732</v>
      </c>
      <c r="D3280" s="28">
        <v>44369</v>
      </c>
      <c r="E3280" s="27" t="s">
        <v>22</v>
      </c>
      <c r="F3280" s="27" t="s">
        <v>121</v>
      </c>
      <c r="G3280" s="27" t="s">
        <v>96</v>
      </c>
      <c r="H3280" s="27" t="s">
        <v>28</v>
      </c>
      <c r="I3280" s="29">
        <v>0.49999999999999994</v>
      </c>
      <c r="J3280" s="30">
        <v>1500</v>
      </c>
      <c r="K3280" s="31">
        <f t="shared" si="24"/>
        <v>749.99999999999989</v>
      </c>
      <c r="L3280" s="31">
        <f t="shared" si="25"/>
        <v>224.99999999999997</v>
      </c>
      <c r="M3280" s="32">
        <v>0.3</v>
      </c>
      <c r="O3280" s="37"/>
      <c r="P3280" s="35"/>
      <c r="Q3280" s="33"/>
      <c r="R3280" s="34"/>
    </row>
    <row r="3281" spans="1:18" ht="15.75" customHeight="1">
      <c r="A3281" s="22"/>
      <c r="B3281" s="27" t="s">
        <v>21</v>
      </c>
      <c r="C3281" s="27">
        <v>1185732</v>
      </c>
      <c r="D3281" s="28">
        <v>44369</v>
      </c>
      <c r="E3281" s="27" t="s">
        <v>22</v>
      </c>
      <c r="F3281" s="27" t="s">
        <v>121</v>
      </c>
      <c r="G3281" s="27" t="s">
        <v>96</v>
      </c>
      <c r="H3281" s="27" t="s">
        <v>29</v>
      </c>
      <c r="I3281" s="29">
        <v>0.54999999999999993</v>
      </c>
      <c r="J3281" s="30">
        <v>3000</v>
      </c>
      <c r="K3281" s="31">
        <f t="shared" si="24"/>
        <v>1649.9999999999998</v>
      </c>
      <c r="L3281" s="31">
        <f t="shared" si="25"/>
        <v>494.99999999999989</v>
      </c>
      <c r="M3281" s="32">
        <v>0.3</v>
      </c>
      <c r="O3281" s="37"/>
      <c r="P3281" s="35"/>
      <c r="Q3281" s="33"/>
      <c r="R3281" s="34"/>
    </row>
    <row r="3282" spans="1:18" ht="15.75" customHeight="1">
      <c r="A3282" s="22"/>
      <c r="B3282" s="27" t="s">
        <v>21</v>
      </c>
      <c r="C3282" s="27">
        <v>1185732</v>
      </c>
      <c r="D3282" s="28">
        <v>44397</v>
      </c>
      <c r="E3282" s="27" t="s">
        <v>22</v>
      </c>
      <c r="F3282" s="27" t="s">
        <v>121</v>
      </c>
      <c r="G3282" s="27" t="s">
        <v>96</v>
      </c>
      <c r="H3282" s="27" t="s">
        <v>24</v>
      </c>
      <c r="I3282" s="29">
        <v>0.49999999999999994</v>
      </c>
      <c r="J3282" s="30">
        <v>5250</v>
      </c>
      <c r="K3282" s="31">
        <f t="shared" si="24"/>
        <v>2624.9999999999995</v>
      </c>
      <c r="L3282" s="31">
        <f t="shared" si="25"/>
        <v>1049.9999999999998</v>
      </c>
      <c r="M3282" s="32">
        <v>0.4</v>
      </c>
      <c r="O3282" s="37"/>
      <c r="P3282" s="35"/>
      <c r="Q3282" s="33"/>
      <c r="R3282" s="34"/>
    </row>
    <row r="3283" spans="1:18" ht="15.75" customHeight="1">
      <c r="A3283" s="22"/>
      <c r="B3283" s="27" t="s">
        <v>21</v>
      </c>
      <c r="C3283" s="27">
        <v>1185732</v>
      </c>
      <c r="D3283" s="28">
        <v>44397</v>
      </c>
      <c r="E3283" s="27" t="s">
        <v>22</v>
      </c>
      <c r="F3283" s="27" t="s">
        <v>121</v>
      </c>
      <c r="G3283" s="27" t="s">
        <v>96</v>
      </c>
      <c r="H3283" s="27" t="s">
        <v>25</v>
      </c>
      <c r="I3283" s="29">
        <v>0.45</v>
      </c>
      <c r="J3283" s="30">
        <v>2750</v>
      </c>
      <c r="K3283" s="31">
        <f t="shared" si="24"/>
        <v>1237.5</v>
      </c>
      <c r="L3283" s="31">
        <f t="shared" si="25"/>
        <v>433.125</v>
      </c>
      <c r="M3283" s="32">
        <v>0.35</v>
      </c>
      <c r="O3283" s="37"/>
      <c r="P3283" s="35"/>
      <c r="Q3283" s="33"/>
      <c r="R3283" s="34"/>
    </row>
    <row r="3284" spans="1:18" ht="15.75" customHeight="1">
      <c r="A3284" s="22"/>
      <c r="B3284" s="27" t="s">
        <v>21</v>
      </c>
      <c r="C3284" s="27">
        <v>1185732</v>
      </c>
      <c r="D3284" s="28">
        <v>44397</v>
      </c>
      <c r="E3284" s="27" t="s">
        <v>22</v>
      </c>
      <c r="F3284" s="27" t="s">
        <v>121</v>
      </c>
      <c r="G3284" s="27" t="s">
        <v>96</v>
      </c>
      <c r="H3284" s="27" t="s">
        <v>26</v>
      </c>
      <c r="I3284" s="29">
        <v>0.4</v>
      </c>
      <c r="J3284" s="30">
        <v>2000</v>
      </c>
      <c r="K3284" s="31">
        <f t="shared" si="24"/>
        <v>800</v>
      </c>
      <c r="L3284" s="31">
        <f t="shared" si="25"/>
        <v>280</v>
      </c>
      <c r="M3284" s="32">
        <v>0.35</v>
      </c>
      <c r="O3284" s="37"/>
      <c r="P3284" s="35"/>
      <c r="Q3284" s="33"/>
      <c r="R3284" s="34"/>
    </row>
    <row r="3285" spans="1:18" ht="15.75" customHeight="1">
      <c r="A3285" s="22"/>
      <c r="B3285" s="27" t="s">
        <v>21</v>
      </c>
      <c r="C3285" s="27">
        <v>1185732</v>
      </c>
      <c r="D3285" s="28">
        <v>44397</v>
      </c>
      <c r="E3285" s="27" t="s">
        <v>22</v>
      </c>
      <c r="F3285" s="27" t="s">
        <v>121</v>
      </c>
      <c r="G3285" s="27" t="s">
        <v>96</v>
      </c>
      <c r="H3285" s="27" t="s">
        <v>27</v>
      </c>
      <c r="I3285" s="29">
        <v>0.4</v>
      </c>
      <c r="J3285" s="30">
        <v>1500</v>
      </c>
      <c r="K3285" s="31">
        <f t="shared" si="24"/>
        <v>600</v>
      </c>
      <c r="L3285" s="31">
        <f t="shared" si="25"/>
        <v>210</v>
      </c>
      <c r="M3285" s="32">
        <v>0.35</v>
      </c>
      <c r="O3285" s="37"/>
      <c r="P3285" s="35"/>
      <c r="Q3285" s="33"/>
      <c r="R3285" s="34"/>
    </row>
    <row r="3286" spans="1:18" ht="15.75" customHeight="1">
      <c r="A3286" s="22"/>
      <c r="B3286" s="27" t="s">
        <v>21</v>
      </c>
      <c r="C3286" s="27">
        <v>1185732</v>
      </c>
      <c r="D3286" s="28">
        <v>44397</v>
      </c>
      <c r="E3286" s="27" t="s">
        <v>22</v>
      </c>
      <c r="F3286" s="27" t="s">
        <v>121</v>
      </c>
      <c r="G3286" s="27" t="s">
        <v>96</v>
      </c>
      <c r="H3286" s="27" t="s">
        <v>28</v>
      </c>
      <c r="I3286" s="29">
        <v>0.49999999999999994</v>
      </c>
      <c r="J3286" s="30">
        <v>1750</v>
      </c>
      <c r="K3286" s="31">
        <f t="shared" si="24"/>
        <v>874.99999999999989</v>
      </c>
      <c r="L3286" s="31">
        <f t="shared" si="25"/>
        <v>262.49999999999994</v>
      </c>
      <c r="M3286" s="32">
        <v>0.3</v>
      </c>
      <c r="O3286" s="37"/>
      <c r="P3286" s="35"/>
      <c r="Q3286" s="33"/>
      <c r="R3286" s="34"/>
    </row>
    <row r="3287" spans="1:18" ht="15.75" customHeight="1">
      <c r="A3287" s="22"/>
      <c r="B3287" s="27" t="s">
        <v>21</v>
      </c>
      <c r="C3287" s="27">
        <v>1185732</v>
      </c>
      <c r="D3287" s="28">
        <v>44397</v>
      </c>
      <c r="E3287" s="27" t="s">
        <v>22</v>
      </c>
      <c r="F3287" s="27" t="s">
        <v>121</v>
      </c>
      <c r="G3287" s="27" t="s">
        <v>96</v>
      </c>
      <c r="H3287" s="27" t="s">
        <v>29</v>
      </c>
      <c r="I3287" s="29">
        <v>0.54999999999999993</v>
      </c>
      <c r="J3287" s="30">
        <v>3500</v>
      </c>
      <c r="K3287" s="31">
        <f t="shared" si="24"/>
        <v>1924.9999999999998</v>
      </c>
      <c r="L3287" s="31">
        <f t="shared" si="25"/>
        <v>577.49999999999989</v>
      </c>
      <c r="M3287" s="32">
        <v>0.3</v>
      </c>
      <c r="O3287" s="37"/>
      <c r="P3287" s="35"/>
      <c r="Q3287" s="33"/>
      <c r="R3287" s="34"/>
    </row>
    <row r="3288" spans="1:18" ht="15.75" customHeight="1">
      <c r="A3288" s="22"/>
      <c r="B3288" s="27" t="s">
        <v>21</v>
      </c>
      <c r="C3288" s="27">
        <v>1185732</v>
      </c>
      <c r="D3288" s="28">
        <v>44429</v>
      </c>
      <c r="E3288" s="27" t="s">
        <v>22</v>
      </c>
      <c r="F3288" s="27" t="s">
        <v>121</v>
      </c>
      <c r="G3288" s="27" t="s">
        <v>96</v>
      </c>
      <c r="H3288" s="27" t="s">
        <v>24</v>
      </c>
      <c r="I3288" s="29">
        <v>0.49999999999999994</v>
      </c>
      <c r="J3288" s="30">
        <v>5000</v>
      </c>
      <c r="K3288" s="31">
        <f t="shared" si="24"/>
        <v>2499.9999999999995</v>
      </c>
      <c r="L3288" s="31">
        <f t="shared" si="25"/>
        <v>999.99999999999989</v>
      </c>
      <c r="M3288" s="32">
        <v>0.4</v>
      </c>
      <c r="O3288" s="37"/>
      <c r="P3288" s="35"/>
      <c r="Q3288" s="33"/>
      <c r="R3288" s="34"/>
    </row>
    <row r="3289" spans="1:18" ht="15.75" customHeight="1">
      <c r="A3289" s="22"/>
      <c r="B3289" s="27" t="s">
        <v>21</v>
      </c>
      <c r="C3289" s="27">
        <v>1185732</v>
      </c>
      <c r="D3289" s="28">
        <v>44429</v>
      </c>
      <c r="E3289" s="27" t="s">
        <v>22</v>
      </c>
      <c r="F3289" s="27" t="s">
        <v>121</v>
      </c>
      <c r="G3289" s="27" t="s">
        <v>96</v>
      </c>
      <c r="H3289" s="27" t="s">
        <v>25</v>
      </c>
      <c r="I3289" s="29">
        <v>0.45</v>
      </c>
      <c r="J3289" s="30">
        <v>2750</v>
      </c>
      <c r="K3289" s="31">
        <f t="shared" si="24"/>
        <v>1237.5</v>
      </c>
      <c r="L3289" s="31">
        <f t="shared" si="25"/>
        <v>433.125</v>
      </c>
      <c r="M3289" s="32">
        <v>0.35</v>
      </c>
      <c r="O3289" s="37"/>
      <c r="P3289" s="35"/>
      <c r="Q3289" s="33"/>
      <c r="R3289" s="34"/>
    </row>
    <row r="3290" spans="1:18" ht="15.75" customHeight="1">
      <c r="A3290" s="22"/>
      <c r="B3290" s="27" t="s">
        <v>21</v>
      </c>
      <c r="C3290" s="27">
        <v>1185732</v>
      </c>
      <c r="D3290" s="28">
        <v>44429</v>
      </c>
      <c r="E3290" s="27" t="s">
        <v>22</v>
      </c>
      <c r="F3290" s="27" t="s">
        <v>121</v>
      </c>
      <c r="G3290" s="27" t="s">
        <v>96</v>
      </c>
      <c r="H3290" s="27" t="s">
        <v>26</v>
      </c>
      <c r="I3290" s="29">
        <v>0.4</v>
      </c>
      <c r="J3290" s="30">
        <v>2000</v>
      </c>
      <c r="K3290" s="31">
        <f t="shared" si="24"/>
        <v>800</v>
      </c>
      <c r="L3290" s="31">
        <f t="shared" si="25"/>
        <v>280</v>
      </c>
      <c r="M3290" s="32">
        <v>0.35</v>
      </c>
      <c r="O3290" s="37"/>
      <c r="P3290" s="35"/>
      <c r="Q3290" s="33"/>
      <c r="R3290" s="34"/>
    </row>
    <row r="3291" spans="1:18" ht="15.75" customHeight="1">
      <c r="A3291" s="22"/>
      <c r="B3291" s="27" t="s">
        <v>21</v>
      </c>
      <c r="C3291" s="27">
        <v>1185732</v>
      </c>
      <c r="D3291" s="28">
        <v>44429</v>
      </c>
      <c r="E3291" s="27" t="s">
        <v>22</v>
      </c>
      <c r="F3291" s="27" t="s">
        <v>121</v>
      </c>
      <c r="G3291" s="27" t="s">
        <v>96</v>
      </c>
      <c r="H3291" s="27" t="s">
        <v>27</v>
      </c>
      <c r="I3291" s="29">
        <v>0.4</v>
      </c>
      <c r="J3291" s="30">
        <v>1500</v>
      </c>
      <c r="K3291" s="31">
        <f t="shared" si="24"/>
        <v>600</v>
      </c>
      <c r="L3291" s="31">
        <f t="shared" si="25"/>
        <v>210</v>
      </c>
      <c r="M3291" s="32">
        <v>0.35</v>
      </c>
      <c r="O3291" s="37"/>
      <c r="P3291" s="35"/>
      <c r="Q3291" s="33"/>
      <c r="R3291" s="34"/>
    </row>
    <row r="3292" spans="1:18" ht="15.75" customHeight="1">
      <c r="A3292" s="22"/>
      <c r="B3292" s="27" t="s">
        <v>21</v>
      </c>
      <c r="C3292" s="27">
        <v>1185732</v>
      </c>
      <c r="D3292" s="28">
        <v>44429</v>
      </c>
      <c r="E3292" s="27" t="s">
        <v>22</v>
      </c>
      <c r="F3292" s="27" t="s">
        <v>121</v>
      </c>
      <c r="G3292" s="27" t="s">
        <v>96</v>
      </c>
      <c r="H3292" s="27" t="s">
        <v>28</v>
      </c>
      <c r="I3292" s="29">
        <v>0.49999999999999994</v>
      </c>
      <c r="J3292" s="30">
        <v>1250</v>
      </c>
      <c r="K3292" s="31">
        <f t="shared" si="24"/>
        <v>624.99999999999989</v>
      </c>
      <c r="L3292" s="31">
        <f t="shared" si="25"/>
        <v>187.49999999999997</v>
      </c>
      <c r="M3292" s="32">
        <v>0.3</v>
      </c>
      <c r="O3292" s="37"/>
      <c r="P3292" s="35"/>
      <c r="Q3292" s="33"/>
      <c r="R3292" s="34"/>
    </row>
    <row r="3293" spans="1:18" ht="15.75" customHeight="1">
      <c r="A3293" s="22"/>
      <c r="B3293" s="27" t="s">
        <v>21</v>
      </c>
      <c r="C3293" s="27">
        <v>1185732</v>
      </c>
      <c r="D3293" s="28">
        <v>44429</v>
      </c>
      <c r="E3293" s="27" t="s">
        <v>22</v>
      </c>
      <c r="F3293" s="27" t="s">
        <v>121</v>
      </c>
      <c r="G3293" s="27" t="s">
        <v>96</v>
      </c>
      <c r="H3293" s="27" t="s">
        <v>29</v>
      </c>
      <c r="I3293" s="29">
        <v>0.54999999999999993</v>
      </c>
      <c r="J3293" s="30">
        <v>3000</v>
      </c>
      <c r="K3293" s="31">
        <f t="shared" si="24"/>
        <v>1649.9999999999998</v>
      </c>
      <c r="L3293" s="31">
        <f t="shared" si="25"/>
        <v>494.99999999999989</v>
      </c>
      <c r="M3293" s="32">
        <v>0.3</v>
      </c>
      <c r="O3293" s="37"/>
      <c r="P3293" s="35"/>
      <c r="Q3293" s="33"/>
      <c r="R3293" s="34"/>
    </row>
    <row r="3294" spans="1:18" ht="15.75" customHeight="1">
      <c r="A3294" s="22"/>
      <c r="B3294" s="27" t="s">
        <v>21</v>
      </c>
      <c r="C3294" s="27">
        <v>1185732</v>
      </c>
      <c r="D3294" s="28">
        <v>44459</v>
      </c>
      <c r="E3294" s="27" t="s">
        <v>22</v>
      </c>
      <c r="F3294" s="27" t="s">
        <v>121</v>
      </c>
      <c r="G3294" s="27" t="s">
        <v>96</v>
      </c>
      <c r="H3294" s="27" t="s">
        <v>24</v>
      </c>
      <c r="I3294" s="29">
        <v>0.49999999999999994</v>
      </c>
      <c r="J3294" s="30">
        <v>4250</v>
      </c>
      <c r="K3294" s="31">
        <f t="shared" si="24"/>
        <v>2124.9999999999995</v>
      </c>
      <c r="L3294" s="31">
        <f t="shared" si="25"/>
        <v>849.99999999999989</v>
      </c>
      <c r="M3294" s="32">
        <v>0.4</v>
      </c>
      <c r="O3294" s="37"/>
      <c r="P3294" s="35"/>
      <c r="Q3294" s="33"/>
      <c r="R3294" s="34"/>
    </row>
    <row r="3295" spans="1:18" ht="15.75" customHeight="1">
      <c r="A3295" s="22"/>
      <c r="B3295" s="27" t="s">
        <v>21</v>
      </c>
      <c r="C3295" s="27">
        <v>1185732</v>
      </c>
      <c r="D3295" s="28">
        <v>44459</v>
      </c>
      <c r="E3295" s="27" t="s">
        <v>22</v>
      </c>
      <c r="F3295" s="27" t="s">
        <v>121</v>
      </c>
      <c r="G3295" s="27" t="s">
        <v>96</v>
      </c>
      <c r="H3295" s="27" t="s">
        <v>25</v>
      </c>
      <c r="I3295" s="29">
        <v>0.45</v>
      </c>
      <c r="J3295" s="30">
        <v>2250</v>
      </c>
      <c r="K3295" s="31">
        <f t="shared" si="24"/>
        <v>1012.5</v>
      </c>
      <c r="L3295" s="31">
        <f t="shared" si="25"/>
        <v>354.375</v>
      </c>
      <c r="M3295" s="32">
        <v>0.35</v>
      </c>
      <c r="O3295" s="37"/>
      <c r="P3295" s="35"/>
      <c r="Q3295" s="33"/>
      <c r="R3295" s="34"/>
    </row>
    <row r="3296" spans="1:18" ht="15.75" customHeight="1">
      <c r="A3296" s="22"/>
      <c r="B3296" s="27" t="s">
        <v>21</v>
      </c>
      <c r="C3296" s="27">
        <v>1185732</v>
      </c>
      <c r="D3296" s="28">
        <v>44459</v>
      </c>
      <c r="E3296" s="27" t="s">
        <v>22</v>
      </c>
      <c r="F3296" s="27" t="s">
        <v>121</v>
      </c>
      <c r="G3296" s="27" t="s">
        <v>96</v>
      </c>
      <c r="H3296" s="27" t="s">
        <v>26</v>
      </c>
      <c r="I3296" s="29">
        <v>0.4</v>
      </c>
      <c r="J3296" s="30">
        <v>1250</v>
      </c>
      <c r="K3296" s="31">
        <f t="shared" si="24"/>
        <v>500</v>
      </c>
      <c r="L3296" s="31">
        <f t="shared" si="25"/>
        <v>175</v>
      </c>
      <c r="M3296" s="32">
        <v>0.35</v>
      </c>
      <c r="O3296" s="37"/>
      <c r="P3296" s="35"/>
      <c r="Q3296" s="33"/>
      <c r="R3296" s="34"/>
    </row>
    <row r="3297" spans="1:18" ht="15.75" customHeight="1">
      <c r="A3297" s="22"/>
      <c r="B3297" s="27" t="s">
        <v>21</v>
      </c>
      <c r="C3297" s="27">
        <v>1185732</v>
      </c>
      <c r="D3297" s="28">
        <v>44459</v>
      </c>
      <c r="E3297" s="27" t="s">
        <v>22</v>
      </c>
      <c r="F3297" s="27" t="s">
        <v>121</v>
      </c>
      <c r="G3297" s="27" t="s">
        <v>96</v>
      </c>
      <c r="H3297" s="27" t="s">
        <v>27</v>
      </c>
      <c r="I3297" s="29">
        <v>0.4</v>
      </c>
      <c r="J3297" s="30">
        <v>1000</v>
      </c>
      <c r="K3297" s="31">
        <f t="shared" si="24"/>
        <v>400</v>
      </c>
      <c r="L3297" s="31">
        <f t="shared" si="25"/>
        <v>140</v>
      </c>
      <c r="M3297" s="32">
        <v>0.35</v>
      </c>
      <c r="O3297" s="37"/>
      <c r="P3297" s="35"/>
      <c r="Q3297" s="33"/>
      <c r="R3297" s="34"/>
    </row>
    <row r="3298" spans="1:18" ht="15.75" customHeight="1">
      <c r="A3298" s="22"/>
      <c r="B3298" s="27" t="s">
        <v>21</v>
      </c>
      <c r="C3298" s="27">
        <v>1185732</v>
      </c>
      <c r="D3298" s="28">
        <v>44459</v>
      </c>
      <c r="E3298" s="27" t="s">
        <v>22</v>
      </c>
      <c r="F3298" s="27" t="s">
        <v>121</v>
      </c>
      <c r="G3298" s="27" t="s">
        <v>96</v>
      </c>
      <c r="H3298" s="27" t="s">
        <v>28</v>
      </c>
      <c r="I3298" s="29">
        <v>0.49999999999999994</v>
      </c>
      <c r="J3298" s="30">
        <v>1000</v>
      </c>
      <c r="K3298" s="31">
        <f t="shared" si="24"/>
        <v>499.99999999999994</v>
      </c>
      <c r="L3298" s="31">
        <f t="shared" si="25"/>
        <v>149.99999999999997</v>
      </c>
      <c r="M3298" s="32">
        <v>0.3</v>
      </c>
      <c r="O3298" s="37"/>
      <c r="P3298" s="35"/>
      <c r="Q3298" s="33"/>
      <c r="R3298" s="34"/>
    </row>
    <row r="3299" spans="1:18" ht="15.75" customHeight="1">
      <c r="A3299" s="22"/>
      <c r="B3299" s="27" t="s">
        <v>21</v>
      </c>
      <c r="C3299" s="27">
        <v>1185732</v>
      </c>
      <c r="D3299" s="28">
        <v>44459</v>
      </c>
      <c r="E3299" s="27" t="s">
        <v>22</v>
      </c>
      <c r="F3299" s="27" t="s">
        <v>121</v>
      </c>
      <c r="G3299" s="27" t="s">
        <v>96</v>
      </c>
      <c r="H3299" s="27" t="s">
        <v>29</v>
      </c>
      <c r="I3299" s="29">
        <v>0.54999999999999993</v>
      </c>
      <c r="J3299" s="30">
        <v>2000</v>
      </c>
      <c r="K3299" s="31">
        <f t="shared" si="24"/>
        <v>1099.9999999999998</v>
      </c>
      <c r="L3299" s="31">
        <f t="shared" si="25"/>
        <v>329.99999999999994</v>
      </c>
      <c r="M3299" s="32">
        <v>0.3</v>
      </c>
      <c r="O3299" s="37"/>
      <c r="P3299" s="35"/>
      <c r="Q3299" s="33"/>
      <c r="R3299" s="34"/>
    </row>
    <row r="3300" spans="1:18" ht="15.75" customHeight="1">
      <c r="A3300" s="22"/>
      <c r="B3300" s="27" t="s">
        <v>21</v>
      </c>
      <c r="C3300" s="27">
        <v>1185732</v>
      </c>
      <c r="D3300" s="28">
        <v>44491</v>
      </c>
      <c r="E3300" s="27" t="s">
        <v>22</v>
      </c>
      <c r="F3300" s="27" t="s">
        <v>121</v>
      </c>
      <c r="G3300" s="27" t="s">
        <v>96</v>
      </c>
      <c r="H3300" s="27" t="s">
        <v>24</v>
      </c>
      <c r="I3300" s="29">
        <v>0.54999999999999993</v>
      </c>
      <c r="J3300" s="30">
        <v>3750</v>
      </c>
      <c r="K3300" s="31">
        <f t="shared" si="24"/>
        <v>2062.4999999999995</v>
      </c>
      <c r="L3300" s="31">
        <f t="shared" si="25"/>
        <v>824.99999999999989</v>
      </c>
      <c r="M3300" s="32">
        <v>0.4</v>
      </c>
      <c r="O3300" s="37"/>
      <c r="P3300" s="35"/>
      <c r="Q3300" s="33"/>
      <c r="R3300" s="34"/>
    </row>
    <row r="3301" spans="1:18" ht="15.75" customHeight="1">
      <c r="A3301" s="22"/>
      <c r="B3301" s="27" t="s">
        <v>21</v>
      </c>
      <c r="C3301" s="27">
        <v>1185732</v>
      </c>
      <c r="D3301" s="28">
        <v>44491</v>
      </c>
      <c r="E3301" s="27" t="s">
        <v>22</v>
      </c>
      <c r="F3301" s="27" t="s">
        <v>121</v>
      </c>
      <c r="G3301" s="27" t="s">
        <v>96</v>
      </c>
      <c r="H3301" s="27" t="s">
        <v>25</v>
      </c>
      <c r="I3301" s="29">
        <v>0.5</v>
      </c>
      <c r="J3301" s="30">
        <v>2000</v>
      </c>
      <c r="K3301" s="31">
        <f t="shared" si="24"/>
        <v>1000</v>
      </c>
      <c r="L3301" s="31">
        <f t="shared" si="25"/>
        <v>350</v>
      </c>
      <c r="M3301" s="32">
        <v>0.35</v>
      </c>
      <c r="O3301" s="37"/>
      <c r="P3301" s="35"/>
      <c r="Q3301" s="33"/>
      <c r="R3301" s="34"/>
    </row>
    <row r="3302" spans="1:18" ht="15.75" customHeight="1">
      <c r="A3302" s="22"/>
      <c r="B3302" s="27" t="s">
        <v>21</v>
      </c>
      <c r="C3302" s="27">
        <v>1185732</v>
      </c>
      <c r="D3302" s="28">
        <v>44491</v>
      </c>
      <c r="E3302" s="27" t="s">
        <v>22</v>
      </c>
      <c r="F3302" s="27" t="s">
        <v>121</v>
      </c>
      <c r="G3302" s="27" t="s">
        <v>96</v>
      </c>
      <c r="H3302" s="27" t="s">
        <v>26</v>
      </c>
      <c r="I3302" s="29">
        <v>0.5</v>
      </c>
      <c r="J3302" s="30">
        <v>1000</v>
      </c>
      <c r="K3302" s="31">
        <f t="shared" si="24"/>
        <v>500</v>
      </c>
      <c r="L3302" s="31">
        <f t="shared" si="25"/>
        <v>175</v>
      </c>
      <c r="M3302" s="32">
        <v>0.35</v>
      </c>
      <c r="O3302" s="37"/>
      <c r="P3302" s="35"/>
      <c r="Q3302" s="33"/>
      <c r="R3302" s="34"/>
    </row>
    <row r="3303" spans="1:18" ht="15.75" customHeight="1">
      <c r="A3303" s="22"/>
      <c r="B3303" s="27" t="s">
        <v>21</v>
      </c>
      <c r="C3303" s="27">
        <v>1185732</v>
      </c>
      <c r="D3303" s="28">
        <v>44491</v>
      </c>
      <c r="E3303" s="27" t="s">
        <v>22</v>
      </c>
      <c r="F3303" s="27" t="s">
        <v>121</v>
      </c>
      <c r="G3303" s="27" t="s">
        <v>96</v>
      </c>
      <c r="H3303" s="27" t="s">
        <v>27</v>
      </c>
      <c r="I3303" s="29">
        <v>0.5</v>
      </c>
      <c r="J3303" s="30">
        <v>750</v>
      </c>
      <c r="K3303" s="31">
        <f t="shared" si="24"/>
        <v>375</v>
      </c>
      <c r="L3303" s="31">
        <f t="shared" si="25"/>
        <v>131.25</v>
      </c>
      <c r="M3303" s="32">
        <v>0.35</v>
      </c>
      <c r="O3303" s="37"/>
      <c r="P3303" s="35"/>
      <c r="Q3303" s="33"/>
      <c r="R3303" s="34"/>
    </row>
    <row r="3304" spans="1:18" ht="15.75" customHeight="1">
      <c r="A3304" s="22"/>
      <c r="B3304" s="27" t="s">
        <v>21</v>
      </c>
      <c r="C3304" s="27">
        <v>1185732</v>
      </c>
      <c r="D3304" s="28">
        <v>44491</v>
      </c>
      <c r="E3304" s="27" t="s">
        <v>22</v>
      </c>
      <c r="F3304" s="27" t="s">
        <v>121</v>
      </c>
      <c r="G3304" s="27" t="s">
        <v>96</v>
      </c>
      <c r="H3304" s="27" t="s">
        <v>28</v>
      </c>
      <c r="I3304" s="29">
        <v>0.6</v>
      </c>
      <c r="J3304" s="30">
        <v>750</v>
      </c>
      <c r="K3304" s="31">
        <f t="shared" si="24"/>
        <v>450</v>
      </c>
      <c r="L3304" s="31">
        <f t="shared" si="25"/>
        <v>135</v>
      </c>
      <c r="M3304" s="32">
        <v>0.3</v>
      </c>
      <c r="O3304" s="37"/>
      <c r="P3304" s="35"/>
      <c r="Q3304" s="33"/>
      <c r="R3304" s="34"/>
    </row>
    <row r="3305" spans="1:18" ht="15.75" customHeight="1">
      <c r="A3305" s="22"/>
      <c r="B3305" s="27" t="s">
        <v>21</v>
      </c>
      <c r="C3305" s="27">
        <v>1185732</v>
      </c>
      <c r="D3305" s="28">
        <v>44491</v>
      </c>
      <c r="E3305" s="27" t="s">
        <v>22</v>
      </c>
      <c r="F3305" s="27" t="s">
        <v>121</v>
      </c>
      <c r="G3305" s="27" t="s">
        <v>96</v>
      </c>
      <c r="H3305" s="27" t="s">
        <v>29</v>
      </c>
      <c r="I3305" s="29">
        <v>0.64999999999999991</v>
      </c>
      <c r="J3305" s="30">
        <v>2000</v>
      </c>
      <c r="K3305" s="31">
        <f t="shared" si="24"/>
        <v>1299.9999999999998</v>
      </c>
      <c r="L3305" s="31">
        <f t="shared" si="25"/>
        <v>389.99999999999994</v>
      </c>
      <c r="M3305" s="32">
        <v>0.3</v>
      </c>
      <c r="O3305" s="37"/>
      <c r="P3305" s="35"/>
      <c r="Q3305" s="33"/>
      <c r="R3305" s="34"/>
    </row>
    <row r="3306" spans="1:18" ht="15.75" customHeight="1">
      <c r="A3306" s="22"/>
      <c r="B3306" s="27" t="s">
        <v>21</v>
      </c>
      <c r="C3306" s="27">
        <v>1185732</v>
      </c>
      <c r="D3306" s="28">
        <v>44521</v>
      </c>
      <c r="E3306" s="27" t="s">
        <v>22</v>
      </c>
      <c r="F3306" s="27" t="s">
        <v>121</v>
      </c>
      <c r="G3306" s="27" t="s">
        <v>96</v>
      </c>
      <c r="H3306" s="27" t="s">
        <v>24</v>
      </c>
      <c r="I3306" s="29">
        <v>0.6</v>
      </c>
      <c r="J3306" s="30">
        <v>3500</v>
      </c>
      <c r="K3306" s="31">
        <f t="shared" si="24"/>
        <v>2100</v>
      </c>
      <c r="L3306" s="31">
        <f t="shared" si="25"/>
        <v>840</v>
      </c>
      <c r="M3306" s="32">
        <v>0.4</v>
      </c>
      <c r="O3306" s="37"/>
      <c r="P3306" s="35"/>
      <c r="Q3306" s="33"/>
      <c r="R3306" s="34"/>
    </row>
    <row r="3307" spans="1:18" ht="15.75" customHeight="1">
      <c r="A3307" s="22"/>
      <c r="B3307" s="27" t="s">
        <v>21</v>
      </c>
      <c r="C3307" s="27">
        <v>1185732</v>
      </c>
      <c r="D3307" s="28">
        <v>44521</v>
      </c>
      <c r="E3307" s="27" t="s">
        <v>22</v>
      </c>
      <c r="F3307" s="27" t="s">
        <v>121</v>
      </c>
      <c r="G3307" s="27" t="s">
        <v>96</v>
      </c>
      <c r="H3307" s="27" t="s">
        <v>25</v>
      </c>
      <c r="I3307" s="29">
        <v>0.5</v>
      </c>
      <c r="J3307" s="30">
        <v>1750</v>
      </c>
      <c r="K3307" s="31">
        <f t="shared" si="24"/>
        <v>875</v>
      </c>
      <c r="L3307" s="31">
        <f t="shared" si="25"/>
        <v>306.25</v>
      </c>
      <c r="M3307" s="32">
        <v>0.35</v>
      </c>
      <c r="O3307" s="37"/>
      <c r="P3307" s="35"/>
      <c r="Q3307" s="33"/>
      <c r="R3307" s="34"/>
    </row>
    <row r="3308" spans="1:18" ht="15.75" customHeight="1">
      <c r="A3308" s="22"/>
      <c r="B3308" s="27" t="s">
        <v>21</v>
      </c>
      <c r="C3308" s="27">
        <v>1185732</v>
      </c>
      <c r="D3308" s="28">
        <v>44521</v>
      </c>
      <c r="E3308" s="27" t="s">
        <v>22</v>
      </c>
      <c r="F3308" s="27" t="s">
        <v>121</v>
      </c>
      <c r="G3308" s="27" t="s">
        <v>96</v>
      </c>
      <c r="H3308" s="27" t="s">
        <v>26</v>
      </c>
      <c r="I3308" s="29">
        <v>0.5</v>
      </c>
      <c r="J3308" s="30">
        <v>1700</v>
      </c>
      <c r="K3308" s="31">
        <f t="shared" si="24"/>
        <v>850</v>
      </c>
      <c r="L3308" s="31">
        <f t="shared" si="25"/>
        <v>297.5</v>
      </c>
      <c r="M3308" s="32">
        <v>0.35</v>
      </c>
      <c r="O3308" s="37"/>
      <c r="P3308" s="35"/>
      <c r="Q3308" s="33"/>
      <c r="R3308" s="34"/>
    </row>
    <row r="3309" spans="1:18" ht="15.75" customHeight="1">
      <c r="A3309" s="22"/>
      <c r="B3309" s="27" t="s">
        <v>21</v>
      </c>
      <c r="C3309" s="27">
        <v>1185732</v>
      </c>
      <c r="D3309" s="28">
        <v>44521</v>
      </c>
      <c r="E3309" s="27" t="s">
        <v>22</v>
      </c>
      <c r="F3309" s="27" t="s">
        <v>121</v>
      </c>
      <c r="G3309" s="27" t="s">
        <v>96</v>
      </c>
      <c r="H3309" s="27" t="s">
        <v>27</v>
      </c>
      <c r="I3309" s="29">
        <v>0.5</v>
      </c>
      <c r="J3309" s="30">
        <v>1500</v>
      </c>
      <c r="K3309" s="31">
        <f t="shared" si="24"/>
        <v>750</v>
      </c>
      <c r="L3309" s="31">
        <f t="shared" si="25"/>
        <v>262.5</v>
      </c>
      <c r="M3309" s="32">
        <v>0.35</v>
      </c>
      <c r="O3309" s="37"/>
      <c r="P3309" s="35"/>
      <c r="Q3309" s="33"/>
      <c r="R3309" s="34"/>
    </row>
    <row r="3310" spans="1:18" ht="15.75" customHeight="1">
      <c r="A3310" s="22"/>
      <c r="B3310" s="27" t="s">
        <v>21</v>
      </c>
      <c r="C3310" s="27">
        <v>1185732</v>
      </c>
      <c r="D3310" s="28">
        <v>44521</v>
      </c>
      <c r="E3310" s="27" t="s">
        <v>22</v>
      </c>
      <c r="F3310" s="27" t="s">
        <v>121</v>
      </c>
      <c r="G3310" s="27" t="s">
        <v>96</v>
      </c>
      <c r="H3310" s="27" t="s">
        <v>28</v>
      </c>
      <c r="I3310" s="29">
        <v>0.6</v>
      </c>
      <c r="J3310" s="30">
        <v>1250</v>
      </c>
      <c r="K3310" s="31">
        <f t="shared" si="24"/>
        <v>750</v>
      </c>
      <c r="L3310" s="31">
        <f t="shared" si="25"/>
        <v>225</v>
      </c>
      <c r="M3310" s="32">
        <v>0.3</v>
      </c>
      <c r="O3310" s="37"/>
      <c r="P3310" s="35"/>
      <c r="Q3310" s="33"/>
      <c r="R3310" s="34"/>
    </row>
    <row r="3311" spans="1:18" ht="15.75" customHeight="1">
      <c r="A3311" s="22"/>
      <c r="B3311" s="27" t="s">
        <v>21</v>
      </c>
      <c r="C3311" s="27">
        <v>1185732</v>
      </c>
      <c r="D3311" s="28">
        <v>44521</v>
      </c>
      <c r="E3311" s="27" t="s">
        <v>22</v>
      </c>
      <c r="F3311" s="27" t="s">
        <v>121</v>
      </c>
      <c r="G3311" s="27" t="s">
        <v>96</v>
      </c>
      <c r="H3311" s="27" t="s">
        <v>29</v>
      </c>
      <c r="I3311" s="29">
        <v>0.64999999999999991</v>
      </c>
      <c r="J3311" s="30">
        <v>2250</v>
      </c>
      <c r="K3311" s="31">
        <f t="shared" si="24"/>
        <v>1462.4999999999998</v>
      </c>
      <c r="L3311" s="31">
        <f t="shared" si="25"/>
        <v>438.74999999999994</v>
      </c>
      <c r="M3311" s="32">
        <v>0.3</v>
      </c>
      <c r="O3311" s="37"/>
      <c r="P3311" s="35"/>
      <c r="Q3311" s="33"/>
      <c r="R3311" s="34"/>
    </row>
    <row r="3312" spans="1:18" ht="15.75" customHeight="1">
      <c r="A3312" s="22"/>
      <c r="B3312" s="27" t="s">
        <v>21</v>
      </c>
      <c r="C3312" s="27">
        <v>1185732</v>
      </c>
      <c r="D3312" s="28">
        <v>44550</v>
      </c>
      <c r="E3312" s="27" t="s">
        <v>22</v>
      </c>
      <c r="F3312" s="27" t="s">
        <v>121</v>
      </c>
      <c r="G3312" s="27" t="s">
        <v>96</v>
      </c>
      <c r="H3312" s="27" t="s">
        <v>24</v>
      </c>
      <c r="I3312" s="29">
        <v>0.6</v>
      </c>
      <c r="J3312" s="30">
        <v>4500</v>
      </c>
      <c r="K3312" s="31">
        <f t="shared" si="24"/>
        <v>2700</v>
      </c>
      <c r="L3312" s="31">
        <f t="shared" si="25"/>
        <v>1080</v>
      </c>
      <c r="M3312" s="32">
        <v>0.4</v>
      </c>
      <c r="O3312" s="37"/>
      <c r="P3312" s="35"/>
      <c r="Q3312" s="33"/>
      <c r="R3312" s="34"/>
    </row>
    <row r="3313" spans="1:18" ht="15.75" customHeight="1">
      <c r="A3313" s="22"/>
      <c r="B3313" s="27" t="s">
        <v>21</v>
      </c>
      <c r="C3313" s="27">
        <v>1185732</v>
      </c>
      <c r="D3313" s="28">
        <v>44550</v>
      </c>
      <c r="E3313" s="27" t="s">
        <v>22</v>
      </c>
      <c r="F3313" s="27" t="s">
        <v>121</v>
      </c>
      <c r="G3313" s="27" t="s">
        <v>96</v>
      </c>
      <c r="H3313" s="27" t="s">
        <v>25</v>
      </c>
      <c r="I3313" s="29">
        <v>0.5</v>
      </c>
      <c r="J3313" s="30">
        <v>2500</v>
      </c>
      <c r="K3313" s="31">
        <f t="shared" si="24"/>
        <v>1250</v>
      </c>
      <c r="L3313" s="31">
        <f t="shared" si="25"/>
        <v>437.5</v>
      </c>
      <c r="M3313" s="32">
        <v>0.35</v>
      </c>
      <c r="O3313" s="37"/>
      <c r="P3313" s="35"/>
      <c r="Q3313" s="33"/>
      <c r="R3313" s="34"/>
    </row>
    <row r="3314" spans="1:18" ht="15.75" customHeight="1">
      <c r="A3314" s="22"/>
      <c r="B3314" s="27" t="s">
        <v>21</v>
      </c>
      <c r="C3314" s="27">
        <v>1185732</v>
      </c>
      <c r="D3314" s="28">
        <v>44550</v>
      </c>
      <c r="E3314" s="27" t="s">
        <v>22</v>
      </c>
      <c r="F3314" s="27" t="s">
        <v>121</v>
      </c>
      <c r="G3314" s="27" t="s">
        <v>96</v>
      </c>
      <c r="H3314" s="27" t="s">
        <v>26</v>
      </c>
      <c r="I3314" s="29">
        <v>0.5</v>
      </c>
      <c r="J3314" s="30">
        <v>2250</v>
      </c>
      <c r="K3314" s="31">
        <f t="shared" si="24"/>
        <v>1125</v>
      </c>
      <c r="L3314" s="31">
        <f t="shared" si="25"/>
        <v>393.75</v>
      </c>
      <c r="M3314" s="32">
        <v>0.35</v>
      </c>
      <c r="O3314" s="37"/>
      <c r="P3314" s="35"/>
      <c r="Q3314" s="33"/>
      <c r="R3314" s="34"/>
    </row>
    <row r="3315" spans="1:18" ht="15.75" customHeight="1">
      <c r="A3315" s="22"/>
      <c r="B3315" s="27" t="s">
        <v>21</v>
      </c>
      <c r="C3315" s="27">
        <v>1185732</v>
      </c>
      <c r="D3315" s="28">
        <v>44550</v>
      </c>
      <c r="E3315" s="27" t="s">
        <v>22</v>
      </c>
      <c r="F3315" s="27" t="s">
        <v>121</v>
      </c>
      <c r="G3315" s="27" t="s">
        <v>96</v>
      </c>
      <c r="H3315" s="27" t="s">
        <v>27</v>
      </c>
      <c r="I3315" s="29">
        <v>0.5</v>
      </c>
      <c r="J3315" s="30">
        <v>1750</v>
      </c>
      <c r="K3315" s="31">
        <f t="shared" si="24"/>
        <v>875</v>
      </c>
      <c r="L3315" s="31">
        <f t="shared" si="25"/>
        <v>306.25</v>
      </c>
      <c r="M3315" s="32">
        <v>0.35</v>
      </c>
      <c r="O3315" s="37"/>
      <c r="P3315" s="35"/>
      <c r="Q3315" s="33"/>
      <c r="R3315" s="34"/>
    </row>
    <row r="3316" spans="1:18" ht="15.75" customHeight="1">
      <c r="A3316" s="22"/>
      <c r="B3316" s="27" t="s">
        <v>21</v>
      </c>
      <c r="C3316" s="27">
        <v>1185732</v>
      </c>
      <c r="D3316" s="28">
        <v>44550</v>
      </c>
      <c r="E3316" s="27" t="s">
        <v>22</v>
      </c>
      <c r="F3316" s="27" t="s">
        <v>121</v>
      </c>
      <c r="G3316" s="27" t="s">
        <v>96</v>
      </c>
      <c r="H3316" s="27" t="s">
        <v>28</v>
      </c>
      <c r="I3316" s="29">
        <v>0.6</v>
      </c>
      <c r="J3316" s="30">
        <v>1750</v>
      </c>
      <c r="K3316" s="31">
        <f t="shared" si="24"/>
        <v>1050</v>
      </c>
      <c r="L3316" s="31">
        <f t="shared" si="25"/>
        <v>315</v>
      </c>
      <c r="M3316" s="32">
        <v>0.3</v>
      </c>
      <c r="O3316" s="37"/>
      <c r="P3316" s="35"/>
      <c r="Q3316" s="33"/>
      <c r="R3316" s="34"/>
    </row>
    <row r="3317" spans="1:18" ht="15.75" customHeight="1">
      <c r="A3317" s="22"/>
      <c r="B3317" s="27" t="s">
        <v>21</v>
      </c>
      <c r="C3317" s="27">
        <v>1185732</v>
      </c>
      <c r="D3317" s="28">
        <v>44550</v>
      </c>
      <c r="E3317" s="27" t="s">
        <v>22</v>
      </c>
      <c r="F3317" s="27" t="s">
        <v>121</v>
      </c>
      <c r="G3317" s="27" t="s">
        <v>96</v>
      </c>
      <c r="H3317" s="27" t="s">
        <v>29</v>
      </c>
      <c r="I3317" s="29">
        <v>0.64999999999999991</v>
      </c>
      <c r="J3317" s="30">
        <v>2750</v>
      </c>
      <c r="K3317" s="31">
        <f t="shared" si="24"/>
        <v>1787.4999999999998</v>
      </c>
      <c r="L3317" s="31">
        <f t="shared" si="25"/>
        <v>536.24999999999989</v>
      </c>
      <c r="M3317" s="32">
        <v>0.3</v>
      </c>
      <c r="O3317" s="37"/>
      <c r="P3317" s="35"/>
      <c r="Q3317" s="33"/>
      <c r="R3317" s="34"/>
    </row>
    <row r="3318" spans="1:18" ht="15.75" customHeight="1">
      <c r="A3318" s="22" t="s">
        <v>46</v>
      </c>
      <c r="B3318" s="27" t="s">
        <v>21</v>
      </c>
      <c r="C3318" s="27">
        <v>1185732</v>
      </c>
      <c r="D3318" s="28">
        <v>44213</v>
      </c>
      <c r="E3318" s="27" t="s">
        <v>22</v>
      </c>
      <c r="F3318" s="27" t="s">
        <v>122</v>
      </c>
      <c r="G3318" s="27" t="s">
        <v>123</v>
      </c>
      <c r="H3318" s="27" t="s">
        <v>24</v>
      </c>
      <c r="I3318" s="29">
        <v>0.4</v>
      </c>
      <c r="J3318" s="30">
        <v>5250</v>
      </c>
      <c r="K3318" s="31">
        <f t="shared" si="24"/>
        <v>2100</v>
      </c>
      <c r="L3318" s="31">
        <f t="shared" si="25"/>
        <v>735</v>
      </c>
      <c r="M3318" s="32">
        <v>0.35</v>
      </c>
      <c r="O3318" s="37"/>
      <c r="P3318" s="35"/>
      <c r="Q3318" s="33"/>
      <c r="R3318" s="34"/>
    </row>
    <row r="3319" spans="1:18" ht="15.75" customHeight="1">
      <c r="A3319" s="22"/>
      <c r="B3319" s="27" t="s">
        <v>21</v>
      </c>
      <c r="C3319" s="27">
        <v>1185732</v>
      </c>
      <c r="D3319" s="28">
        <v>44213</v>
      </c>
      <c r="E3319" s="27" t="s">
        <v>22</v>
      </c>
      <c r="F3319" s="27" t="s">
        <v>122</v>
      </c>
      <c r="G3319" s="27" t="s">
        <v>123</v>
      </c>
      <c r="H3319" s="27" t="s">
        <v>25</v>
      </c>
      <c r="I3319" s="29">
        <v>0.4</v>
      </c>
      <c r="J3319" s="30">
        <v>3250</v>
      </c>
      <c r="K3319" s="31">
        <f t="shared" si="24"/>
        <v>1300</v>
      </c>
      <c r="L3319" s="31">
        <f t="shared" si="25"/>
        <v>454.99999999999994</v>
      </c>
      <c r="M3319" s="32">
        <v>0.35</v>
      </c>
      <c r="O3319" s="37"/>
      <c r="P3319" s="35"/>
      <c r="Q3319" s="33"/>
      <c r="R3319" s="34"/>
    </row>
    <row r="3320" spans="1:18" ht="15.75" customHeight="1">
      <c r="A3320" s="22"/>
      <c r="B3320" s="27" t="s">
        <v>21</v>
      </c>
      <c r="C3320" s="27">
        <v>1185732</v>
      </c>
      <c r="D3320" s="28">
        <v>44213</v>
      </c>
      <c r="E3320" s="27" t="s">
        <v>22</v>
      </c>
      <c r="F3320" s="27" t="s">
        <v>122</v>
      </c>
      <c r="G3320" s="27" t="s">
        <v>123</v>
      </c>
      <c r="H3320" s="27" t="s">
        <v>26</v>
      </c>
      <c r="I3320" s="29">
        <v>0.30000000000000004</v>
      </c>
      <c r="J3320" s="30">
        <v>3250</v>
      </c>
      <c r="K3320" s="31">
        <f t="shared" si="24"/>
        <v>975.00000000000011</v>
      </c>
      <c r="L3320" s="31">
        <f t="shared" si="25"/>
        <v>390.00000000000006</v>
      </c>
      <c r="M3320" s="32">
        <v>0.4</v>
      </c>
      <c r="O3320" s="37"/>
      <c r="P3320" s="35"/>
      <c r="Q3320" s="33"/>
      <c r="R3320" s="34"/>
    </row>
    <row r="3321" spans="1:18" ht="15.75" customHeight="1">
      <c r="A3321" s="22"/>
      <c r="B3321" s="27" t="s">
        <v>21</v>
      </c>
      <c r="C3321" s="27">
        <v>1185732</v>
      </c>
      <c r="D3321" s="28">
        <v>44213</v>
      </c>
      <c r="E3321" s="27" t="s">
        <v>22</v>
      </c>
      <c r="F3321" s="27" t="s">
        <v>122</v>
      </c>
      <c r="G3321" s="27" t="s">
        <v>123</v>
      </c>
      <c r="H3321" s="27" t="s">
        <v>27</v>
      </c>
      <c r="I3321" s="29">
        <v>0.35</v>
      </c>
      <c r="J3321" s="30">
        <v>1750</v>
      </c>
      <c r="K3321" s="31">
        <f t="shared" ref="K3321:K3575" si="26">I3321*J3321</f>
        <v>612.5</v>
      </c>
      <c r="L3321" s="31">
        <f t="shared" ref="L3321:L3575" si="27">K3321*M3321</f>
        <v>245</v>
      </c>
      <c r="M3321" s="32">
        <v>0.4</v>
      </c>
      <c r="O3321" s="37"/>
      <c r="P3321" s="35"/>
      <c r="Q3321" s="33"/>
      <c r="R3321" s="34"/>
    </row>
    <row r="3322" spans="1:18" ht="15.75" customHeight="1">
      <c r="A3322" s="22"/>
      <c r="B3322" s="27" t="s">
        <v>21</v>
      </c>
      <c r="C3322" s="27">
        <v>1185732</v>
      </c>
      <c r="D3322" s="28">
        <v>44213</v>
      </c>
      <c r="E3322" s="27" t="s">
        <v>22</v>
      </c>
      <c r="F3322" s="27" t="s">
        <v>122</v>
      </c>
      <c r="G3322" s="27" t="s">
        <v>123</v>
      </c>
      <c r="H3322" s="27" t="s">
        <v>28</v>
      </c>
      <c r="I3322" s="29">
        <v>0.5</v>
      </c>
      <c r="J3322" s="30">
        <v>2250</v>
      </c>
      <c r="K3322" s="31">
        <f t="shared" si="26"/>
        <v>1125</v>
      </c>
      <c r="L3322" s="31">
        <f t="shared" si="27"/>
        <v>337.5</v>
      </c>
      <c r="M3322" s="32">
        <v>0.3</v>
      </c>
      <c r="O3322" s="37"/>
      <c r="P3322" s="35"/>
      <c r="Q3322" s="33"/>
      <c r="R3322" s="34"/>
    </row>
    <row r="3323" spans="1:18" ht="15.75" customHeight="1">
      <c r="A3323" s="22"/>
      <c r="B3323" s="27" t="s">
        <v>21</v>
      </c>
      <c r="C3323" s="27">
        <v>1185732</v>
      </c>
      <c r="D3323" s="28">
        <v>44213</v>
      </c>
      <c r="E3323" s="27" t="s">
        <v>22</v>
      </c>
      <c r="F3323" s="27" t="s">
        <v>122</v>
      </c>
      <c r="G3323" s="27" t="s">
        <v>123</v>
      </c>
      <c r="H3323" s="27" t="s">
        <v>29</v>
      </c>
      <c r="I3323" s="29">
        <v>0.4</v>
      </c>
      <c r="J3323" s="30">
        <v>3250</v>
      </c>
      <c r="K3323" s="31">
        <f t="shared" si="26"/>
        <v>1300</v>
      </c>
      <c r="L3323" s="31">
        <f t="shared" si="27"/>
        <v>520</v>
      </c>
      <c r="M3323" s="32">
        <v>0.4</v>
      </c>
      <c r="O3323" s="37"/>
      <c r="P3323" s="35"/>
      <c r="Q3323" s="33"/>
      <c r="R3323" s="34"/>
    </row>
    <row r="3324" spans="1:18" ht="15.75" customHeight="1">
      <c r="A3324" s="22"/>
      <c r="B3324" s="27" t="s">
        <v>21</v>
      </c>
      <c r="C3324" s="27">
        <v>1185732</v>
      </c>
      <c r="D3324" s="28">
        <v>44242</v>
      </c>
      <c r="E3324" s="27" t="s">
        <v>22</v>
      </c>
      <c r="F3324" s="27" t="s">
        <v>122</v>
      </c>
      <c r="G3324" s="27" t="s">
        <v>123</v>
      </c>
      <c r="H3324" s="27" t="s">
        <v>24</v>
      </c>
      <c r="I3324" s="29">
        <v>0.4</v>
      </c>
      <c r="J3324" s="30">
        <v>5750</v>
      </c>
      <c r="K3324" s="31">
        <f t="shared" si="26"/>
        <v>2300</v>
      </c>
      <c r="L3324" s="31">
        <f t="shared" si="27"/>
        <v>805</v>
      </c>
      <c r="M3324" s="32">
        <v>0.35</v>
      </c>
      <c r="O3324" s="37"/>
      <c r="P3324" s="35"/>
      <c r="Q3324" s="33"/>
      <c r="R3324" s="34"/>
    </row>
    <row r="3325" spans="1:18" ht="15.75" customHeight="1">
      <c r="A3325" s="22"/>
      <c r="B3325" s="27" t="s">
        <v>21</v>
      </c>
      <c r="C3325" s="27">
        <v>1185732</v>
      </c>
      <c r="D3325" s="28">
        <v>44242</v>
      </c>
      <c r="E3325" s="27" t="s">
        <v>22</v>
      </c>
      <c r="F3325" s="27" t="s">
        <v>122</v>
      </c>
      <c r="G3325" s="27" t="s">
        <v>123</v>
      </c>
      <c r="H3325" s="27" t="s">
        <v>25</v>
      </c>
      <c r="I3325" s="29">
        <v>0.4</v>
      </c>
      <c r="J3325" s="30">
        <v>2250</v>
      </c>
      <c r="K3325" s="31">
        <f t="shared" si="26"/>
        <v>900</v>
      </c>
      <c r="L3325" s="31">
        <f t="shared" si="27"/>
        <v>315</v>
      </c>
      <c r="M3325" s="32">
        <v>0.35</v>
      </c>
      <c r="O3325" s="37"/>
      <c r="P3325" s="35"/>
      <c r="Q3325" s="33"/>
      <c r="R3325" s="34"/>
    </row>
    <row r="3326" spans="1:18" ht="15.75" customHeight="1">
      <c r="A3326" s="22"/>
      <c r="B3326" s="27" t="s">
        <v>21</v>
      </c>
      <c r="C3326" s="27">
        <v>1185732</v>
      </c>
      <c r="D3326" s="28">
        <v>44242</v>
      </c>
      <c r="E3326" s="27" t="s">
        <v>22</v>
      </c>
      <c r="F3326" s="27" t="s">
        <v>122</v>
      </c>
      <c r="G3326" s="27" t="s">
        <v>123</v>
      </c>
      <c r="H3326" s="27" t="s">
        <v>26</v>
      </c>
      <c r="I3326" s="29">
        <v>0.30000000000000004</v>
      </c>
      <c r="J3326" s="30">
        <v>2750</v>
      </c>
      <c r="K3326" s="31">
        <f t="shared" si="26"/>
        <v>825.00000000000011</v>
      </c>
      <c r="L3326" s="31">
        <f t="shared" si="27"/>
        <v>330.00000000000006</v>
      </c>
      <c r="M3326" s="32">
        <v>0.4</v>
      </c>
      <c r="O3326" s="37"/>
      <c r="P3326" s="35"/>
      <c r="Q3326" s="33"/>
      <c r="R3326" s="34"/>
    </row>
    <row r="3327" spans="1:18" ht="15.75" customHeight="1">
      <c r="A3327" s="22"/>
      <c r="B3327" s="27" t="s">
        <v>21</v>
      </c>
      <c r="C3327" s="27">
        <v>1185732</v>
      </c>
      <c r="D3327" s="28">
        <v>44242</v>
      </c>
      <c r="E3327" s="27" t="s">
        <v>22</v>
      </c>
      <c r="F3327" s="27" t="s">
        <v>122</v>
      </c>
      <c r="G3327" s="27" t="s">
        <v>123</v>
      </c>
      <c r="H3327" s="27" t="s">
        <v>27</v>
      </c>
      <c r="I3327" s="29">
        <v>0.35</v>
      </c>
      <c r="J3327" s="30">
        <v>1500</v>
      </c>
      <c r="K3327" s="31">
        <f t="shared" si="26"/>
        <v>525</v>
      </c>
      <c r="L3327" s="31">
        <f t="shared" si="27"/>
        <v>210</v>
      </c>
      <c r="M3327" s="32">
        <v>0.4</v>
      </c>
      <c r="O3327" s="37"/>
      <c r="P3327" s="35"/>
      <c r="Q3327" s="33"/>
      <c r="R3327" s="34"/>
    </row>
    <row r="3328" spans="1:18" ht="15.75" customHeight="1">
      <c r="A3328" s="22"/>
      <c r="B3328" s="27" t="s">
        <v>21</v>
      </c>
      <c r="C3328" s="27">
        <v>1185732</v>
      </c>
      <c r="D3328" s="28">
        <v>44242</v>
      </c>
      <c r="E3328" s="27" t="s">
        <v>22</v>
      </c>
      <c r="F3328" s="27" t="s">
        <v>122</v>
      </c>
      <c r="G3328" s="27" t="s">
        <v>123</v>
      </c>
      <c r="H3328" s="27" t="s">
        <v>28</v>
      </c>
      <c r="I3328" s="29">
        <v>0.5</v>
      </c>
      <c r="J3328" s="30">
        <v>2250</v>
      </c>
      <c r="K3328" s="31">
        <f t="shared" si="26"/>
        <v>1125</v>
      </c>
      <c r="L3328" s="31">
        <f t="shared" si="27"/>
        <v>337.5</v>
      </c>
      <c r="M3328" s="32">
        <v>0.3</v>
      </c>
      <c r="O3328" s="37"/>
      <c r="P3328" s="35"/>
      <c r="Q3328" s="33"/>
      <c r="R3328" s="34"/>
    </row>
    <row r="3329" spans="1:18" ht="15.75" customHeight="1">
      <c r="A3329" s="22"/>
      <c r="B3329" s="27" t="s">
        <v>21</v>
      </c>
      <c r="C3329" s="27">
        <v>1185732</v>
      </c>
      <c r="D3329" s="28">
        <v>44242</v>
      </c>
      <c r="E3329" s="27" t="s">
        <v>22</v>
      </c>
      <c r="F3329" s="27" t="s">
        <v>122</v>
      </c>
      <c r="G3329" s="27" t="s">
        <v>123</v>
      </c>
      <c r="H3329" s="27" t="s">
        <v>29</v>
      </c>
      <c r="I3329" s="29">
        <v>0.4</v>
      </c>
      <c r="J3329" s="30">
        <v>3250</v>
      </c>
      <c r="K3329" s="31">
        <f t="shared" si="26"/>
        <v>1300</v>
      </c>
      <c r="L3329" s="31">
        <f t="shared" si="27"/>
        <v>520</v>
      </c>
      <c r="M3329" s="32">
        <v>0.4</v>
      </c>
      <c r="O3329" s="37"/>
      <c r="P3329" s="35"/>
      <c r="Q3329" s="33"/>
      <c r="R3329" s="34"/>
    </row>
    <row r="3330" spans="1:18" ht="15.75" customHeight="1">
      <c r="A3330" s="22"/>
      <c r="B3330" s="27" t="s">
        <v>21</v>
      </c>
      <c r="C3330" s="27">
        <v>1185732</v>
      </c>
      <c r="D3330" s="28">
        <v>44268</v>
      </c>
      <c r="E3330" s="27" t="s">
        <v>22</v>
      </c>
      <c r="F3330" s="27" t="s">
        <v>122</v>
      </c>
      <c r="G3330" s="27" t="s">
        <v>123</v>
      </c>
      <c r="H3330" s="27" t="s">
        <v>24</v>
      </c>
      <c r="I3330" s="29">
        <v>0.4</v>
      </c>
      <c r="J3330" s="30">
        <v>5450</v>
      </c>
      <c r="K3330" s="31">
        <f t="shared" si="26"/>
        <v>2180</v>
      </c>
      <c r="L3330" s="31">
        <f t="shared" si="27"/>
        <v>763</v>
      </c>
      <c r="M3330" s="32">
        <v>0.35</v>
      </c>
      <c r="O3330" s="37"/>
      <c r="P3330" s="35"/>
      <c r="Q3330" s="33"/>
      <c r="R3330" s="34"/>
    </row>
    <row r="3331" spans="1:18" ht="15.75" customHeight="1">
      <c r="A3331" s="22"/>
      <c r="B3331" s="27" t="s">
        <v>21</v>
      </c>
      <c r="C3331" s="27">
        <v>1185732</v>
      </c>
      <c r="D3331" s="28">
        <v>44268</v>
      </c>
      <c r="E3331" s="27" t="s">
        <v>22</v>
      </c>
      <c r="F3331" s="27" t="s">
        <v>122</v>
      </c>
      <c r="G3331" s="27" t="s">
        <v>123</v>
      </c>
      <c r="H3331" s="27" t="s">
        <v>25</v>
      </c>
      <c r="I3331" s="29">
        <v>0.4</v>
      </c>
      <c r="J3331" s="30">
        <v>2500</v>
      </c>
      <c r="K3331" s="31">
        <f t="shared" si="26"/>
        <v>1000</v>
      </c>
      <c r="L3331" s="31">
        <f t="shared" si="27"/>
        <v>350</v>
      </c>
      <c r="M3331" s="32">
        <v>0.35</v>
      </c>
      <c r="O3331" s="37"/>
      <c r="P3331" s="35"/>
      <c r="Q3331" s="33"/>
      <c r="R3331" s="34"/>
    </row>
    <row r="3332" spans="1:18" ht="15.75" customHeight="1">
      <c r="A3332" s="22"/>
      <c r="B3332" s="27" t="s">
        <v>21</v>
      </c>
      <c r="C3332" s="27">
        <v>1185732</v>
      </c>
      <c r="D3332" s="28">
        <v>44268</v>
      </c>
      <c r="E3332" s="27" t="s">
        <v>22</v>
      </c>
      <c r="F3332" s="27" t="s">
        <v>122</v>
      </c>
      <c r="G3332" s="27" t="s">
        <v>123</v>
      </c>
      <c r="H3332" s="27" t="s">
        <v>26</v>
      </c>
      <c r="I3332" s="29">
        <v>0.30000000000000004</v>
      </c>
      <c r="J3332" s="30">
        <v>2750</v>
      </c>
      <c r="K3332" s="31">
        <f t="shared" si="26"/>
        <v>825.00000000000011</v>
      </c>
      <c r="L3332" s="31">
        <f t="shared" si="27"/>
        <v>330.00000000000006</v>
      </c>
      <c r="M3332" s="32">
        <v>0.4</v>
      </c>
      <c r="O3332" s="37"/>
      <c r="P3332" s="35"/>
      <c r="Q3332" s="33"/>
      <c r="R3332" s="34"/>
    </row>
    <row r="3333" spans="1:18" ht="15.75" customHeight="1">
      <c r="A3333" s="22"/>
      <c r="B3333" s="27" t="s">
        <v>21</v>
      </c>
      <c r="C3333" s="27">
        <v>1185732</v>
      </c>
      <c r="D3333" s="28">
        <v>44268</v>
      </c>
      <c r="E3333" s="27" t="s">
        <v>22</v>
      </c>
      <c r="F3333" s="27" t="s">
        <v>122</v>
      </c>
      <c r="G3333" s="27" t="s">
        <v>123</v>
      </c>
      <c r="H3333" s="27" t="s">
        <v>27</v>
      </c>
      <c r="I3333" s="29">
        <v>0.35</v>
      </c>
      <c r="J3333" s="30">
        <v>1250</v>
      </c>
      <c r="K3333" s="31">
        <f t="shared" si="26"/>
        <v>437.5</v>
      </c>
      <c r="L3333" s="31">
        <f t="shared" si="27"/>
        <v>175</v>
      </c>
      <c r="M3333" s="32">
        <v>0.4</v>
      </c>
      <c r="O3333" s="37"/>
      <c r="P3333" s="35"/>
      <c r="Q3333" s="33"/>
      <c r="R3333" s="34"/>
    </row>
    <row r="3334" spans="1:18" ht="15.75" customHeight="1">
      <c r="A3334" s="22"/>
      <c r="B3334" s="27" t="s">
        <v>21</v>
      </c>
      <c r="C3334" s="27">
        <v>1185732</v>
      </c>
      <c r="D3334" s="28">
        <v>44268</v>
      </c>
      <c r="E3334" s="27" t="s">
        <v>22</v>
      </c>
      <c r="F3334" s="27" t="s">
        <v>122</v>
      </c>
      <c r="G3334" s="27" t="s">
        <v>123</v>
      </c>
      <c r="H3334" s="27" t="s">
        <v>28</v>
      </c>
      <c r="I3334" s="29">
        <v>0.5</v>
      </c>
      <c r="J3334" s="30">
        <v>1750</v>
      </c>
      <c r="K3334" s="31">
        <f t="shared" si="26"/>
        <v>875</v>
      </c>
      <c r="L3334" s="31">
        <f t="shared" si="27"/>
        <v>262.5</v>
      </c>
      <c r="M3334" s="32">
        <v>0.3</v>
      </c>
      <c r="O3334" s="37"/>
      <c r="P3334" s="35"/>
      <c r="Q3334" s="33"/>
      <c r="R3334" s="34"/>
    </row>
    <row r="3335" spans="1:18" ht="15.75" customHeight="1">
      <c r="A3335" s="22"/>
      <c r="B3335" s="27" t="s">
        <v>21</v>
      </c>
      <c r="C3335" s="27">
        <v>1185732</v>
      </c>
      <c r="D3335" s="28">
        <v>44268</v>
      </c>
      <c r="E3335" s="27" t="s">
        <v>22</v>
      </c>
      <c r="F3335" s="27" t="s">
        <v>122</v>
      </c>
      <c r="G3335" s="27" t="s">
        <v>123</v>
      </c>
      <c r="H3335" s="27" t="s">
        <v>29</v>
      </c>
      <c r="I3335" s="29">
        <v>0.4</v>
      </c>
      <c r="J3335" s="30">
        <v>2750</v>
      </c>
      <c r="K3335" s="31">
        <f t="shared" si="26"/>
        <v>1100</v>
      </c>
      <c r="L3335" s="31">
        <f t="shared" si="27"/>
        <v>440</v>
      </c>
      <c r="M3335" s="32">
        <v>0.4</v>
      </c>
      <c r="O3335" s="37"/>
      <c r="P3335" s="35"/>
      <c r="Q3335" s="33"/>
      <c r="R3335" s="34"/>
    </row>
    <row r="3336" spans="1:18" ht="15.75" customHeight="1">
      <c r="A3336" s="22"/>
      <c r="B3336" s="27" t="s">
        <v>21</v>
      </c>
      <c r="C3336" s="27">
        <v>1185732</v>
      </c>
      <c r="D3336" s="28">
        <v>44300</v>
      </c>
      <c r="E3336" s="27" t="s">
        <v>22</v>
      </c>
      <c r="F3336" s="27" t="s">
        <v>122</v>
      </c>
      <c r="G3336" s="27" t="s">
        <v>123</v>
      </c>
      <c r="H3336" s="27" t="s">
        <v>24</v>
      </c>
      <c r="I3336" s="29">
        <v>0.4</v>
      </c>
      <c r="J3336" s="30">
        <v>5250</v>
      </c>
      <c r="K3336" s="31">
        <f t="shared" si="26"/>
        <v>2100</v>
      </c>
      <c r="L3336" s="31">
        <f t="shared" si="27"/>
        <v>735</v>
      </c>
      <c r="M3336" s="32">
        <v>0.35</v>
      </c>
      <c r="O3336" s="37"/>
      <c r="P3336" s="35"/>
      <c r="Q3336" s="33"/>
      <c r="R3336" s="34"/>
    </row>
    <row r="3337" spans="1:18" ht="15.75" customHeight="1">
      <c r="A3337" s="22"/>
      <c r="B3337" s="27" t="s">
        <v>21</v>
      </c>
      <c r="C3337" s="27">
        <v>1185732</v>
      </c>
      <c r="D3337" s="28">
        <v>44300</v>
      </c>
      <c r="E3337" s="27" t="s">
        <v>22</v>
      </c>
      <c r="F3337" s="27" t="s">
        <v>122</v>
      </c>
      <c r="G3337" s="27" t="s">
        <v>123</v>
      </c>
      <c r="H3337" s="27" t="s">
        <v>25</v>
      </c>
      <c r="I3337" s="29">
        <v>0.4</v>
      </c>
      <c r="J3337" s="30">
        <v>2250</v>
      </c>
      <c r="K3337" s="31">
        <f t="shared" si="26"/>
        <v>900</v>
      </c>
      <c r="L3337" s="31">
        <f t="shared" si="27"/>
        <v>315</v>
      </c>
      <c r="M3337" s="32">
        <v>0.35</v>
      </c>
      <c r="O3337" s="37"/>
      <c r="P3337" s="35"/>
      <c r="Q3337" s="33"/>
      <c r="R3337" s="34"/>
    </row>
    <row r="3338" spans="1:18" ht="15.75" customHeight="1">
      <c r="A3338" s="22"/>
      <c r="B3338" s="27" t="s">
        <v>21</v>
      </c>
      <c r="C3338" s="27">
        <v>1185732</v>
      </c>
      <c r="D3338" s="28">
        <v>44300</v>
      </c>
      <c r="E3338" s="27" t="s">
        <v>22</v>
      </c>
      <c r="F3338" s="27" t="s">
        <v>122</v>
      </c>
      <c r="G3338" s="27" t="s">
        <v>123</v>
      </c>
      <c r="H3338" s="27" t="s">
        <v>26</v>
      </c>
      <c r="I3338" s="29">
        <v>0.30000000000000004</v>
      </c>
      <c r="J3338" s="30">
        <v>2250</v>
      </c>
      <c r="K3338" s="31">
        <f t="shared" si="26"/>
        <v>675.00000000000011</v>
      </c>
      <c r="L3338" s="31">
        <f t="shared" si="27"/>
        <v>270.00000000000006</v>
      </c>
      <c r="M3338" s="32">
        <v>0.4</v>
      </c>
      <c r="O3338" s="37"/>
      <c r="P3338" s="35"/>
      <c r="Q3338" s="33"/>
      <c r="R3338" s="34"/>
    </row>
    <row r="3339" spans="1:18" ht="15.75" customHeight="1">
      <c r="A3339" s="22"/>
      <c r="B3339" s="27" t="s">
        <v>21</v>
      </c>
      <c r="C3339" s="27">
        <v>1185732</v>
      </c>
      <c r="D3339" s="28">
        <v>44300</v>
      </c>
      <c r="E3339" s="27" t="s">
        <v>22</v>
      </c>
      <c r="F3339" s="27" t="s">
        <v>122</v>
      </c>
      <c r="G3339" s="27" t="s">
        <v>123</v>
      </c>
      <c r="H3339" s="27" t="s">
        <v>27</v>
      </c>
      <c r="I3339" s="29">
        <v>0.35</v>
      </c>
      <c r="J3339" s="30">
        <v>1500</v>
      </c>
      <c r="K3339" s="31">
        <f t="shared" si="26"/>
        <v>525</v>
      </c>
      <c r="L3339" s="31">
        <f t="shared" si="27"/>
        <v>210</v>
      </c>
      <c r="M3339" s="32">
        <v>0.4</v>
      </c>
      <c r="O3339" s="37"/>
      <c r="P3339" s="35"/>
      <c r="Q3339" s="33"/>
      <c r="R3339" s="34"/>
    </row>
    <row r="3340" spans="1:18" ht="15.75" customHeight="1">
      <c r="A3340" s="22"/>
      <c r="B3340" s="27" t="s">
        <v>21</v>
      </c>
      <c r="C3340" s="27">
        <v>1185732</v>
      </c>
      <c r="D3340" s="28">
        <v>44300</v>
      </c>
      <c r="E3340" s="27" t="s">
        <v>22</v>
      </c>
      <c r="F3340" s="27" t="s">
        <v>122</v>
      </c>
      <c r="G3340" s="27" t="s">
        <v>123</v>
      </c>
      <c r="H3340" s="27" t="s">
        <v>28</v>
      </c>
      <c r="I3340" s="29">
        <v>0.5</v>
      </c>
      <c r="J3340" s="30">
        <v>1500</v>
      </c>
      <c r="K3340" s="31">
        <f t="shared" si="26"/>
        <v>750</v>
      </c>
      <c r="L3340" s="31">
        <f t="shared" si="27"/>
        <v>225</v>
      </c>
      <c r="M3340" s="32">
        <v>0.3</v>
      </c>
      <c r="O3340" s="37"/>
      <c r="P3340" s="35"/>
      <c r="Q3340" s="33"/>
      <c r="R3340" s="34"/>
    </row>
    <row r="3341" spans="1:18" ht="15.75" customHeight="1">
      <c r="A3341" s="22"/>
      <c r="B3341" s="27" t="s">
        <v>21</v>
      </c>
      <c r="C3341" s="27">
        <v>1185732</v>
      </c>
      <c r="D3341" s="28">
        <v>44300</v>
      </c>
      <c r="E3341" s="27" t="s">
        <v>22</v>
      </c>
      <c r="F3341" s="27" t="s">
        <v>122</v>
      </c>
      <c r="G3341" s="27" t="s">
        <v>123</v>
      </c>
      <c r="H3341" s="27" t="s">
        <v>29</v>
      </c>
      <c r="I3341" s="29">
        <v>0.4</v>
      </c>
      <c r="J3341" s="30">
        <v>3000</v>
      </c>
      <c r="K3341" s="31">
        <f t="shared" si="26"/>
        <v>1200</v>
      </c>
      <c r="L3341" s="31">
        <f t="shared" si="27"/>
        <v>480</v>
      </c>
      <c r="M3341" s="32">
        <v>0.4</v>
      </c>
      <c r="O3341" s="37"/>
      <c r="P3341" s="35"/>
      <c r="Q3341" s="33"/>
      <c r="R3341" s="34"/>
    </row>
    <row r="3342" spans="1:18" ht="15.75" customHeight="1">
      <c r="A3342" s="22"/>
      <c r="B3342" s="27" t="s">
        <v>21</v>
      </c>
      <c r="C3342" s="27">
        <v>1185732</v>
      </c>
      <c r="D3342" s="28">
        <v>44329</v>
      </c>
      <c r="E3342" s="27" t="s">
        <v>22</v>
      </c>
      <c r="F3342" s="27" t="s">
        <v>122</v>
      </c>
      <c r="G3342" s="27" t="s">
        <v>123</v>
      </c>
      <c r="H3342" s="27" t="s">
        <v>24</v>
      </c>
      <c r="I3342" s="29">
        <v>0.54999999999999993</v>
      </c>
      <c r="J3342" s="30">
        <v>5700</v>
      </c>
      <c r="K3342" s="31">
        <f t="shared" si="26"/>
        <v>3134.9999999999995</v>
      </c>
      <c r="L3342" s="31">
        <f t="shared" si="27"/>
        <v>1097.2499999999998</v>
      </c>
      <c r="M3342" s="32">
        <v>0.35</v>
      </c>
      <c r="O3342" s="37"/>
      <c r="P3342" s="35"/>
      <c r="Q3342" s="33"/>
      <c r="R3342" s="34"/>
    </row>
    <row r="3343" spans="1:18" ht="15.75" customHeight="1">
      <c r="A3343" s="22"/>
      <c r="B3343" s="27" t="s">
        <v>21</v>
      </c>
      <c r="C3343" s="27">
        <v>1185732</v>
      </c>
      <c r="D3343" s="28">
        <v>44329</v>
      </c>
      <c r="E3343" s="27" t="s">
        <v>22</v>
      </c>
      <c r="F3343" s="27" t="s">
        <v>122</v>
      </c>
      <c r="G3343" s="27" t="s">
        <v>123</v>
      </c>
      <c r="H3343" s="27" t="s">
        <v>25</v>
      </c>
      <c r="I3343" s="29">
        <v>0.5</v>
      </c>
      <c r="J3343" s="30">
        <v>2750</v>
      </c>
      <c r="K3343" s="31">
        <f t="shared" si="26"/>
        <v>1375</v>
      </c>
      <c r="L3343" s="31">
        <f t="shared" si="27"/>
        <v>481.24999999999994</v>
      </c>
      <c r="M3343" s="32">
        <v>0.35</v>
      </c>
      <c r="O3343" s="37"/>
      <c r="P3343" s="35"/>
      <c r="Q3343" s="33"/>
      <c r="R3343" s="34"/>
    </row>
    <row r="3344" spans="1:18" ht="15.75" customHeight="1">
      <c r="A3344" s="22"/>
      <c r="B3344" s="27" t="s">
        <v>21</v>
      </c>
      <c r="C3344" s="27">
        <v>1185732</v>
      </c>
      <c r="D3344" s="28">
        <v>44329</v>
      </c>
      <c r="E3344" s="27" t="s">
        <v>22</v>
      </c>
      <c r="F3344" s="27" t="s">
        <v>122</v>
      </c>
      <c r="G3344" s="27" t="s">
        <v>123</v>
      </c>
      <c r="H3344" s="27" t="s">
        <v>26</v>
      </c>
      <c r="I3344" s="29">
        <v>0.45</v>
      </c>
      <c r="J3344" s="30">
        <v>3000</v>
      </c>
      <c r="K3344" s="31">
        <f t="shared" si="26"/>
        <v>1350</v>
      </c>
      <c r="L3344" s="31">
        <f t="shared" si="27"/>
        <v>540</v>
      </c>
      <c r="M3344" s="32">
        <v>0.4</v>
      </c>
      <c r="O3344" s="37"/>
      <c r="P3344" s="35"/>
      <c r="Q3344" s="33"/>
      <c r="R3344" s="34"/>
    </row>
    <row r="3345" spans="1:18" ht="15.75" customHeight="1">
      <c r="A3345" s="22"/>
      <c r="B3345" s="27" t="s">
        <v>21</v>
      </c>
      <c r="C3345" s="27">
        <v>1185732</v>
      </c>
      <c r="D3345" s="28">
        <v>44329</v>
      </c>
      <c r="E3345" s="27" t="s">
        <v>22</v>
      </c>
      <c r="F3345" s="27" t="s">
        <v>122</v>
      </c>
      <c r="G3345" s="27" t="s">
        <v>123</v>
      </c>
      <c r="H3345" s="27" t="s">
        <v>27</v>
      </c>
      <c r="I3345" s="29">
        <v>0.45</v>
      </c>
      <c r="J3345" s="30">
        <v>2500</v>
      </c>
      <c r="K3345" s="31">
        <f t="shared" si="26"/>
        <v>1125</v>
      </c>
      <c r="L3345" s="31">
        <f t="shared" si="27"/>
        <v>450</v>
      </c>
      <c r="M3345" s="32">
        <v>0.4</v>
      </c>
      <c r="O3345" s="37"/>
      <c r="P3345" s="35"/>
      <c r="Q3345" s="33"/>
      <c r="R3345" s="34"/>
    </row>
    <row r="3346" spans="1:18" ht="15.75" customHeight="1">
      <c r="A3346" s="22"/>
      <c r="B3346" s="27" t="s">
        <v>21</v>
      </c>
      <c r="C3346" s="27">
        <v>1185732</v>
      </c>
      <c r="D3346" s="28">
        <v>44329</v>
      </c>
      <c r="E3346" s="27" t="s">
        <v>22</v>
      </c>
      <c r="F3346" s="27" t="s">
        <v>122</v>
      </c>
      <c r="G3346" s="27" t="s">
        <v>123</v>
      </c>
      <c r="H3346" s="27" t="s">
        <v>28</v>
      </c>
      <c r="I3346" s="29">
        <v>0.54999999999999993</v>
      </c>
      <c r="J3346" s="30">
        <v>2750</v>
      </c>
      <c r="K3346" s="31">
        <f t="shared" si="26"/>
        <v>1512.4999999999998</v>
      </c>
      <c r="L3346" s="31">
        <f t="shared" si="27"/>
        <v>453.74999999999994</v>
      </c>
      <c r="M3346" s="32">
        <v>0.3</v>
      </c>
      <c r="O3346" s="37"/>
      <c r="P3346" s="35"/>
      <c r="Q3346" s="33"/>
      <c r="R3346" s="34"/>
    </row>
    <row r="3347" spans="1:18" ht="15.75" customHeight="1">
      <c r="A3347" s="22"/>
      <c r="B3347" s="27" t="s">
        <v>21</v>
      </c>
      <c r="C3347" s="27">
        <v>1185732</v>
      </c>
      <c r="D3347" s="28">
        <v>44329</v>
      </c>
      <c r="E3347" s="27" t="s">
        <v>22</v>
      </c>
      <c r="F3347" s="27" t="s">
        <v>122</v>
      </c>
      <c r="G3347" s="27" t="s">
        <v>123</v>
      </c>
      <c r="H3347" s="27" t="s">
        <v>29</v>
      </c>
      <c r="I3347" s="29">
        <v>0.6</v>
      </c>
      <c r="J3347" s="30">
        <v>4000</v>
      </c>
      <c r="K3347" s="31">
        <f t="shared" si="26"/>
        <v>2400</v>
      </c>
      <c r="L3347" s="31">
        <f t="shared" si="27"/>
        <v>960</v>
      </c>
      <c r="M3347" s="32">
        <v>0.4</v>
      </c>
      <c r="O3347" s="37"/>
      <c r="P3347" s="35"/>
      <c r="Q3347" s="33"/>
      <c r="R3347" s="34"/>
    </row>
    <row r="3348" spans="1:18" ht="15.75" customHeight="1">
      <c r="A3348" s="22"/>
      <c r="B3348" s="27" t="s">
        <v>21</v>
      </c>
      <c r="C3348" s="27">
        <v>1185732</v>
      </c>
      <c r="D3348" s="28">
        <v>44362</v>
      </c>
      <c r="E3348" s="27" t="s">
        <v>22</v>
      </c>
      <c r="F3348" s="27" t="s">
        <v>122</v>
      </c>
      <c r="G3348" s="27" t="s">
        <v>123</v>
      </c>
      <c r="H3348" s="27" t="s">
        <v>24</v>
      </c>
      <c r="I3348" s="29">
        <v>0.54999999999999993</v>
      </c>
      <c r="J3348" s="30">
        <v>6500</v>
      </c>
      <c r="K3348" s="31">
        <f t="shared" si="26"/>
        <v>3574.9999999999995</v>
      </c>
      <c r="L3348" s="31">
        <f t="shared" si="27"/>
        <v>1251.2499999999998</v>
      </c>
      <c r="M3348" s="32">
        <v>0.35</v>
      </c>
      <c r="O3348" s="37"/>
      <c r="P3348" s="35"/>
      <c r="Q3348" s="33"/>
      <c r="R3348" s="34"/>
    </row>
    <row r="3349" spans="1:18" ht="15.75" customHeight="1">
      <c r="A3349" s="22"/>
      <c r="B3349" s="27" t="s">
        <v>21</v>
      </c>
      <c r="C3349" s="27">
        <v>1185732</v>
      </c>
      <c r="D3349" s="28">
        <v>44362</v>
      </c>
      <c r="E3349" s="27" t="s">
        <v>22</v>
      </c>
      <c r="F3349" s="27" t="s">
        <v>122</v>
      </c>
      <c r="G3349" s="27" t="s">
        <v>123</v>
      </c>
      <c r="H3349" s="27" t="s">
        <v>25</v>
      </c>
      <c r="I3349" s="29">
        <v>0.5</v>
      </c>
      <c r="J3349" s="30">
        <v>4000</v>
      </c>
      <c r="K3349" s="31">
        <f t="shared" si="26"/>
        <v>2000</v>
      </c>
      <c r="L3349" s="31">
        <f t="shared" si="27"/>
        <v>700</v>
      </c>
      <c r="M3349" s="32">
        <v>0.35</v>
      </c>
      <c r="O3349" s="37"/>
      <c r="P3349" s="35"/>
      <c r="Q3349" s="33"/>
      <c r="R3349" s="34"/>
    </row>
    <row r="3350" spans="1:18" ht="15.75" customHeight="1">
      <c r="A3350" s="22"/>
      <c r="B3350" s="27" t="s">
        <v>21</v>
      </c>
      <c r="C3350" s="27">
        <v>1185732</v>
      </c>
      <c r="D3350" s="28">
        <v>44362</v>
      </c>
      <c r="E3350" s="27" t="s">
        <v>22</v>
      </c>
      <c r="F3350" s="27" t="s">
        <v>122</v>
      </c>
      <c r="G3350" s="27" t="s">
        <v>123</v>
      </c>
      <c r="H3350" s="27" t="s">
        <v>26</v>
      </c>
      <c r="I3350" s="29">
        <v>0.45</v>
      </c>
      <c r="J3350" s="30">
        <v>3250</v>
      </c>
      <c r="K3350" s="31">
        <f t="shared" si="26"/>
        <v>1462.5</v>
      </c>
      <c r="L3350" s="31">
        <f t="shared" si="27"/>
        <v>585</v>
      </c>
      <c r="M3350" s="32">
        <v>0.4</v>
      </c>
      <c r="O3350" s="37"/>
      <c r="P3350" s="35"/>
      <c r="Q3350" s="33"/>
      <c r="R3350" s="34"/>
    </row>
    <row r="3351" spans="1:18" ht="15.75" customHeight="1">
      <c r="A3351" s="22"/>
      <c r="B3351" s="27" t="s">
        <v>21</v>
      </c>
      <c r="C3351" s="27">
        <v>1185732</v>
      </c>
      <c r="D3351" s="28">
        <v>44362</v>
      </c>
      <c r="E3351" s="27" t="s">
        <v>22</v>
      </c>
      <c r="F3351" s="27" t="s">
        <v>122</v>
      </c>
      <c r="G3351" s="27" t="s">
        <v>123</v>
      </c>
      <c r="H3351" s="27" t="s">
        <v>27</v>
      </c>
      <c r="I3351" s="29">
        <v>0.45</v>
      </c>
      <c r="J3351" s="30">
        <v>3000</v>
      </c>
      <c r="K3351" s="31">
        <f t="shared" si="26"/>
        <v>1350</v>
      </c>
      <c r="L3351" s="31">
        <f t="shared" si="27"/>
        <v>540</v>
      </c>
      <c r="M3351" s="32">
        <v>0.4</v>
      </c>
      <c r="O3351" s="37"/>
      <c r="P3351" s="35"/>
      <c r="Q3351" s="33"/>
      <c r="R3351" s="34"/>
    </row>
    <row r="3352" spans="1:18" ht="15.75" customHeight="1">
      <c r="A3352" s="22"/>
      <c r="B3352" s="27" t="s">
        <v>21</v>
      </c>
      <c r="C3352" s="27">
        <v>1185732</v>
      </c>
      <c r="D3352" s="28">
        <v>44362</v>
      </c>
      <c r="E3352" s="27" t="s">
        <v>22</v>
      </c>
      <c r="F3352" s="27" t="s">
        <v>122</v>
      </c>
      <c r="G3352" s="27" t="s">
        <v>123</v>
      </c>
      <c r="H3352" s="27" t="s">
        <v>28</v>
      </c>
      <c r="I3352" s="29">
        <v>0.54999999999999993</v>
      </c>
      <c r="J3352" s="30">
        <v>3000</v>
      </c>
      <c r="K3352" s="31">
        <f t="shared" si="26"/>
        <v>1649.9999999999998</v>
      </c>
      <c r="L3352" s="31">
        <f t="shared" si="27"/>
        <v>494.99999999999989</v>
      </c>
      <c r="M3352" s="32">
        <v>0.3</v>
      </c>
      <c r="O3352" s="37"/>
      <c r="P3352" s="35"/>
      <c r="Q3352" s="33"/>
      <c r="R3352" s="34"/>
    </row>
    <row r="3353" spans="1:18" ht="15.75" customHeight="1">
      <c r="A3353" s="22"/>
      <c r="B3353" s="27" t="s">
        <v>21</v>
      </c>
      <c r="C3353" s="27">
        <v>1185732</v>
      </c>
      <c r="D3353" s="28">
        <v>44362</v>
      </c>
      <c r="E3353" s="27" t="s">
        <v>22</v>
      </c>
      <c r="F3353" s="27" t="s">
        <v>122</v>
      </c>
      <c r="G3353" s="27" t="s">
        <v>123</v>
      </c>
      <c r="H3353" s="27" t="s">
        <v>29</v>
      </c>
      <c r="I3353" s="29">
        <v>0.6</v>
      </c>
      <c r="J3353" s="30">
        <v>4500</v>
      </c>
      <c r="K3353" s="31">
        <f t="shared" si="26"/>
        <v>2700</v>
      </c>
      <c r="L3353" s="31">
        <f t="shared" si="27"/>
        <v>1080</v>
      </c>
      <c r="M3353" s="32">
        <v>0.4</v>
      </c>
      <c r="O3353" s="37"/>
      <c r="P3353" s="35"/>
      <c r="Q3353" s="33"/>
      <c r="R3353" s="34"/>
    </row>
    <row r="3354" spans="1:18" ht="15.75" customHeight="1">
      <c r="A3354" s="22"/>
      <c r="B3354" s="27" t="s">
        <v>21</v>
      </c>
      <c r="C3354" s="27">
        <v>1185732</v>
      </c>
      <c r="D3354" s="28">
        <v>44390</v>
      </c>
      <c r="E3354" s="27" t="s">
        <v>22</v>
      </c>
      <c r="F3354" s="27" t="s">
        <v>122</v>
      </c>
      <c r="G3354" s="27" t="s">
        <v>123</v>
      </c>
      <c r="H3354" s="27" t="s">
        <v>24</v>
      </c>
      <c r="I3354" s="29">
        <v>0.54999999999999993</v>
      </c>
      <c r="J3354" s="30">
        <v>6750</v>
      </c>
      <c r="K3354" s="31">
        <f t="shared" si="26"/>
        <v>3712.4999999999995</v>
      </c>
      <c r="L3354" s="31">
        <f t="shared" si="27"/>
        <v>1299.3749999999998</v>
      </c>
      <c r="M3354" s="32">
        <v>0.35</v>
      </c>
      <c r="O3354" s="37"/>
      <c r="P3354" s="35"/>
      <c r="Q3354" s="33"/>
      <c r="R3354" s="34"/>
    </row>
    <row r="3355" spans="1:18" ht="15.75" customHeight="1">
      <c r="A3355" s="22"/>
      <c r="B3355" s="27" t="s">
        <v>21</v>
      </c>
      <c r="C3355" s="27">
        <v>1185732</v>
      </c>
      <c r="D3355" s="28">
        <v>44390</v>
      </c>
      <c r="E3355" s="27" t="s">
        <v>22</v>
      </c>
      <c r="F3355" s="27" t="s">
        <v>122</v>
      </c>
      <c r="G3355" s="27" t="s">
        <v>123</v>
      </c>
      <c r="H3355" s="27" t="s">
        <v>25</v>
      </c>
      <c r="I3355" s="29">
        <v>0.5</v>
      </c>
      <c r="J3355" s="30">
        <v>4250</v>
      </c>
      <c r="K3355" s="31">
        <f t="shared" si="26"/>
        <v>2125</v>
      </c>
      <c r="L3355" s="31">
        <f t="shared" si="27"/>
        <v>743.75</v>
      </c>
      <c r="M3355" s="32">
        <v>0.35</v>
      </c>
      <c r="O3355" s="37"/>
      <c r="P3355" s="35"/>
      <c r="Q3355" s="33"/>
      <c r="R3355" s="34"/>
    </row>
    <row r="3356" spans="1:18" ht="15.75" customHeight="1">
      <c r="A3356" s="22"/>
      <c r="B3356" s="27" t="s">
        <v>21</v>
      </c>
      <c r="C3356" s="27">
        <v>1185732</v>
      </c>
      <c r="D3356" s="28">
        <v>44390</v>
      </c>
      <c r="E3356" s="27" t="s">
        <v>22</v>
      </c>
      <c r="F3356" s="27" t="s">
        <v>122</v>
      </c>
      <c r="G3356" s="27" t="s">
        <v>123</v>
      </c>
      <c r="H3356" s="27" t="s">
        <v>26</v>
      </c>
      <c r="I3356" s="29">
        <v>0.45</v>
      </c>
      <c r="J3356" s="30">
        <v>3500</v>
      </c>
      <c r="K3356" s="31">
        <f t="shared" si="26"/>
        <v>1575</v>
      </c>
      <c r="L3356" s="31">
        <f t="shared" si="27"/>
        <v>630</v>
      </c>
      <c r="M3356" s="32">
        <v>0.4</v>
      </c>
      <c r="O3356" s="37"/>
      <c r="P3356" s="35"/>
      <c r="Q3356" s="33"/>
      <c r="R3356" s="34"/>
    </row>
    <row r="3357" spans="1:18" ht="15.75" customHeight="1">
      <c r="A3357" s="22"/>
      <c r="B3357" s="27" t="s">
        <v>21</v>
      </c>
      <c r="C3357" s="27">
        <v>1185732</v>
      </c>
      <c r="D3357" s="28">
        <v>44390</v>
      </c>
      <c r="E3357" s="27" t="s">
        <v>22</v>
      </c>
      <c r="F3357" s="27" t="s">
        <v>122</v>
      </c>
      <c r="G3357" s="27" t="s">
        <v>123</v>
      </c>
      <c r="H3357" s="27" t="s">
        <v>27</v>
      </c>
      <c r="I3357" s="29">
        <v>0.45</v>
      </c>
      <c r="J3357" s="30">
        <v>3000</v>
      </c>
      <c r="K3357" s="31">
        <f t="shared" si="26"/>
        <v>1350</v>
      </c>
      <c r="L3357" s="31">
        <f t="shared" si="27"/>
        <v>540</v>
      </c>
      <c r="M3357" s="32">
        <v>0.4</v>
      </c>
      <c r="O3357" s="37"/>
      <c r="P3357" s="35"/>
      <c r="Q3357" s="33"/>
      <c r="R3357" s="34"/>
    </row>
    <row r="3358" spans="1:18" ht="15.75" customHeight="1">
      <c r="A3358" s="22"/>
      <c r="B3358" s="27" t="s">
        <v>21</v>
      </c>
      <c r="C3358" s="27">
        <v>1185732</v>
      </c>
      <c r="D3358" s="28">
        <v>44390</v>
      </c>
      <c r="E3358" s="27" t="s">
        <v>22</v>
      </c>
      <c r="F3358" s="27" t="s">
        <v>122</v>
      </c>
      <c r="G3358" s="27" t="s">
        <v>123</v>
      </c>
      <c r="H3358" s="27" t="s">
        <v>28</v>
      </c>
      <c r="I3358" s="29">
        <v>0.54999999999999993</v>
      </c>
      <c r="J3358" s="30">
        <v>3250</v>
      </c>
      <c r="K3358" s="31">
        <f t="shared" si="26"/>
        <v>1787.4999999999998</v>
      </c>
      <c r="L3358" s="31">
        <f t="shared" si="27"/>
        <v>536.24999999999989</v>
      </c>
      <c r="M3358" s="32">
        <v>0.3</v>
      </c>
      <c r="O3358" s="37"/>
      <c r="P3358" s="35"/>
      <c r="Q3358" s="33"/>
      <c r="R3358" s="34"/>
    </row>
    <row r="3359" spans="1:18" ht="15.75" customHeight="1">
      <c r="A3359" s="22"/>
      <c r="B3359" s="27" t="s">
        <v>21</v>
      </c>
      <c r="C3359" s="27">
        <v>1185732</v>
      </c>
      <c r="D3359" s="28">
        <v>44390</v>
      </c>
      <c r="E3359" s="27" t="s">
        <v>22</v>
      </c>
      <c r="F3359" s="27" t="s">
        <v>122</v>
      </c>
      <c r="G3359" s="27" t="s">
        <v>123</v>
      </c>
      <c r="H3359" s="27" t="s">
        <v>29</v>
      </c>
      <c r="I3359" s="29">
        <v>0.6</v>
      </c>
      <c r="J3359" s="30">
        <v>5000</v>
      </c>
      <c r="K3359" s="31">
        <f t="shared" si="26"/>
        <v>3000</v>
      </c>
      <c r="L3359" s="31">
        <f t="shared" si="27"/>
        <v>1200</v>
      </c>
      <c r="M3359" s="32">
        <v>0.4</v>
      </c>
      <c r="O3359" s="37"/>
      <c r="P3359" s="35"/>
      <c r="Q3359" s="33"/>
      <c r="R3359" s="34"/>
    </row>
    <row r="3360" spans="1:18" ht="15.75" customHeight="1">
      <c r="A3360" s="22"/>
      <c r="B3360" s="27" t="s">
        <v>21</v>
      </c>
      <c r="C3360" s="27">
        <v>1185732</v>
      </c>
      <c r="D3360" s="28">
        <v>44422</v>
      </c>
      <c r="E3360" s="27" t="s">
        <v>22</v>
      </c>
      <c r="F3360" s="27" t="s">
        <v>122</v>
      </c>
      <c r="G3360" s="27" t="s">
        <v>123</v>
      </c>
      <c r="H3360" s="27" t="s">
        <v>24</v>
      </c>
      <c r="I3360" s="29">
        <v>0.54999999999999993</v>
      </c>
      <c r="J3360" s="30">
        <v>6500</v>
      </c>
      <c r="K3360" s="31">
        <f t="shared" si="26"/>
        <v>3574.9999999999995</v>
      </c>
      <c r="L3360" s="31">
        <f t="shared" si="27"/>
        <v>1251.2499999999998</v>
      </c>
      <c r="M3360" s="32">
        <v>0.35</v>
      </c>
      <c r="O3360" s="37"/>
      <c r="P3360" s="35"/>
      <c r="Q3360" s="33"/>
      <c r="R3360" s="34"/>
    </row>
    <row r="3361" spans="1:18" ht="15.75" customHeight="1">
      <c r="A3361" s="22"/>
      <c r="B3361" s="27" t="s">
        <v>21</v>
      </c>
      <c r="C3361" s="27">
        <v>1185732</v>
      </c>
      <c r="D3361" s="28">
        <v>44422</v>
      </c>
      <c r="E3361" s="27" t="s">
        <v>22</v>
      </c>
      <c r="F3361" s="27" t="s">
        <v>122</v>
      </c>
      <c r="G3361" s="27" t="s">
        <v>123</v>
      </c>
      <c r="H3361" s="27" t="s">
        <v>25</v>
      </c>
      <c r="I3361" s="29">
        <v>0.5</v>
      </c>
      <c r="J3361" s="30">
        <v>4250</v>
      </c>
      <c r="K3361" s="31">
        <f t="shared" si="26"/>
        <v>2125</v>
      </c>
      <c r="L3361" s="31">
        <f t="shared" si="27"/>
        <v>743.75</v>
      </c>
      <c r="M3361" s="32">
        <v>0.35</v>
      </c>
      <c r="O3361" s="37"/>
      <c r="P3361" s="35"/>
      <c r="Q3361" s="33"/>
      <c r="R3361" s="34"/>
    </row>
    <row r="3362" spans="1:18" ht="15.75" customHeight="1">
      <c r="A3362" s="22"/>
      <c r="B3362" s="27" t="s">
        <v>21</v>
      </c>
      <c r="C3362" s="27">
        <v>1185732</v>
      </c>
      <c r="D3362" s="28">
        <v>44422</v>
      </c>
      <c r="E3362" s="27" t="s">
        <v>22</v>
      </c>
      <c r="F3362" s="27" t="s">
        <v>122</v>
      </c>
      <c r="G3362" s="27" t="s">
        <v>123</v>
      </c>
      <c r="H3362" s="27" t="s">
        <v>26</v>
      </c>
      <c r="I3362" s="29">
        <v>0.45</v>
      </c>
      <c r="J3362" s="30">
        <v>3500</v>
      </c>
      <c r="K3362" s="31">
        <f t="shared" si="26"/>
        <v>1575</v>
      </c>
      <c r="L3362" s="31">
        <f t="shared" si="27"/>
        <v>630</v>
      </c>
      <c r="M3362" s="32">
        <v>0.4</v>
      </c>
      <c r="O3362" s="37"/>
      <c r="P3362" s="35"/>
      <c r="Q3362" s="33"/>
      <c r="R3362" s="34"/>
    </row>
    <row r="3363" spans="1:18" ht="15.75" customHeight="1">
      <c r="A3363" s="22"/>
      <c r="B3363" s="27" t="s">
        <v>21</v>
      </c>
      <c r="C3363" s="27">
        <v>1185732</v>
      </c>
      <c r="D3363" s="28">
        <v>44422</v>
      </c>
      <c r="E3363" s="27" t="s">
        <v>22</v>
      </c>
      <c r="F3363" s="27" t="s">
        <v>122</v>
      </c>
      <c r="G3363" s="27" t="s">
        <v>123</v>
      </c>
      <c r="H3363" s="27" t="s">
        <v>27</v>
      </c>
      <c r="I3363" s="29">
        <v>0.45</v>
      </c>
      <c r="J3363" s="30">
        <v>2500</v>
      </c>
      <c r="K3363" s="31">
        <f t="shared" si="26"/>
        <v>1125</v>
      </c>
      <c r="L3363" s="31">
        <f t="shared" si="27"/>
        <v>450</v>
      </c>
      <c r="M3363" s="32">
        <v>0.4</v>
      </c>
      <c r="O3363" s="37"/>
      <c r="P3363" s="35"/>
      <c r="Q3363" s="33"/>
      <c r="R3363" s="34"/>
    </row>
    <row r="3364" spans="1:18" ht="15.75" customHeight="1">
      <c r="A3364" s="22"/>
      <c r="B3364" s="27" t="s">
        <v>21</v>
      </c>
      <c r="C3364" s="27">
        <v>1185732</v>
      </c>
      <c r="D3364" s="28">
        <v>44422</v>
      </c>
      <c r="E3364" s="27" t="s">
        <v>22</v>
      </c>
      <c r="F3364" s="27" t="s">
        <v>122</v>
      </c>
      <c r="G3364" s="27" t="s">
        <v>123</v>
      </c>
      <c r="H3364" s="27" t="s">
        <v>28</v>
      </c>
      <c r="I3364" s="29">
        <v>0.54999999999999993</v>
      </c>
      <c r="J3364" s="30">
        <v>2250</v>
      </c>
      <c r="K3364" s="31">
        <f t="shared" si="26"/>
        <v>1237.4999999999998</v>
      </c>
      <c r="L3364" s="31">
        <f t="shared" si="27"/>
        <v>371.24999999999994</v>
      </c>
      <c r="M3364" s="32">
        <v>0.3</v>
      </c>
      <c r="O3364" s="37"/>
      <c r="P3364" s="35"/>
      <c r="Q3364" s="33"/>
      <c r="R3364" s="34"/>
    </row>
    <row r="3365" spans="1:18" ht="15.75" customHeight="1">
      <c r="A3365" s="22"/>
      <c r="B3365" s="27" t="s">
        <v>21</v>
      </c>
      <c r="C3365" s="27">
        <v>1185732</v>
      </c>
      <c r="D3365" s="28">
        <v>44422</v>
      </c>
      <c r="E3365" s="27" t="s">
        <v>22</v>
      </c>
      <c r="F3365" s="27" t="s">
        <v>122</v>
      </c>
      <c r="G3365" s="27" t="s">
        <v>123</v>
      </c>
      <c r="H3365" s="27" t="s">
        <v>29</v>
      </c>
      <c r="I3365" s="29">
        <v>0.6</v>
      </c>
      <c r="J3365" s="30">
        <v>4000</v>
      </c>
      <c r="K3365" s="31">
        <f t="shared" si="26"/>
        <v>2400</v>
      </c>
      <c r="L3365" s="31">
        <f t="shared" si="27"/>
        <v>960</v>
      </c>
      <c r="M3365" s="32">
        <v>0.4</v>
      </c>
      <c r="O3365" s="37"/>
      <c r="P3365" s="35"/>
      <c r="Q3365" s="33"/>
      <c r="R3365" s="34"/>
    </row>
    <row r="3366" spans="1:18" ht="15.75" customHeight="1">
      <c r="A3366" s="22"/>
      <c r="B3366" s="27" t="s">
        <v>21</v>
      </c>
      <c r="C3366" s="27">
        <v>1185732</v>
      </c>
      <c r="D3366" s="28">
        <v>44452</v>
      </c>
      <c r="E3366" s="27" t="s">
        <v>22</v>
      </c>
      <c r="F3366" s="27" t="s">
        <v>122</v>
      </c>
      <c r="G3366" s="27" t="s">
        <v>123</v>
      </c>
      <c r="H3366" s="27" t="s">
        <v>24</v>
      </c>
      <c r="I3366" s="29">
        <v>0.54999999999999993</v>
      </c>
      <c r="J3366" s="30">
        <v>5250</v>
      </c>
      <c r="K3366" s="31">
        <f t="shared" si="26"/>
        <v>2887.4999999999995</v>
      </c>
      <c r="L3366" s="31">
        <f t="shared" si="27"/>
        <v>1010.6249999999998</v>
      </c>
      <c r="M3366" s="32">
        <v>0.35</v>
      </c>
      <c r="O3366" s="37"/>
      <c r="P3366" s="35"/>
      <c r="Q3366" s="33"/>
      <c r="R3366" s="34"/>
    </row>
    <row r="3367" spans="1:18" ht="15.75" customHeight="1">
      <c r="A3367" s="22"/>
      <c r="B3367" s="27" t="s">
        <v>21</v>
      </c>
      <c r="C3367" s="27">
        <v>1185732</v>
      </c>
      <c r="D3367" s="28">
        <v>44452</v>
      </c>
      <c r="E3367" s="27" t="s">
        <v>22</v>
      </c>
      <c r="F3367" s="27" t="s">
        <v>122</v>
      </c>
      <c r="G3367" s="27" t="s">
        <v>123</v>
      </c>
      <c r="H3367" s="27" t="s">
        <v>25</v>
      </c>
      <c r="I3367" s="29">
        <v>0.5</v>
      </c>
      <c r="J3367" s="30">
        <v>3250</v>
      </c>
      <c r="K3367" s="31">
        <f t="shared" si="26"/>
        <v>1625</v>
      </c>
      <c r="L3367" s="31">
        <f t="shared" si="27"/>
        <v>568.75</v>
      </c>
      <c r="M3367" s="32">
        <v>0.35</v>
      </c>
      <c r="O3367" s="37"/>
      <c r="P3367" s="35"/>
      <c r="Q3367" s="33"/>
      <c r="R3367" s="34"/>
    </row>
    <row r="3368" spans="1:18" ht="15.75" customHeight="1">
      <c r="A3368" s="22"/>
      <c r="B3368" s="27" t="s">
        <v>21</v>
      </c>
      <c r="C3368" s="27">
        <v>1185732</v>
      </c>
      <c r="D3368" s="28">
        <v>44452</v>
      </c>
      <c r="E3368" s="27" t="s">
        <v>22</v>
      </c>
      <c r="F3368" s="27" t="s">
        <v>122</v>
      </c>
      <c r="G3368" s="27" t="s">
        <v>123</v>
      </c>
      <c r="H3368" s="27" t="s">
        <v>26</v>
      </c>
      <c r="I3368" s="29">
        <v>0.45</v>
      </c>
      <c r="J3368" s="30">
        <v>2250</v>
      </c>
      <c r="K3368" s="31">
        <f t="shared" si="26"/>
        <v>1012.5</v>
      </c>
      <c r="L3368" s="31">
        <f t="shared" si="27"/>
        <v>405</v>
      </c>
      <c r="M3368" s="32">
        <v>0.4</v>
      </c>
      <c r="O3368" s="37"/>
      <c r="P3368" s="35"/>
      <c r="Q3368" s="33"/>
      <c r="R3368" s="34"/>
    </row>
    <row r="3369" spans="1:18" ht="15.75" customHeight="1">
      <c r="A3369" s="22"/>
      <c r="B3369" s="27" t="s">
        <v>21</v>
      </c>
      <c r="C3369" s="27">
        <v>1185732</v>
      </c>
      <c r="D3369" s="28">
        <v>44452</v>
      </c>
      <c r="E3369" s="27" t="s">
        <v>22</v>
      </c>
      <c r="F3369" s="27" t="s">
        <v>122</v>
      </c>
      <c r="G3369" s="27" t="s">
        <v>123</v>
      </c>
      <c r="H3369" s="27" t="s">
        <v>27</v>
      </c>
      <c r="I3369" s="29">
        <v>0.45</v>
      </c>
      <c r="J3369" s="30">
        <v>2000</v>
      </c>
      <c r="K3369" s="31">
        <f t="shared" si="26"/>
        <v>900</v>
      </c>
      <c r="L3369" s="31">
        <f t="shared" si="27"/>
        <v>360</v>
      </c>
      <c r="M3369" s="32">
        <v>0.4</v>
      </c>
      <c r="O3369" s="37"/>
      <c r="P3369" s="35"/>
      <c r="Q3369" s="33"/>
      <c r="R3369" s="34"/>
    </row>
    <row r="3370" spans="1:18" ht="15.75" customHeight="1">
      <c r="A3370" s="22"/>
      <c r="B3370" s="27" t="s">
        <v>21</v>
      </c>
      <c r="C3370" s="27">
        <v>1185732</v>
      </c>
      <c r="D3370" s="28">
        <v>44452</v>
      </c>
      <c r="E3370" s="27" t="s">
        <v>22</v>
      </c>
      <c r="F3370" s="27" t="s">
        <v>122</v>
      </c>
      <c r="G3370" s="27" t="s">
        <v>123</v>
      </c>
      <c r="H3370" s="27" t="s">
        <v>28</v>
      </c>
      <c r="I3370" s="29">
        <v>0.54999999999999993</v>
      </c>
      <c r="J3370" s="30">
        <v>2000</v>
      </c>
      <c r="K3370" s="31">
        <f t="shared" si="26"/>
        <v>1099.9999999999998</v>
      </c>
      <c r="L3370" s="31">
        <f t="shared" si="27"/>
        <v>329.99999999999994</v>
      </c>
      <c r="M3370" s="32">
        <v>0.3</v>
      </c>
      <c r="O3370" s="37"/>
      <c r="P3370" s="35"/>
      <c r="Q3370" s="33"/>
      <c r="R3370" s="34"/>
    </row>
    <row r="3371" spans="1:18" ht="15.75" customHeight="1">
      <c r="A3371" s="22"/>
      <c r="B3371" s="27" t="s">
        <v>21</v>
      </c>
      <c r="C3371" s="27">
        <v>1185732</v>
      </c>
      <c r="D3371" s="28">
        <v>44452</v>
      </c>
      <c r="E3371" s="27" t="s">
        <v>22</v>
      </c>
      <c r="F3371" s="27" t="s">
        <v>122</v>
      </c>
      <c r="G3371" s="27" t="s">
        <v>123</v>
      </c>
      <c r="H3371" s="27" t="s">
        <v>29</v>
      </c>
      <c r="I3371" s="29">
        <v>0.6</v>
      </c>
      <c r="J3371" s="30">
        <v>3000</v>
      </c>
      <c r="K3371" s="31">
        <f t="shared" si="26"/>
        <v>1800</v>
      </c>
      <c r="L3371" s="31">
        <f t="shared" si="27"/>
        <v>720</v>
      </c>
      <c r="M3371" s="32">
        <v>0.4</v>
      </c>
      <c r="O3371" s="37"/>
      <c r="P3371" s="35"/>
      <c r="Q3371" s="33"/>
      <c r="R3371" s="34"/>
    </row>
    <row r="3372" spans="1:18" ht="15.75" customHeight="1">
      <c r="A3372" s="22"/>
      <c r="B3372" s="27" t="s">
        <v>21</v>
      </c>
      <c r="C3372" s="27">
        <v>1185732</v>
      </c>
      <c r="D3372" s="28">
        <v>44484</v>
      </c>
      <c r="E3372" s="27" t="s">
        <v>22</v>
      </c>
      <c r="F3372" s="27" t="s">
        <v>122</v>
      </c>
      <c r="G3372" s="27" t="s">
        <v>123</v>
      </c>
      <c r="H3372" s="27" t="s">
        <v>24</v>
      </c>
      <c r="I3372" s="29">
        <v>0.6</v>
      </c>
      <c r="J3372" s="30">
        <v>4750</v>
      </c>
      <c r="K3372" s="31">
        <f t="shared" si="26"/>
        <v>2850</v>
      </c>
      <c r="L3372" s="31">
        <f t="shared" si="27"/>
        <v>997.49999999999989</v>
      </c>
      <c r="M3372" s="32">
        <v>0.35</v>
      </c>
      <c r="O3372" s="37"/>
      <c r="P3372" s="35"/>
      <c r="Q3372" s="33"/>
      <c r="R3372" s="34"/>
    </row>
    <row r="3373" spans="1:18" ht="15.75" customHeight="1">
      <c r="A3373" s="22"/>
      <c r="B3373" s="27" t="s">
        <v>21</v>
      </c>
      <c r="C3373" s="27">
        <v>1185732</v>
      </c>
      <c r="D3373" s="28">
        <v>44484</v>
      </c>
      <c r="E3373" s="27" t="s">
        <v>22</v>
      </c>
      <c r="F3373" s="27" t="s">
        <v>122</v>
      </c>
      <c r="G3373" s="27" t="s">
        <v>123</v>
      </c>
      <c r="H3373" s="27" t="s">
        <v>25</v>
      </c>
      <c r="I3373" s="29">
        <v>0.55000000000000004</v>
      </c>
      <c r="J3373" s="30">
        <v>3000</v>
      </c>
      <c r="K3373" s="31">
        <f t="shared" si="26"/>
        <v>1650.0000000000002</v>
      </c>
      <c r="L3373" s="31">
        <f t="shared" si="27"/>
        <v>577.5</v>
      </c>
      <c r="M3373" s="32">
        <v>0.35</v>
      </c>
      <c r="O3373" s="37"/>
      <c r="P3373" s="35"/>
      <c r="Q3373" s="33"/>
      <c r="R3373" s="34"/>
    </row>
    <row r="3374" spans="1:18" ht="15.75" customHeight="1">
      <c r="A3374" s="22"/>
      <c r="B3374" s="27" t="s">
        <v>21</v>
      </c>
      <c r="C3374" s="27">
        <v>1185732</v>
      </c>
      <c r="D3374" s="28">
        <v>44484</v>
      </c>
      <c r="E3374" s="27" t="s">
        <v>22</v>
      </c>
      <c r="F3374" s="27" t="s">
        <v>122</v>
      </c>
      <c r="G3374" s="27" t="s">
        <v>123</v>
      </c>
      <c r="H3374" s="27" t="s">
        <v>26</v>
      </c>
      <c r="I3374" s="29">
        <v>0.55000000000000004</v>
      </c>
      <c r="J3374" s="30">
        <v>2000</v>
      </c>
      <c r="K3374" s="31">
        <f t="shared" si="26"/>
        <v>1100</v>
      </c>
      <c r="L3374" s="31">
        <f t="shared" si="27"/>
        <v>440</v>
      </c>
      <c r="M3374" s="32">
        <v>0.4</v>
      </c>
      <c r="O3374" s="37"/>
      <c r="P3374" s="35"/>
      <c r="Q3374" s="33"/>
      <c r="R3374" s="34"/>
    </row>
    <row r="3375" spans="1:18" ht="15.75" customHeight="1">
      <c r="A3375" s="22"/>
      <c r="B3375" s="27" t="s">
        <v>21</v>
      </c>
      <c r="C3375" s="27">
        <v>1185732</v>
      </c>
      <c r="D3375" s="28">
        <v>44484</v>
      </c>
      <c r="E3375" s="27" t="s">
        <v>22</v>
      </c>
      <c r="F3375" s="27" t="s">
        <v>122</v>
      </c>
      <c r="G3375" s="27" t="s">
        <v>123</v>
      </c>
      <c r="H3375" s="27" t="s">
        <v>27</v>
      </c>
      <c r="I3375" s="29">
        <v>0.55000000000000004</v>
      </c>
      <c r="J3375" s="30">
        <v>1750</v>
      </c>
      <c r="K3375" s="31">
        <f t="shared" si="26"/>
        <v>962.50000000000011</v>
      </c>
      <c r="L3375" s="31">
        <f t="shared" si="27"/>
        <v>385.00000000000006</v>
      </c>
      <c r="M3375" s="32">
        <v>0.4</v>
      </c>
      <c r="O3375" s="37"/>
      <c r="P3375" s="35"/>
      <c r="Q3375" s="33"/>
      <c r="R3375" s="34"/>
    </row>
    <row r="3376" spans="1:18" ht="15.75" customHeight="1">
      <c r="A3376" s="22"/>
      <c r="B3376" s="27" t="s">
        <v>21</v>
      </c>
      <c r="C3376" s="27">
        <v>1185732</v>
      </c>
      <c r="D3376" s="28">
        <v>44484</v>
      </c>
      <c r="E3376" s="27" t="s">
        <v>22</v>
      </c>
      <c r="F3376" s="27" t="s">
        <v>122</v>
      </c>
      <c r="G3376" s="27" t="s">
        <v>123</v>
      </c>
      <c r="H3376" s="27" t="s">
        <v>28</v>
      </c>
      <c r="I3376" s="29">
        <v>0.65</v>
      </c>
      <c r="J3376" s="30">
        <v>1750</v>
      </c>
      <c r="K3376" s="31">
        <f t="shared" si="26"/>
        <v>1137.5</v>
      </c>
      <c r="L3376" s="31">
        <f t="shared" si="27"/>
        <v>341.25</v>
      </c>
      <c r="M3376" s="32">
        <v>0.3</v>
      </c>
      <c r="O3376" s="37"/>
      <c r="P3376" s="35"/>
      <c r="Q3376" s="33"/>
      <c r="R3376" s="34"/>
    </row>
    <row r="3377" spans="1:18" ht="15.75" customHeight="1">
      <c r="A3377" s="22"/>
      <c r="B3377" s="27" t="s">
        <v>21</v>
      </c>
      <c r="C3377" s="27">
        <v>1185732</v>
      </c>
      <c r="D3377" s="28">
        <v>44484</v>
      </c>
      <c r="E3377" s="27" t="s">
        <v>22</v>
      </c>
      <c r="F3377" s="27" t="s">
        <v>122</v>
      </c>
      <c r="G3377" s="27" t="s">
        <v>123</v>
      </c>
      <c r="H3377" s="27" t="s">
        <v>29</v>
      </c>
      <c r="I3377" s="29">
        <v>0.7</v>
      </c>
      <c r="J3377" s="30">
        <v>3000</v>
      </c>
      <c r="K3377" s="31">
        <f t="shared" si="26"/>
        <v>2100</v>
      </c>
      <c r="L3377" s="31">
        <f t="shared" si="27"/>
        <v>840</v>
      </c>
      <c r="M3377" s="32">
        <v>0.4</v>
      </c>
      <c r="O3377" s="37"/>
      <c r="P3377" s="35"/>
      <c r="Q3377" s="33"/>
      <c r="R3377" s="34"/>
    </row>
    <row r="3378" spans="1:18" ht="15.75" customHeight="1">
      <c r="A3378" s="22"/>
      <c r="B3378" s="27" t="s">
        <v>21</v>
      </c>
      <c r="C3378" s="27">
        <v>1185732</v>
      </c>
      <c r="D3378" s="28">
        <v>44514</v>
      </c>
      <c r="E3378" s="27" t="s">
        <v>22</v>
      </c>
      <c r="F3378" s="27" t="s">
        <v>122</v>
      </c>
      <c r="G3378" s="27" t="s">
        <v>123</v>
      </c>
      <c r="H3378" s="27" t="s">
        <v>24</v>
      </c>
      <c r="I3378" s="29">
        <v>0.65</v>
      </c>
      <c r="J3378" s="30">
        <v>4500</v>
      </c>
      <c r="K3378" s="31">
        <f t="shared" si="26"/>
        <v>2925</v>
      </c>
      <c r="L3378" s="31">
        <f t="shared" si="27"/>
        <v>1023.7499999999999</v>
      </c>
      <c r="M3378" s="32">
        <v>0.35</v>
      </c>
      <c r="O3378" s="37"/>
      <c r="P3378" s="35"/>
      <c r="Q3378" s="33"/>
      <c r="R3378" s="34"/>
    </row>
    <row r="3379" spans="1:18" ht="15.75" customHeight="1">
      <c r="A3379" s="22"/>
      <c r="B3379" s="27" t="s">
        <v>21</v>
      </c>
      <c r="C3379" s="27">
        <v>1185732</v>
      </c>
      <c r="D3379" s="28">
        <v>44514</v>
      </c>
      <c r="E3379" s="27" t="s">
        <v>22</v>
      </c>
      <c r="F3379" s="27" t="s">
        <v>122</v>
      </c>
      <c r="G3379" s="27" t="s">
        <v>123</v>
      </c>
      <c r="H3379" s="27" t="s">
        <v>25</v>
      </c>
      <c r="I3379" s="29">
        <v>0.55000000000000004</v>
      </c>
      <c r="J3379" s="30">
        <v>3250</v>
      </c>
      <c r="K3379" s="31">
        <f t="shared" si="26"/>
        <v>1787.5000000000002</v>
      </c>
      <c r="L3379" s="31">
        <f t="shared" si="27"/>
        <v>625.625</v>
      </c>
      <c r="M3379" s="32">
        <v>0.35</v>
      </c>
      <c r="O3379" s="37"/>
      <c r="P3379" s="35"/>
      <c r="Q3379" s="33"/>
      <c r="R3379" s="34"/>
    </row>
    <row r="3380" spans="1:18" ht="15.75" customHeight="1">
      <c r="A3380" s="22"/>
      <c r="B3380" s="27" t="s">
        <v>21</v>
      </c>
      <c r="C3380" s="27">
        <v>1185732</v>
      </c>
      <c r="D3380" s="28">
        <v>44514</v>
      </c>
      <c r="E3380" s="27" t="s">
        <v>22</v>
      </c>
      <c r="F3380" s="27" t="s">
        <v>122</v>
      </c>
      <c r="G3380" s="27" t="s">
        <v>123</v>
      </c>
      <c r="H3380" s="27" t="s">
        <v>26</v>
      </c>
      <c r="I3380" s="29">
        <v>0.55000000000000004</v>
      </c>
      <c r="J3380" s="30">
        <v>3200</v>
      </c>
      <c r="K3380" s="31">
        <f t="shared" si="26"/>
        <v>1760.0000000000002</v>
      </c>
      <c r="L3380" s="31">
        <f t="shared" si="27"/>
        <v>704.00000000000011</v>
      </c>
      <c r="M3380" s="32">
        <v>0.4</v>
      </c>
      <c r="O3380" s="37"/>
      <c r="P3380" s="35"/>
      <c r="Q3380" s="33"/>
      <c r="R3380" s="34"/>
    </row>
    <row r="3381" spans="1:18" ht="15.75" customHeight="1">
      <c r="A3381" s="22"/>
      <c r="B3381" s="27" t="s">
        <v>21</v>
      </c>
      <c r="C3381" s="27">
        <v>1185732</v>
      </c>
      <c r="D3381" s="28">
        <v>44514</v>
      </c>
      <c r="E3381" s="27" t="s">
        <v>22</v>
      </c>
      <c r="F3381" s="27" t="s">
        <v>122</v>
      </c>
      <c r="G3381" s="27" t="s">
        <v>123</v>
      </c>
      <c r="H3381" s="27" t="s">
        <v>27</v>
      </c>
      <c r="I3381" s="29">
        <v>0.55000000000000004</v>
      </c>
      <c r="J3381" s="30">
        <v>3000</v>
      </c>
      <c r="K3381" s="31">
        <f t="shared" si="26"/>
        <v>1650.0000000000002</v>
      </c>
      <c r="L3381" s="31">
        <f t="shared" si="27"/>
        <v>660.00000000000011</v>
      </c>
      <c r="M3381" s="32">
        <v>0.4</v>
      </c>
      <c r="O3381" s="37"/>
      <c r="P3381" s="35"/>
      <c r="Q3381" s="33"/>
      <c r="R3381" s="34"/>
    </row>
    <row r="3382" spans="1:18" ht="15.75" customHeight="1">
      <c r="A3382" s="22"/>
      <c r="B3382" s="27" t="s">
        <v>21</v>
      </c>
      <c r="C3382" s="27">
        <v>1185732</v>
      </c>
      <c r="D3382" s="28">
        <v>44514</v>
      </c>
      <c r="E3382" s="27" t="s">
        <v>22</v>
      </c>
      <c r="F3382" s="27" t="s">
        <v>122</v>
      </c>
      <c r="G3382" s="27" t="s">
        <v>123</v>
      </c>
      <c r="H3382" s="27" t="s">
        <v>28</v>
      </c>
      <c r="I3382" s="29">
        <v>0.65</v>
      </c>
      <c r="J3382" s="30">
        <v>2750</v>
      </c>
      <c r="K3382" s="31">
        <f t="shared" si="26"/>
        <v>1787.5</v>
      </c>
      <c r="L3382" s="31">
        <f t="shared" si="27"/>
        <v>536.25</v>
      </c>
      <c r="M3382" s="32">
        <v>0.3</v>
      </c>
      <c r="O3382" s="37"/>
      <c r="P3382" s="35"/>
      <c r="Q3382" s="33"/>
      <c r="R3382" s="34"/>
    </row>
    <row r="3383" spans="1:18" ht="15.75" customHeight="1">
      <c r="A3383" s="22"/>
      <c r="B3383" s="27" t="s">
        <v>21</v>
      </c>
      <c r="C3383" s="27">
        <v>1185732</v>
      </c>
      <c r="D3383" s="28">
        <v>44514</v>
      </c>
      <c r="E3383" s="27" t="s">
        <v>22</v>
      </c>
      <c r="F3383" s="27" t="s">
        <v>122</v>
      </c>
      <c r="G3383" s="27" t="s">
        <v>123</v>
      </c>
      <c r="H3383" s="27" t="s">
        <v>29</v>
      </c>
      <c r="I3383" s="29">
        <v>0.7</v>
      </c>
      <c r="J3383" s="30">
        <v>3750</v>
      </c>
      <c r="K3383" s="31">
        <f t="shared" si="26"/>
        <v>2625</v>
      </c>
      <c r="L3383" s="31">
        <f t="shared" si="27"/>
        <v>1050</v>
      </c>
      <c r="M3383" s="32">
        <v>0.4</v>
      </c>
      <c r="O3383" s="37"/>
      <c r="P3383" s="35"/>
      <c r="Q3383" s="33"/>
      <c r="R3383" s="34"/>
    </row>
    <row r="3384" spans="1:18" ht="15.75" customHeight="1">
      <c r="A3384" s="22"/>
      <c r="B3384" s="27" t="s">
        <v>21</v>
      </c>
      <c r="C3384" s="27">
        <v>1185732</v>
      </c>
      <c r="D3384" s="28">
        <v>44543</v>
      </c>
      <c r="E3384" s="27" t="s">
        <v>22</v>
      </c>
      <c r="F3384" s="27" t="s">
        <v>122</v>
      </c>
      <c r="G3384" s="27" t="s">
        <v>123</v>
      </c>
      <c r="H3384" s="27" t="s">
        <v>24</v>
      </c>
      <c r="I3384" s="29">
        <v>0.65</v>
      </c>
      <c r="J3384" s="30">
        <v>6000</v>
      </c>
      <c r="K3384" s="31">
        <f t="shared" si="26"/>
        <v>3900</v>
      </c>
      <c r="L3384" s="31">
        <f t="shared" si="27"/>
        <v>1365</v>
      </c>
      <c r="M3384" s="32">
        <v>0.35</v>
      </c>
      <c r="O3384" s="37"/>
      <c r="P3384" s="35"/>
      <c r="Q3384" s="33"/>
      <c r="R3384" s="34"/>
    </row>
    <row r="3385" spans="1:18" ht="15.75" customHeight="1">
      <c r="A3385" s="22"/>
      <c r="B3385" s="27" t="s">
        <v>21</v>
      </c>
      <c r="C3385" s="27">
        <v>1185732</v>
      </c>
      <c r="D3385" s="28">
        <v>44543</v>
      </c>
      <c r="E3385" s="27" t="s">
        <v>22</v>
      </c>
      <c r="F3385" s="27" t="s">
        <v>122</v>
      </c>
      <c r="G3385" s="27" t="s">
        <v>123</v>
      </c>
      <c r="H3385" s="27" t="s">
        <v>25</v>
      </c>
      <c r="I3385" s="29">
        <v>0.55000000000000004</v>
      </c>
      <c r="J3385" s="30">
        <v>4000</v>
      </c>
      <c r="K3385" s="31">
        <f t="shared" si="26"/>
        <v>2200</v>
      </c>
      <c r="L3385" s="31">
        <f t="shared" si="27"/>
        <v>770</v>
      </c>
      <c r="M3385" s="32">
        <v>0.35</v>
      </c>
      <c r="O3385" s="37"/>
      <c r="P3385" s="35"/>
      <c r="Q3385" s="33"/>
      <c r="R3385" s="34"/>
    </row>
    <row r="3386" spans="1:18" ht="15.75" customHeight="1">
      <c r="A3386" s="22"/>
      <c r="B3386" s="27" t="s">
        <v>21</v>
      </c>
      <c r="C3386" s="27">
        <v>1185732</v>
      </c>
      <c r="D3386" s="28">
        <v>44543</v>
      </c>
      <c r="E3386" s="27" t="s">
        <v>22</v>
      </c>
      <c r="F3386" s="27" t="s">
        <v>122</v>
      </c>
      <c r="G3386" s="27" t="s">
        <v>123</v>
      </c>
      <c r="H3386" s="27" t="s">
        <v>26</v>
      </c>
      <c r="I3386" s="29">
        <v>0.55000000000000004</v>
      </c>
      <c r="J3386" s="30">
        <v>3750</v>
      </c>
      <c r="K3386" s="31">
        <f t="shared" si="26"/>
        <v>2062.5</v>
      </c>
      <c r="L3386" s="31">
        <f t="shared" si="27"/>
        <v>825</v>
      </c>
      <c r="M3386" s="32">
        <v>0.4</v>
      </c>
      <c r="O3386" s="37"/>
      <c r="P3386" s="35"/>
      <c r="Q3386" s="33"/>
      <c r="R3386" s="34"/>
    </row>
    <row r="3387" spans="1:18" ht="15.75" customHeight="1">
      <c r="A3387" s="22"/>
      <c r="B3387" s="27" t="s">
        <v>21</v>
      </c>
      <c r="C3387" s="27">
        <v>1185732</v>
      </c>
      <c r="D3387" s="28">
        <v>44543</v>
      </c>
      <c r="E3387" s="27" t="s">
        <v>22</v>
      </c>
      <c r="F3387" s="27" t="s">
        <v>122</v>
      </c>
      <c r="G3387" s="27" t="s">
        <v>123</v>
      </c>
      <c r="H3387" s="27" t="s">
        <v>27</v>
      </c>
      <c r="I3387" s="29">
        <v>0.55000000000000004</v>
      </c>
      <c r="J3387" s="30">
        <v>3250</v>
      </c>
      <c r="K3387" s="31">
        <f t="shared" si="26"/>
        <v>1787.5000000000002</v>
      </c>
      <c r="L3387" s="31">
        <f t="shared" si="27"/>
        <v>715.00000000000011</v>
      </c>
      <c r="M3387" s="32">
        <v>0.4</v>
      </c>
      <c r="O3387" s="37"/>
      <c r="P3387" s="35"/>
      <c r="Q3387" s="33"/>
      <c r="R3387" s="34"/>
    </row>
    <row r="3388" spans="1:18" ht="15.75" customHeight="1">
      <c r="A3388" s="22"/>
      <c r="B3388" s="27" t="s">
        <v>21</v>
      </c>
      <c r="C3388" s="27">
        <v>1185732</v>
      </c>
      <c r="D3388" s="28">
        <v>44543</v>
      </c>
      <c r="E3388" s="27" t="s">
        <v>22</v>
      </c>
      <c r="F3388" s="27" t="s">
        <v>122</v>
      </c>
      <c r="G3388" s="27" t="s">
        <v>123</v>
      </c>
      <c r="H3388" s="27" t="s">
        <v>28</v>
      </c>
      <c r="I3388" s="29">
        <v>0.65</v>
      </c>
      <c r="J3388" s="30">
        <v>3250</v>
      </c>
      <c r="K3388" s="31">
        <f t="shared" si="26"/>
        <v>2112.5</v>
      </c>
      <c r="L3388" s="31">
        <f t="shared" si="27"/>
        <v>633.75</v>
      </c>
      <c r="M3388" s="32">
        <v>0.3</v>
      </c>
      <c r="O3388" s="37"/>
      <c r="P3388" s="35"/>
      <c r="Q3388" s="33"/>
      <c r="R3388" s="34"/>
    </row>
    <row r="3389" spans="1:18" ht="15.75" customHeight="1">
      <c r="A3389" s="22"/>
      <c r="B3389" s="27" t="s">
        <v>21</v>
      </c>
      <c r="C3389" s="27">
        <v>1185732</v>
      </c>
      <c r="D3389" s="28">
        <v>44543</v>
      </c>
      <c r="E3389" s="27" t="s">
        <v>22</v>
      </c>
      <c r="F3389" s="27" t="s">
        <v>122</v>
      </c>
      <c r="G3389" s="27" t="s">
        <v>123</v>
      </c>
      <c r="H3389" s="27" t="s">
        <v>29</v>
      </c>
      <c r="I3389" s="29">
        <v>0.7</v>
      </c>
      <c r="J3389" s="30">
        <v>4250</v>
      </c>
      <c r="K3389" s="31">
        <f t="shared" si="26"/>
        <v>2975</v>
      </c>
      <c r="L3389" s="31">
        <f t="shared" si="27"/>
        <v>1190</v>
      </c>
      <c r="M3389" s="32">
        <v>0.4</v>
      </c>
      <c r="O3389" s="37"/>
      <c r="P3389" s="35"/>
      <c r="Q3389" s="33"/>
      <c r="R3389" s="34"/>
    </row>
    <row r="3390" spans="1:18" ht="15.75" customHeight="1">
      <c r="A3390" s="22" t="s">
        <v>46</v>
      </c>
      <c r="B3390" s="27" t="s">
        <v>21</v>
      </c>
      <c r="C3390" s="27">
        <v>1185732</v>
      </c>
      <c r="D3390" s="28">
        <v>44206</v>
      </c>
      <c r="E3390" s="27" t="s">
        <v>22</v>
      </c>
      <c r="F3390" s="27" t="s">
        <v>124</v>
      </c>
      <c r="G3390" s="27" t="s">
        <v>125</v>
      </c>
      <c r="H3390" s="27" t="s">
        <v>24</v>
      </c>
      <c r="I3390" s="29">
        <v>0.35000000000000003</v>
      </c>
      <c r="J3390" s="30">
        <v>4750</v>
      </c>
      <c r="K3390" s="31">
        <f t="shared" si="26"/>
        <v>1662.5000000000002</v>
      </c>
      <c r="L3390" s="31">
        <f t="shared" si="27"/>
        <v>581.875</v>
      </c>
      <c r="M3390" s="32">
        <v>0.35</v>
      </c>
      <c r="O3390" s="37"/>
      <c r="P3390" s="35"/>
      <c r="Q3390" s="33"/>
      <c r="R3390" s="34"/>
    </row>
    <row r="3391" spans="1:18" ht="15.75" customHeight="1">
      <c r="A3391" s="22"/>
      <c r="B3391" s="27" t="s">
        <v>21</v>
      </c>
      <c r="C3391" s="27">
        <v>1185732</v>
      </c>
      <c r="D3391" s="28">
        <v>44206</v>
      </c>
      <c r="E3391" s="27" t="s">
        <v>22</v>
      </c>
      <c r="F3391" s="27" t="s">
        <v>124</v>
      </c>
      <c r="G3391" s="27" t="s">
        <v>125</v>
      </c>
      <c r="H3391" s="27" t="s">
        <v>25</v>
      </c>
      <c r="I3391" s="29">
        <v>0.35000000000000003</v>
      </c>
      <c r="J3391" s="30">
        <v>2750</v>
      </c>
      <c r="K3391" s="31">
        <f t="shared" si="26"/>
        <v>962.50000000000011</v>
      </c>
      <c r="L3391" s="31">
        <f t="shared" si="27"/>
        <v>336.875</v>
      </c>
      <c r="M3391" s="32">
        <v>0.35</v>
      </c>
      <c r="O3391" s="37"/>
      <c r="P3391" s="35"/>
      <c r="Q3391" s="33"/>
      <c r="R3391" s="34"/>
    </row>
    <row r="3392" spans="1:18" ht="15.75" customHeight="1">
      <c r="A3392" s="22"/>
      <c r="B3392" s="27" t="s">
        <v>21</v>
      </c>
      <c r="C3392" s="27">
        <v>1185732</v>
      </c>
      <c r="D3392" s="28">
        <v>44206</v>
      </c>
      <c r="E3392" s="27" t="s">
        <v>22</v>
      </c>
      <c r="F3392" s="27" t="s">
        <v>124</v>
      </c>
      <c r="G3392" s="27" t="s">
        <v>125</v>
      </c>
      <c r="H3392" s="27" t="s">
        <v>26</v>
      </c>
      <c r="I3392" s="29">
        <v>0.25000000000000006</v>
      </c>
      <c r="J3392" s="30">
        <v>2750</v>
      </c>
      <c r="K3392" s="31">
        <f t="shared" si="26"/>
        <v>687.50000000000011</v>
      </c>
      <c r="L3392" s="31">
        <f t="shared" si="27"/>
        <v>275.00000000000006</v>
      </c>
      <c r="M3392" s="32">
        <v>0.4</v>
      </c>
      <c r="O3392" s="37"/>
      <c r="P3392" s="35"/>
      <c r="Q3392" s="33"/>
      <c r="R3392" s="34"/>
    </row>
    <row r="3393" spans="1:18" ht="15.75" customHeight="1">
      <c r="A3393" s="22"/>
      <c r="B3393" s="27" t="s">
        <v>21</v>
      </c>
      <c r="C3393" s="27">
        <v>1185732</v>
      </c>
      <c r="D3393" s="28">
        <v>44206</v>
      </c>
      <c r="E3393" s="27" t="s">
        <v>22</v>
      </c>
      <c r="F3393" s="27" t="s">
        <v>124</v>
      </c>
      <c r="G3393" s="27" t="s">
        <v>125</v>
      </c>
      <c r="H3393" s="27" t="s">
        <v>27</v>
      </c>
      <c r="I3393" s="29">
        <v>0.3</v>
      </c>
      <c r="J3393" s="30">
        <v>1250</v>
      </c>
      <c r="K3393" s="31">
        <f t="shared" si="26"/>
        <v>375</v>
      </c>
      <c r="L3393" s="31">
        <f t="shared" si="27"/>
        <v>150</v>
      </c>
      <c r="M3393" s="32">
        <v>0.4</v>
      </c>
      <c r="O3393" s="37"/>
      <c r="P3393" s="35"/>
      <c r="Q3393" s="33"/>
      <c r="R3393" s="34"/>
    </row>
    <row r="3394" spans="1:18" ht="15.75" customHeight="1">
      <c r="A3394" s="22"/>
      <c r="B3394" s="27" t="s">
        <v>21</v>
      </c>
      <c r="C3394" s="27">
        <v>1185732</v>
      </c>
      <c r="D3394" s="28">
        <v>44206</v>
      </c>
      <c r="E3394" s="27" t="s">
        <v>22</v>
      </c>
      <c r="F3394" s="27" t="s">
        <v>124</v>
      </c>
      <c r="G3394" s="27" t="s">
        <v>125</v>
      </c>
      <c r="H3394" s="27" t="s">
        <v>28</v>
      </c>
      <c r="I3394" s="29">
        <v>0.45</v>
      </c>
      <c r="J3394" s="30">
        <v>1750</v>
      </c>
      <c r="K3394" s="31">
        <f t="shared" si="26"/>
        <v>787.5</v>
      </c>
      <c r="L3394" s="31">
        <f t="shared" si="27"/>
        <v>236.25</v>
      </c>
      <c r="M3394" s="32">
        <v>0.3</v>
      </c>
      <c r="O3394" s="37"/>
      <c r="P3394" s="35"/>
      <c r="Q3394" s="33"/>
      <c r="R3394" s="34"/>
    </row>
    <row r="3395" spans="1:18" ht="15.75" customHeight="1">
      <c r="A3395" s="22"/>
      <c r="B3395" s="27" t="s">
        <v>21</v>
      </c>
      <c r="C3395" s="27">
        <v>1185732</v>
      </c>
      <c r="D3395" s="28">
        <v>44206</v>
      </c>
      <c r="E3395" s="27" t="s">
        <v>22</v>
      </c>
      <c r="F3395" s="27" t="s">
        <v>124</v>
      </c>
      <c r="G3395" s="27" t="s">
        <v>125</v>
      </c>
      <c r="H3395" s="27" t="s">
        <v>29</v>
      </c>
      <c r="I3395" s="29">
        <v>0.35000000000000003</v>
      </c>
      <c r="J3395" s="30">
        <v>2750</v>
      </c>
      <c r="K3395" s="31">
        <f t="shared" si="26"/>
        <v>962.50000000000011</v>
      </c>
      <c r="L3395" s="31">
        <f t="shared" si="27"/>
        <v>385.00000000000006</v>
      </c>
      <c r="M3395" s="32">
        <v>0.4</v>
      </c>
      <c r="O3395" s="37"/>
      <c r="P3395" s="35"/>
      <c r="Q3395" s="33"/>
      <c r="R3395" s="34"/>
    </row>
    <row r="3396" spans="1:18" ht="15.75" customHeight="1">
      <c r="A3396" s="22"/>
      <c r="B3396" s="27" t="s">
        <v>21</v>
      </c>
      <c r="C3396" s="27">
        <v>1185732</v>
      </c>
      <c r="D3396" s="28">
        <v>44235</v>
      </c>
      <c r="E3396" s="27" t="s">
        <v>22</v>
      </c>
      <c r="F3396" s="27" t="s">
        <v>124</v>
      </c>
      <c r="G3396" s="27" t="s">
        <v>125</v>
      </c>
      <c r="H3396" s="27" t="s">
        <v>24</v>
      </c>
      <c r="I3396" s="29">
        <v>0.35000000000000003</v>
      </c>
      <c r="J3396" s="30">
        <v>5250</v>
      </c>
      <c r="K3396" s="31">
        <f t="shared" si="26"/>
        <v>1837.5000000000002</v>
      </c>
      <c r="L3396" s="31">
        <f t="shared" si="27"/>
        <v>643.125</v>
      </c>
      <c r="M3396" s="32">
        <v>0.35</v>
      </c>
      <c r="O3396" s="37"/>
      <c r="P3396" s="35"/>
      <c r="Q3396" s="33"/>
      <c r="R3396" s="34"/>
    </row>
    <row r="3397" spans="1:18" ht="15.75" customHeight="1">
      <c r="A3397" s="22"/>
      <c r="B3397" s="27" t="s">
        <v>21</v>
      </c>
      <c r="C3397" s="27">
        <v>1185732</v>
      </c>
      <c r="D3397" s="28">
        <v>44235</v>
      </c>
      <c r="E3397" s="27" t="s">
        <v>22</v>
      </c>
      <c r="F3397" s="27" t="s">
        <v>124</v>
      </c>
      <c r="G3397" s="27" t="s">
        <v>125</v>
      </c>
      <c r="H3397" s="27" t="s">
        <v>25</v>
      </c>
      <c r="I3397" s="29">
        <v>0.35000000000000003</v>
      </c>
      <c r="J3397" s="30">
        <v>1750</v>
      </c>
      <c r="K3397" s="31">
        <f t="shared" si="26"/>
        <v>612.50000000000011</v>
      </c>
      <c r="L3397" s="31">
        <f t="shared" si="27"/>
        <v>214.37500000000003</v>
      </c>
      <c r="M3397" s="32">
        <v>0.35</v>
      </c>
      <c r="O3397" s="37"/>
      <c r="P3397" s="35"/>
      <c r="Q3397" s="33"/>
      <c r="R3397" s="34"/>
    </row>
    <row r="3398" spans="1:18" ht="15.75" customHeight="1">
      <c r="A3398" s="22"/>
      <c r="B3398" s="27" t="s">
        <v>21</v>
      </c>
      <c r="C3398" s="27">
        <v>1185732</v>
      </c>
      <c r="D3398" s="28">
        <v>44235</v>
      </c>
      <c r="E3398" s="27" t="s">
        <v>22</v>
      </c>
      <c r="F3398" s="27" t="s">
        <v>124</v>
      </c>
      <c r="G3398" s="27" t="s">
        <v>125</v>
      </c>
      <c r="H3398" s="27" t="s">
        <v>26</v>
      </c>
      <c r="I3398" s="29">
        <v>0.25000000000000006</v>
      </c>
      <c r="J3398" s="30">
        <v>2250</v>
      </c>
      <c r="K3398" s="31">
        <f t="shared" si="26"/>
        <v>562.50000000000011</v>
      </c>
      <c r="L3398" s="31">
        <f t="shared" si="27"/>
        <v>225.00000000000006</v>
      </c>
      <c r="M3398" s="32">
        <v>0.4</v>
      </c>
      <c r="O3398" s="37"/>
      <c r="P3398" s="35"/>
      <c r="Q3398" s="33"/>
      <c r="R3398" s="34"/>
    </row>
    <row r="3399" spans="1:18" ht="15.75" customHeight="1">
      <c r="A3399" s="22"/>
      <c r="B3399" s="27" t="s">
        <v>21</v>
      </c>
      <c r="C3399" s="27">
        <v>1185732</v>
      </c>
      <c r="D3399" s="28">
        <v>44235</v>
      </c>
      <c r="E3399" s="27" t="s">
        <v>22</v>
      </c>
      <c r="F3399" s="27" t="s">
        <v>124</v>
      </c>
      <c r="G3399" s="27" t="s">
        <v>125</v>
      </c>
      <c r="H3399" s="27" t="s">
        <v>27</v>
      </c>
      <c r="I3399" s="29">
        <v>0.3</v>
      </c>
      <c r="J3399" s="30">
        <v>1000</v>
      </c>
      <c r="K3399" s="31">
        <f t="shared" si="26"/>
        <v>300</v>
      </c>
      <c r="L3399" s="31">
        <f t="shared" si="27"/>
        <v>120</v>
      </c>
      <c r="M3399" s="32">
        <v>0.4</v>
      </c>
      <c r="O3399" s="37"/>
      <c r="P3399" s="35"/>
      <c r="Q3399" s="33"/>
      <c r="R3399" s="34"/>
    </row>
    <row r="3400" spans="1:18" ht="15.75" customHeight="1">
      <c r="A3400" s="22"/>
      <c r="B3400" s="27" t="s">
        <v>21</v>
      </c>
      <c r="C3400" s="27">
        <v>1185732</v>
      </c>
      <c r="D3400" s="28">
        <v>44235</v>
      </c>
      <c r="E3400" s="27" t="s">
        <v>22</v>
      </c>
      <c r="F3400" s="27" t="s">
        <v>124</v>
      </c>
      <c r="G3400" s="27" t="s">
        <v>125</v>
      </c>
      <c r="H3400" s="27" t="s">
        <v>28</v>
      </c>
      <c r="I3400" s="29">
        <v>0.45</v>
      </c>
      <c r="J3400" s="30">
        <v>1750</v>
      </c>
      <c r="K3400" s="31">
        <f t="shared" si="26"/>
        <v>787.5</v>
      </c>
      <c r="L3400" s="31">
        <f t="shared" si="27"/>
        <v>236.25</v>
      </c>
      <c r="M3400" s="32">
        <v>0.3</v>
      </c>
      <c r="O3400" s="37"/>
      <c r="P3400" s="35"/>
      <c r="Q3400" s="33"/>
      <c r="R3400" s="34"/>
    </row>
    <row r="3401" spans="1:18" ht="15.75" customHeight="1">
      <c r="A3401" s="22"/>
      <c r="B3401" s="27" t="s">
        <v>21</v>
      </c>
      <c r="C3401" s="27">
        <v>1185732</v>
      </c>
      <c r="D3401" s="28">
        <v>44235</v>
      </c>
      <c r="E3401" s="27" t="s">
        <v>22</v>
      </c>
      <c r="F3401" s="27" t="s">
        <v>124</v>
      </c>
      <c r="G3401" s="27" t="s">
        <v>125</v>
      </c>
      <c r="H3401" s="27" t="s">
        <v>29</v>
      </c>
      <c r="I3401" s="29">
        <v>0.35000000000000003</v>
      </c>
      <c r="J3401" s="30">
        <v>2750</v>
      </c>
      <c r="K3401" s="31">
        <f t="shared" si="26"/>
        <v>962.50000000000011</v>
      </c>
      <c r="L3401" s="31">
        <f t="shared" si="27"/>
        <v>385.00000000000006</v>
      </c>
      <c r="M3401" s="32">
        <v>0.4</v>
      </c>
      <c r="O3401" s="37"/>
      <c r="P3401" s="35"/>
      <c r="Q3401" s="33"/>
      <c r="R3401" s="34"/>
    </row>
    <row r="3402" spans="1:18" ht="15.75" customHeight="1">
      <c r="A3402" s="22"/>
      <c r="B3402" s="27" t="s">
        <v>21</v>
      </c>
      <c r="C3402" s="27">
        <v>1185732</v>
      </c>
      <c r="D3402" s="28">
        <v>44261</v>
      </c>
      <c r="E3402" s="27" t="s">
        <v>22</v>
      </c>
      <c r="F3402" s="27" t="s">
        <v>124</v>
      </c>
      <c r="G3402" s="27" t="s">
        <v>125</v>
      </c>
      <c r="H3402" s="27" t="s">
        <v>24</v>
      </c>
      <c r="I3402" s="29">
        <v>0.35000000000000003</v>
      </c>
      <c r="J3402" s="30">
        <v>4950</v>
      </c>
      <c r="K3402" s="31">
        <f t="shared" si="26"/>
        <v>1732.5000000000002</v>
      </c>
      <c r="L3402" s="31">
        <f t="shared" si="27"/>
        <v>606.375</v>
      </c>
      <c r="M3402" s="32">
        <v>0.35</v>
      </c>
      <c r="O3402" s="37"/>
      <c r="P3402" s="35"/>
      <c r="Q3402" s="33"/>
      <c r="R3402" s="34"/>
    </row>
    <row r="3403" spans="1:18" ht="15.75" customHeight="1">
      <c r="A3403" s="22"/>
      <c r="B3403" s="27" t="s">
        <v>21</v>
      </c>
      <c r="C3403" s="27">
        <v>1185732</v>
      </c>
      <c r="D3403" s="28">
        <v>44261</v>
      </c>
      <c r="E3403" s="27" t="s">
        <v>22</v>
      </c>
      <c r="F3403" s="27" t="s">
        <v>124</v>
      </c>
      <c r="G3403" s="27" t="s">
        <v>125</v>
      </c>
      <c r="H3403" s="27" t="s">
        <v>25</v>
      </c>
      <c r="I3403" s="29">
        <v>0.35000000000000003</v>
      </c>
      <c r="J3403" s="30">
        <v>2000</v>
      </c>
      <c r="K3403" s="31">
        <f t="shared" si="26"/>
        <v>700.00000000000011</v>
      </c>
      <c r="L3403" s="31">
        <f t="shared" si="27"/>
        <v>245.00000000000003</v>
      </c>
      <c r="M3403" s="32">
        <v>0.35</v>
      </c>
      <c r="O3403" s="37"/>
      <c r="P3403" s="35"/>
      <c r="Q3403" s="33"/>
      <c r="R3403" s="34"/>
    </row>
    <row r="3404" spans="1:18" ht="15.75" customHeight="1">
      <c r="A3404" s="22"/>
      <c r="B3404" s="27" t="s">
        <v>21</v>
      </c>
      <c r="C3404" s="27">
        <v>1185732</v>
      </c>
      <c r="D3404" s="28">
        <v>44261</v>
      </c>
      <c r="E3404" s="27" t="s">
        <v>22</v>
      </c>
      <c r="F3404" s="27" t="s">
        <v>124</v>
      </c>
      <c r="G3404" s="27" t="s">
        <v>125</v>
      </c>
      <c r="H3404" s="27" t="s">
        <v>26</v>
      </c>
      <c r="I3404" s="29">
        <v>0.25000000000000006</v>
      </c>
      <c r="J3404" s="30">
        <v>2250</v>
      </c>
      <c r="K3404" s="31">
        <f t="shared" si="26"/>
        <v>562.50000000000011</v>
      </c>
      <c r="L3404" s="31">
        <f t="shared" si="27"/>
        <v>225.00000000000006</v>
      </c>
      <c r="M3404" s="32">
        <v>0.4</v>
      </c>
      <c r="O3404" s="37"/>
      <c r="P3404" s="35"/>
      <c r="Q3404" s="33"/>
      <c r="R3404" s="34"/>
    </row>
    <row r="3405" spans="1:18" ht="15.75" customHeight="1">
      <c r="A3405" s="22"/>
      <c r="B3405" s="27" t="s">
        <v>21</v>
      </c>
      <c r="C3405" s="27">
        <v>1185732</v>
      </c>
      <c r="D3405" s="28">
        <v>44261</v>
      </c>
      <c r="E3405" s="27" t="s">
        <v>22</v>
      </c>
      <c r="F3405" s="27" t="s">
        <v>124</v>
      </c>
      <c r="G3405" s="27" t="s">
        <v>125</v>
      </c>
      <c r="H3405" s="27" t="s">
        <v>27</v>
      </c>
      <c r="I3405" s="29">
        <v>0.3</v>
      </c>
      <c r="J3405" s="30">
        <v>750</v>
      </c>
      <c r="K3405" s="31">
        <f t="shared" si="26"/>
        <v>225</v>
      </c>
      <c r="L3405" s="31">
        <f t="shared" si="27"/>
        <v>90</v>
      </c>
      <c r="M3405" s="32">
        <v>0.4</v>
      </c>
      <c r="O3405" s="37"/>
      <c r="P3405" s="35"/>
      <c r="Q3405" s="33"/>
      <c r="R3405" s="34"/>
    </row>
    <row r="3406" spans="1:18" ht="15.75" customHeight="1">
      <c r="A3406" s="22"/>
      <c r="B3406" s="27" t="s">
        <v>21</v>
      </c>
      <c r="C3406" s="27">
        <v>1185732</v>
      </c>
      <c r="D3406" s="28">
        <v>44261</v>
      </c>
      <c r="E3406" s="27" t="s">
        <v>22</v>
      </c>
      <c r="F3406" s="27" t="s">
        <v>124</v>
      </c>
      <c r="G3406" s="27" t="s">
        <v>125</v>
      </c>
      <c r="H3406" s="27" t="s">
        <v>28</v>
      </c>
      <c r="I3406" s="29">
        <v>0.45</v>
      </c>
      <c r="J3406" s="30">
        <v>1250</v>
      </c>
      <c r="K3406" s="31">
        <f t="shared" si="26"/>
        <v>562.5</v>
      </c>
      <c r="L3406" s="31">
        <f t="shared" si="27"/>
        <v>168.75</v>
      </c>
      <c r="M3406" s="32">
        <v>0.3</v>
      </c>
      <c r="O3406" s="37"/>
      <c r="P3406" s="35"/>
      <c r="Q3406" s="33"/>
      <c r="R3406" s="34"/>
    </row>
    <row r="3407" spans="1:18" ht="15.75" customHeight="1">
      <c r="A3407" s="22"/>
      <c r="B3407" s="27" t="s">
        <v>21</v>
      </c>
      <c r="C3407" s="27">
        <v>1185732</v>
      </c>
      <c r="D3407" s="28">
        <v>44261</v>
      </c>
      <c r="E3407" s="27" t="s">
        <v>22</v>
      </c>
      <c r="F3407" s="27" t="s">
        <v>124</v>
      </c>
      <c r="G3407" s="27" t="s">
        <v>125</v>
      </c>
      <c r="H3407" s="27" t="s">
        <v>29</v>
      </c>
      <c r="I3407" s="29">
        <v>0.35000000000000003</v>
      </c>
      <c r="J3407" s="30">
        <v>2250</v>
      </c>
      <c r="K3407" s="31">
        <f t="shared" si="26"/>
        <v>787.50000000000011</v>
      </c>
      <c r="L3407" s="31">
        <f t="shared" si="27"/>
        <v>315.00000000000006</v>
      </c>
      <c r="M3407" s="32">
        <v>0.4</v>
      </c>
      <c r="O3407" s="37"/>
      <c r="P3407" s="35"/>
      <c r="Q3407" s="33"/>
      <c r="R3407" s="34"/>
    </row>
    <row r="3408" spans="1:18" ht="15.75" customHeight="1">
      <c r="A3408" s="22"/>
      <c r="B3408" s="27" t="s">
        <v>21</v>
      </c>
      <c r="C3408" s="27">
        <v>1185732</v>
      </c>
      <c r="D3408" s="28">
        <v>44293</v>
      </c>
      <c r="E3408" s="27" t="s">
        <v>22</v>
      </c>
      <c r="F3408" s="27" t="s">
        <v>124</v>
      </c>
      <c r="G3408" s="27" t="s">
        <v>125</v>
      </c>
      <c r="H3408" s="27" t="s">
        <v>24</v>
      </c>
      <c r="I3408" s="29">
        <v>0.35000000000000003</v>
      </c>
      <c r="J3408" s="30">
        <v>4750</v>
      </c>
      <c r="K3408" s="31">
        <f t="shared" si="26"/>
        <v>1662.5000000000002</v>
      </c>
      <c r="L3408" s="31">
        <f t="shared" si="27"/>
        <v>581.875</v>
      </c>
      <c r="M3408" s="32">
        <v>0.35</v>
      </c>
      <c r="O3408" s="37"/>
      <c r="P3408" s="35"/>
      <c r="Q3408" s="33"/>
      <c r="R3408" s="34"/>
    </row>
    <row r="3409" spans="1:18" ht="15.75" customHeight="1">
      <c r="A3409" s="22"/>
      <c r="B3409" s="27" t="s">
        <v>21</v>
      </c>
      <c r="C3409" s="27">
        <v>1185732</v>
      </c>
      <c r="D3409" s="28">
        <v>44293</v>
      </c>
      <c r="E3409" s="27" t="s">
        <v>22</v>
      </c>
      <c r="F3409" s="27" t="s">
        <v>124</v>
      </c>
      <c r="G3409" s="27" t="s">
        <v>125</v>
      </c>
      <c r="H3409" s="27" t="s">
        <v>25</v>
      </c>
      <c r="I3409" s="29">
        <v>0.35000000000000003</v>
      </c>
      <c r="J3409" s="30">
        <v>1750</v>
      </c>
      <c r="K3409" s="31">
        <f t="shared" si="26"/>
        <v>612.50000000000011</v>
      </c>
      <c r="L3409" s="31">
        <f t="shared" si="27"/>
        <v>214.37500000000003</v>
      </c>
      <c r="M3409" s="32">
        <v>0.35</v>
      </c>
      <c r="O3409" s="37"/>
      <c r="P3409" s="35"/>
      <c r="Q3409" s="33"/>
      <c r="R3409" s="34"/>
    </row>
    <row r="3410" spans="1:18" ht="15.75" customHeight="1">
      <c r="A3410" s="22"/>
      <c r="B3410" s="27" t="s">
        <v>21</v>
      </c>
      <c r="C3410" s="27">
        <v>1185732</v>
      </c>
      <c r="D3410" s="28">
        <v>44293</v>
      </c>
      <c r="E3410" s="27" t="s">
        <v>22</v>
      </c>
      <c r="F3410" s="27" t="s">
        <v>124</v>
      </c>
      <c r="G3410" s="27" t="s">
        <v>125</v>
      </c>
      <c r="H3410" s="27" t="s">
        <v>26</v>
      </c>
      <c r="I3410" s="29">
        <v>0.25000000000000006</v>
      </c>
      <c r="J3410" s="30">
        <v>1750</v>
      </c>
      <c r="K3410" s="31">
        <f t="shared" si="26"/>
        <v>437.50000000000011</v>
      </c>
      <c r="L3410" s="31">
        <f t="shared" si="27"/>
        <v>175.00000000000006</v>
      </c>
      <c r="M3410" s="32">
        <v>0.4</v>
      </c>
      <c r="O3410" s="37"/>
      <c r="P3410" s="35"/>
      <c r="Q3410" s="33"/>
      <c r="R3410" s="34"/>
    </row>
    <row r="3411" spans="1:18" ht="15.75" customHeight="1">
      <c r="A3411" s="22"/>
      <c r="B3411" s="27" t="s">
        <v>21</v>
      </c>
      <c r="C3411" s="27">
        <v>1185732</v>
      </c>
      <c r="D3411" s="28">
        <v>44293</v>
      </c>
      <c r="E3411" s="27" t="s">
        <v>22</v>
      </c>
      <c r="F3411" s="27" t="s">
        <v>124</v>
      </c>
      <c r="G3411" s="27" t="s">
        <v>125</v>
      </c>
      <c r="H3411" s="27" t="s">
        <v>27</v>
      </c>
      <c r="I3411" s="29">
        <v>0.3</v>
      </c>
      <c r="J3411" s="30">
        <v>1000</v>
      </c>
      <c r="K3411" s="31">
        <f t="shared" si="26"/>
        <v>300</v>
      </c>
      <c r="L3411" s="31">
        <f t="shared" si="27"/>
        <v>120</v>
      </c>
      <c r="M3411" s="32">
        <v>0.4</v>
      </c>
      <c r="O3411" s="37"/>
      <c r="P3411" s="35"/>
      <c r="Q3411" s="33"/>
      <c r="R3411" s="34"/>
    </row>
    <row r="3412" spans="1:18" ht="15.75" customHeight="1">
      <c r="A3412" s="22"/>
      <c r="B3412" s="27" t="s">
        <v>21</v>
      </c>
      <c r="C3412" s="27">
        <v>1185732</v>
      </c>
      <c r="D3412" s="28">
        <v>44293</v>
      </c>
      <c r="E3412" s="27" t="s">
        <v>22</v>
      </c>
      <c r="F3412" s="27" t="s">
        <v>124</v>
      </c>
      <c r="G3412" s="27" t="s">
        <v>125</v>
      </c>
      <c r="H3412" s="27" t="s">
        <v>28</v>
      </c>
      <c r="I3412" s="29">
        <v>0.45</v>
      </c>
      <c r="J3412" s="30">
        <v>1000</v>
      </c>
      <c r="K3412" s="31">
        <f t="shared" si="26"/>
        <v>450</v>
      </c>
      <c r="L3412" s="31">
        <f t="shared" si="27"/>
        <v>135</v>
      </c>
      <c r="M3412" s="32">
        <v>0.3</v>
      </c>
      <c r="O3412" s="37"/>
      <c r="P3412" s="35"/>
      <c r="Q3412" s="33"/>
      <c r="R3412" s="34"/>
    </row>
    <row r="3413" spans="1:18" ht="15.75" customHeight="1">
      <c r="A3413" s="22"/>
      <c r="B3413" s="27" t="s">
        <v>21</v>
      </c>
      <c r="C3413" s="27">
        <v>1185732</v>
      </c>
      <c r="D3413" s="28">
        <v>44293</v>
      </c>
      <c r="E3413" s="27" t="s">
        <v>22</v>
      </c>
      <c r="F3413" s="27" t="s">
        <v>124</v>
      </c>
      <c r="G3413" s="27" t="s">
        <v>125</v>
      </c>
      <c r="H3413" s="27" t="s">
        <v>29</v>
      </c>
      <c r="I3413" s="29">
        <v>0.35000000000000003</v>
      </c>
      <c r="J3413" s="30">
        <v>2500</v>
      </c>
      <c r="K3413" s="31">
        <f t="shared" si="26"/>
        <v>875.00000000000011</v>
      </c>
      <c r="L3413" s="31">
        <f t="shared" si="27"/>
        <v>350.00000000000006</v>
      </c>
      <c r="M3413" s="32">
        <v>0.4</v>
      </c>
      <c r="O3413" s="37"/>
      <c r="P3413" s="35"/>
      <c r="Q3413" s="33"/>
      <c r="R3413" s="34"/>
    </row>
    <row r="3414" spans="1:18" ht="15.75" customHeight="1">
      <c r="A3414" s="22"/>
      <c r="B3414" s="27" t="s">
        <v>21</v>
      </c>
      <c r="C3414" s="27">
        <v>1185732</v>
      </c>
      <c r="D3414" s="28">
        <v>44322</v>
      </c>
      <c r="E3414" s="27" t="s">
        <v>22</v>
      </c>
      <c r="F3414" s="27" t="s">
        <v>124</v>
      </c>
      <c r="G3414" s="27" t="s">
        <v>125</v>
      </c>
      <c r="H3414" s="27" t="s">
        <v>24</v>
      </c>
      <c r="I3414" s="29">
        <v>0.49999999999999994</v>
      </c>
      <c r="J3414" s="30">
        <v>5200</v>
      </c>
      <c r="K3414" s="31">
        <f t="shared" si="26"/>
        <v>2599.9999999999995</v>
      </c>
      <c r="L3414" s="31">
        <f t="shared" si="27"/>
        <v>909.99999999999977</v>
      </c>
      <c r="M3414" s="32">
        <v>0.35</v>
      </c>
      <c r="O3414" s="37"/>
      <c r="P3414" s="35"/>
      <c r="Q3414" s="33"/>
      <c r="R3414" s="34"/>
    </row>
    <row r="3415" spans="1:18" ht="15.75" customHeight="1">
      <c r="A3415" s="22"/>
      <c r="B3415" s="27" t="s">
        <v>21</v>
      </c>
      <c r="C3415" s="27">
        <v>1185732</v>
      </c>
      <c r="D3415" s="28">
        <v>44322</v>
      </c>
      <c r="E3415" s="27" t="s">
        <v>22</v>
      </c>
      <c r="F3415" s="27" t="s">
        <v>124</v>
      </c>
      <c r="G3415" s="27" t="s">
        <v>125</v>
      </c>
      <c r="H3415" s="27" t="s">
        <v>25</v>
      </c>
      <c r="I3415" s="29">
        <v>0.45</v>
      </c>
      <c r="J3415" s="30">
        <v>2250</v>
      </c>
      <c r="K3415" s="31">
        <f t="shared" si="26"/>
        <v>1012.5</v>
      </c>
      <c r="L3415" s="31">
        <f t="shared" si="27"/>
        <v>354.375</v>
      </c>
      <c r="M3415" s="32">
        <v>0.35</v>
      </c>
      <c r="O3415" s="37"/>
      <c r="P3415" s="35"/>
      <c r="Q3415" s="33"/>
      <c r="R3415" s="34"/>
    </row>
    <row r="3416" spans="1:18" ht="15.75" customHeight="1">
      <c r="A3416" s="22"/>
      <c r="B3416" s="27" t="s">
        <v>21</v>
      </c>
      <c r="C3416" s="27">
        <v>1185732</v>
      </c>
      <c r="D3416" s="28">
        <v>44322</v>
      </c>
      <c r="E3416" s="27" t="s">
        <v>22</v>
      </c>
      <c r="F3416" s="27" t="s">
        <v>124</v>
      </c>
      <c r="G3416" s="27" t="s">
        <v>125</v>
      </c>
      <c r="H3416" s="27" t="s">
        <v>26</v>
      </c>
      <c r="I3416" s="29">
        <v>0.4</v>
      </c>
      <c r="J3416" s="30">
        <v>2500</v>
      </c>
      <c r="K3416" s="31">
        <f t="shared" si="26"/>
        <v>1000</v>
      </c>
      <c r="L3416" s="31">
        <f t="shared" si="27"/>
        <v>400</v>
      </c>
      <c r="M3416" s="32">
        <v>0.4</v>
      </c>
      <c r="O3416" s="37"/>
      <c r="P3416" s="35"/>
      <c r="Q3416" s="33"/>
      <c r="R3416" s="34"/>
    </row>
    <row r="3417" spans="1:18" ht="15.75" customHeight="1">
      <c r="A3417" s="22"/>
      <c r="B3417" s="27" t="s">
        <v>21</v>
      </c>
      <c r="C3417" s="27">
        <v>1185732</v>
      </c>
      <c r="D3417" s="28">
        <v>44322</v>
      </c>
      <c r="E3417" s="27" t="s">
        <v>22</v>
      </c>
      <c r="F3417" s="27" t="s">
        <v>124</v>
      </c>
      <c r="G3417" s="27" t="s">
        <v>125</v>
      </c>
      <c r="H3417" s="27" t="s">
        <v>27</v>
      </c>
      <c r="I3417" s="29">
        <v>0.4</v>
      </c>
      <c r="J3417" s="30">
        <v>2000</v>
      </c>
      <c r="K3417" s="31">
        <f t="shared" si="26"/>
        <v>800</v>
      </c>
      <c r="L3417" s="31">
        <f t="shared" si="27"/>
        <v>320</v>
      </c>
      <c r="M3417" s="32">
        <v>0.4</v>
      </c>
      <c r="O3417" s="37"/>
      <c r="P3417" s="35"/>
      <c r="Q3417" s="33"/>
      <c r="R3417" s="34"/>
    </row>
    <row r="3418" spans="1:18" ht="15.75" customHeight="1">
      <c r="A3418" s="22"/>
      <c r="B3418" s="27" t="s">
        <v>21</v>
      </c>
      <c r="C3418" s="27">
        <v>1185732</v>
      </c>
      <c r="D3418" s="28">
        <v>44322</v>
      </c>
      <c r="E3418" s="27" t="s">
        <v>22</v>
      </c>
      <c r="F3418" s="27" t="s">
        <v>124</v>
      </c>
      <c r="G3418" s="27" t="s">
        <v>125</v>
      </c>
      <c r="H3418" s="27" t="s">
        <v>28</v>
      </c>
      <c r="I3418" s="29">
        <v>0.49999999999999994</v>
      </c>
      <c r="J3418" s="30">
        <v>2250</v>
      </c>
      <c r="K3418" s="31">
        <f t="shared" si="26"/>
        <v>1124.9999999999998</v>
      </c>
      <c r="L3418" s="31">
        <f t="shared" si="27"/>
        <v>337.49999999999994</v>
      </c>
      <c r="M3418" s="32">
        <v>0.3</v>
      </c>
      <c r="O3418" s="37"/>
      <c r="P3418" s="35"/>
      <c r="Q3418" s="33"/>
      <c r="R3418" s="34"/>
    </row>
    <row r="3419" spans="1:18" ht="15.75" customHeight="1">
      <c r="A3419" s="22"/>
      <c r="B3419" s="27" t="s">
        <v>21</v>
      </c>
      <c r="C3419" s="27">
        <v>1185732</v>
      </c>
      <c r="D3419" s="28">
        <v>44322</v>
      </c>
      <c r="E3419" s="27" t="s">
        <v>22</v>
      </c>
      <c r="F3419" s="27" t="s">
        <v>124</v>
      </c>
      <c r="G3419" s="27" t="s">
        <v>125</v>
      </c>
      <c r="H3419" s="27" t="s">
        <v>29</v>
      </c>
      <c r="I3419" s="29">
        <v>0.54999999999999993</v>
      </c>
      <c r="J3419" s="30">
        <v>3500</v>
      </c>
      <c r="K3419" s="31">
        <f t="shared" si="26"/>
        <v>1924.9999999999998</v>
      </c>
      <c r="L3419" s="31">
        <f t="shared" si="27"/>
        <v>770</v>
      </c>
      <c r="M3419" s="32">
        <v>0.4</v>
      </c>
      <c r="O3419" s="37"/>
      <c r="P3419" s="35"/>
      <c r="Q3419" s="33"/>
      <c r="R3419" s="34"/>
    </row>
    <row r="3420" spans="1:18" ht="15.75" customHeight="1">
      <c r="A3420" s="22"/>
      <c r="B3420" s="27" t="s">
        <v>21</v>
      </c>
      <c r="C3420" s="27">
        <v>1185732</v>
      </c>
      <c r="D3420" s="28">
        <v>44355</v>
      </c>
      <c r="E3420" s="27" t="s">
        <v>22</v>
      </c>
      <c r="F3420" s="27" t="s">
        <v>124</v>
      </c>
      <c r="G3420" s="27" t="s">
        <v>125</v>
      </c>
      <c r="H3420" s="27" t="s">
        <v>24</v>
      </c>
      <c r="I3420" s="29">
        <v>0.49999999999999994</v>
      </c>
      <c r="J3420" s="30">
        <v>6000</v>
      </c>
      <c r="K3420" s="31">
        <f t="shared" si="26"/>
        <v>2999.9999999999995</v>
      </c>
      <c r="L3420" s="31">
        <f t="shared" si="27"/>
        <v>1049.9999999999998</v>
      </c>
      <c r="M3420" s="32">
        <v>0.35</v>
      </c>
      <c r="O3420" s="37"/>
      <c r="P3420" s="35"/>
      <c r="Q3420" s="33"/>
      <c r="R3420" s="34"/>
    </row>
    <row r="3421" spans="1:18" ht="15.75" customHeight="1">
      <c r="A3421" s="22"/>
      <c r="B3421" s="27" t="s">
        <v>21</v>
      </c>
      <c r="C3421" s="27">
        <v>1185732</v>
      </c>
      <c r="D3421" s="28">
        <v>44355</v>
      </c>
      <c r="E3421" s="27" t="s">
        <v>22</v>
      </c>
      <c r="F3421" s="27" t="s">
        <v>124</v>
      </c>
      <c r="G3421" s="27" t="s">
        <v>125</v>
      </c>
      <c r="H3421" s="27" t="s">
        <v>25</v>
      </c>
      <c r="I3421" s="29">
        <v>0.45</v>
      </c>
      <c r="J3421" s="30">
        <v>3500</v>
      </c>
      <c r="K3421" s="31">
        <f t="shared" si="26"/>
        <v>1575</v>
      </c>
      <c r="L3421" s="31">
        <f t="shared" si="27"/>
        <v>551.25</v>
      </c>
      <c r="M3421" s="32">
        <v>0.35</v>
      </c>
      <c r="O3421" s="37"/>
      <c r="P3421" s="35"/>
      <c r="Q3421" s="33"/>
      <c r="R3421" s="34"/>
    </row>
    <row r="3422" spans="1:18" ht="15.75" customHeight="1">
      <c r="A3422" s="22"/>
      <c r="B3422" s="27" t="s">
        <v>21</v>
      </c>
      <c r="C3422" s="27">
        <v>1185732</v>
      </c>
      <c r="D3422" s="28">
        <v>44355</v>
      </c>
      <c r="E3422" s="27" t="s">
        <v>22</v>
      </c>
      <c r="F3422" s="27" t="s">
        <v>124</v>
      </c>
      <c r="G3422" s="27" t="s">
        <v>125</v>
      </c>
      <c r="H3422" s="27" t="s">
        <v>26</v>
      </c>
      <c r="I3422" s="29">
        <v>0.4</v>
      </c>
      <c r="J3422" s="30">
        <v>2750</v>
      </c>
      <c r="K3422" s="31">
        <f t="shared" si="26"/>
        <v>1100</v>
      </c>
      <c r="L3422" s="31">
        <f t="shared" si="27"/>
        <v>440</v>
      </c>
      <c r="M3422" s="32">
        <v>0.4</v>
      </c>
      <c r="O3422" s="37"/>
      <c r="P3422" s="35"/>
      <c r="Q3422" s="33"/>
      <c r="R3422" s="34"/>
    </row>
    <row r="3423" spans="1:18" ht="15.75" customHeight="1">
      <c r="A3423" s="22"/>
      <c r="B3423" s="27" t="s">
        <v>21</v>
      </c>
      <c r="C3423" s="27">
        <v>1185732</v>
      </c>
      <c r="D3423" s="28">
        <v>44355</v>
      </c>
      <c r="E3423" s="27" t="s">
        <v>22</v>
      </c>
      <c r="F3423" s="27" t="s">
        <v>124</v>
      </c>
      <c r="G3423" s="27" t="s">
        <v>125</v>
      </c>
      <c r="H3423" s="27" t="s">
        <v>27</v>
      </c>
      <c r="I3423" s="29">
        <v>0.4</v>
      </c>
      <c r="J3423" s="30">
        <v>2500</v>
      </c>
      <c r="K3423" s="31">
        <f t="shared" si="26"/>
        <v>1000</v>
      </c>
      <c r="L3423" s="31">
        <f t="shared" si="27"/>
        <v>400</v>
      </c>
      <c r="M3423" s="32">
        <v>0.4</v>
      </c>
      <c r="O3423" s="37"/>
      <c r="P3423" s="35"/>
      <c r="Q3423" s="33"/>
      <c r="R3423" s="34"/>
    </row>
    <row r="3424" spans="1:18" ht="15.75" customHeight="1">
      <c r="A3424" s="22"/>
      <c r="B3424" s="27" t="s">
        <v>21</v>
      </c>
      <c r="C3424" s="27">
        <v>1185732</v>
      </c>
      <c r="D3424" s="28">
        <v>44355</v>
      </c>
      <c r="E3424" s="27" t="s">
        <v>22</v>
      </c>
      <c r="F3424" s="27" t="s">
        <v>124</v>
      </c>
      <c r="G3424" s="27" t="s">
        <v>125</v>
      </c>
      <c r="H3424" s="27" t="s">
        <v>28</v>
      </c>
      <c r="I3424" s="29">
        <v>0.49999999999999994</v>
      </c>
      <c r="J3424" s="30">
        <v>2500</v>
      </c>
      <c r="K3424" s="31">
        <f t="shared" si="26"/>
        <v>1249.9999999999998</v>
      </c>
      <c r="L3424" s="31">
        <f t="shared" si="27"/>
        <v>374.99999999999994</v>
      </c>
      <c r="M3424" s="32">
        <v>0.3</v>
      </c>
      <c r="O3424" s="37"/>
      <c r="P3424" s="35"/>
      <c r="Q3424" s="33"/>
      <c r="R3424" s="34"/>
    </row>
    <row r="3425" spans="1:18" ht="15.75" customHeight="1">
      <c r="A3425" s="22"/>
      <c r="B3425" s="27" t="s">
        <v>21</v>
      </c>
      <c r="C3425" s="27">
        <v>1185732</v>
      </c>
      <c r="D3425" s="28">
        <v>44355</v>
      </c>
      <c r="E3425" s="27" t="s">
        <v>22</v>
      </c>
      <c r="F3425" s="27" t="s">
        <v>124</v>
      </c>
      <c r="G3425" s="27" t="s">
        <v>125</v>
      </c>
      <c r="H3425" s="27" t="s">
        <v>29</v>
      </c>
      <c r="I3425" s="29">
        <v>0.54999999999999993</v>
      </c>
      <c r="J3425" s="30">
        <v>4000</v>
      </c>
      <c r="K3425" s="31">
        <f t="shared" si="26"/>
        <v>2199.9999999999995</v>
      </c>
      <c r="L3425" s="31">
        <f t="shared" si="27"/>
        <v>879.99999999999989</v>
      </c>
      <c r="M3425" s="32">
        <v>0.4</v>
      </c>
      <c r="O3425" s="37"/>
      <c r="P3425" s="35"/>
      <c r="Q3425" s="33"/>
      <c r="R3425" s="34"/>
    </row>
    <row r="3426" spans="1:18" ht="15.75" customHeight="1">
      <c r="A3426" s="22"/>
      <c r="B3426" s="27" t="s">
        <v>21</v>
      </c>
      <c r="C3426" s="27">
        <v>1185732</v>
      </c>
      <c r="D3426" s="28">
        <v>44383</v>
      </c>
      <c r="E3426" s="27" t="s">
        <v>22</v>
      </c>
      <c r="F3426" s="27" t="s">
        <v>124</v>
      </c>
      <c r="G3426" s="27" t="s">
        <v>125</v>
      </c>
      <c r="H3426" s="27" t="s">
        <v>24</v>
      </c>
      <c r="I3426" s="29">
        <v>0.49999999999999994</v>
      </c>
      <c r="J3426" s="30">
        <v>6250</v>
      </c>
      <c r="K3426" s="31">
        <f t="shared" si="26"/>
        <v>3124.9999999999995</v>
      </c>
      <c r="L3426" s="31">
        <f t="shared" si="27"/>
        <v>1093.7499999999998</v>
      </c>
      <c r="M3426" s="32">
        <v>0.35</v>
      </c>
      <c r="O3426" s="37"/>
      <c r="P3426" s="35"/>
      <c r="Q3426" s="33"/>
      <c r="R3426" s="34"/>
    </row>
    <row r="3427" spans="1:18" ht="15.75" customHeight="1">
      <c r="A3427" s="22"/>
      <c r="B3427" s="27" t="s">
        <v>21</v>
      </c>
      <c r="C3427" s="27">
        <v>1185732</v>
      </c>
      <c r="D3427" s="28">
        <v>44383</v>
      </c>
      <c r="E3427" s="27" t="s">
        <v>22</v>
      </c>
      <c r="F3427" s="27" t="s">
        <v>124</v>
      </c>
      <c r="G3427" s="27" t="s">
        <v>125</v>
      </c>
      <c r="H3427" s="27" t="s">
        <v>25</v>
      </c>
      <c r="I3427" s="29">
        <v>0.45</v>
      </c>
      <c r="J3427" s="30">
        <v>3750</v>
      </c>
      <c r="K3427" s="31">
        <f t="shared" si="26"/>
        <v>1687.5</v>
      </c>
      <c r="L3427" s="31">
        <f t="shared" si="27"/>
        <v>590.625</v>
      </c>
      <c r="M3427" s="32">
        <v>0.35</v>
      </c>
      <c r="O3427" s="37"/>
      <c r="P3427" s="35"/>
      <c r="Q3427" s="33"/>
      <c r="R3427" s="34"/>
    </row>
    <row r="3428" spans="1:18" ht="15.75" customHeight="1">
      <c r="A3428" s="22"/>
      <c r="B3428" s="27" t="s">
        <v>21</v>
      </c>
      <c r="C3428" s="27">
        <v>1185732</v>
      </c>
      <c r="D3428" s="28">
        <v>44383</v>
      </c>
      <c r="E3428" s="27" t="s">
        <v>22</v>
      </c>
      <c r="F3428" s="27" t="s">
        <v>124</v>
      </c>
      <c r="G3428" s="27" t="s">
        <v>125</v>
      </c>
      <c r="H3428" s="27" t="s">
        <v>26</v>
      </c>
      <c r="I3428" s="29">
        <v>0.4</v>
      </c>
      <c r="J3428" s="30">
        <v>3000</v>
      </c>
      <c r="K3428" s="31">
        <f t="shared" si="26"/>
        <v>1200</v>
      </c>
      <c r="L3428" s="31">
        <f t="shared" si="27"/>
        <v>480</v>
      </c>
      <c r="M3428" s="32">
        <v>0.4</v>
      </c>
      <c r="O3428" s="37"/>
      <c r="P3428" s="35"/>
      <c r="Q3428" s="33"/>
      <c r="R3428" s="34"/>
    </row>
    <row r="3429" spans="1:18" ht="15.75" customHeight="1">
      <c r="A3429" s="22"/>
      <c r="B3429" s="27" t="s">
        <v>21</v>
      </c>
      <c r="C3429" s="27">
        <v>1185732</v>
      </c>
      <c r="D3429" s="28">
        <v>44383</v>
      </c>
      <c r="E3429" s="27" t="s">
        <v>22</v>
      </c>
      <c r="F3429" s="27" t="s">
        <v>124</v>
      </c>
      <c r="G3429" s="27" t="s">
        <v>125</v>
      </c>
      <c r="H3429" s="27" t="s">
        <v>27</v>
      </c>
      <c r="I3429" s="29">
        <v>0.4</v>
      </c>
      <c r="J3429" s="30">
        <v>2500</v>
      </c>
      <c r="K3429" s="31">
        <f t="shared" si="26"/>
        <v>1000</v>
      </c>
      <c r="L3429" s="31">
        <f t="shared" si="27"/>
        <v>400</v>
      </c>
      <c r="M3429" s="32">
        <v>0.4</v>
      </c>
      <c r="O3429" s="37"/>
      <c r="P3429" s="35"/>
      <c r="Q3429" s="33"/>
      <c r="R3429" s="34"/>
    </row>
    <row r="3430" spans="1:18" ht="15.75" customHeight="1">
      <c r="A3430" s="22"/>
      <c r="B3430" s="27" t="s">
        <v>21</v>
      </c>
      <c r="C3430" s="27">
        <v>1185732</v>
      </c>
      <c r="D3430" s="28">
        <v>44383</v>
      </c>
      <c r="E3430" s="27" t="s">
        <v>22</v>
      </c>
      <c r="F3430" s="27" t="s">
        <v>124</v>
      </c>
      <c r="G3430" s="27" t="s">
        <v>125</v>
      </c>
      <c r="H3430" s="27" t="s">
        <v>28</v>
      </c>
      <c r="I3430" s="29">
        <v>0.49999999999999994</v>
      </c>
      <c r="J3430" s="30">
        <v>2750</v>
      </c>
      <c r="K3430" s="31">
        <f t="shared" si="26"/>
        <v>1374.9999999999998</v>
      </c>
      <c r="L3430" s="31">
        <f t="shared" si="27"/>
        <v>412.49999999999994</v>
      </c>
      <c r="M3430" s="32">
        <v>0.3</v>
      </c>
      <c r="O3430" s="37"/>
      <c r="P3430" s="35"/>
      <c r="Q3430" s="33"/>
      <c r="R3430" s="34"/>
    </row>
    <row r="3431" spans="1:18" ht="15.75" customHeight="1">
      <c r="A3431" s="22"/>
      <c r="B3431" s="27" t="s">
        <v>21</v>
      </c>
      <c r="C3431" s="27">
        <v>1185732</v>
      </c>
      <c r="D3431" s="28">
        <v>44383</v>
      </c>
      <c r="E3431" s="27" t="s">
        <v>22</v>
      </c>
      <c r="F3431" s="27" t="s">
        <v>124</v>
      </c>
      <c r="G3431" s="27" t="s">
        <v>125</v>
      </c>
      <c r="H3431" s="27" t="s">
        <v>29</v>
      </c>
      <c r="I3431" s="29">
        <v>0.54999999999999993</v>
      </c>
      <c r="J3431" s="30">
        <v>4500</v>
      </c>
      <c r="K3431" s="31">
        <f t="shared" si="26"/>
        <v>2474.9999999999995</v>
      </c>
      <c r="L3431" s="31">
        <f t="shared" si="27"/>
        <v>989.99999999999989</v>
      </c>
      <c r="M3431" s="32">
        <v>0.4</v>
      </c>
      <c r="O3431" s="37"/>
      <c r="P3431" s="35"/>
      <c r="Q3431" s="33"/>
      <c r="R3431" s="34"/>
    </row>
    <row r="3432" spans="1:18" ht="15.75" customHeight="1">
      <c r="A3432" s="22"/>
      <c r="B3432" s="27" t="s">
        <v>21</v>
      </c>
      <c r="C3432" s="27">
        <v>1185732</v>
      </c>
      <c r="D3432" s="28">
        <v>44415</v>
      </c>
      <c r="E3432" s="27" t="s">
        <v>22</v>
      </c>
      <c r="F3432" s="27" t="s">
        <v>124</v>
      </c>
      <c r="G3432" s="27" t="s">
        <v>125</v>
      </c>
      <c r="H3432" s="27" t="s">
        <v>24</v>
      </c>
      <c r="I3432" s="29">
        <v>0.49999999999999994</v>
      </c>
      <c r="J3432" s="30">
        <v>6000</v>
      </c>
      <c r="K3432" s="31">
        <f t="shared" si="26"/>
        <v>2999.9999999999995</v>
      </c>
      <c r="L3432" s="31">
        <f t="shared" si="27"/>
        <v>1049.9999999999998</v>
      </c>
      <c r="M3432" s="32">
        <v>0.35</v>
      </c>
      <c r="O3432" s="37"/>
      <c r="P3432" s="35"/>
      <c r="Q3432" s="33"/>
      <c r="R3432" s="34"/>
    </row>
    <row r="3433" spans="1:18" ht="15.75" customHeight="1">
      <c r="A3433" s="22"/>
      <c r="B3433" s="27" t="s">
        <v>21</v>
      </c>
      <c r="C3433" s="27">
        <v>1185732</v>
      </c>
      <c r="D3433" s="28">
        <v>44415</v>
      </c>
      <c r="E3433" s="27" t="s">
        <v>22</v>
      </c>
      <c r="F3433" s="27" t="s">
        <v>124</v>
      </c>
      <c r="G3433" s="27" t="s">
        <v>125</v>
      </c>
      <c r="H3433" s="27" t="s">
        <v>25</v>
      </c>
      <c r="I3433" s="29">
        <v>0.45</v>
      </c>
      <c r="J3433" s="30">
        <v>3750</v>
      </c>
      <c r="K3433" s="31">
        <f t="shared" si="26"/>
        <v>1687.5</v>
      </c>
      <c r="L3433" s="31">
        <f t="shared" si="27"/>
        <v>590.625</v>
      </c>
      <c r="M3433" s="32">
        <v>0.35</v>
      </c>
      <c r="O3433" s="37"/>
      <c r="P3433" s="35"/>
      <c r="Q3433" s="33"/>
      <c r="R3433" s="34"/>
    </row>
    <row r="3434" spans="1:18" ht="15.75" customHeight="1">
      <c r="A3434" s="22"/>
      <c r="B3434" s="27" t="s">
        <v>21</v>
      </c>
      <c r="C3434" s="27">
        <v>1185732</v>
      </c>
      <c r="D3434" s="28">
        <v>44415</v>
      </c>
      <c r="E3434" s="27" t="s">
        <v>22</v>
      </c>
      <c r="F3434" s="27" t="s">
        <v>124</v>
      </c>
      <c r="G3434" s="27" t="s">
        <v>125</v>
      </c>
      <c r="H3434" s="27" t="s">
        <v>26</v>
      </c>
      <c r="I3434" s="29">
        <v>0.4</v>
      </c>
      <c r="J3434" s="30">
        <v>3000</v>
      </c>
      <c r="K3434" s="31">
        <f t="shared" si="26"/>
        <v>1200</v>
      </c>
      <c r="L3434" s="31">
        <f t="shared" si="27"/>
        <v>480</v>
      </c>
      <c r="M3434" s="32">
        <v>0.4</v>
      </c>
      <c r="O3434" s="37"/>
      <c r="P3434" s="35"/>
      <c r="Q3434" s="33"/>
      <c r="R3434" s="34"/>
    </row>
    <row r="3435" spans="1:18" ht="15.75" customHeight="1">
      <c r="A3435" s="22"/>
      <c r="B3435" s="27" t="s">
        <v>21</v>
      </c>
      <c r="C3435" s="27">
        <v>1185732</v>
      </c>
      <c r="D3435" s="28">
        <v>44415</v>
      </c>
      <c r="E3435" s="27" t="s">
        <v>22</v>
      </c>
      <c r="F3435" s="27" t="s">
        <v>124</v>
      </c>
      <c r="G3435" s="27" t="s">
        <v>125</v>
      </c>
      <c r="H3435" s="27" t="s">
        <v>27</v>
      </c>
      <c r="I3435" s="29">
        <v>0.4</v>
      </c>
      <c r="J3435" s="30">
        <v>2000</v>
      </c>
      <c r="K3435" s="31">
        <f t="shared" si="26"/>
        <v>800</v>
      </c>
      <c r="L3435" s="31">
        <f t="shared" si="27"/>
        <v>320</v>
      </c>
      <c r="M3435" s="32">
        <v>0.4</v>
      </c>
      <c r="O3435" s="37"/>
      <c r="P3435" s="35"/>
      <c r="Q3435" s="33"/>
      <c r="R3435" s="34"/>
    </row>
    <row r="3436" spans="1:18" ht="15.75" customHeight="1">
      <c r="A3436" s="22"/>
      <c r="B3436" s="27" t="s">
        <v>21</v>
      </c>
      <c r="C3436" s="27">
        <v>1185732</v>
      </c>
      <c r="D3436" s="28">
        <v>44415</v>
      </c>
      <c r="E3436" s="27" t="s">
        <v>22</v>
      </c>
      <c r="F3436" s="27" t="s">
        <v>124</v>
      </c>
      <c r="G3436" s="27" t="s">
        <v>125</v>
      </c>
      <c r="H3436" s="27" t="s">
        <v>28</v>
      </c>
      <c r="I3436" s="29">
        <v>0.49999999999999994</v>
      </c>
      <c r="J3436" s="30">
        <v>1750</v>
      </c>
      <c r="K3436" s="31">
        <f t="shared" si="26"/>
        <v>874.99999999999989</v>
      </c>
      <c r="L3436" s="31">
        <f t="shared" si="27"/>
        <v>262.49999999999994</v>
      </c>
      <c r="M3436" s="32">
        <v>0.3</v>
      </c>
      <c r="O3436" s="37"/>
      <c r="P3436" s="35"/>
      <c r="Q3436" s="33"/>
      <c r="R3436" s="34"/>
    </row>
    <row r="3437" spans="1:18" ht="15.75" customHeight="1">
      <c r="A3437" s="22"/>
      <c r="B3437" s="27" t="s">
        <v>21</v>
      </c>
      <c r="C3437" s="27">
        <v>1185732</v>
      </c>
      <c r="D3437" s="28">
        <v>44415</v>
      </c>
      <c r="E3437" s="27" t="s">
        <v>22</v>
      </c>
      <c r="F3437" s="27" t="s">
        <v>124</v>
      </c>
      <c r="G3437" s="27" t="s">
        <v>125</v>
      </c>
      <c r="H3437" s="27" t="s">
        <v>29</v>
      </c>
      <c r="I3437" s="29">
        <v>0.54999999999999993</v>
      </c>
      <c r="J3437" s="30">
        <v>3500</v>
      </c>
      <c r="K3437" s="31">
        <f t="shared" si="26"/>
        <v>1924.9999999999998</v>
      </c>
      <c r="L3437" s="31">
        <f t="shared" si="27"/>
        <v>770</v>
      </c>
      <c r="M3437" s="32">
        <v>0.4</v>
      </c>
      <c r="O3437" s="37"/>
      <c r="P3437" s="35"/>
      <c r="Q3437" s="33"/>
      <c r="R3437" s="34"/>
    </row>
    <row r="3438" spans="1:18" ht="15.75" customHeight="1">
      <c r="A3438" s="22"/>
      <c r="B3438" s="27" t="s">
        <v>21</v>
      </c>
      <c r="C3438" s="27">
        <v>1185732</v>
      </c>
      <c r="D3438" s="28">
        <v>44445</v>
      </c>
      <c r="E3438" s="27" t="s">
        <v>22</v>
      </c>
      <c r="F3438" s="27" t="s">
        <v>124</v>
      </c>
      <c r="G3438" s="27" t="s">
        <v>125</v>
      </c>
      <c r="H3438" s="27" t="s">
        <v>24</v>
      </c>
      <c r="I3438" s="29">
        <v>0.49999999999999994</v>
      </c>
      <c r="J3438" s="30">
        <v>4750</v>
      </c>
      <c r="K3438" s="31">
        <f t="shared" si="26"/>
        <v>2374.9999999999995</v>
      </c>
      <c r="L3438" s="31">
        <f t="shared" si="27"/>
        <v>831.24999999999977</v>
      </c>
      <c r="M3438" s="32">
        <v>0.35</v>
      </c>
      <c r="O3438" s="37"/>
      <c r="P3438" s="35"/>
      <c r="Q3438" s="33"/>
      <c r="R3438" s="34"/>
    </row>
    <row r="3439" spans="1:18" ht="15.75" customHeight="1">
      <c r="A3439" s="22"/>
      <c r="B3439" s="27" t="s">
        <v>21</v>
      </c>
      <c r="C3439" s="27">
        <v>1185732</v>
      </c>
      <c r="D3439" s="28">
        <v>44445</v>
      </c>
      <c r="E3439" s="27" t="s">
        <v>22</v>
      </c>
      <c r="F3439" s="27" t="s">
        <v>124</v>
      </c>
      <c r="G3439" s="27" t="s">
        <v>125</v>
      </c>
      <c r="H3439" s="27" t="s">
        <v>25</v>
      </c>
      <c r="I3439" s="29">
        <v>0.45</v>
      </c>
      <c r="J3439" s="30">
        <v>2750</v>
      </c>
      <c r="K3439" s="31">
        <f t="shared" si="26"/>
        <v>1237.5</v>
      </c>
      <c r="L3439" s="31">
        <f t="shared" si="27"/>
        <v>433.125</v>
      </c>
      <c r="M3439" s="32">
        <v>0.35</v>
      </c>
      <c r="O3439" s="37"/>
      <c r="P3439" s="35"/>
      <c r="Q3439" s="33"/>
      <c r="R3439" s="34"/>
    </row>
    <row r="3440" spans="1:18" ht="15.75" customHeight="1">
      <c r="A3440" s="22"/>
      <c r="B3440" s="27" t="s">
        <v>21</v>
      </c>
      <c r="C3440" s="27">
        <v>1185732</v>
      </c>
      <c r="D3440" s="28">
        <v>44445</v>
      </c>
      <c r="E3440" s="27" t="s">
        <v>22</v>
      </c>
      <c r="F3440" s="27" t="s">
        <v>124</v>
      </c>
      <c r="G3440" s="27" t="s">
        <v>125</v>
      </c>
      <c r="H3440" s="27" t="s">
        <v>26</v>
      </c>
      <c r="I3440" s="29">
        <v>0.4</v>
      </c>
      <c r="J3440" s="30">
        <v>1750</v>
      </c>
      <c r="K3440" s="31">
        <f t="shared" si="26"/>
        <v>700</v>
      </c>
      <c r="L3440" s="31">
        <f t="shared" si="27"/>
        <v>280</v>
      </c>
      <c r="M3440" s="32">
        <v>0.4</v>
      </c>
      <c r="O3440" s="37"/>
      <c r="P3440" s="35"/>
      <c r="Q3440" s="33"/>
      <c r="R3440" s="34"/>
    </row>
    <row r="3441" spans="1:18" ht="15.75" customHeight="1">
      <c r="A3441" s="22"/>
      <c r="B3441" s="27" t="s">
        <v>21</v>
      </c>
      <c r="C3441" s="27">
        <v>1185732</v>
      </c>
      <c r="D3441" s="28">
        <v>44445</v>
      </c>
      <c r="E3441" s="27" t="s">
        <v>22</v>
      </c>
      <c r="F3441" s="27" t="s">
        <v>124</v>
      </c>
      <c r="G3441" s="27" t="s">
        <v>125</v>
      </c>
      <c r="H3441" s="27" t="s">
        <v>27</v>
      </c>
      <c r="I3441" s="29">
        <v>0.4</v>
      </c>
      <c r="J3441" s="30">
        <v>1500</v>
      </c>
      <c r="K3441" s="31">
        <f t="shared" si="26"/>
        <v>600</v>
      </c>
      <c r="L3441" s="31">
        <f t="shared" si="27"/>
        <v>240</v>
      </c>
      <c r="M3441" s="32">
        <v>0.4</v>
      </c>
      <c r="O3441" s="37"/>
      <c r="P3441" s="35"/>
      <c r="Q3441" s="33"/>
      <c r="R3441" s="34"/>
    </row>
    <row r="3442" spans="1:18" ht="15.75" customHeight="1">
      <c r="A3442" s="22"/>
      <c r="B3442" s="27" t="s">
        <v>21</v>
      </c>
      <c r="C3442" s="27">
        <v>1185732</v>
      </c>
      <c r="D3442" s="28">
        <v>44445</v>
      </c>
      <c r="E3442" s="27" t="s">
        <v>22</v>
      </c>
      <c r="F3442" s="27" t="s">
        <v>124</v>
      </c>
      <c r="G3442" s="27" t="s">
        <v>125</v>
      </c>
      <c r="H3442" s="27" t="s">
        <v>28</v>
      </c>
      <c r="I3442" s="29">
        <v>0.49999999999999994</v>
      </c>
      <c r="J3442" s="30">
        <v>1500</v>
      </c>
      <c r="K3442" s="31">
        <f t="shared" si="26"/>
        <v>749.99999999999989</v>
      </c>
      <c r="L3442" s="31">
        <f t="shared" si="27"/>
        <v>224.99999999999997</v>
      </c>
      <c r="M3442" s="32">
        <v>0.3</v>
      </c>
      <c r="O3442" s="37"/>
      <c r="P3442" s="35"/>
      <c r="Q3442" s="33"/>
      <c r="R3442" s="34"/>
    </row>
    <row r="3443" spans="1:18" ht="15.75" customHeight="1">
      <c r="A3443" s="22"/>
      <c r="B3443" s="27" t="s">
        <v>21</v>
      </c>
      <c r="C3443" s="27">
        <v>1185732</v>
      </c>
      <c r="D3443" s="28">
        <v>44445</v>
      </c>
      <c r="E3443" s="27" t="s">
        <v>22</v>
      </c>
      <c r="F3443" s="27" t="s">
        <v>124</v>
      </c>
      <c r="G3443" s="27" t="s">
        <v>125</v>
      </c>
      <c r="H3443" s="27" t="s">
        <v>29</v>
      </c>
      <c r="I3443" s="29">
        <v>0.54999999999999993</v>
      </c>
      <c r="J3443" s="30">
        <v>2500</v>
      </c>
      <c r="K3443" s="31">
        <f t="shared" si="26"/>
        <v>1374.9999999999998</v>
      </c>
      <c r="L3443" s="31">
        <f t="shared" si="27"/>
        <v>549.99999999999989</v>
      </c>
      <c r="M3443" s="32">
        <v>0.4</v>
      </c>
      <c r="O3443" s="37"/>
      <c r="P3443" s="35"/>
      <c r="Q3443" s="33"/>
      <c r="R3443" s="34"/>
    </row>
    <row r="3444" spans="1:18" ht="15.75" customHeight="1">
      <c r="A3444" s="22"/>
      <c r="B3444" s="27" t="s">
        <v>21</v>
      </c>
      <c r="C3444" s="27">
        <v>1185732</v>
      </c>
      <c r="D3444" s="28">
        <v>44477</v>
      </c>
      <c r="E3444" s="27" t="s">
        <v>22</v>
      </c>
      <c r="F3444" s="27" t="s">
        <v>124</v>
      </c>
      <c r="G3444" s="27" t="s">
        <v>125</v>
      </c>
      <c r="H3444" s="27" t="s">
        <v>24</v>
      </c>
      <c r="I3444" s="29">
        <v>0.54999999999999993</v>
      </c>
      <c r="J3444" s="30">
        <v>4250</v>
      </c>
      <c r="K3444" s="31">
        <f t="shared" si="26"/>
        <v>2337.4999999999995</v>
      </c>
      <c r="L3444" s="31">
        <f t="shared" si="27"/>
        <v>818.12499999999977</v>
      </c>
      <c r="M3444" s="32">
        <v>0.35</v>
      </c>
      <c r="O3444" s="37"/>
      <c r="P3444" s="35"/>
      <c r="Q3444" s="33"/>
      <c r="R3444" s="34"/>
    </row>
    <row r="3445" spans="1:18" ht="15.75" customHeight="1">
      <c r="A3445" s="22"/>
      <c r="B3445" s="27" t="s">
        <v>21</v>
      </c>
      <c r="C3445" s="27">
        <v>1185732</v>
      </c>
      <c r="D3445" s="28">
        <v>44477</v>
      </c>
      <c r="E3445" s="27" t="s">
        <v>22</v>
      </c>
      <c r="F3445" s="27" t="s">
        <v>124</v>
      </c>
      <c r="G3445" s="27" t="s">
        <v>125</v>
      </c>
      <c r="H3445" s="27" t="s">
        <v>25</v>
      </c>
      <c r="I3445" s="29">
        <v>0.5</v>
      </c>
      <c r="J3445" s="30">
        <v>2500</v>
      </c>
      <c r="K3445" s="31">
        <f t="shared" si="26"/>
        <v>1250</v>
      </c>
      <c r="L3445" s="31">
        <f t="shared" si="27"/>
        <v>437.5</v>
      </c>
      <c r="M3445" s="32">
        <v>0.35</v>
      </c>
      <c r="O3445" s="37"/>
      <c r="P3445" s="35"/>
      <c r="Q3445" s="33"/>
      <c r="R3445" s="34"/>
    </row>
    <row r="3446" spans="1:18" ht="15.75" customHeight="1">
      <c r="A3446" s="22"/>
      <c r="B3446" s="27" t="s">
        <v>21</v>
      </c>
      <c r="C3446" s="27">
        <v>1185732</v>
      </c>
      <c r="D3446" s="28">
        <v>44477</v>
      </c>
      <c r="E3446" s="27" t="s">
        <v>22</v>
      </c>
      <c r="F3446" s="27" t="s">
        <v>124</v>
      </c>
      <c r="G3446" s="27" t="s">
        <v>125</v>
      </c>
      <c r="H3446" s="27" t="s">
        <v>26</v>
      </c>
      <c r="I3446" s="29">
        <v>0.5</v>
      </c>
      <c r="J3446" s="30">
        <v>1500</v>
      </c>
      <c r="K3446" s="31">
        <f t="shared" si="26"/>
        <v>750</v>
      </c>
      <c r="L3446" s="31">
        <f t="shared" si="27"/>
        <v>300</v>
      </c>
      <c r="M3446" s="32">
        <v>0.4</v>
      </c>
      <c r="O3446" s="37"/>
      <c r="P3446" s="35"/>
      <c r="Q3446" s="33"/>
      <c r="R3446" s="34"/>
    </row>
    <row r="3447" spans="1:18" ht="15.75" customHeight="1">
      <c r="A3447" s="22"/>
      <c r="B3447" s="27" t="s">
        <v>21</v>
      </c>
      <c r="C3447" s="27">
        <v>1185732</v>
      </c>
      <c r="D3447" s="28">
        <v>44477</v>
      </c>
      <c r="E3447" s="27" t="s">
        <v>22</v>
      </c>
      <c r="F3447" s="27" t="s">
        <v>124</v>
      </c>
      <c r="G3447" s="27" t="s">
        <v>125</v>
      </c>
      <c r="H3447" s="27" t="s">
        <v>27</v>
      </c>
      <c r="I3447" s="29">
        <v>0.5</v>
      </c>
      <c r="J3447" s="30">
        <v>1250</v>
      </c>
      <c r="K3447" s="31">
        <f t="shared" si="26"/>
        <v>625</v>
      </c>
      <c r="L3447" s="31">
        <f t="shared" si="27"/>
        <v>250</v>
      </c>
      <c r="M3447" s="32">
        <v>0.4</v>
      </c>
      <c r="O3447" s="37"/>
      <c r="P3447" s="35"/>
      <c r="Q3447" s="33"/>
      <c r="R3447" s="34"/>
    </row>
    <row r="3448" spans="1:18" ht="15.75" customHeight="1">
      <c r="A3448" s="22"/>
      <c r="B3448" s="27" t="s">
        <v>21</v>
      </c>
      <c r="C3448" s="27">
        <v>1185732</v>
      </c>
      <c r="D3448" s="28">
        <v>44477</v>
      </c>
      <c r="E3448" s="27" t="s">
        <v>22</v>
      </c>
      <c r="F3448" s="27" t="s">
        <v>124</v>
      </c>
      <c r="G3448" s="27" t="s">
        <v>125</v>
      </c>
      <c r="H3448" s="27" t="s">
        <v>28</v>
      </c>
      <c r="I3448" s="29">
        <v>0.6</v>
      </c>
      <c r="J3448" s="30">
        <v>1250</v>
      </c>
      <c r="K3448" s="31">
        <f t="shared" si="26"/>
        <v>750</v>
      </c>
      <c r="L3448" s="31">
        <f t="shared" si="27"/>
        <v>225</v>
      </c>
      <c r="M3448" s="32">
        <v>0.3</v>
      </c>
      <c r="O3448" s="37"/>
      <c r="P3448" s="35"/>
      <c r="Q3448" s="33"/>
      <c r="R3448" s="34"/>
    </row>
    <row r="3449" spans="1:18" ht="15.75" customHeight="1">
      <c r="A3449" s="22"/>
      <c r="B3449" s="27" t="s">
        <v>21</v>
      </c>
      <c r="C3449" s="27">
        <v>1185732</v>
      </c>
      <c r="D3449" s="28">
        <v>44477</v>
      </c>
      <c r="E3449" s="27" t="s">
        <v>22</v>
      </c>
      <c r="F3449" s="27" t="s">
        <v>124</v>
      </c>
      <c r="G3449" s="27" t="s">
        <v>125</v>
      </c>
      <c r="H3449" s="27" t="s">
        <v>29</v>
      </c>
      <c r="I3449" s="29">
        <v>0.64999999999999991</v>
      </c>
      <c r="J3449" s="30">
        <v>2500</v>
      </c>
      <c r="K3449" s="31">
        <f t="shared" si="26"/>
        <v>1624.9999999999998</v>
      </c>
      <c r="L3449" s="31">
        <f t="shared" si="27"/>
        <v>650</v>
      </c>
      <c r="M3449" s="32">
        <v>0.4</v>
      </c>
      <c r="O3449" s="37"/>
      <c r="P3449" s="35"/>
      <c r="Q3449" s="33"/>
      <c r="R3449" s="34"/>
    </row>
    <row r="3450" spans="1:18" ht="15.75" customHeight="1">
      <c r="A3450" s="22"/>
      <c r="B3450" s="27" t="s">
        <v>21</v>
      </c>
      <c r="C3450" s="27">
        <v>1185732</v>
      </c>
      <c r="D3450" s="28">
        <v>44507</v>
      </c>
      <c r="E3450" s="27" t="s">
        <v>22</v>
      </c>
      <c r="F3450" s="27" t="s">
        <v>124</v>
      </c>
      <c r="G3450" s="27" t="s">
        <v>125</v>
      </c>
      <c r="H3450" s="27" t="s">
        <v>24</v>
      </c>
      <c r="I3450" s="29">
        <v>0.6</v>
      </c>
      <c r="J3450" s="30">
        <v>4000</v>
      </c>
      <c r="K3450" s="31">
        <f t="shared" si="26"/>
        <v>2400</v>
      </c>
      <c r="L3450" s="31">
        <f t="shared" si="27"/>
        <v>840</v>
      </c>
      <c r="M3450" s="32">
        <v>0.35</v>
      </c>
      <c r="O3450" s="37"/>
      <c r="P3450" s="35"/>
      <c r="Q3450" s="33"/>
      <c r="R3450" s="34"/>
    </row>
    <row r="3451" spans="1:18" ht="15.75" customHeight="1">
      <c r="A3451" s="22"/>
      <c r="B3451" s="27" t="s">
        <v>21</v>
      </c>
      <c r="C3451" s="27">
        <v>1185732</v>
      </c>
      <c r="D3451" s="28">
        <v>44507</v>
      </c>
      <c r="E3451" s="27" t="s">
        <v>22</v>
      </c>
      <c r="F3451" s="27" t="s">
        <v>124</v>
      </c>
      <c r="G3451" s="27" t="s">
        <v>125</v>
      </c>
      <c r="H3451" s="27" t="s">
        <v>25</v>
      </c>
      <c r="I3451" s="29">
        <v>0.5</v>
      </c>
      <c r="J3451" s="30">
        <v>2750</v>
      </c>
      <c r="K3451" s="31">
        <f t="shared" si="26"/>
        <v>1375</v>
      </c>
      <c r="L3451" s="31">
        <f t="shared" si="27"/>
        <v>481.24999999999994</v>
      </c>
      <c r="M3451" s="32">
        <v>0.35</v>
      </c>
      <c r="O3451" s="37"/>
      <c r="P3451" s="35"/>
      <c r="Q3451" s="33"/>
      <c r="R3451" s="34"/>
    </row>
    <row r="3452" spans="1:18" ht="15.75" customHeight="1">
      <c r="A3452" s="22"/>
      <c r="B3452" s="27" t="s">
        <v>21</v>
      </c>
      <c r="C3452" s="27">
        <v>1185732</v>
      </c>
      <c r="D3452" s="28">
        <v>44507</v>
      </c>
      <c r="E3452" s="27" t="s">
        <v>22</v>
      </c>
      <c r="F3452" s="27" t="s">
        <v>124</v>
      </c>
      <c r="G3452" s="27" t="s">
        <v>125</v>
      </c>
      <c r="H3452" s="27" t="s">
        <v>26</v>
      </c>
      <c r="I3452" s="29">
        <v>0.5</v>
      </c>
      <c r="J3452" s="30">
        <v>2700</v>
      </c>
      <c r="K3452" s="31">
        <f t="shared" si="26"/>
        <v>1350</v>
      </c>
      <c r="L3452" s="31">
        <f t="shared" si="27"/>
        <v>540</v>
      </c>
      <c r="M3452" s="32">
        <v>0.4</v>
      </c>
      <c r="O3452" s="37"/>
      <c r="P3452" s="35"/>
      <c r="Q3452" s="33"/>
      <c r="R3452" s="34"/>
    </row>
    <row r="3453" spans="1:18" ht="15.75" customHeight="1">
      <c r="A3453" s="22"/>
      <c r="B3453" s="27" t="s">
        <v>21</v>
      </c>
      <c r="C3453" s="27">
        <v>1185732</v>
      </c>
      <c r="D3453" s="28">
        <v>44507</v>
      </c>
      <c r="E3453" s="27" t="s">
        <v>22</v>
      </c>
      <c r="F3453" s="27" t="s">
        <v>124</v>
      </c>
      <c r="G3453" s="27" t="s">
        <v>125</v>
      </c>
      <c r="H3453" s="27" t="s">
        <v>27</v>
      </c>
      <c r="I3453" s="29">
        <v>0.5</v>
      </c>
      <c r="J3453" s="30">
        <v>2500</v>
      </c>
      <c r="K3453" s="31">
        <f t="shared" si="26"/>
        <v>1250</v>
      </c>
      <c r="L3453" s="31">
        <f t="shared" si="27"/>
        <v>500</v>
      </c>
      <c r="M3453" s="32">
        <v>0.4</v>
      </c>
      <c r="O3453" s="37"/>
      <c r="P3453" s="35"/>
      <c r="Q3453" s="33"/>
      <c r="R3453" s="34"/>
    </row>
    <row r="3454" spans="1:18" ht="15.75" customHeight="1">
      <c r="A3454" s="22"/>
      <c r="B3454" s="27" t="s">
        <v>21</v>
      </c>
      <c r="C3454" s="27">
        <v>1185732</v>
      </c>
      <c r="D3454" s="28">
        <v>44507</v>
      </c>
      <c r="E3454" s="27" t="s">
        <v>22</v>
      </c>
      <c r="F3454" s="27" t="s">
        <v>124</v>
      </c>
      <c r="G3454" s="27" t="s">
        <v>125</v>
      </c>
      <c r="H3454" s="27" t="s">
        <v>28</v>
      </c>
      <c r="I3454" s="29">
        <v>0.6</v>
      </c>
      <c r="J3454" s="30">
        <v>2250</v>
      </c>
      <c r="K3454" s="31">
        <f t="shared" si="26"/>
        <v>1350</v>
      </c>
      <c r="L3454" s="31">
        <f t="shared" si="27"/>
        <v>405</v>
      </c>
      <c r="M3454" s="32">
        <v>0.3</v>
      </c>
      <c r="O3454" s="37"/>
      <c r="P3454" s="35"/>
      <c r="Q3454" s="33"/>
      <c r="R3454" s="34"/>
    </row>
    <row r="3455" spans="1:18" ht="15.75" customHeight="1">
      <c r="A3455" s="22"/>
      <c r="B3455" s="27" t="s">
        <v>21</v>
      </c>
      <c r="C3455" s="27">
        <v>1185732</v>
      </c>
      <c r="D3455" s="28">
        <v>44507</v>
      </c>
      <c r="E3455" s="27" t="s">
        <v>22</v>
      </c>
      <c r="F3455" s="27" t="s">
        <v>124</v>
      </c>
      <c r="G3455" s="27" t="s">
        <v>125</v>
      </c>
      <c r="H3455" s="27" t="s">
        <v>29</v>
      </c>
      <c r="I3455" s="29">
        <v>0.64999999999999991</v>
      </c>
      <c r="J3455" s="30">
        <v>3250</v>
      </c>
      <c r="K3455" s="31">
        <f t="shared" si="26"/>
        <v>2112.4999999999995</v>
      </c>
      <c r="L3455" s="31">
        <f t="shared" si="27"/>
        <v>844.99999999999989</v>
      </c>
      <c r="M3455" s="32">
        <v>0.4</v>
      </c>
      <c r="O3455" s="37"/>
      <c r="P3455" s="35"/>
      <c r="Q3455" s="33"/>
      <c r="R3455" s="34"/>
    </row>
    <row r="3456" spans="1:18" ht="15.75" customHeight="1">
      <c r="A3456" s="22"/>
      <c r="B3456" s="27" t="s">
        <v>21</v>
      </c>
      <c r="C3456" s="27">
        <v>1185732</v>
      </c>
      <c r="D3456" s="28">
        <v>44536</v>
      </c>
      <c r="E3456" s="27" t="s">
        <v>22</v>
      </c>
      <c r="F3456" s="27" t="s">
        <v>124</v>
      </c>
      <c r="G3456" s="27" t="s">
        <v>125</v>
      </c>
      <c r="H3456" s="27" t="s">
        <v>24</v>
      </c>
      <c r="I3456" s="29">
        <v>0.6</v>
      </c>
      <c r="J3456" s="30">
        <v>5500</v>
      </c>
      <c r="K3456" s="31">
        <f t="shared" si="26"/>
        <v>3300</v>
      </c>
      <c r="L3456" s="31">
        <f t="shared" si="27"/>
        <v>1155</v>
      </c>
      <c r="M3456" s="32">
        <v>0.35</v>
      </c>
      <c r="O3456" s="37"/>
      <c r="P3456" s="35"/>
      <c r="Q3456" s="33"/>
      <c r="R3456" s="34"/>
    </row>
    <row r="3457" spans="1:18" ht="15.75" customHeight="1">
      <c r="A3457" s="22"/>
      <c r="B3457" s="27" t="s">
        <v>21</v>
      </c>
      <c r="C3457" s="27">
        <v>1185732</v>
      </c>
      <c r="D3457" s="28">
        <v>44536</v>
      </c>
      <c r="E3457" s="27" t="s">
        <v>22</v>
      </c>
      <c r="F3457" s="27" t="s">
        <v>124</v>
      </c>
      <c r="G3457" s="27" t="s">
        <v>125</v>
      </c>
      <c r="H3457" s="27" t="s">
        <v>25</v>
      </c>
      <c r="I3457" s="29">
        <v>0.5</v>
      </c>
      <c r="J3457" s="30">
        <v>3500</v>
      </c>
      <c r="K3457" s="31">
        <f t="shared" si="26"/>
        <v>1750</v>
      </c>
      <c r="L3457" s="31">
        <f t="shared" si="27"/>
        <v>612.5</v>
      </c>
      <c r="M3457" s="32">
        <v>0.35</v>
      </c>
      <c r="O3457" s="37"/>
      <c r="P3457" s="35"/>
      <c r="Q3457" s="33"/>
      <c r="R3457" s="34"/>
    </row>
    <row r="3458" spans="1:18" ht="15.75" customHeight="1">
      <c r="A3458" s="22"/>
      <c r="B3458" s="27" t="s">
        <v>21</v>
      </c>
      <c r="C3458" s="27">
        <v>1185732</v>
      </c>
      <c r="D3458" s="28">
        <v>44536</v>
      </c>
      <c r="E3458" s="27" t="s">
        <v>22</v>
      </c>
      <c r="F3458" s="27" t="s">
        <v>124</v>
      </c>
      <c r="G3458" s="27" t="s">
        <v>125</v>
      </c>
      <c r="H3458" s="27" t="s">
        <v>26</v>
      </c>
      <c r="I3458" s="29">
        <v>0.5</v>
      </c>
      <c r="J3458" s="30">
        <v>3250</v>
      </c>
      <c r="K3458" s="31">
        <f t="shared" si="26"/>
        <v>1625</v>
      </c>
      <c r="L3458" s="31">
        <f t="shared" si="27"/>
        <v>650</v>
      </c>
      <c r="M3458" s="32">
        <v>0.4</v>
      </c>
      <c r="O3458" s="37"/>
      <c r="P3458" s="35"/>
      <c r="Q3458" s="33"/>
      <c r="R3458" s="34"/>
    </row>
    <row r="3459" spans="1:18" ht="15.75" customHeight="1">
      <c r="A3459" s="22"/>
      <c r="B3459" s="27" t="s">
        <v>21</v>
      </c>
      <c r="C3459" s="27">
        <v>1185732</v>
      </c>
      <c r="D3459" s="28">
        <v>44536</v>
      </c>
      <c r="E3459" s="27" t="s">
        <v>22</v>
      </c>
      <c r="F3459" s="27" t="s">
        <v>124</v>
      </c>
      <c r="G3459" s="27" t="s">
        <v>125</v>
      </c>
      <c r="H3459" s="27" t="s">
        <v>27</v>
      </c>
      <c r="I3459" s="29">
        <v>0.5</v>
      </c>
      <c r="J3459" s="30">
        <v>2750</v>
      </c>
      <c r="K3459" s="31">
        <f t="shared" si="26"/>
        <v>1375</v>
      </c>
      <c r="L3459" s="31">
        <f t="shared" si="27"/>
        <v>550</v>
      </c>
      <c r="M3459" s="32">
        <v>0.4</v>
      </c>
      <c r="O3459" s="37"/>
      <c r="P3459" s="35"/>
      <c r="Q3459" s="33"/>
      <c r="R3459" s="34"/>
    </row>
    <row r="3460" spans="1:18" ht="15.75" customHeight="1">
      <c r="A3460" s="22"/>
      <c r="B3460" s="27" t="s">
        <v>21</v>
      </c>
      <c r="C3460" s="27">
        <v>1185732</v>
      </c>
      <c r="D3460" s="28">
        <v>44536</v>
      </c>
      <c r="E3460" s="27" t="s">
        <v>22</v>
      </c>
      <c r="F3460" s="27" t="s">
        <v>124</v>
      </c>
      <c r="G3460" s="27" t="s">
        <v>125</v>
      </c>
      <c r="H3460" s="27" t="s">
        <v>28</v>
      </c>
      <c r="I3460" s="29">
        <v>0.6</v>
      </c>
      <c r="J3460" s="30">
        <v>2750</v>
      </c>
      <c r="K3460" s="31">
        <f t="shared" si="26"/>
        <v>1650</v>
      </c>
      <c r="L3460" s="31">
        <f t="shared" si="27"/>
        <v>495</v>
      </c>
      <c r="M3460" s="32">
        <v>0.3</v>
      </c>
      <c r="O3460" s="37"/>
      <c r="P3460" s="35"/>
      <c r="Q3460" s="33"/>
      <c r="R3460" s="34"/>
    </row>
    <row r="3461" spans="1:18" ht="15.75" customHeight="1">
      <c r="A3461" s="22"/>
      <c r="B3461" s="27" t="s">
        <v>21</v>
      </c>
      <c r="C3461" s="27">
        <v>1185732</v>
      </c>
      <c r="D3461" s="28">
        <v>44536</v>
      </c>
      <c r="E3461" s="27" t="s">
        <v>22</v>
      </c>
      <c r="F3461" s="27" t="s">
        <v>124</v>
      </c>
      <c r="G3461" s="27" t="s">
        <v>125</v>
      </c>
      <c r="H3461" s="27" t="s">
        <v>29</v>
      </c>
      <c r="I3461" s="29">
        <v>0.64999999999999991</v>
      </c>
      <c r="J3461" s="30">
        <v>3750</v>
      </c>
      <c r="K3461" s="31">
        <f t="shared" si="26"/>
        <v>2437.4999999999995</v>
      </c>
      <c r="L3461" s="31">
        <f t="shared" si="27"/>
        <v>974.99999999999989</v>
      </c>
      <c r="M3461" s="32">
        <v>0.4</v>
      </c>
      <c r="O3461" s="37"/>
      <c r="P3461" s="35"/>
      <c r="Q3461" s="33"/>
      <c r="R3461" s="34"/>
    </row>
    <row r="3462" spans="1:18" ht="15.75" customHeight="1">
      <c r="A3462" s="22" t="s">
        <v>46</v>
      </c>
      <c r="B3462" s="27" t="s">
        <v>21</v>
      </c>
      <c r="C3462" s="27">
        <v>1185732</v>
      </c>
      <c r="D3462" s="28">
        <v>44203</v>
      </c>
      <c r="E3462" s="27" t="s">
        <v>22</v>
      </c>
      <c r="F3462" s="27" t="s">
        <v>126</v>
      </c>
      <c r="G3462" s="27" t="s">
        <v>127</v>
      </c>
      <c r="H3462" s="27" t="s">
        <v>24</v>
      </c>
      <c r="I3462" s="29">
        <v>0.4</v>
      </c>
      <c r="J3462" s="30">
        <v>5000</v>
      </c>
      <c r="K3462" s="31">
        <f t="shared" si="26"/>
        <v>2000</v>
      </c>
      <c r="L3462" s="31">
        <f t="shared" si="27"/>
        <v>800</v>
      </c>
      <c r="M3462" s="32">
        <v>0.4</v>
      </c>
      <c r="O3462" s="37"/>
      <c r="P3462" s="35"/>
      <c r="Q3462" s="33"/>
      <c r="R3462" s="34"/>
    </row>
    <row r="3463" spans="1:18" ht="15.75" customHeight="1">
      <c r="A3463" s="22"/>
      <c r="B3463" s="27" t="s">
        <v>21</v>
      </c>
      <c r="C3463" s="27">
        <v>1185732</v>
      </c>
      <c r="D3463" s="28">
        <v>44203</v>
      </c>
      <c r="E3463" s="27" t="s">
        <v>22</v>
      </c>
      <c r="F3463" s="27" t="s">
        <v>126</v>
      </c>
      <c r="G3463" s="27" t="s">
        <v>127</v>
      </c>
      <c r="H3463" s="27" t="s">
        <v>25</v>
      </c>
      <c r="I3463" s="29">
        <v>0.4</v>
      </c>
      <c r="J3463" s="30">
        <v>3000</v>
      </c>
      <c r="K3463" s="31">
        <f t="shared" si="26"/>
        <v>1200</v>
      </c>
      <c r="L3463" s="31">
        <f t="shared" si="27"/>
        <v>480</v>
      </c>
      <c r="M3463" s="32">
        <v>0.4</v>
      </c>
      <c r="O3463" s="37"/>
      <c r="P3463" s="35"/>
      <c r="Q3463" s="33"/>
      <c r="R3463" s="34"/>
    </row>
    <row r="3464" spans="1:18" ht="15.75" customHeight="1">
      <c r="A3464" s="22"/>
      <c r="B3464" s="27" t="s">
        <v>21</v>
      </c>
      <c r="C3464" s="27">
        <v>1185732</v>
      </c>
      <c r="D3464" s="28">
        <v>44203</v>
      </c>
      <c r="E3464" s="27" t="s">
        <v>22</v>
      </c>
      <c r="F3464" s="27" t="s">
        <v>126</v>
      </c>
      <c r="G3464" s="27" t="s">
        <v>127</v>
      </c>
      <c r="H3464" s="27" t="s">
        <v>26</v>
      </c>
      <c r="I3464" s="29">
        <v>0.30000000000000004</v>
      </c>
      <c r="J3464" s="30">
        <v>3000</v>
      </c>
      <c r="K3464" s="31">
        <f t="shared" si="26"/>
        <v>900.00000000000011</v>
      </c>
      <c r="L3464" s="31">
        <f t="shared" si="27"/>
        <v>270</v>
      </c>
      <c r="M3464" s="32">
        <v>0.3</v>
      </c>
      <c r="O3464" s="37"/>
      <c r="P3464" s="35"/>
      <c r="Q3464" s="33"/>
      <c r="R3464" s="34"/>
    </row>
    <row r="3465" spans="1:18" ht="15.75" customHeight="1">
      <c r="A3465" s="22"/>
      <c r="B3465" s="27" t="s">
        <v>21</v>
      </c>
      <c r="C3465" s="27">
        <v>1185732</v>
      </c>
      <c r="D3465" s="28">
        <v>44203</v>
      </c>
      <c r="E3465" s="27" t="s">
        <v>22</v>
      </c>
      <c r="F3465" s="27" t="s">
        <v>126</v>
      </c>
      <c r="G3465" s="27" t="s">
        <v>127</v>
      </c>
      <c r="H3465" s="27" t="s">
        <v>27</v>
      </c>
      <c r="I3465" s="29">
        <v>0.35</v>
      </c>
      <c r="J3465" s="30">
        <v>1500</v>
      </c>
      <c r="K3465" s="31">
        <f t="shared" si="26"/>
        <v>525</v>
      </c>
      <c r="L3465" s="31">
        <f t="shared" si="27"/>
        <v>157.5</v>
      </c>
      <c r="M3465" s="32">
        <v>0.3</v>
      </c>
      <c r="O3465" s="37"/>
      <c r="P3465" s="35"/>
      <c r="Q3465" s="33"/>
      <c r="R3465" s="34"/>
    </row>
    <row r="3466" spans="1:18" ht="15.75" customHeight="1">
      <c r="A3466" s="22"/>
      <c r="B3466" s="27" t="s">
        <v>21</v>
      </c>
      <c r="C3466" s="27">
        <v>1185732</v>
      </c>
      <c r="D3466" s="28">
        <v>44203</v>
      </c>
      <c r="E3466" s="27" t="s">
        <v>22</v>
      </c>
      <c r="F3466" s="27" t="s">
        <v>126</v>
      </c>
      <c r="G3466" s="27" t="s">
        <v>127</v>
      </c>
      <c r="H3466" s="27" t="s">
        <v>28</v>
      </c>
      <c r="I3466" s="29">
        <v>0.5</v>
      </c>
      <c r="J3466" s="30">
        <v>2000</v>
      </c>
      <c r="K3466" s="31">
        <f t="shared" si="26"/>
        <v>1000</v>
      </c>
      <c r="L3466" s="31">
        <f t="shared" si="27"/>
        <v>300</v>
      </c>
      <c r="M3466" s="32">
        <v>0.3</v>
      </c>
      <c r="O3466" s="37"/>
      <c r="P3466" s="35"/>
      <c r="Q3466" s="33"/>
      <c r="R3466" s="34"/>
    </row>
    <row r="3467" spans="1:18" ht="15.75" customHeight="1">
      <c r="A3467" s="22"/>
      <c r="B3467" s="27" t="s">
        <v>21</v>
      </c>
      <c r="C3467" s="27">
        <v>1185732</v>
      </c>
      <c r="D3467" s="28">
        <v>44203</v>
      </c>
      <c r="E3467" s="27" t="s">
        <v>22</v>
      </c>
      <c r="F3467" s="27" t="s">
        <v>126</v>
      </c>
      <c r="G3467" s="27" t="s">
        <v>127</v>
      </c>
      <c r="H3467" s="27" t="s">
        <v>29</v>
      </c>
      <c r="I3467" s="29">
        <v>0.4</v>
      </c>
      <c r="J3467" s="30">
        <v>3000</v>
      </c>
      <c r="K3467" s="31">
        <f t="shared" si="26"/>
        <v>1200</v>
      </c>
      <c r="L3467" s="31">
        <f t="shared" si="27"/>
        <v>420</v>
      </c>
      <c r="M3467" s="32">
        <v>0.35</v>
      </c>
      <c r="O3467" s="37"/>
      <c r="P3467" s="35"/>
      <c r="Q3467" s="33"/>
      <c r="R3467" s="34"/>
    </row>
    <row r="3468" spans="1:18" ht="15.75" customHeight="1">
      <c r="A3468" s="22"/>
      <c r="B3468" s="27" t="s">
        <v>21</v>
      </c>
      <c r="C3468" s="27">
        <v>1185732</v>
      </c>
      <c r="D3468" s="28">
        <v>44232</v>
      </c>
      <c r="E3468" s="27" t="s">
        <v>22</v>
      </c>
      <c r="F3468" s="27" t="s">
        <v>126</v>
      </c>
      <c r="G3468" s="27" t="s">
        <v>127</v>
      </c>
      <c r="H3468" s="27" t="s">
        <v>24</v>
      </c>
      <c r="I3468" s="29">
        <v>0.4</v>
      </c>
      <c r="J3468" s="30">
        <v>5500</v>
      </c>
      <c r="K3468" s="31">
        <f t="shared" si="26"/>
        <v>2200</v>
      </c>
      <c r="L3468" s="31">
        <f t="shared" si="27"/>
        <v>880</v>
      </c>
      <c r="M3468" s="32">
        <v>0.4</v>
      </c>
      <c r="O3468" s="37"/>
      <c r="P3468" s="35"/>
      <c r="Q3468" s="33"/>
      <c r="R3468" s="34"/>
    </row>
    <row r="3469" spans="1:18" ht="15.75" customHeight="1">
      <c r="A3469" s="22"/>
      <c r="B3469" s="27" t="s">
        <v>21</v>
      </c>
      <c r="C3469" s="27">
        <v>1185732</v>
      </c>
      <c r="D3469" s="28">
        <v>44232</v>
      </c>
      <c r="E3469" s="27" t="s">
        <v>22</v>
      </c>
      <c r="F3469" s="27" t="s">
        <v>126</v>
      </c>
      <c r="G3469" s="27" t="s">
        <v>127</v>
      </c>
      <c r="H3469" s="27" t="s">
        <v>25</v>
      </c>
      <c r="I3469" s="29">
        <v>0.4</v>
      </c>
      <c r="J3469" s="30">
        <v>2000</v>
      </c>
      <c r="K3469" s="31">
        <f t="shared" si="26"/>
        <v>800</v>
      </c>
      <c r="L3469" s="31">
        <f t="shared" si="27"/>
        <v>320</v>
      </c>
      <c r="M3469" s="32">
        <v>0.4</v>
      </c>
      <c r="O3469" s="37"/>
      <c r="P3469" s="35"/>
      <c r="Q3469" s="33"/>
      <c r="R3469" s="34"/>
    </row>
    <row r="3470" spans="1:18" ht="15.75" customHeight="1">
      <c r="A3470" s="22"/>
      <c r="B3470" s="27" t="s">
        <v>21</v>
      </c>
      <c r="C3470" s="27">
        <v>1185732</v>
      </c>
      <c r="D3470" s="28">
        <v>44232</v>
      </c>
      <c r="E3470" s="27" t="s">
        <v>22</v>
      </c>
      <c r="F3470" s="27" t="s">
        <v>126</v>
      </c>
      <c r="G3470" s="27" t="s">
        <v>127</v>
      </c>
      <c r="H3470" s="27" t="s">
        <v>26</v>
      </c>
      <c r="I3470" s="29">
        <v>0.30000000000000004</v>
      </c>
      <c r="J3470" s="30">
        <v>2500</v>
      </c>
      <c r="K3470" s="31">
        <f t="shared" si="26"/>
        <v>750.00000000000011</v>
      </c>
      <c r="L3470" s="31">
        <f t="shared" si="27"/>
        <v>225.00000000000003</v>
      </c>
      <c r="M3470" s="32">
        <v>0.3</v>
      </c>
      <c r="O3470" s="37"/>
      <c r="P3470" s="35"/>
      <c r="Q3470" s="33"/>
      <c r="R3470" s="34"/>
    </row>
    <row r="3471" spans="1:18" ht="15.75" customHeight="1">
      <c r="A3471" s="22"/>
      <c r="B3471" s="27" t="s">
        <v>21</v>
      </c>
      <c r="C3471" s="27">
        <v>1185732</v>
      </c>
      <c r="D3471" s="28">
        <v>44232</v>
      </c>
      <c r="E3471" s="27" t="s">
        <v>22</v>
      </c>
      <c r="F3471" s="27" t="s">
        <v>126</v>
      </c>
      <c r="G3471" s="27" t="s">
        <v>127</v>
      </c>
      <c r="H3471" s="27" t="s">
        <v>27</v>
      </c>
      <c r="I3471" s="29">
        <v>0.35</v>
      </c>
      <c r="J3471" s="30">
        <v>1250</v>
      </c>
      <c r="K3471" s="31">
        <f t="shared" si="26"/>
        <v>437.5</v>
      </c>
      <c r="L3471" s="31">
        <f t="shared" si="27"/>
        <v>131.25</v>
      </c>
      <c r="M3471" s="32">
        <v>0.3</v>
      </c>
      <c r="O3471" s="37"/>
      <c r="P3471" s="35"/>
      <c r="Q3471" s="33"/>
      <c r="R3471" s="34"/>
    </row>
    <row r="3472" spans="1:18" ht="15.75" customHeight="1">
      <c r="A3472" s="22"/>
      <c r="B3472" s="27" t="s">
        <v>21</v>
      </c>
      <c r="C3472" s="27">
        <v>1185732</v>
      </c>
      <c r="D3472" s="28">
        <v>44232</v>
      </c>
      <c r="E3472" s="27" t="s">
        <v>22</v>
      </c>
      <c r="F3472" s="27" t="s">
        <v>126</v>
      </c>
      <c r="G3472" s="27" t="s">
        <v>127</v>
      </c>
      <c r="H3472" s="27" t="s">
        <v>28</v>
      </c>
      <c r="I3472" s="29">
        <v>0.5</v>
      </c>
      <c r="J3472" s="30">
        <v>2000</v>
      </c>
      <c r="K3472" s="31">
        <f t="shared" si="26"/>
        <v>1000</v>
      </c>
      <c r="L3472" s="31">
        <f t="shared" si="27"/>
        <v>300</v>
      </c>
      <c r="M3472" s="32">
        <v>0.3</v>
      </c>
      <c r="O3472" s="37"/>
      <c r="P3472" s="35"/>
      <c r="Q3472" s="33"/>
      <c r="R3472" s="34"/>
    </row>
    <row r="3473" spans="1:18" ht="15.75" customHeight="1">
      <c r="A3473" s="22"/>
      <c r="B3473" s="27" t="s">
        <v>21</v>
      </c>
      <c r="C3473" s="27">
        <v>1185732</v>
      </c>
      <c r="D3473" s="28">
        <v>44232</v>
      </c>
      <c r="E3473" s="27" t="s">
        <v>22</v>
      </c>
      <c r="F3473" s="27" t="s">
        <v>126</v>
      </c>
      <c r="G3473" s="27" t="s">
        <v>127</v>
      </c>
      <c r="H3473" s="27" t="s">
        <v>29</v>
      </c>
      <c r="I3473" s="29">
        <v>0.4</v>
      </c>
      <c r="J3473" s="30">
        <v>3000</v>
      </c>
      <c r="K3473" s="31">
        <f t="shared" si="26"/>
        <v>1200</v>
      </c>
      <c r="L3473" s="31">
        <f t="shared" si="27"/>
        <v>420</v>
      </c>
      <c r="M3473" s="32">
        <v>0.35</v>
      </c>
      <c r="O3473" s="37"/>
      <c r="P3473" s="35"/>
      <c r="Q3473" s="33"/>
      <c r="R3473" s="34"/>
    </row>
    <row r="3474" spans="1:18" ht="15.75" customHeight="1">
      <c r="A3474" s="22"/>
      <c r="B3474" s="27" t="s">
        <v>21</v>
      </c>
      <c r="C3474" s="27">
        <v>1185732</v>
      </c>
      <c r="D3474" s="28">
        <v>44258</v>
      </c>
      <c r="E3474" s="27" t="s">
        <v>22</v>
      </c>
      <c r="F3474" s="27" t="s">
        <v>126</v>
      </c>
      <c r="G3474" s="27" t="s">
        <v>127</v>
      </c>
      <c r="H3474" s="27" t="s">
        <v>24</v>
      </c>
      <c r="I3474" s="29">
        <v>0.4</v>
      </c>
      <c r="J3474" s="30">
        <v>5200</v>
      </c>
      <c r="K3474" s="31">
        <f t="shared" si="26"/>
        <v>2080</v>
      </c>
      <c r="L3474" s="31">
        <f t="shared" si="27"/>
        <v>832</v>
      </c>
      <c r="M3474" s="32">
        <v>0.4</v>
      </c>
      <c r="O3474" s="37"/>
      <c r="P3474" s="35"/>
      <c r="Q3474" s="33"/>
      <c r="R3474" s="34"/>
    </row>
    <row r="3475" spans="1:18" ht="15.75" customHeight="1">
      <c r="A3475" s="22"/>
      <c r="B3475" s="27" t="s">
        <v>21</v>
      </c>
      <c r="C3475" s="27">
        <v>1185732</v>
      </c>
      <c r="D3475" s="28">
        <v>44258</v>
      </c>
      <c r="E3475" s="27" t="s">
        <v>22</v>
      </c>
      <c r="F3475" s="27" t="s">
        <v>126</v>
      </c>
      <c r="G3475" s="27" t="s">
        <v>127</v>
      </c>
      <c r="H3475" s="27" t="s">
        <v>25</v>
      </c>
      <c r="I3475" s="29">
        <v>0.4</v>
      </c>
      <c r="J3475" s="30">
        <v>2250</v>
      </c>
      <c r="K3475" s="31">
        <f t="shared" si="26"/>
        <v>900</v>
      </c>
      <c r="L3475" s="31">
        <f t="shared" si="27"/>
        <v>360</v>
      </c>
      <c r="M3475" s="32">
        <v>0.4</v>
      </c>
      <c r="O3475" s="37"/>
      <c r="P3475" s="35"/>
      <c r="Q3475" s="33"/>
      <c r="R3475" s="34"/>
    </row>
    <row r="3476" spans="1:18" ht="15.75" customHeight="1">
      <c r="A3476" s="22"/>
      <c r="B3476" s="27" t="s">
        <v>21</v>
      </c>
      <c r="C3476" s="27">
        <v>1185732</v>
      </c>
      <c r="D3476" s="28">
        <v>44258</v>
      </c>
      <c r="E3476" s="27" t="s">
        <v>22</v>
      </c>
      <c r="F3476" s="27" t="s">
        <v>126</v>
      </c>
      <c r="G3476" s="27" t="s">
        <v>127</v>
      </c>
      <c r="H3476" s="27" t="s">
        <v>26</v>
      </c>
      <c r="I3476" s="29">
        <v>0.30000000000000004</v>
      </c>
      <c r="J3476" s="30">
        <v>2500</v>
      </c>
      <c r="K3476" s="31">
        <f t="shared" si="26"/>
        <v>750.00000000000011</v>
      </c>
      <c r="L3476" s="31">
        <f t="shared" si="27"/>
        <v>225.00000000000003</v>
      </c>
      <c r="M3476" s="32">
        <v>0.3</v>
      </c>
      <c r="O3476" s="37"/>
      <c r="P3476" s="35"/>
      <c r="Q3476" s="33"/>
      <c r="R3476" s="34"/>
    </row>
    <row r="3477" spans="1:18" ht="15.75" customHeight="1">
      <c r="A3477" s="22"/>
      <c r="B3477" s="27" t="s">
        <v>21</v>
      </c>
      <c r="C3477" s="27">
        <v>1185732</v>
      </c>
      <c r="D3477" s="28">
        <v>44258</v>
      </c>
      <c r="E3477" s="27" t="s">
        <v>22</v>
      </c>
      <c r="F3477" s="27" t="s">
        <v>126</v>
      </c>
      <c r="G3477" s="27" t="s">
        <v>127</v>
      </c>
      <c r="H3477" s="27" t="s">
        <v>27</v>
      </c>
      <c r="I3477" s="29">
        <v>0.35</v>
      </c>
      <c r="J3477" s="30">
        <v>1000</v>
      </c>
      <c r="K3477" s="31">
        <f t="shared" si="26"/>
        <v>350</v>
      </c>
      <c r="L3477" s="31">
        <f t="shared" si="27"/>
        <v>105</v>
      </c>
      <c r="M3477" s="32">
        <v>0.3</v>
      </c>
      <c r="O3477" s="37"/>
      <c r="P3477" s="35"/>
      <c r="Q3477" s="33"/>
      <c r="R3477" s="34"/>
    </row>
    <row r="3478" spans="1:18" ht="15.75" customHeight="1">
      <c r="A3478" s="22"/>
      <c r="B3478" s="27" t="s">
        <v>21</v>
      </c>
      <c r="C3478" s="27">
        <v>1185732</v>
      </c>
      <c r="D3478" s="28">
        <v>44258</v>
      </c>
      <c r="E3478" s="27" t="s">
        <v>22</v>
      </c>
      <c r="F3478" s="27" t="s">
        <v>126</v>
      </c>
      <c r="G3478" s="27" t="s">
        <v>127</v>
      </c>
      <c r="H3478" s="27" t="s">
        <v>28</v>
      </c>
      <c r="I3478" s="29">
        <v>0.5</v>
      </c>
      <c r="J3478" s="30">
        <v>1500</v>
      </c>
      <c r="K3478" s="31">
        <f t="shared" si="26"/>
        <v>750</v>
      </c>
      <c r="L3478" s="31">
        <f t="shared" si="27"/>
        <v>225</v>
      </c>
      <c r="M3478" s="32">
        <v>0.3</v>
      </c>
      <c r="O3478" s="37"/>
      <c r="P3478" s="35"/>
      <c r="Q3478" s="33"/>
      <c r="R3478" s="34"/>
    </row>
    <row r="3479" spans="1:18" ht="15.75" customHeight="1">
      <c r="A3479" s="22"/>
      <c r="B3479" s="27" t="s">
        <v>21</v>
      </c>
      <c r="C3479" s="27">
        <v>1185732</v>
      </c>
      <c r="D3479" s="28">
        <v>44258</v>
      </c>
      <c r="E3479" s="27" t="s">
        <v>22</v>
      </c>
      <c r="F3479" s="27" t="s">
        <v>126</v>
      </c>
      <c r="G3479" s="27" t="s">
        <v>127</v>
      </c>
      <c r="H3479" s="27" t="s">
        <v>29</v>
      </c>
      <c r="I3479" s="29">
        <v>0.4</v>
      </c>
      <c r="J3479" s="30">
        <v>2500</v>
      </c>
      <c r="K3479" s="31">
        <f t="shared" si="26"/>
        <v>1000</v>
      </c>
      <c r="L3479" s="31">
        <f t="shared" si="27"/>
        <v>350</v>
      </c>
      <c r="M3479" s="32">
        <v>0.35</v>
      </c>
      <c r="O3479" s="37"/>
      <c r="P3479" s="35"/>
      <c r="Q3479" s="33"/>
      <c r="R3479" s="34"/>
    </row>
    <row r="3480" spans="1:18" ht="15.75" customHeight="1">
      <c r="A3480" s="22"/>
      <c r="B3480" s="27" t="s">
        <v>21</v>
      </c>
      <c r="C3480" s="27">
        <v>1185732</v>
      </c>
      <c r="D3480" s="28">
        <v>44290</v>
      </c>
      <c r="E3480" s="27" t="s">
        <v>22</v>
      </c>
      <c r="F3480" s="27" t="s">
        <v>126</v>
      </c>
      <c r="G3480" s="27" t="s">
        <v>127</v>
      </c>
      <c r="H3480" s="27" t="s">
        <v>24</v>
      </c>
      <c r="I3480" s="29">
        <v>0.4</v>
      </c>
      <c r="J3480" s="30">
        <v>5000</v>
      </c>
      <c r="K3480" s="31">
        <f t="shared" si="26"/>
        <v>2000</v>
      </c>
      <c r="L3480" s="31">
        <f t="shared" si="27"/>
        <v>800</v>
      </c>
      <c r="M3480" s="32">
        <v>0.4</v>
      </c>
      <c r="O3480" s="37"/>
      <c r="P3480" s="35"/>
      <c r="Q3480" s="33"/>
      <c r="R3480" s="34"/>
    </row>
    <row r="3481" spans="1:18" ht="15.75" customHeight="1">
      <c r="A3481" s="22"/>
      <c r="B3481" s="27" t="s">
        <v>21</v>
      </c>
      <c r="C3481" s="27">
        <v>1185732</v>
      </c>
      <c r="D3481" s="28">
        <v>44290</v>
      </c>
      <c r="E3481" s="27" t="s">
        <v>22</v>
      </c>
      <c r="F3481" s="27" t="s">
        <v>126</v>
      </c>
      <c r="G3481" s="27" t="s">
        <v>127</v>
      </c>
      <c r="H3481" s="27" t="s">
        <v>25</v>
      </c>
      <c r="I3481" s="29">
        <v>0.4</v>
      </c>
      <c r="J3481" s="30">
        <v>2000</v>
      </c>
      <c r="K3481" s="31">
        <f t="shared" si="26"/>
        <v>800</v>
      </c>
      <c r="L3481" s="31">
        <f t="shared" si="27"/>
        <v>320</v>
      </c>
      <c r="M3481" s="32">
        <v>0.4</v>
      </c>
      <c r="O3481" s="37"/>
      <c r="P3481" s="35"/>
      <c r="Q3481" s="33"/>
      <c r="R3481" s="34"/>
    </row>
    <row r="3482" spans="1:18" ht="15.75" customHeight="1">
      <c r="A3482" s="22"/>
      <c r="B3482" s="27" t="s">
        <v>21</v>
      </c>
      <c r="C3482" s="27">
        <v>1185732</v>
      </c>
      <c r="D3482" s="28">
        <v>44290</v>
      </c>
      <c r="E3482" s="27" t="s">
        <v>22</v>
      </c>
      <c r="F3482" s="27" t="s">
        <v>126</v>
      </c>
      <c r="G3482" s="27" t="s">
        <v>127</v>
      </c>
      <c r="H3482" s="27" t="s">
        <v>26</v>
      </c>
      <c r="I3482" s="29">
        <v>0.30000000000000004</v>
      </c>
      <c r="J3482" s="30">
        <v>2000</v>
      </c>
      <c r="K3482" s="31">
        <f t="shared" si="26"/>
        <v>600.00000000000011</v>
      </c>
      <c r="L3482" s="31">
        <f t="shared" si="27"/>
        <v>180.00000000000003</v>
      </c>
      <c r="M3482" s="32">
        <v>0.3</v>
      </c>
      <c r="O3482" s="37"/>
      <c r="P3482" s="35"/>
      <c r="Q3482" s="33"/>
      <c r="R3482" s="34"/>
    </row>
    <row r="3483" spans="1:18" ht="15.75" customHeight="1">
      <c r="A3483" s="22"/>
      <c r="B3483" s="27" t="s">
        <v>21</v>
      </c>
      <c r="C3483" s="27">
        <v>1185732</v>
      </c>
      <c r="D3483" s="28">
        <v>44290</v>
      </c>
      <c r="E3483" s="27" t="s">
        <v>22</v>
      </c>
      <c r="F3483" s="27" t="s">
        <v>126</v>
      </c>
      <c r="G3483" s="27" t="s">
        <v>127</v>
      </c>
      <c r="H3483" s="27" t="s">
        <v>27</v>
      </c>
      <c r="I3483" s="29">
        <v>0.35</v>
      </c>
      <c r="J3483" s="30">
        <v>1250</v>
      </c>
      <c r="K3483" s="31">
        <f t="shared" si="26"/>
        <v>437.5</v>
      </c>
      <c r="L3483" s="31">
        <f t="shared" si="27"/>
        <v>131.25</v>
      </c>
      <c r="M3483" s="32">
        <v>0.3</v>
      </c>
      <c r="O3483" s="37"/>
      <c r="P3483" s="35"/>
      <c r="Q3483" s="33"/>
      <c r="R3483" s="34"/>
    </row>
    <row r="3484" spans="1:18" ht="15.75" customHeight="1">
      <c r="A3484" s="22"/>
      <c r="B3484" s="27" t="s">
        <v>21</v>
      </c>
      <c r="C3484" s="27">
        <v>1185732</v>
      </c>
      <c r="D3484" s="28">
        <v>44290</v>
      </c>
      <c r="E3484" s="27" t="s">
        <v>22</v>
      </c>
      <c r="F3484" s="27" t="s">
        <v>126</v>
      </c>
      <c r="G3484" s="27" t="s">
        <v>127</v>
      </c>
      <c r="H3484" s="27" t="s">
        <v>28</v>
      </c>
      <c r="I3484" s="29">
        <v>0.5</v>
      </c>
      <c r="J3484" s="30">
        <v>1250</v>
      </c>
      <c r="K3484" s="31">
        <f t="shared" si="26"/>
        <v>625</v>
      </c>
      <c r="L3484" s="31">
        <f t="shared" si="27"/>
        <v>187.5</v>
      </c>
      <c r="M3484" s="32">
        <v>0.3</v>
      </c>
      <c r="O3484" s="37"/>
      <c r="P3484" s="35"/>
      <c r="Q3484" s="33"/>
      <c r="R3484" s="34"/>
    </row>
    <row r="3485" spans="1:18" ht="15.75" customHeight="1">
      <c r="A3485" s="22"/>
      <c r="B3485" s="27" t="s">
        <v>21</v>
      </c>
      <c r="C3485" s="27">
        <v>1185732</v>
      </c>
      <c r="D3485" s="28">
        <v>44290</v>
      </c>
      <c r="E3485" s="27" t="s">
        <v>22</v>
      </c>
      <c r="F3485" s="27" t="s">
        <v>126</v>
      </c>
      <c r="G3485" s="27" t="s">
        <v>127</v>
      </c>
      <c r="H3485" s="27" t="s">
        <v>29</v>
      </c>
      <c r="I3485" s="29">
        <v>0.4</v>
      </c>
      <c r="J3485" s="30">
        <v>2750</v>
      </c>
      <c r="K3485" s="31">
        <f t="shared" si="26"/>
        <v>1100</v>
      </c>
      <c r="L3485" s="31">
        <f t="shared" si="27"/>
        <v>385</v>
      </c>
      <c r="M3485" s="32">
        <v>0.35</v>
      </c>
      <c r="O3485" s="37"/>
      <c r="P3485" s="35"/>
      <c r="Q3485" s="33"/>
      <c r="R3485" s="34"/>
    </row>
    <row r="3486" spans="1:18" ht="15.75" customHeight="1">
      <c r="A3486" s="22"/>
      <c r="B3486" s="27" t="s">
        <v>21</v>
      </c>
      <c r="C3486" s="27">
        <v>1185732</v>
      </c>
      <c r="D3486" s="28">
        <v>44319</v>
      </c>
      <c r="E3486" s="27" t="s">
        <v>22</v>
      </c>
      <c r="F3486" s="27" t="s">
        <v>126</v>
      </c>
      <c r="G3486" s="27" t="s">
        <v>127</v>
      </c>
      <c r="H3486" s="27" t="s">
        <v>24</v>
      </c>
      <c r="I3486" s="29">
        <v>0.54999999999999993</v>
      </c>
      <c r="J3486" s="30">
        <v>5450</v>
      </c>
      <c r="K3486" s="31">
        <f t="shared" si="26"/>
        <v>2997.4999999999995</v>
      </c>
      <c r="L3486" s="31">
        <f t="shared" si="27"/>
        <v>1198.9999999999998</v>
      </c>
      <c r="M3486" s="32">
        <v>0.4</v>
      </c>
      <c r="O3486" s="37"/>
      <c r="P3486" s="35"/>
      <c r="Q3486" s="33"/>
      <c r="R3486" s="34"/>
    </row>
    <row r="3487" spans="1:18" ht="15.75" customHeight="1">
      <c r="A3487" s="22"/>
      <c r="B3487" s="27" t="s">
        <v>21</v>
      </c>
      <c r="C3487" s="27">
        <v>1185732</v>
      </c>
      <c r="D3487" s="28">
        <v>44319</v>
      </c>
      <c r="E3487" s="27" t="s">
        <v>22</v>
      </c>
      <c r="F3487" s="27" t="s">
        <v>126</v>
      </c>
      <c r="G3487" s="27" t="s">
        <v>127</v>
      </c>
      <c r="H3487" s="27" t="s">
        <v>25</v>
      </c>
      <c r="I3487" s="29">
        <v>0.5</v>
      </c>
      <c r="J3487" s="30">
        <v>2500</v>
      </c>
      <c r="K3487" s="31">
        <f t="shared" si="26"/>
        <v>1250</v>
      </c>
      <c r="L3487" s="31">
        <f t="shared" si="27"/>
        <v>500</v>
      </c>
      <c r="M3487" s="32">
        <v>0.4</v>
      </c>
      <c r="O3487" s="37"/>
      <c r="P3487" s="35"/>
      <c r="Q3487" s="33"/>
      <c r="R3487" s="34"/>
    </row>
    <row r="3488" spans="1:18" ht="15.75" customHeight="1">
      <c r="A3488" s="22"/>
      <c r="B3488" s="27" t="s">
        <v>21</v>
      </c>
      <c r="C3488" s="27">
        <v>1185732</v>
      </c>
      <c r="D3488" s="28">
        <v>44319</v>
      </c>
      <c r="E3488" s="27" t="s">
        <v>22</v>
      </c>
      <c r="F3488" s="27" t="s">
        <v>126</v>
      </c>
      <c r="G3488" s="27" t="s">
        <v>127</v>
      </c>
      <c r="H3488" s="27" t="s">
        <v>26</v>
      </c>
      <c r="I3488" s="29">
        <v>0.45</v>
      </c>
      <c r="J3488" s="30">
        <v>2750</v>
      </c>
      <c r="K3488" s="31">
        <f t="shared" si="26"/>
        <v>1237.5</v>
      </c>
      <c r="L3488" s="31">
        <f t="shared" si="27"/>
        <v>371.25</v>
      </c>
      <c r="M3488" s="32">
        <v>0.3</v>
      </c>
      <c r="O3488" s="37"/>
      <c r="P3488" s="35"/>
      <c r="Q3488" s="33"/>
      <c r="R3488" s="34"/>
    </row>
    <row r="3489" spans="1:18" ht="15.75" customHeight="1">
      <c r="A3489" s="22"/>
      <c r="B3489" s="27" t="s">
        <v>21</v>
      </c>
      <c r="C3489" s="27">
        <v>1185732</v>
      </c>
      <c r="D3489" s="28">
        <v>44319</v>
      </c>
      <c r="E3489" s="27" t="s">
        <v>22</v>
      </c>
      <c r="F3489" s="27" t="s">
        <v>126</v>
      </c>
      <c r="G3489" s="27" t="s">
        <v>127</v>
      </c>
      <c r="H3489" s="27" t="s">
        <v>27</v>
      </c>
      <c r="I3489" s="29">
        <v>0.45</v>
      </c>
      <c r="J3489" s="30">
        <v>2250</v>
      </c>
      <c r="K3489" s="31">
        <f t="shared" si="26"/>
        <v>1012.5</v>
      </c>
      <c r="L3489" s="31">
        <f t="shared" si="27"/>
        <v>303.75</v>
      </c>
      <c r="M3489" s="32">
        <v>0.3</v>
      </c>
      <c r="O3489" s="37"/>
      <c r="P3489" s="35"/>
      <c r="Q3489" s="33"/>
      <c r="R3489" s="34"/>
    </row>
    <row r="3490" spans="1:18" ht="15.75" customHeight="1">
      <c r="A3490" s="22"/>
      <c r="B3490" s="27" t="s">
        <v>21</v>
      </c>
      <c r="C3490" s="27">
        <v>1185732</v>
      </c>
      <c r="D3490" s="28">
        <v>44319</v>
      </c>
      <c r="E3490" s="27" t="s">
        <v>22</v>
      </c>
      <c r="F3490" s="27" t="s">
        <v>126</v>
      </c>
      <c r="G3490" s="27" t="s">
        <v>127</v>
      </c>
      <c r="H3490" s="27" t="s">
        <v>28</v>
      </c>
      <c r="I3490" s="29">
        <v>0.54999999999999993</v>
      </c>
      <c r="J3490" s="30">
        <v>2500</v>
      </c>
      <c r="K3490" s="31">
        <f t="shared" si="26"/>
        <v>1374.9999999999998</v>
      </c>
      <c r="L3490" s="31">
        <f t="shared" si="27"/>
        <v>412.49999999999994</v>
      </c>
      <c r="M3490" s="32">
        <v>0.3</v>
      </c>
      <c r="O3490" s="37"/>
      <c r="P3490" s="35"/>
      <c r="Q3490" s="33"/>
      <c r="R3490" s="34"/>
    </row>
    <row r="3491" spans="1:18" ht="15.75" customHeight="1">
      <c r="A3491" s="22"/>
      <c r="B3491" s="27" t="s">
        <v>21</v>
      </c>
      <c r="C3491" s="27">
        <v>1185732</v>
      </c>
      <c r="D3491" s="28">
        <v>44319</v>
      </c>
      <c r="E3491" s="27" t="s">
        <v>22</v>
      </c>
      <c r="F3491" s="27" t="s">
        <v>126</v>
      </c>
      <c r="G3491" s="27" t="s">
        <v>127</v>
      </c>
      <c r="H3491" s="27" t="s">
        <v>29</v>
      </c>
      <c r="I3491" s="29">
        <v>0.6</v>
      </c>
      <c r="J3491" s="30">
        <v>3750</v>
      </c>
      <c r="K3491" s="31">
        <f t="shared" si="26"/>
        <v>2250</v>
      </c>
      <c r="L3491" s="31">
        <f t="shared" si="27"/>
        <v>787.5</v>
      </c>
      <c r="M3491" s="32">
        <v>0.35</v>
      </c>
      <c r="O3491" s="37"/>
      <c r="P3491" s="35"/>
      <c r="Q3491" s="33"/>
      <c r="R3491" s="34"/>
    </row>
    <row r="3492" spans="1:18" ht="15.75" customHeight="1">
      <c r="A3492" s="22"/>
      <c r="B3492" s="27" t="s">
        <v>21</v>
      </c>
      <c r="C3492" s="27">
        <v>1185732</v>
      </c>
      <c r="D3492" s="28">
        <v>44352</v>
      </c>
      <c r="E3492" s="27" t="s">
        <v>22</v>
      </c>
      <c r="F3492" s="27" t="s">
        <v>126</v>
      </c>
      <c r="G3492" s="27" t="s">
        <v>127</v>
      </c>
      <c r="H3492" s="27" t="s">
        <v>24</v>
      </c>
      <c r="I3492" s="29">
        <v>0.54999999999999993</v>
      </c>
      <c r="J3492" s="30">
        <v>6250</v>
      </c>
      <c r="K3492" s="31">
        <f t="shared" si="26"/>
        <v>3437.4999999999995</v>
      </c>
      <c r="L3492" s="31">
        <f t="shared" si="27"/>
        <v>1375</v>
      </c>
      <c r="M3492" s="32">
        <v>0.4</v>
      </c>
      <c r="O3492" s="37"/>
      <c r="P3492" s="35"/>
      <c r="Q3492" s="33"/>
      <c r="R3492" s="34"/>
    </row>
    <row r="3493" spans="1:18" ht="15.75" customHeight="1">
      <c r="A3493" s="22"/>
      <c r="B3493" s="27" t="s">
        <v>21</v>
      </c>
      <c r="C3493" s="27">
        <v>1185732</v>
      </c>
      <c r="D3493" s="28">
        <v>44352</v>
      </c>
      <c r="E3493" s="27" t="s">
        <v>22</v>
      </c>
      <c r="F3493" s="27" t="s">
        <v>126</v>
      </c>
      <c r="G3493" s="27" t="s">
        <v>127</v>
      </c>
      <c r="H3493" s="27" t="s">
        <v>25</v>
      </c>
      <c r="I3493" s="29">
        <v>0.5</v>
      </c>
      <c r="J3493" s="30">
        <v>3750</v>
      </c>
      <c r="K3493" s="31">
        <f t="shared" si="26"/>
        <v>1875</v>
      </c>
      <c r="L3493" s="31">
        <f t="shared" si="27"/>
        <v>750</v>
      </c>
      <c r="M3493" s="32">
        <v>0.4</v>
      </c>
      <c r="O3493" s="37"/>
      <c r="P3493" s="35"/>
      <c r="Q3493" s="33"/>
      <c r="R3493" s="34"/>
    </row>
    <row r="3494" spans="1:18" ht="15.75" customHeight="1">
      <c r="A3494" s="22"/>
      <c r="B3494" s="27" t="s">
        <v>21</v>
      </c>
      <c r="C3494" s="27">
        <v>1185732</v>
      </c>
      <c r="D3494" s="28">
        <v>44352</v>
      </c>
      <c r="E3494" s="27" t="s">
        <v>22</v>
      </c>
      <c r="F3494" s="27" t="s">
        <v>126</v>
      </c>
      <c r="G3494" s="27" t="s">
        <v>127</v>
      </c>
      <c r="H3494" s="27" t="s">
        <v>26</v>
      </c>
      <c r="I3494" s="29">
        <v>0.45</v>
      </c>
      <c r="J3494" s="30">
        <v>3000</v>
      </c>
      <c r="K3494" s="31">
        <f t="shared" si="26"/>
        <v>1350</v>
      </c>
      <c r="L3494" s="31">
        <f t="shared" si="27"/>
        <v>405</v>
      </c>
      <c r="M3494" s="32">
        <v>0.3</v>
      </c>
      <c r="O3494" s="37"/>
      <c r="P3494" s="35"/>
      <c r="Q3494" s="33"/>
      <c r="R3494" s="34"/>
    </row>
    <row r="3495" spans="1:18" ht="15.75" customHeight="1">
      <c r="A3495" s="22"/>
      <c r="B3495" s="27" t="s">
        <v>21</v>
      </c>
      <c r="C3495" s="27">
        <v>1185732</v>
      </c>
      <c r="D3495" s="28">
        <v>44352</v>
      </c>
      <c r="E3495" s="27" t="s">
        <v>22</v>
      </c>
      <c r="F3495" s="27" t="s">
        <v>126</v>
      </c>
      <c r="G3495" s="27" t="s">
        <v>127</v>
      </c>
      <c r="H3495" s="27" t="s">
        <v>27</v>
      </c>
      <c r="I3495" s="29">
        <v>0.45</v>
      </c>
      <c r="J3495" s="30">
        <v>2750</v>
      </c>
      <c r="K3495" s="31">
        <f t="shared" si="26"/>
        <v>1237.5</v>
      </c>
      <c r="L3495" s="31">
        <f t="shared" si="27"/>
        <v>371.25</v>
      </c>
      <c r="M3495" s="32">
        <v>0.3</v>
      </c>
      <c r="O3495" s="37"/>
      <c r="P3495" s="35"/>
      <c r="Q3495" s="33"/>
      <c r="R3495" s="34"/>
    </row>
    <row r="3496" spans="1:18" ht="15.75" customHeight="1">
      <c r="A3496" s="22"/>
      <c r="B3496" s="27" t="s">
        <v>21</v>
      </c>
      <c r="C3496" s="27">
        <v>1185732</v>
      </c>
      <c r="D3496" s="28">
        <v>44352</v>
      </c>
      <c r="E3496" s="27" t="s">
        <v>22</v>
      </c>
      <c r="F3496" s="27" t="s">
        <v>126</v>
      </c>
      <c r="G3496" s="27" t="s">
        <v>127</v>
      </c>
      <c r="H3496" s="27" t="s">
        <v>28</v>
      </c>
      <c r="I3496" s="29">
        <v>0.54999999999999993</v>
      </c>
      <c r="J3496" s="30">
        <v>2750</v>
      </c>
      <c r="K3496" s="31">
        <f t="shared" si="26"/>
        <v>1512.4999999999998</v>
      </c>
      <c r="L3496" s="31">
        <f t="shared" si="27"/>
        <v>453.74999999999994</v>
      </c>
      <c r="M3496" s="32">
        <v>0.3</v>
      </c>
      <c r="O3496" s="37"/>
      <c r="P3496" s="35"/>
      <c r="Q3496" s="33"/>
      <c r="R3496" s="34"/>
    </row>
    <row r="3497" spans="1:18" ht="15.75" customHeight="1">
      <c r="A3497" s="22"/>
      <c r="B3497" s="27" t="s">
        <v>21</v>
      </c>
      <c r="C3497" s="27">
        <v>1185732</v>
      </c>
      <c r="D3497" s="28">
        <v>44352</v>
      </c>
      <c r="E3497" s="27" t="s">
        <v>22</v>
      </c>
      <c r="F3497" s="27" t="s">
        <v>126</v>
      </c>
      <c r="G3497" s="27" t="s">
        <v>127</v>
      </c>
      <c r="H3497" s="27" t="s">
        <v>29</v>
      </c>
      <c r="I3497" s="29">
        <v>0.6</v>
      </c>
      <c r="J3497" s="30">
        <v>4250</v>
      </c>
      <c r="K3497" s="31">
        <f t="shared" si="26"/>
        <v>2550</v>
      </c>
      <c r="L3497" s="31">
        <f t="shared" si="27"/>
        <v>892.5</v>
      </c>
      <c r="M3497" s="32">
        <v>0.35</v>
      </c>
      <c r="O3497" s="37"/>
      <c r="P3497" s="35"/>
      <c r="Q3497" s="33"/>
      <c r="R3497" s="34"/>
    </row>
    <row r="3498" spans="1:18" ht="15.75" customHeight="1">
      <c r="A3498" s="22"/>
      <c r="B3498" s="27" t="s">
        <v>21</v>
      </c>
      <c r="C3498" s="27">
        <v>1185732</v>
      </c>
      <c r="D3498" s="28">
        <v>44380</v>
      </c>
      <c r="E3498" s="27" t="s">
        <v>22</v>
      </c>
      <c r="F3498" s="27" t="s">
        <v>126</v>
      </c>
      <c r="G3498" s="27" t="s">
        <v>127</v>
      </c>
      <c r="H3498" s="27" t="s">
        <v>24</v>
      </c>
      <c r="I3498" s="29">
        <v>0.54999999999999993</v>
      </c>
      <c r="J3498" s="30">
        <v>6500</v>
      </c>
      <c r="K3498" s="31">
        <f t="shared" si="26"/>
        <v>3574.9999999999995</v>
      </c>
      <c r="L3498" s="31">
        <f t="shared" si="27"/>
        <v>1430</v>
      </c>
      <c r="M3498" s="32">
        <v>0.4</v>
      </c>
      <c r="O3498" s="37"/>
      <c r="P3498" s="35"/>
      <c r="Q3498" s="33"/>
      <c r="R3498" s="34"/>
    </row>
    <row r="3499" spans="1:18" ht="15.75" customHeight="1">
      <c r="A3499" s="22"/>
      <c r="B3499" s="27" t="s">
        <v>21</v>
      </c>
      <c r="C3499" s="27">
        <v>1185732</v>
      </c>
      <c r="D3499" s="28">
        <v>44380</v>
      </c>
      <c r="E3499" s="27" t="s">
        <v>22</v>
      </c>
      <c r="F3499" s="27" t="s">
        <v>126</v>
      </c>
      <c r="G3499" s="27" t="s">
        <v>127</v>
      </c>
      <c r="H3499" s="27" t="s">
        <v>25</v>
      </c>
      <c r="I3499" s="29">
        <v>0.5</v>
      </c>
      <c r="J3499" s="30">
        <v>4000</v>
      </c>
      <c r="K3499" s="31">
        <f t="shared" si="26"/>
        <v>2000</v>
      </c>
      <c r="L3499" s="31">
        <f t="shared" si="27"/>
        <v>800</v>
      </c>
      <c r="M3499" s="32">
        <v>0.4</v>
      </c>
      <c r="O3499" s="37"/>
      <c r="P3499" s="35"/>
      <c r="Q3499" s="33"/>
      <c r="R3499" s="34"/>
    </row>
    <row r="3500" spans="1:18" ht="15.75" customHeight="1">
      <c r="A3500" s="22"/>
      <c r="B3500" s="27" t="s">
        <v>21</v>
      </c>
      <c r="C3500" s="27">
        <v>1185732</v>
      </c>
      <c r="D3500" s="28">
        <v>44380</v>
      </c>
      <c r="E3500" s="27" t="s">
        <v>22</v>
      </c>
      <c r="F3500" s="27" t="s">
        <v>126</v>
      </c>
      <c r="G3500" s="27" t="s">
        <v>127</v>
      </c>
      <c r="H3500" s="27" t="s">
        <v>26</v>
      </c>
      <c r="I3500" s="29">
        <v>0.45</v>
      </c>
      <c r="J3500" s="30">
        <v>3250</v>
      </c>
      <c r="K3500" s="31">
        <f t="shared" si="26"/>
        <v>1462.5</v>
      </c>
      <c r="L3500" s="31">
        <f t="shared" si="27"/>
        <v>438.75</v>
      </c>
      <c r="M3500" s="32">
        <v>0.3</v>
      </c>
      <c r="O3500" s="37"/>
      <c r="P3500" s="35"/>
      <c r="Q3500" s="33"/>
      <c r="R3500" s="34"/>
    </row>
    <row r="3501" spans="1:18" ht="15.75" customHeight="1">
      <c r="A3501" s="22"/>
      <c r="B3501" s="27" t="s">
        <v>21</v>
      </c>
      <c r="C3501" s="27">
        <v>1185732</v>
      </c>
      <c r="D3501" s="28">
        <v>44380</v>
      </c>
      <c r="E3501" s="27" t="s">
        <v>22</v>
      </c>
      <c r="F3501" s="27" t="s">
        <v>126</v>
      </c>
      <c r="G3501" s="27" t="s">
        <v>127</v>
      </c>
      <c r="H3501" s="27" t="s">
        <v>27</v>
      </c>
      <c r="I3501" s="29">
        <v>0.45</v>
      </c>
      <c r="J3501" s="30">
        <v>2750</v>
      </c>
      <c r="K3501" s="31">
        <f t="shared" si="26"/>
        <v>1237.5</v>
      </c>
      <c r="L3501" s="31">
        <f t="shared" si="27"/>
        <v>371.25</v>
      </c>
      <c r="M3501" s="32">
        <v>0.3</v>
      </c>
      <c r="O3501" s="37"/>
      <c r="P3501" s="35"/>
      <c r="Q3501" s="33"/>
      <c r="R3501" s="34"/>
    </row>
    <row r="3502" spans="1:18" ht="15.75" customHeight="1">
      <c r="A3502" s="22"/>
      <c r="B3502" s="27" t="s">
        <v>21</v>
      </c>
      <c r="C3502" s="27">
        <v>1185732</v>
      </c>
      <c r="D3502" s="28">
        <v>44380</v>
      </c>
      <c r="E3502" s="27" t="s">
        <v>22</v>
      </c>
      <c r="F3502" s="27" t="s">
        <v>126</v>
      </c>
      <c r="G3502" s="27" t="s">
        <v>127</v>
      </c>
      <c r="H3502" s="27" t="s">
        <v>28</v>
      </c>
      <c r="I3502" s="29">
        <v>0.54999999999999993</v>
      </c>
      <c r="J3502" s="30">
        <v>3000</v>
      </c>
      <c r="K3502" s="31">
        <f t="shared" si="26"/>
        <v>1649.9999999999998</v>
      </c>
      <c r="L3502" s="31">
        <f t="shared" si="27"/>
        <v>494.99999999999989</v>
      </c>
      <c r="M3502" s="32">
        <v>0.3</v>
      </c>
      <c r="O3502" s="37"/>
      <c r="P3502" s="35"/>
      <c r="Q3502" s="33"/>
      <c r="R3502" s="34"/>
    </row>
    <row r="3503" spans="1:18" ht="15.75" customHeight="1">
      <c r="A3503" s="22"/>
      <c r="B3503" s="27" t="s">
        <v>21</v>
      </c>
      <c r="C3503" s="27">
        <v>1185732</v>
      </c>
      <c r="D3503" s="28">
        <v>44380</v>
      </c>
      <c r="E3503" s="27" t="s">
        <v>22</v>
      </c>
      <c r="F3503" s="27" t="s">
        <v>126</v>
      </c>
      <c r="G3503" s="27" t="s">
        <v>127</v>
      </c>
      <c r="H3503" s="27" t="s">
        <v>29</v>
      </c>
      <c r="I3503" s="29">
        <v>0.6</v>
      </c>
      <c r="J3503" s="30">
        <v>4750</v>
      </c>
      <c r="K3503" s="31">
        <f t="shared" si="26"/>
        <v>2850</v>
      </c>
      <c r="L3503" s="31">
        <f t="shared" si="27"/>
        <v>997.49999999999989</v>
      </c>
      <c r="M3503" s="32">
        <v>0.35</v>
      </c>
      <c r="O3503" s="37"/>
      <c r="P3503" s="35"/>
      <c r="Q3503" s="33"/>
      <c r="R3503" s="34"/>
    </row>
    <row r="3504" spans="1:18" ht="15.75" customHeight="1">
      <c r="A3504" s="22"/>
      <c r="B3504" s="27" t="s">
        <v>21</v>
      </c>
      <c r="C3504" s="27">
        <v>1185732</v>
      </c>
      <c r="D3504" s="28">
        <v>44412</v>
      </c>
      <c r="E3504" s="27" t="s">
        <v>22</v>
      </c>
      <c r="F3504" s="27" t="s">
        <v>126</v>
      </c>
      <c r="G3504" s="27" t="s">
        <v>127</v>
      </c>
      <c r="H3504" s="27" t="s">
        <v>24</v>
      </c>
      <c r="I3504" s="29">
        <v>0.54999999999999993</v>
      </c>
      <c r="J3504" s="30">
        <v>6250</v>
      </c>
      <c r="K3504" s="31">
        <f t="shared" si="26"/>
        <v>3437.4999999999995</v>
      </c>
      <c r="L3504" s="31">
        <f t="shared" si="27"/>
        <v>1375</v>
      </c>
      <c r="M3504" s="32">
        <v>0.4</v>
      </c>
      <c r="O3504" s="37"/>
      <c r="P3504" s="35"/>
      <c r="Q3504" s="33"/>
      <c r="R3504" s="34"/>
    </row>
    <row r="3505" spans="1:18" ht="15.75" customHeight="1">
      <c r="A3505" s="22"/>
      <c r="B3505" s="27" t="s">
        <v>21</v>
      </c>
      <c r="C3505" s="27">
        <v>1185732</v>
      </c>
      <c r="D3505" s="28">
        <v>44412</v>
      </c>
      <c r="E3505" s="27" t="s">
        <v>22</v>
      </c>
      <c r="F3505" s="27" t="s">
        <v>126</v>
      </c>
      <c r="G3505" s="27" t="s">
        <v>127</v>
      </c>
      <c r="H3505" s="27" t="s">
        <v>25</v>
      </c>
      <c r="I3505" s="29">
        <v>0.5</v>
      </c>
      <c r="J3505" s="30">
        <v>4000</v>
      </c>
      <c r="K3505" s="31">
        <f t="shared" si="26"/>
        <v>2000</v>
      </c>
      <c r="L3505" s="31">
        <f t="shared" si="27"/>
        <v>800</v>
      </c>
      <c r="M3505" s="32">
        <v>0.4</v>
      </c>
      <c r="O3505" s="37"/>
      <c r="P3505" s="35"/>
      <c r="Q3505" s="33"/>
      <c r="R3505" s="34"/>
    </row>
    <row r="3506" spans="1:18" ht="15.75" customHeight="1">
      <c r="A3506" s="22"/>
      <c r="B3506" s="27" t="s">
        <v>21</v>
      </c>
      <c r="C3506" s="27">
        <v>1185732</v>
      </c>
      <c r="D3506" s="28">
        <v>44412</v>
      </c>
      <c r="E3506" s="27" t="s">
        <v>22</v>
      </c>
      <c r="F3506" s="27" t="s">
        <v>126</v>
      </c>
      <c r="G3506" s="27" t="s">
        <v>127</v>
      </c>
      <c r="H3506" s="27" t="s">
        <v>26</v>
      </c>
      <c r="I3506" s="29">
        <v>0.45</v>
      </c>
      <c r="J3506" s="30">
        <v>3250</v>
      </c>
      <c r="K3506" s="31">
        <f t="shared" si="26"/>
        <v>1462.5</v>
      </c>
      <c r="L3506" s="31">
        <f t="shared" si="27"/>
        <v>438.75</v>
      </c>
      <c r="M3506" s="32">
        <v>0.3</v>
      </c>
      <c r="O3506" s="37"/>
      <c r="P3506" s="35"/>
      <c r="Q3506" s="33"/>
      <c r="R3506" s="34"/>
    </row>
    <row r="3507" spans="1:18" ht="15.75" customHeight="1">
      <c r="A3507" s="22"/>
      <c r="B3507" s="27" t="s">
        <v>21</v>
      </c>
      <c r="C3507" s="27">
        <v>1185732</v>
      </c>
      <c r="D3507" s="28">
        <v>44412</v>
      </c>
      <c r="E3507" s="27" t="s">
        <v>22</v>
      </c>
      <c r="F3507" s="27" t="s">
        <v>126</v>
      </c>
      <c r="G3507" s="27" t="s">
        <v>127</v>
      </c>
      <c r="H3507" s="27" t="s">
        <v>27</v>
      </c>
      <c r="I3507" s="29">
        <v>0.45</v>
      </c>
      <c r="J3507" s="30">
        <v>2250</v>
      </c>
      <c r="K3507" s="31">
        <f t="shared" si="26"/>
        <v>1012.5</v>
      </c>
      <c r="L3507" s="31">
        <f t="shared" si="27"/>
        <v>303.75</v>
      </c>
      <c r="M3507" s="32">
        <v>0.3</v>
      </c>
      <c r="O3507" s="37"/>
      <c r="P3507" s="35"/>
      <c r="Q3507" s="33"/>
      <c r="R3507" s="34"/>
    </row>
    <row r="3508" spans="1:18" ht="15.75" customHeight="1">
      <c r="A3508" s="22"/>
      <c r="B3508" s="27" t="s">
        <v>21</v>
      </c>
      <c r="C3508" s="27">
        <v>1185732</v>
      </c>
      <c r="D3508" s="28">
        <v>44412</v>
      </c>
      <c r="E3508" s="27" t="s">
        <v>22</v>
      </c>
      <c r="F3508" s="27" t="s">
        <v>126</v>
      </c>
      <c r="G3508" s="27" t="s">
        <v>127</v>
      </c>
      <c r="H3508" s="27" t="s">
        <v>28</v>
      </c>
      <c r="I3508" s="29">
        <v>0.54999999999999993</v>
      </c>
      <c r="J3508" s="30">
        <v>2000</v>
      </c>
      <c r="K3508" s="31">
        <f t="shared" si="26"/>
        <v>1099.9999999999998</v>
      </c>
      <c r="L3508" s="31">
        <f t="shared" si="27"/>
        <v>329.99999999999994</v>
      </c>
      <c r="M3508" s="32">
        <v>0.3</v>
      </c>
      <c r="O3508" s="37"/>
      <c r="P3508" s="35"/>
      <c r="Q3508" s="33"/>
      <c r="R3508" s="34"/>
    </row>
    <row r="3509" spans="1:18" ht="15.75" customHeight="1">
      <c r="A3509" s="22"/>
      <c r="B3509" s="27" t="s">
        <v>21</v>
      </c>
      <c r="C3509" s="27">
        <v>1185732</v>
      </c>
      <c r="D3509" s="28">
        <v>44412</v>
      </c>
      <c r="E3509" s="27" t="s">
        <v>22</v>
      </c>
      <c r="F3509" s="27" t="s">
        <v>126</v>
      </c>
      <c r="G3509" s="27" t="s">
        <v>127</v>
      </c>
      <c r="H3509" s="27" t="s">
        <v>29</v>
      </c>
      <c r="I3509" s="29">
        <v>0.6</v>
      </c>
      <c r="J3509" s="30">
        <v>3750</v>
      </c>
      <c r="K3509" s="31">
        <f t="shared" si="26"/>
        <v>2250</v>
      </c>
      <c r="L3509" s="31">
        <f t="shared" si="27"/>
        <v>787.5</v>
      </c>
      <c r="M3509" s="32">
        <v>0.35</v>
      </c>
      <c r="O3509" s="37"/>
      <c r="P3509" s="35"/>
      <c r="Q3509" s="33"/>
      <c r="R3509" s="34"/>
    </row>
    <row r="3510" spans="1:18" ht="15.75" customHeight="1">
      <c r="A3510" s="22"/>
      <c r="B3510" s="27" t="s">
        <v>21</v>
      </c>
      <c r="C3510" s="27">
        <v>1185732</v>
      </c>
      <c r="D3510" s="28">
        <v>44442</v>
      </c>
      <c r="E3510" s="27" t="s">
        <v>22</v>
      </c>
      <c r="F3510" s="27" t="s">
        <v>126</v>
      </c>
      <c r="G3510" s="27" t="s">
        <v>127</v>
      </c>
      <c r="H3510" s="27" t="s">
        <v>24</v>
      </c>
      <c r="I3510" s="29">
        <v>0.54999999999999993</v>
      </c>
      <c r="J3510" s="30">
        <v>5000</v>
      </c>
      <c r="K3510" s="31">
        <f t="shared" si="26"/>
        <v>2749.9999999999995</v>
      </c>
      <c r="L3510" s="31">
        <f t="shared" si="27"/>
        <v>1099.9999999999998</v>
      </c>
      <c r="M3510" s="32">
        <v>0.4</v>
      </c>
      <c r="O3510" s="37"/>
      <c r="P3510" s="35"/>
      <c r="Q3510" s="33"/>
      <c r="R3510" s="34"/>
    </row>
    <row r="3511" spans="1:18" ht="15.75" customHeight="1">
      <c r="A3511" s="22"/>
      <c r="B3511" s="27" t="s">
        <v>21</v>
      </c>
      <c r="C3511" s="27">
        <v>1185732</v>
      </c>
      <c r="D3511" s="28">
        <v>44442</v>
      </c>
      <c r="E3511" s="27" t="s">
        <v>22</v>
      </c>
      <c r="F3511" s="27" t="s">
        <v>126</v>
      </c>
      <c r="G3511" s="27" t="s">
        <v>127</v>
      </c>
      <c r="H3511" s="27" t="s">
        <v>25</v>
      </c>
      <c r="I3511" s="29">
        <v>0.5</v>
      </c>
      <c r="J3511" s="30">
        <v>3000</v>
      </c>
      <c r="K3511" s="31">
        <f t="shared" si="26"/>
        <v>1500</v>
      </c>
      <c r="L3511" s="31">
        <f t="shared" si="27"/>
        <v>600</v>
      </c>
      <c r="M3511" s="32">
        <v>0.4</v>
      </c>
      <c r="O3511" s="37"/>
      <c r="P3511" s="35"/>
      <c r="Q3511" s="33"/>
      <c r="R3511" s="34"/>
    </row>
    <row r="3512" spans="1:18" ht="15.75" customHeight="1">
      <c r="A3512" s="22"/>
      <c r="B3512" s="27" t="s">
        <v>21</v>
      </c>
      <c r="C3512" s="27">
        <v>1185732</v>
      </c>
      <c r="D3512" s="28">
        <v>44442</v>
      </c>
      <c r="E3512" s="27" t="s">
        <v>22</v>
      </c>
      <c r="F3512" s="27" t="s">
        <v>126</v>
      </c>
      <c r="G3512" s="27" t="s">
        <v>127</v>
      </c>
      <c r="H3512" s="27" t="s">
        <v>26</v>
      </c>
      <c r="I3512" s="29">
        <v>0.45</v>
      </c>
      <c r="J3512" s="30">
        <v>2000</v>
      </c>
      <c r="K3512" s="31">
        <f t="shared" si="26"/>
        <v>900</v>
      </c>
      <c r="L3512" s="31">
        <f t="shared" si="27"/>
        <v>270</v>
      </c>
      <c r="M3512" s="32">
        <v>0.3</v>
      </c>
      <c r="O3512" s="37"/>
      <c r="P3512" s="35"/>
      <c r="Q3512" s="33"/>
      <c r="R3512" s="34"/>
    </row>
    <row r="3513" spans="1:18" ht="15.75" customHeight="1">
      <c r="A3513" s="22"/>
      <c r="B3513" s="27" t="s">
        <v>21</v>
      </c>
      <c r="C3513" s="27">
        <v>1185732</v>
      </c>
      <c r="D3513" s="28">
        <v>44442</v>
      </c>
      <c r="E3513" s="27" t="s">
        <v>22</v>
      </c>
      <c r="F3513" s="27" t="s">
        <v>126</v>
      </c>
      <c r="G3513" s="27" t="s">
        <v>127</v>
      </c>
      <c r="H3513" s="27" t="s">
        <v>27</v>
      </c>
      <c r="I3513" s="29">
        <v>0.45</v>
      </c>
      <c r="J3513" s="30">
        <v>1750</v>
      </c>
      <c r="K3513" s="31">
        <f t="shared" si="26"/>
        <v>787.5</v>
      </c>
      <c r="L3513" s="31">
        <f t="shared" si="27"/>
        <v>236.25</v>
      </c>
      <c r="M3513" s="32">
        <v>0.3</v>
      </c>
      <c r="O3513" s="37"/>
      <c r="P3513" s="35"/>
      <c r="Q3513" s="33"/>
      <c r="R3513" s="34"/>
    </row>
    <row r="3514" spans="1:18" ht="15.75" customHeight="1">
      <c r="A3514" s="22"/>
      <c r="B3514" s="27" t="s">
        <v>21</v>
      </c>
      <c r="C3514" s="27">
        <v>1185732</v>
      </c>
      <c r="D3514" s="28">
        <v>44442</v>
      </c>
      <c r="E3514" s="27" t="s">
        <v>22</v>
      </c>
      <c r="F3514" s="27" t="s">
        <v>126</v>
      </c>
      <c r="G3514" s="27" t="s">
        <v>127</v>
      </c>
      <c r="H3514" s="27" t="s">
        <v>28</v>
      </c>
      <c r="I3514" s="29">
        <v>0.54999999999999993</v>
      </c>
      <c r="J3514" s="30">
        <v>1750</v>
      </c>
      <c r="K3514" s="31">
        <f t="shared" si="26"/>
        <v>962.49999999999989</v>
      </c>
      <c r="L3514" s="31">
        <f t="shared" si="27"/>
        <v>288.74999999999994</v>
      </c>
      <c r="M3514" s="32">
        <v>0.3</v>
      </c>
      <c r="O3514" s="37"/>
      <c r="P3514" s="35"/>
      <c r="Q3514" s="33"/>
      <c r="R3514" s="34"/>
    </row>
    <row r="3515" spans="1:18" ht="15.75" customHeight="1">
      <c r="A3515" s="22"/>
      <c r="B3515" s="27" t="s">
        <v>21</v>
      </c>
      <c r="C3515" s="27">
        <v>1185732</v>
      </c>
      <c r="D3515" s="28">
        <v>44442</v>
      </c>
      <c r="E3515" s="27" t="s">
        <v>22</v>
      </c>
      <c r="F3515" s="27" t="s">
        <v>126</v>
      </c>
      <c r="G3515" s="27" t="s">
        <v>127</v>
      </c>
      <c r="H3515" s="27" t="s">
        <v>29</v>
      </c>
      <c r="I3515" s="29">
        <v>0.6</v>
      </c>
      <c r="J3515" s="30">
        <v>2750</v>
      </c>
      <c r="K3515" s="31">
        <f t="shared" si="26"/>
        <v>1650</v>
      </c>
      <c r="L3515" s="31">
        <f t="shared" si="27"/>
        <v>577.5</v>
      </c>
      <c r="M3515" s="32">
        <v>0.35</v>
      </c>
      <c r="O3515" s="37"/>
      <c r="P3515" s="35"/>
      <c r="Q3515" s="33"/>
      <c r="R3515" s="34"/>
    </row>
    <row r="3516" spans="1:18" ht="15.75" customHeight="1">
      <c r="A3516" s="22"/>
      <c r="B3516" s="27" t="s">
        <v>21</v>
      </c>
      <c r="C3516" s="27">
        <v>1185732</v>
      </c>
      <c r="D3516" s="28">
        <v>44474</v>
      </c>
      <c r="E3516" s="27" t="s">
        <v>22</v>
      </c>
      <c r="F3516" s="27" t="s">
        <v>126</v>
      </c>
      <c r="G3516" s="27" t="s">
        <v>127</v>
      </c>
      <c r="H3516" s="27" t="s">
        <v>24</v>
      </c>
      <c r="I3516" s="29">
        <v>0.6</v>
      </c>
      <c r="J3516" s="30">
        <v>4500</v>
      </c>
      <c r="K3516" s="31">
        <f t="shared" si="26"/>
        <v>2700</v>
      </c>
      <c r="L3516" s="31">
        <f t="shared" si="27"/>
        <v>1080</v>
      </c>
      <c r="M3516" s="32">
        <v>0.4</v>
      </c>
      <c r="O3516" s="37"/>
      <c r="P3516" s="35"/>
      <c r="Q3516" s="33"/>
      <c r="R3516" s="34"/>
    </row>
    <row r="3517" spans="1:18" ht="15.75" customHeight="1">
      <c r="A3517" s="22"/>
      <c r="B3517" s="27" t="s">
        <v>21</v>
      </c>
      <c r="C3517" s="27">
        <v>1185732</v>
      </c>
      <c r="D3517" s="28">
        <v>44474</v>
      </c>
      <c r="E3517" s="27" t="s">
        <v>22</v>
      </c>
      <c r="F3517" s="27" t="s">
        <v>126</v>
      </c>
      <c r="G3517" s="27" t="s">
        <v>127</v>
      </c>
      <c r="H3517" s="27" t="s">
        <v>25</v>
      </c>
      <c r="I3517" s="29">
        <v>0.55000000000000004</v>
      </c>
      <c r="J3517" s="30">
        <v>2750</v>
      </c>
      <c r="K3517" s="31">
        <f t="shared" si="26"/>
        <v>1512.5000000000002</v>
      </c>
      <c r="L3517" s="31">
        <f t="shared" si="27"/>
        <v>605.00000000000011</v>
      </c>
      <c r="M3517" s="32">
        <v>0.4</v>
      </c>
      <c r="O3517" s="37"/>
      <c r="P3517" s="35"/>
      <c r="Q3517" s="33"/>
      <c r="R3517" s="34"/>
    </row>
    <row r="3518" spans="1:18" ht="15.75" customHeight="1">
      <c r="A3518" s="22"/>
      <c r="B3518" s="27" t="s">
        <v>21</v>
      </c>
      <c r="C3518" s="27">
        <v>1185732</v>
      </c>
      <c r="D3518" s="28">
        <v>44474</v>
      </c>
      <c r="E3518" s="27" t="s">
        <v>22</v>
      </c>
      <c r="F3518" s="27" t="s">
        <v>126</v>
      </c>
      <c r="G3518" s="27" t="s">
        <v>127</v>
      </c>
      <c r="H3518" s="27" t="s">
        <v>26</v>
      </c>
      <c r="I3518" s="29">
        <v>0.55000000000000004</v>
      </c>
      <c r="J3518" s="30">
        <v>1750</v>
      </c>
      <c r="K3518" s="31">
        <f t="shared" si="26"/>
        <v>962.50000000000011</v>
      </c>
      <c r="L3518" s="31">
        <f t="shared" si="27"/>
        <v>288.75</v>
      </c>
      <c r="M3518" s="32">
        <v>0.3</v>
      </c>
      <c r="O3518" s="37"/>
      <c r="P3518" s="35"/>
      <c r="Q3518" s="33"/>
      <c r="R3518" s="34"/>
    </row>
    <row r="3519" spans="1:18" ht="15.75" customHeight="1">
      <c r="A3519" s="22"/>
      <c r="B3519" s="27" t="s">
        <v>21</v>
      </c>
      <c r="C3519" s="27">
        <v>1185732</v>
      </c>
      <c r="D3519" s="28">
        <v>44474</v>
      </c>
      <c r="E3519" s="27" t="s">
        <v>22</v>
      </c>
      <c r="F3519" s="27" t="s">
        <v>126</v>
      </c>
      <c r="G3519" s="27" t="s">
        <v>127</v>
      </c>
      <c r="H3519" s="27" t="s">
        <v>27</v>
      </c>
      <c r="I3519" s="29">
        <v>0.55000000000000004</v>
      </c>
      <c r="J3519" s="30">
        <v>1500</v>
      </c>
      <c r="K3519" s="31">
        <f t="shared" si="26"/>
        <v>825.00000000000011</v>
      </c>
      <c r="L3519" s="31">
        <f t="shared" si="27"/>
        <v>247.50000000000003</v>
      </c>
      <c r="M3519" s="32">
        <v>0.3</v>
      </c>
      <c r="O3519" s="37"/>
      <c r="P3519" s="35"/>
      <c r="Q3519" s="33"/>
      <c r="R3519" s="34"/>
    </row>
    <row r="3520" spans="1:18" ht="15.75" customHeight="1">
      <c r="A3520" s="22"/>
      <c r="B3520" s="27" t="s">
        <v>21</v>
      </c>
      <c r="C3520" s="27">
        <v>1185732</v>
      </c>
      <c r="D3520" s="28">
        <v>44474</v>
      </c>
      <c r="E3520" s="27" t="s">
        <v>22</v>
      </c>
      <c r="F3520" s="27" t="s">
        <v>126</v>
      </c>
      <c r="G3520" s="27" t="s">
        <v>127</v>
      </c>
      <c r="H3520" s="27" t="s">
        <v>28</v>
      </c>
      <c r="I3520" s="29">
        <v>0.65</v>
      </c>
      <c r="J3520" s="30">
        <v>1500</v>
      </c>
      <c r="K3520" s="31">
        <f t="shared" si="26"/>
        <v>975</v>
      </c>
      <c r="L3520" s="31">
        <f t="shared" si="27"/>
        <v>292.5</v>
      </c>
      <c r="M3520" s="32">
        <v>0.3</v>
      </c>
      <c r="O3520" s="37"/>
      <c r="P3520" s="35"/>
      <c r="Q3520" s="33"/>
      <c r="R3520" s="34"/>
    </row>
    <row r="3521" spans="1:18" ht="15.75" customHeight="1">
      <c r="A3521" s="22"/>
      <c r="B3521" s="27" t="s">
        <v>21</v>
      </c>
      <c r="C3521" s="27">
        <v>1185732</v>
      </c>
      <c r="D3521" s="28">
        <v>44474</v>
      </c>
      <c r="E3521" s="27" t="s">
        <v>22</v>
      </c>
      <c r="F3521" s="27" t="s">
        <v>126</v>
      </c>
      <c r="G3521" s="27" t="s">
        <v>127</v>
      </c>
      <c r="H3521" s="27" t="s">
        <v>29</v>
      </c>
      <c r="I3521" s="29">
        <v>0.7</v>
      </c>
      <c r="J3521" s="30">
        <v>2750</v>
      </c>
      <c r="K3521" s="31">
        <f t="shared" si="26"/>
        <v>1924.9999999999998</v>
      </c>
      <c r="L3521" s="31">
        <f t="shared" si="27"/>
        <v>673.74999999999989</v>
      </c>
      <c r="M3521" s="32">
        <v>0.35</v>
      </c>
      <c r="O3521" s="37"/>
      <c r="P3521" s="35"/>
      <c r="Q3521" s="33"/>
      <c r="R3521" s="34"/>
    </row>
    <row r="3522" spans="1:18" ht="15.75" customHeight="1">
      <c r="A3522" s="22"/>
      <c r="B3522" s="27" t="s">
        <v>21</v>
      </c>
      <c r="C3522" s="27">
        <v>1185732</v>
      </c>
      <c r="D3522" s="28">
        <v>44504</v>
      </c>
      <c r="E3522" s="27" t="s">
        <v>22</v>
      </c>
      <c r="F3522" s="27" t="s">
        <v>126</v>
      </c>
      <c r="G3522" s="27" t="s">
        <v>127</v>
      </c>
      <c r="H3522" s="27" t="s">
        <v>24</v>
      </c>
      <c r="I3522" s="29">
        <v>0.65</v>
      </c>
      <c r="J3522" s="30">
        <v>4250</v>
      </c>
      <c r="K3522" s="31">
        <f t="shared" si="26"/>
        <v>2762.5</v>
      </c>
      <c r="L3522" s="31">
        <f t="shared" si="27"/>
        <v>1105</v>
      </c>
      <c r="M3522" s="32">
        <v>0.4</v>
      </c>
      <c r="O3522" s="37"/>
      <c r="P3522" s="35"/>
      <c r="Q3522" s="33"/>
      <c r="R3522" s="34"/>
    </row>
    <row r="3523" spans="1:18" ht="15.75" customHeight="1">
      <c r="A3523" s="22"/>
      <c r="B3523" s="27" t="s">
        <v>21</v>
      </c>
      <c r="C3523" s="27">
        <v>1185732</v>
      </c>
      <c r="D3523" s="28">
        <v>44504</v>
      </c>
      <c r="E3523" s="27" t="s">
        <v>22</v>
      </c>
      <c r="F3523" s="27" t="s">
        <v>126</v>
      </c>
      <c r="G3523" s="27" t="s">
        <v>127</v>
      </c>
      <c r="H3523" s="27" t="s">
        <v>25</v>
      </c>
      <c r="I3523" s="29">
        <v>0.55000000000000004</v>
      </c>
      <c r="J3523" s="30">
        <v>3000</v>
      </c>
      <c r="K3523" s="31">
        <f t="shared" si="26"/>
        <v>1650.0000000000002</v>
      </c>
      <c r="L3523" s="31">
        <f t="shared" si="27"/>
        <v>660.00000000000011</v>
      </c>
      <c r="M3523" s="32">
        <v>0.4</v>
      </c>
      <c r="O3523" s="37"/>
      <c r="P3523" s="35"/>
      <c r="Q3523" s="33"/>
      <c r="R3523" s="34"/>
    </row>
    <row r="3524" spans="1:18" ht="15.75" customHeight="1">
      <c r="A3524" s="22"/>
      <c r="B3524" s="27" t="s">
        <v>21</v>
      </c>
      <c r="C3524" s="27">
        <v>1185732</v>
      </c>
      <c r="D3524" s="28">
        <v>44504</v>
      </c>
      <c r="E3524" s="27" t="s">
        <v>22</v>
      </c>
      <c r="F3524" s="27" t="s">
        <v>126</v>
      </c>
      <c r="G3524" s="27" t="s">
        <v>127</v>
      </c>
      <c r="H3524" s="27" t="s">
        <v>26</v>
      </c>
      <c r="I3524" s="29">
        <v>0.55000000000000004</v>
      </c>
      <c r="J3524" s="30">
        <v>2950</v>
      </c>
      <c r="K3524" s="31">
        <f t="shared" si="26"/>
        <v>1622.5000000000002</v>
      </c>
      <c r="L3524" s="31">
        <f t="shared" si="27"/>
        <v>486.75000000000006</v>
      </c>
      <c r="M3524" s="32">
        <v>0.3</v>
      </c>
      <c r="O3524" s="37"/>
      <c r="P3524" s="35"/>
      <c r="Q3524" s="33"/>
      <c r="R3524" s="34"/>
    </row>
    <row r="3525" spans="1:18" ht="15.75" customHeight="1">
      <c r="A3525" s="22"/>
      <c r="B3525" s="27" t="s">
        <v>21</v>
      </c>
      <c r="C3525" s="27">
        <v>1185732</v>
      </c>
      <c r="D3525" s="28">
        <v>44504</v>
      </c>
      <c r="E3525" s="27" t="s">
        <v>22</v>
      </c>
      <c r="F3525" s="27" t="s">
        <v>126</v>
      </c>
      <c r="G3525" s="27" t="s">
        <v>127</v>
      </c>
      <c r="H3525" s="27" t="s">
        <v>27</v>
      </c>
      <c r="I3525" s="29">
        <v>0.55000000000000004</v>
      </c>
      <c r="J3525" s="30">
        <v>2750</v>
      </c>
      <c r="K3525" s="31">
        <f t="shared" si="26"/>
        <v>1512.5000000000002</v>
      </c>
      <c r="L3525" s="31">
        <f t="shared" si="27"/>
        <v>453.75000000000006</v>
      </c>
      <c r="M3525" s="32">
        <v>0.3</v>
      </c>
      <c r="O3525" s="37"/>
      <c r="P3525" s="35"/>
      <c r="Q3525" s="33"/>
      <c r="R3525" s="34"/>
    </row>
    <row r="3526" spans="1:18" ht="15.75" customHeight="1">
      <c r="A3526" s="22"/>
      <c r="B3526" s="27" t="s">
        <v>21</v>
      </c>
      <c r="C3526" s="27">
        <v>1185732</v>
      </c>
      <c r="D3526" s="28">
        <v>44504</v>
      </c>
      <c r="E3526" s="27" t="s">
        <v>22</v>
      </c>
      <c r="F3526" s="27" t="s">
        <v>126</v>
      </c>
      <c r="G3526" s="27" t="s">
        <v>127</v>
      </c>
      <c r="H3526" s="27" t="s">
        <v>28</v>
      </c>
      <c r="I3526" s="29">
        <v>0.65</v>
      </c>
      <c r="J3526" s="30">
        <v>2500</v>
      </c>
      <c r="K3526" s="31">
        <f t="shared" si="26"/>
        <v>1625</v>
      </c>
      <c r="L3526" s="31">
        <f t="shared" si="27"/>
        <v>487.5</v>
      </c>
      <c r="M3526" s="32">
        <v>0.3</v>
      </c>
      <c r="O3526" s="37"/>
      <c r="P3526" s="35"/>
      <c r="Q3526" s="33"/>
      <c r="R3526" s="34"/>
    </row>
    <row r="3527" spans="1:18" ht="15.75" customHeight="1">
      <c r="A3527" s="22"/>
      <c r="B3527" s="27" t="s">
        <v>21</v>
      </c>
      <c r="C3527" s="27">
        <v>1185732</v>
      </c>
      <c r="D3527" s="28">
        <v>44504</v>
      </c>
      <c r="E3527" s="27" t="s">
        <v>22</v>
      </c>
      <c r="F3527" s="27" t="s">
        <v>126</v>
      </c>
      <c r="G3527" s="27" t="s">
        <v>127</v>
      </c>
      <c r="H3527" s="27" t="s">
        <v>29</v>
      </c>
      <c r="I3527" s="29">
        <v>0.7</v>
      </c>
      <c r="J3527" s="30">
        <v>3500</v>
      </c>
      <c r="K3527" s="31">
        <f t="shared" si="26"/>
        <v>2450</v>
      </c>
      <c r="L3527" s="31">
        <f t="shared" si="27"/>
        <v>857.5</v>
      </c>
      <c r="M3527" s="32">
        <v>0.35</v>
      </c>
      <c r="O3527" s="37"/>
      <c r="P3527" s="35"/>
      <c r="Q3527" s="33"/>
      <c r="R3527" s="34"/>
    </row>
    <row r="3528" spans="1:18" ht="15.75" customHeight="1">
      <c r="A3528" s="22"/>
      <c r="B3528" s="27" t="s">
        <v>21</v>
      </c>
      <c r="C3528" s="27">
        <v>1185732</v>
      </c>
      <c r="D3528" s="28">
        <v>44533</v>
      </c>
      <c r="E3528" s="27" t="s">
        <v>22</v>
      </c>
      <c r="F3528" s="27" t="s">
        <v>126</v>
      </c>
      <c r="G3528" s="27" t="s">
        <v>127</v>
      </c>
      <c r="H3528" s="27" t="s">
        <v>24</v>
      </c>
      <c r="I3528" s="29">
        <v>0.65</v>
      </c>
      <c r="J3528" s="30">
        <v>5750</v>
      </c>
      <c r="K3528" s="31">
        <f t="shared" si="26"/>
        <v>3737.5</v>
      </c>
      <c r="L3528" s="31">
        <f t="shared" si="27"/>
        <v>1495</v>
      </c>
      <c r="M3528" s="32">
        <v>0.4</v>
      </c>
      <c r="O3528" s="37"/>
      <c r="P3528" s="35"/>
      <c r="Q3528" s="33"/>
      <c r="R3528" s="34"/>
    </row>
    <row r="3529" spans="1:18" ht="15.75" customHeight="1">
      <c r="A3529" s="22"/>
      <c r="B3529" s="27" t="s">
        <v>21</v>
      </c>
      <c r="C3529" s="27">
        <v>1185732</v>
      </c>
      <c r="D3529" s="28">
        <v>44533</v>
      </c>
      <c r="E3529" s="27" t="s">
        <v>22</v>
      </c>
      <c r="F3529" s="27" t="s">
        <v>126</v>
      </c>
      <c r="G3529" s="27" t="s">
        <v>127</v>
      </c>
      <c r="H3529" s="27" t="s">
        <v>25</v>
      </c>
      <c r="I3529" s="29">
        <v>0.55000000000000004</v>
      </c>
      <c r="J3529" s="30">
        <v>3750</v>
      </c>
      <c r="K3529" s="31">
        <f t="shared" si="26"/>
        <v>2062.5</v>
      </c>
      <c r="L3529" s="31">
        <f t="shared" si="27"/>
        <v>825</v>
      </c>
      <c r="M3529" s="32">
        <v>0.4</v>
      </c>
      <c r="O3529" s="37"/>
      <c r="P3529" s="35"/>
      <c r="Q3529" s="33"/>
      <c r="R3529" s="34"/>
    </row>
    <row r="3530" spans="1:18" ht="15.75" customHeight="1">
      <c r="A3530" s="22"/>
      <c r="B3530" s="27" t="s">
        <v>21</v>
      </c>
      <c r="C3530" s="27">
        <v>1185732</v>
      </c>
      <c r="D3530" s="28">
        <v>44533</v>
      </c>
      <c r="E3530" s="27" t="s">
        <v>22</v>
      </c>
      <c r="F3530" s="27" t="s">
        <v>126</v>
      </c>
      <c r="G3530" s="27" t="s">
        <v>127</v>
      </c>
      <c r="H3530" s="27" t="s">
        <v>26</v>
      </c>
      <c r="I3530" s="29">
        <v>0.55000000000000004</v>
      </c>
      <c r="J3530" s="30">
        <v>3500</v>
      </c>
      <c r="K3530" s="31">
        <f t="shared" si="26"/>
        <v>1925.0000000000002</v>
      </c>
      <c r="L3530" s="31">
        <f t="shared" si="27"/>
        <v>577.5</v>
      </c>
      <c r="M3530" s="32">
        <v>0.3</v>
      </c>
      <c r="O3530" s="37"/>
      <c r="P3530" s="35"/>
      <c r="Q3530" s="33"/>
      <c r="R3530" s="34"/>
    </row>
    <row r="3531" spans="1:18" ht="15.75" customHeight="1">
      <c r="A3531" s="22"/>
      <c r="B3531" s="27" t="s">
        <v>21</v>
      </c>
      <c r="C3531" s="27">
        <v>1185732</v>
      </c>
      <c r="D3531" s="28">
        <v>44533</v>
      </c>
      <c r="E3531" s="27" t="s">
        <v>22</v>
      </c>
      <c r="F3531" s="27" t="s">
        <v>126</v>
      </c>
      <c r="G3531" s="27" t="s">
        <v>127</v>
      </c>
      <c r="H3531" s="27" t="s">
        <v>27</v>
      </c>
      <c r="I3531" s="29">
        <v>0.55000000000000004</v>
      </c>
      <c r="J3531" s="30">
        <v>3000</v>
      </c>
      <c r="K3531" s="31">
        <f t="shared" si="26"/>
        <v>1650.0000000000002</v>
      </c>
      <c r="L3531" s="31">
        <f t="shared" si="27"/>
        <v>495.00000000000006</v>
      </c>
      <c r="M3531" s="32">
        <v>0.3</v>
      </c>
      <c r="O3531" s="37"/>
      <c r="P3531" s="35"/>
      <c r="Q3531" s="33"/>
      <c r="R3531" s="34"/>
    </row>
    <row r="3532" spans="1:18" ht="15.75" customHeight="1">
      <c r="A3532" s="22"/>
      <c r="B3532" s="27" t="s">
        <v>21</v>
      </c>
      <c r="C3532" s="27">
        <v>1185732</v>
      </c>
      <c r="D3532" s="28">
        <v>44533</v>
      </c>
      <c r="E3532" s="27" t="s">
        <v>22</v>
      </c>
      <c r="F3532" s="27" t="s">
        <v>126</v>
      </c>
      <c r="G3532" s="27" t="s">
        <v>127</v>
      </c>
      <c r="H3532" s="27" t="s">
        <v>28</v>
      </c>
      <c r="I3532" s="29">
        <v>0.65</v>
      </c>
      <c r="J3532" s="30">
        <v>3000</v>
      </c>
      <c r="K3532" s="31">
        <f t="shared" si="26"/>
        <v>1950</v>
      </c>
      <c r="L3532" s="31">
        <f t="shared" si="27"/>
        <v>585</v>
      </c>
      <c r="M3532" s="32">
        <v>0.3</v>
      </c>
      <c r="O3532" s="37"/>
      <c r="P3532" s="35"/>
      <c r="Q3532" s="33"/>
      <c r="R3532" s="34"/>
    </row>
    <row r="3533" spans="1:18" ht="15.75" customHeight="1">
      <c r="A3533" s="22"/>
      <c r="B3533" s="27" t="s">
        <v>21</v>
      </c>
      <c r="C3533" s="27">
        <v>1185732</v>
      </c>
      <c r="D3533" s="28">
        <v>44533</v>
      </c>
      <c r="E3533" s="27" t="s">
        <v>22</v>
      </c>
      <c r="F3533" s="27" t="s">
        <v>126</v>
      </c>
      <c r="G3533" s="27" t="s">
        <v>127</v>
      </c>
      <c r="H3533" s="27" t="s">
        <v>29</v>
      </c>
      <c r="I3533" s="29">
        <v>0.7</v>
      </c>
      <c r="J3533" s="30">
        <v>4000</v>
      </c>
      <c r="K3533" s="31">
        <f t="shared" si="26"/>
        <v>2800</v>
      </c>
      <c r="L3533" s="31">
        <f t="shared" si="27"/>
        <v>979.99999999999989</v>
      </c>
      <c r="M3533" s="32">
        <v>0.35</v>
      </c>
      <c r="O3533" s="37"/>
      <c r="P3533" s="35"/>
      <c r="Q3533" s="33"/>
      <c r="R3533" s="34"/>
    </row>
    <row r="3534" spans="1:18" ht="15.75" customHeight="1">
      <c r="A3534" s="22" t="s">
        <v>46</v>
      </c>
      <c r="B3534" s="27" t="s">
        <v>21</v>
      </c>
      <c r="C3534" s="27">
        <v>1185732</v>
      </c>
      <c r="D3534" s="28">
        <v>44206</v>
      </c>
      <c r="E3534" s="27" t="s">
        <v>22</v>
      </c>
      <c r="F3534" s="27" t="s">
        <v>128</v>
      </c>
      <c r="G3534" s="27" t="s">
        <v>129</v>
      </c>
      <c r="H3534" s="27" t="s">
        <v>24</v>
      </c>
      <c r="I3534" s="29">
        <v>0.35000000000000003</v>
      </c>
      <c r="J3534" s="30">
        <v>4250</v>
      </c>
      <c r="K3534" s="31">
        <f t="shared" si="26"/>
        <v>1487.5000000000002</v>
      </c>
      <c r="L3534" s="31">
        <f t="shared" si="27"/>
        <v>520.625</v>
      </c>
      <c r="M3534" s="32">
        <v>0.35</v>
      </c>
      <c r="O3534" s="37"/>
      <c r="P3534" s="35"/>
      <c r="Q3534" s="33"/>
      <c r="R3534" s="34"/>
    </row>
    <row r="3535" spans="1:18" ht="15.75" customHeight="1">
      <c r="A3535" s="22"/>
      <c r="B3535" s="27" t="s">
        <v>21</v>
      </c>
      <c r="C3535" s="27">
        <v>1185732</v>
      </c>
      <c r="D3535" s="28">
        <v>44206</v>
      </c>
      <c r="E3535" s="27" t="s">
        <v>22</v>
      </c>
      <c r="F3535" s="27" t="s">
        <v>128</v>
      </c>
      <c r="G3535" s="27" t="s">
        <v>129</v>
      </c>
      <c r="H3535" s="27" t="s">
        <v>25</v>
      </c>
      <c r="I3535" s="29">
        <v>0.35000000000000003</v>
      </c>
      <c r="J3535" s="30">
        <v>2250</v>
      </c>
      <c r="K3535" s="31">
        <f t="shared" si="26"/>
        <v>787.50000000000011</v>
      </c>
      <c r="L3535" s="31">
        <f t="shared" si="27"/>
        <v>275.625</v>
      </c>
      <c r="M3535" s="32">
        <v>0.35</v>
      </c>
      <c r="O3535" s="37"/>
      <c r="P3535" s="35"/>
      <c r="Q3535" s="33"/>
      <c r="R3535" s="34"/>
    </row>
    <row r="3536" spans="1:18" ht="15.75" customHeight="1">
      <c r="A3536" s="22"/>
      <c r="B3536" s="27" t="s">
        <v>21</v>
      </c>
      <c r="C3536" s="27">
        <v>1185732</v>
      </c>
      <c r="D3536" s="28">
        <v>44206</v>
      </c>
      <c r="E3536" s="27" t="s">
        <v>22</v>
      </c>
      <c r="F3536" s="27" t="s">
        <v>128</v>
      </c>
      <c r="G3536" s="27" t="s">
        <v>129</v>
      </c>
      <c r="H3536" s="27" t="s">
        <v>26</v>
      </c>
      <c r="I3536" s="29">
        <v>0.25000000000000006</v>
      </c>
      <c r="J3536" s="30">
        <v>2250</v>
      </c>
      <c r="K3536" s="31">
        <f t="shared" si="26"/>
        <v>562.50000000000011</v>
      </c>
      <c r="L3536" s="31">
        <f t="shared" si="27"/>
        <v>225.00000000000006</v>
      </c>
      <c r="M3536" s="32">
        <v>0.4</v>
      </c>
      <c r="O3536" s="37"/>
      <c r="P3536" s="35"/>
      <c r="Q3536" s="33"/>
      <c r="R3536" s="34"/>
    </row>
    <row r="3537" spans="1:18" ht="15.75" customHeight="1">
      <c r="A3537" s="22"/>
      <c r="B3537" s="27" t="s">
        <v>21</v>
      </c>
      <c r="C3537" s="27">
        <v>1185732</v>
      </c>
      <c r="D3537" s="28">
        <v>44206</v>
      </c>
      <c r="E3537" s="27" t="s">
        <v>22</v>
      </c>
      <c r="F3537" s="27" t="s">
        <v>128</v>
      </c>
      <c r="G3537" s="27" t="s">
        <v>129</v>
      </c>
      <c r="H3537" s="27" t="s">
        <v>27</v>
      </c>
      <c r="I3537" s="29">
        <v>0.3</v>
      </c>
      <c r="J3537" s="30">
        <v>750</v>
      </c>
      <c r="K3537" s="31">
        <f t="shared" si="26"/>
        <v>225</v>
      </c>
      <c r="L3537" s="31">
        <f t="shared" si="27"/>
        <v>90</v>
      </c>
      <c r="M3537" s="32">
        <v>0.4</v>
      </c>
      <c r="O3537" s="37"/>
      <c r="P3537" s="35"/>
      <c r="Q3537" s="33"/>
      <c r="R3537" s="34"/>
    </row>
    <row r="3538" spans="1:18" ht="15.75" customHeight="1">
      <c r="A3538" s="22"/>
      <c r="B3538" s="27" t="s">
        <v>21</v>
      </c>
      <c r="C3538" s="27">
        <v>1185732</v>
      </c>
      <c r="D3538" s="28">
        <v>44206</v>
      </c>
      <c r="E3538" s="27" t="s">
        <v>22</v>
      </c>
      <c r="F3538" s="27" t="s">
        <v>128</v>
      </c>
      <c r="G3538" s="27" t="s">
        <v>129</v>
      </c>
      <c r="H3538" s="27" t="s">
        <v>28</v>
      </c>
      <c r="I3538" s="29">
        <v>0.45</v>
      </c>
      <c r="J3538" s="30">
        <v>1250</v>
      </c>
      <c r="K3538" s="31">
        <f t="shared" si="26"/>
        <v>562.5</v>
      </c>
      <c r="L3538" s="31">
        <f t="shared" si="27"/>
        <v>168.75</v>
      </c>
      <c r="M3538" s="32">
        <v>0.3</v>
      </c>
      <c r="O3538" s="37"/>
      <c r="P3538" s="35"/>
      <c r="Q3538" s="33"/>
      <c r="R3538" s="34"/>
    </row>
    <row r="3539" spans="1:18" ht="15.75" customHeight="1">
      <c r="A3539" s="22"/>
      <c r="B3539" s="27" t="s">
        <v>21</v>
      </c>
      <c r="C3539" s="27">
        <v>1185732</v>
      </c>
      <c r="D3539" s="28">
        <v>44206</v>
      </c>
      <c r="E3539" s="27" t="s">
        <v>22</v>
      </c>
      <c r="F3539" s="27" t="s">
        <v>128</v>
      </c>
      <c r="G3539" s="27" t="s">
        <v>129</v>
      </c>
      <c r="H3539" s="27" t="s">
        <v>29</v>
      </c>
      <c r="I3539" s="29">
        <v>0.35000000000000003</v>
      </c>
      <c r="J3539" s="30">
        <v>2250</v>
      </c>
      <c r="K3539" s="31">
        <f t="shared" si="26"/>
        <v>787.50000000000011</v>
      </c>
      <c r="L3539" s="31">
        <f t="shared" si="27"/>
        <v>315.00000000000006</v>
      </c>
      <c r="M3539" s="32">
        <v>0.4</v>
      </c>
      <c r="O3539" s="37"/>
      <c r="P3539" s="35"/>
      <c r="Q3539" s="33"/>
      <c r="R3539" s="34"/>
    </row>
    <row r="3540" spans="1:18" ht="15.75" customHeight="1">
      <c r="A3540" s="22"/>
      <c r="B3540" s="27" t="s">
        <v>21</v>
      </c>
      <c r="C3540" s="27">
        <v>1185732</v>
      </c>
      <c r="D3540" s="28">
        <v>44235</v>
      </c>
      <c r="E3540" s="27" t="s">
        <v>22</v>
      </c>
      <c r="F3540" s="27" t="s">
        <v>128</v>
      </c>
      <c r="G3540" s="27" t="s">
        <v>129</v>
      </c>
      <c r="H3540" s="27" t="s">
        <v>24</v>
      </c>
      <c r="I3540" s="29">
        <v>0.35000000000000003</v>
      </c>
      <c r="J3540" s="30">
        <v>4750</v>
      </c>
      <c r="K3540" s="31">
        <f t="shared" si="26"/>
        <v>1662.5000000000002</v>
      </c>
      <c r="L3540" s="31">
        <f t="shared" si="27"/>
        <v>581.875</v>
      </c>
      <c r="M3540" s="32">
        <v>0.35</v>
      </c>
      <c r="O3540" s="37"/>
      <c r="P3540" s="35"/>
      <c r="Q3540" s="33"/>
      <c r="R3540" s="34"/>
    </row>
    <row r="3541" spans="1:18" ht="15.75" customHeight="1">
      <c r="A3541" s="22"/>
      <c r="B3541" s="27" t="s">
        <v>21</v>
      </c>
      <c r="C3541" s="27">
        <v>1185732</v>
      </c>
      <c r="D3541" s="28">
        <v>44235</v>
      </c>
      <c r="E3541" s="27" t="s">
        <v>22</v>
      </c>
      <c r="F3541" s="27" t="s">
        <v>128</v>
      </c>
      <c r="G3541" s="27" t="s">
        <v>129</v>
      </c>
      <c r="H3541" s="27" t="s">
        <v>25</v>
      </c>
      <c r="I3541" s="29">
        <v>0.35000000000000003</v>
      </c>
      <c r="J3541" s="30">
        <v>1250</v>
      </c>
      <c r="K3541" s="31">
        <f t="shared" si="26"/>
        <v>437.50000000000006</v>
      </c>
      <c r="L3541" s="31">
        <f t="shared" si="27"/>
        <v>153.125</v>
      </c>
      <c r="M3541" s="32">
        <v>0.35</v>
      </c>
      <c r="O3541" s="37"/>
      <c r="P3541" s="35"/>
      <c r="Q3541" s="33"/>
      <c r="R3541" s="34"/>
    </row>
    <row r="3542" spans="1:18" ht="15.75" customHeight="1">
      <c r="A3542" s="22"/>
      <c r="B3542" s="27" t="s">
        <v>21</v>
      </c>
      <c r="C3542" s="27">
        <v>1185732</v>
      </c>
      <c r="D3542" s="28">
        <v>44235</v>
      </c>
      <c r="E3542" s="27" t="s">
        <v>22</v>
      </c>
      <c r="F3542" s="27" t="s">
        <v>128</v>
      </c>
      <c r="G3542" s="27" t="s">
        <v>129</v>
      </c>
      <c r="H3542" s="27" t="s">
        <v>26</v>
      </c>
      <c r="I3542" s="29">
        <v>0.25000000000000006</v>
      </c>
      <c r="J3542" s="30">
        <v>1750</v>
      </c>
      <c r="K3542" s="31">
        <f t="shared" si="26"/>
        <v>437.50000000000011</v>
      </c>
      <c r="L3542" s="31">
        <f t="shared" si="27"/>
        <v>175.00000000000006</v>
      </c>
      <c r="M3542" s="32">
        <v>0.4</v>
      </c>
      <c r="O3542" s="37"/>
      <c r="P3542" s="35"/>
      <c r="Q3542" s="33"/>
      <c r="R3542" s="34"/>
    </row>
    <row r="3543" spans="1:18" ht="15.75" customHeight="1">
      <c r="A3543" s="22"/>
      <c r="B3543" s="27" t="s">
        <v>21</v>
      </c>
      <c r="C3543" s="27">
        <v>1185732</v>
      </c>
      <c r="D3543" s="28">
        <v>44235</v>
      </c>
      <c r="E3543" s="27" t="s">
        <v>22</v>
      </c>
      <c r="F3543" s="27" t="s">
        <v>128</v>
      </c>
      <c r="G3543" s="27" t="s">
        <v>129</v>
      </c>
      <c r="H3543" s="27" t="s">
        <v>27</v>
      </c>
      <c r="I3543" s="29">
        <v>0.3</v>
      </c>
      <c r="J3543" s="30">
        <v>500</v>
      </c>
      <c r="K3543" s="31">
        <f t="shared" si="26"/>
        <v>150</v>
      </c>
      <c r="L3543" s="31">
        <f t="shared" si="27"/>
        <v>60</v>
      </c>
      <c r="M3543" s="32">
        <v>0.4</v>
      </c>
      <c r="O3543" s="37"/>
      <c r="P3543" s="35"/>
      <c r="Q3543" s="33"/>
      <c r="R3543" s="34"/>
    </row>
    <row r="3544" spans="1:18" ht="15.75" customHeight="1">
      <c r="A3544" s="22"/>
      <c r="B3544" s="27" t="s">
        <v>21</v>
      </c>
      <c r="C3544" s="27">
        <v>1185732</v>
      </c>
      <c r="D3544" s="28">
        <v>44235</v>
      </c>
      <c r="E3544" s="27" t="s">
        <v>22</v>
      </c>
      <c r="F3544" s="27" t="s">
        <v>128</v>
      </c>
      <c r="G3544" s="27" t="s">
        <v>129</v>
      </c>
      <c r="H3544" s="27" t="s">
        <v>28</v>
      </c>
      <c r="I3544" s="29">
        <v>0.45</v>
      </c>
      <c r="J3544" s="30">
        <v>1250</v>
      </c>
      <c r="K3544" s="31">
        <f t="shared" si="26"/>
        <v>562.5</v>
      </c>
      <c r="L3544" s="31">
        <f t="shared" si="27"/>
        <v>168.75</v>
      </c>
      <c r="M3544" s="32">
        <v>0.3</v>
      </c>
      <c r="O3544" s="37"/>
      <c r="P3544" s="35"/>
      <c r="Q3544" s="33"/>
      <c r="R3544" s="34"/>
    </row>
    <row r="3545" spans="1:18" ht="15.75" customHeight="1">
      <c r="A3545" s="22"/>
      <c r="B3545" s="27" t="s">
        <v>21</v>
      </c>
      <c r="C3545" s="27">
        <v>1185732</v>
      </c>
      <c r="D3545" s="28">
        <v>44235</v>
      </c>
      <c r="E3545" s="27" t="s">
        <v>22</v>
      </c>
      <c r="F3545" s="27" t="s">
        <v>128</v>
      </c>
      <c r="G3545" s="27" t="s">
        <v>129</v>
      </c>
      <c r="H3545" s="27" t="s">
        <v>29</v>
      </c>
      <c r="I3545" s="29">
        <v>0.35000000000000003</v>
      </c>
      <c r="J3545" s="30">
        <v>2250</v>
      </c>
      <c r="K3545" s="31">
        <f t="shared" si="26"/>
        <v>787.50000000000011</v>
      </c>
      <c r="L3545" s="31">
        <f t="shared" si="27"/>
        <v>315.00000000000006</v>
      </c>
      <c r="M3545" s="32">
        <v>0.4</v>
      </c>
      <c r="O3545" s="37"/>
      <c r="P3545" s="35"/>
      <c r="Q3545" s="33"/>
      <c r="R3545" s="34"/>
    </row>
    <row r="3546" spans="1:18" ht="15.75" customHeight="1">
      <c r="A3546" s="22"/>
      <c r="B3546" s="27" t="s">
        <v>21</v>
      </c>
      <c r="C3546" s="27">
        <v>1185732</v>
      </c>
      <c r="D3546" s="28">
        <v>44261</v>
      </c>
      <c r="E3546" s="27" t="s">
        <v>22</v>
      </c>
      <c r="F3546" s="27" t="s">
        <v>128</v>
      </c>
      <c r="G3546" s="27" t="s">
        <v>129</v>
      </c>
      <c r="H3546" s="27" t="s">
        <v>24</v>
      </c>
      <c r="I3546" s="29">
        <v>0.35000000000000003</v>
      </c>
      <c r="J3546" s="30">
        <v>4450</v>
      </c>
      <c r="K3546" s="31">
        <f t="shared" si="26"/>
        <v>1557.5000000000002</v>
      </c>
      <c r="L3546" s="31">
        <f t="shared" si="27"/>
        <v>545.125</v>
      </c>
      <c r="M3546" s="32">
        <v>0.35</v>
      </c>
      <c r="O3546" s="37"/>
      <c r="P3546" s="35"/>
      <c r="Q3546" s="33"/>
      <c r="R3546" s="34"/>
    </row>
    <row r="3547" spans="1:18" ht="15.75" customHeight="1">
      <c r="A3547" s="22"/>
      <c r="B3547" s="27" t="s">
        <v>21</v>
      </c>
      <c r="C3547" s="27">
        <v>1185732</v>
      </c>
      <c r="D3547" s="28">
        <v>44261</v>
      </c>
      <c r="E3547" s="27" t="s">
        <v>22</v>
      </c>
      <c r="F3547" s="27" t="s">
        <v>128</v>
      </c>
      <c r="G3547" s="27" t="s">
        <v>129</v>
      </c>
      <c r="H3547" s="27" t="s">
        <v>25</v>
      </c>
      <c r="I3547" s="29">
        <v>0.35000000000000003</v>
      </c>
      <c r="J3547" s="30">
        <v>1500</v>
      </c>
      <c r="K3547" s="31">
        <f t="shared" si="26"/>
        <v>525</v>
      </c>
      <c r="L3547" s="31">
        <f t="shared" si="27"/>
        <v>183.75</v>
      </c>
      <c r="M3547" s="32">
        <v>0.35</v>
      </c>
      <c r="O3547" s="37"/>
      <c r="P3547" s="35"/>
      <c r="Q3547" s="33"/>
      <c r="R3547" s="34"/>
    </row>
    <row r="3548" spans="1:18" ht="15.75" customHeight="1">
      <c r="A3548" s="22"/>
      <c r="B3548" s="27" t="s">
        <v>21</v>
      </c>
      <c r="C3548" s="27">
        <v>1185732</v>
      </c>
      <c r="D3548" s="28">
        <v>44261</v>
      </c>
      <c r="E3548" s="27" t="s">
        <v>22</v>
      </c>
      <c r="F3548" s="27" t="s">
        <v>128</v>
      </c>
      <c r="G3548" s="27" t="s">
        <v>129</v>
      </c>
      <c r="H3548" s="27" t="s">
        <v>26</v>
      </c>
      <c r="I3548" s="29">
        <v>0.25000000000000006</v>
      </c>
      <c r="J3548" s="30">
        <v>1750</v>
      </c>
      <c r="K3548" s="31">
        <f t="shared" si="26"/>
        <v>437.50000000000011</v>
      </c>
      <c r="L3548" s="31">
        <f t="shared" si="27"/>
        <v>175.00000000000006</v>
      </c>
      <c r="M3548" s="32">
        <v>0.4</v>
      </c>
      <c r="O3548" s="37"/>
      <c r="P3548" s="35"/>
      <c r="Q3548" s="33"/>
      <c r="R3548" s="34"/>
    </row>
    <row r="3549" spans="1:18" ht="15.75" customHeight="1">
      <c r="A3549" s="22"/>
      <c r="B3549" s="27" t="s">
        <v>21</v>
      </c>
      <c r="C3549" s="27">
        <v>1185732</v>
      </c>
      <c r="D3549" s="28">
        <v>44261</v>
      </c>
      <c r="E3549" s="27" t="s">
        <v>22</v>
      </c>
      <c r="F3549" s="27" t="s">
        <v>128</v>
      </c>
      <c r="G3549" s="27" t="s">
        <v>129</v>
      </c>
      <c r="H3549" s="27" t="s">
        <v>27</v>
      </c>
      <c r="I3549" s="29">
        <v>0.3</v>
      </c>
      <c r="J3549" s="30">
        <v>250</v>
      </c>
      <c r="K3549" s="31">
        <f t="shared" si="26"/>
        <v>75</v>
      </c>
      <c r="L3549" s="31">
        <f t="shared" si="27"/>
        <v>30</v>
      </c>
      <c r="M3549" s="32">
        <v>0.4</v>
      </c>
      <c r="O3549" s="37"/>
      <c r="P3549" s="35"/>
      <c r="Q3549" s="33"/>
      <c r="R3549" s="34"/>
    </row>
    <row r="3550" spans="1:18" ht="15.75" customHeight="1">
      <c r="A3550" s="22"/>
      <c r="B3550" s="27" t="s">
        <v>21</v>
      </c>
      <c r="C3550" s="27">
        <v>1185732</v>
      </c>
      <c r="D3550" s="28">
        <v>44261</v>
      </c>
      <c r="E3550" s="27" t="s">
        <v>22</v>
      </c>
      <c r="F3550" s="27" t="s">
        <v>128</v>
      </c>
      <c r="G3550" s="27" t="s">
        <v>129</v>
      </c>
      <c r="H3550" s="27" t="s">
        <v>28</v>
      </c>
      <c r="I3550" s="29">
        <v>0.45</v>
      </c>
      <c r="J3550" s="30">
        <v>750</v>
      </c>
      <c r="K3550" s="31">
        <f t="shared" si="26"/>
        <v>337.5</v>
      </c>
      <c r="L3550" s="31">
        <f t="shared" si="27"/>
        <v>101.25</v>
      </c>
      <c r="M3550" s="32">
        <v>0.3</v>
      </c>
      <c r="O3550" s="37"/>
      <c r="P3550" s="35"/>
      <c r="Q3550" s="33"/>
      <c r="R3550" s="34"/>
    </row>
    <row r="3551" spans="1:18" ht="15.75" customHeight="1">
      <c r="A3551" s="22"/>
      <c r="B3551" s="27" t="s">
        <v>21</v>
      </c>
      <c r="C3551" s="27">
        <v>1185732</v>
      </c>
      <c r="D3551" s="28">
        <v>44261</v>
      </c>
      <c r="E3551" s="27" t="s">
        <v>22</v>
      </c>
      <c r="F3551" s="27" t="s">
        <v>128</v>
      </c>
      <c r="G3551" s="27" t="s">
        <v>129</v>
      </c>
      <c r="H3551" s="27" t="s">
        <v>29</v>
      </c>
      <c r="I3551" s="29">
        <v>0.35000000000000003</v>
      </c>
      <c r="J3551" s="30">
        <v>1750</v>
      </c>
      <c r="K3551" s="31">
        <f t="shared" si="26"/>
        <v>612.50000000000011</v>
      </c>
      <c r="L3551" s="31">
        <f t="shared" si="27"/>
        <v>245.00000000000006</v>
      </c>
      <c r="M3551" s="32">
        <v>0.4</v>
      </c>
      <c r="O3551" s="37"/>
      <c r="P3551" s="35"/>
      <c r="Q3551" s="33"/>
      <c r="R3551" s="34"/>
    </row>
    <row r="3552" spans="1:18" ht="15.75" customHeight="1">
      <c r="A3552" s="22"/>
      <c r="B3552" s="27" t="s">
        <v>21</v>
      </c>
      <c r="C3552" s="27">
        <v>1185732</v>
      </c>
      <c r="D3552" s="28">
        <v>44293</v>
      </c>
      <c r="E3552" s="27" t="s">
        <v>22</v>
      </c>
      <c r="F3552" s="27" t="s">
        <v>128</v>
      </c>
      <c r="G3552" s="27" t="s">
        <v>129</v>
      </c>
      <c r="H3552" s="27" t="s">
        <v>24</v>
      </c>
      <c r="I3552" s="29">
        <v>0.35000000000000003</v>
      </c>
      <c r="J3552" s="30">
        <v>4250</v>
      </c>
      <c r="K3552" s="31">
        <f t="shared" si="26"/>
        <v>1487.5000000000002</v>
      </c>
      <c r="L3552" s="31">
        <f t="shared" si="27"/>
        <v>520.625</v>
      </c>
      <c r="M3552" s="32">
        <v>0.35</v>
      </c>
      <c r="O3552" s="37"/>
      <c r="P3552" s="35"/>
      <c r="Q3552" s="33"/>
      <c r="R3552" s="34"/>
    </row>
    <row r="3553" spans="1:18" ht="15.75" customHeight="1">
      <c r="A3553" s="22"/>
      <c r="B3553" s="27" t="s">
        <v>21</v>
      </c>
      <c r="C3553" s="27">
        <v>1185732</v>
      </c>
      <c r="D3553" s="28">
        <v>44293</v>
      </c>
      <c r="E3553" s="27" t="s">
        <v>22</v>
      </c>
      <c r="F3553" s="27" t="s">
        <v>128</v>
      </c>
      <c r="G3553" s="27" t="s">
        <v>129</v>
      </c>
      <c r="H3553" s="27" t="s">
        <v>25</v>
      </c>
      <c r="I3553" s="29">
        <v>0.35000000000000003</v>
      </c>
      <c r="J3553" s="30">
        <v>1250</v>
      </c>
      <c r="K3553" s="31">
        <f t="shared" si="26"/>
        <v>437.50000000000006</v>
      </c>
      <c r="L3553" s="31">
        <f t="shared" si="27"/>
        <v>153.125</v>
      </c>
      <c r="M3553" s="32">
        <v>0.35</v>
      </c>
      <c r="O3553" s="37"/>
      <c r="P3553" s="35"/>
      <c r="Q3553" s="33"/>
      <c r="R3553" s="34"/>
    </row>
    <row r="3554" spans="1:18" ht="15.75" customHeight="1">
      <c r="A3554" s="22"/>
      <c r="B3554" s="27" t="s">
        <v>21</v>
      </c>
      <c r="C3554" s="27">
        <v>1185732</v>
      </c>
      <c r="D3554" s="28">
        <v>44293</v>
      </c>
      <c r="E3554" s="27" t="s">
        <v>22</v>
      </c>
      <c r="F3554" s="27" t="s">
        <v>128</v>
      </c>
      <c r="G3554" s="27" t="s">
        <v>129</v>
      </c>
      <c r="H3554" s="27" t="s">
        <v>26</v>
      </c>
      <c r="I3554" s="29">
        <v>0.25000000000000006</v>
      </c>
      <c r="J3554" s="30">
        <v>1250</v>
      </c>
      <c r="K3554" s="31">
        <f t="shared" si="26"/>
        <v>312.50000000000006</v>
      </c>
      <c r="L3554" s="31">
        <f t="shared" si="27"/>
        <v>125.00000000000003</v>
      </c>
      <c r="M3554" s="32">
        <v>0.4</v>
      </c>
      <c r="O3554" s="37"/>
      <c r="P3554" s="35"/>
      <c r="Q3554" s="33"/>
      <c r="R3554" s="34"/>
    </row>
    <row r="3555" spans="1:18" ht="15.75" customHeight="1">
      <c r="A3555" s="22"/>
      <c r="B3555" s="27" t="s">
        <v>21</v>
      </c>
      <c r="C3555" s="27">
        <v>1185732</v>
      </c>
      <c r="D3555" s="28">
        <v>44293</v>
      </c>
      <c r="E3555" s="27" t="s">
        <v>22</v>
      </c>
      <c r="F3555" s="27" t="s">
        <v>128</v>
      </c>
      <c r="G3555" s="27" t="s">
        <v>129</v>
      </c>
      <c r="H3555" s="27" t="s">
        <v>27</v>
      </c>
      <c r="I3555" s="29">
        <v>0.3</v>
      </c>
      <c r="J3555" s="30">
        <v>500</v>
      </c>
      <c r="K3555" s="31">
        <f t="shared" si="26"/>
        <v>150</v>
      </c>
      <c r="L3555" s="31">
        <f t="shared" si="27"/>
        <v>60</v>
      </c>
      <c r="M3555" s="32">
        <v>0.4</v>
      </c>
      <c r="O3555" s="37"/>
      <c r="P3555" s="35"/>
      <c r="Q3555" s="33"/>
      <c r="R3555" s="34"/>
    </row>
    <row r="3556" spans="1:18" ht="15.75" customHeight="1">
      <c r="A3556" s="22"/>
      <c r="B3556" s="27" t="s">
        <v>21</v>
      </c>
      <c r="C3556" s="27">
        <v>1185732</v>
      </c>
      <c r="D3556" s="28">
        <v>44293</v>
      </c>
      <c r="E3556" s="27" t="s">
        <v>22</v>
      </c>
      <c r="F3556" s="27" t="s">
        <v>128</v>
      </c>
      <c r="G3556" s="27" t="s">
        <v>129</v>
      </c>
      <c r="H3556" s="27" t="s">
        <v>28</v>
      </c>
      <c r="I3556" s="29">
        <v>0.45</v>
      </c>
      <c r="J3556" s="30">
        <v>500</v>
      </c>
      <c r="K3556" s="31">
        <f t="shared" si="26"/>
        <v>225</v>
      </c>
      <c r="L3556" s="31">
        <f t="shared" si="27"/>
        <v>67.5</v>
      </c>
      <c r="M3556" s="32">
        <v>0.3</v>
      </c>
      <c r="O3556" s="37"/>
      <c r="P3556" s="35"/>
      <c r="Q3556" s="33"/>
      <c r="R3556" s="34"/>
    </row>
    <row r="3557" spans="1:18" ht="15.75" customHeight="1">
      <c r="A3557" s="22"/>
      <c r="B3557" s="27" t="s">
        <v>21</v>
      </c>
      <c r="C3557" s="27">
        <v>1185732</v>
      </c>
      <c r="D3557" s="28">
        <v>44293</v>
      </c>
      <c r="E3557" s="27" t="s">
        <v>22</v>
      </c>
      <c r="F3557" s="27" t="s">
        <v>128</v>
      </c>
      <c r="G3557" s="27" t="s">
        <v>129</v>
      </c>
      <c r="H3557" s="27" t="s">
        <v>29</v>
      </c>
      <c r="I3557" s="29">
        <v>0.35000000000000003</v>
      </c>
      <c r="J3557" s="30">
        <v>2000</v>
      </c>
      <c r="K3557" s="31">
        <f t="shared" si="26"/>
        <v>700.00000000000011</v>
      </c>
      <c r="L3557" s="31">
        <f t="shared" si="27"/>
        <v>280.00000000000006</v>
      </c>
      <c r="M3557" s="32">
        <v>0.4</v>
      </c>
      <c r="O3557" s="37"/>
      <c r="P3557" s="35"/>
      <c r="Q3557" s="33"/>
      <c r="R3557" s="34"/>
    </row>
    <row r="3558" spans="1:18" ht="15.75" customHeight="1">
      <c r="A3558" s="22"/>
      <c r="B3558" s="27" t="s">
        <v>21</v>
      </c>
      <c r="C3558" s="27">
        <v>1185732</v>
      </c>
      <c r="D3558" s="28">
        <v>44322</v>
      </c>
      <c r="E3558" s="27" t="s">
        <v>22</v>
      </c>
      <c r="F3558" s="27" t="s">
        <v>128</v>
      </c>
      <c r="G3558" s="27" t="s">
        <v>129</v>
      </c>
      <c r="H3558" s="27" t="s">
        <v>24</v>
      </c>
      <c r="I3558" s="29">
        <v>0.49999999999999994</v>
      </c>
      <c r="J3558" s="30">
        <v>4700</v>
      </c>
      <c r="K3558" s="31">
        <f t="shared" si="26"/>
        <v>2349.9999999999995</v>
      </c>
      <c r="L3558" s="31">
        <f t="shared" si="27"/>
        <v>822.49999999999977</v>
      </c>
      <c r="M3558" s="32">
        <v>0.35</v>
      </c>
      <c r="O3558" s="37"/>
      <c r="P3558" s="35"/>
      <c r="Q3558" s="33"/>
      <c r="R3558" s="34"/>
    </row>
    <row r="3559" spans="1:18" ht="15.75" customHeight="1">
      <c r="A3559" s="22"/>
      <c r="B3559" s="27" t="s">
        <v>21</v>
      </c>
      <c r="C3559" s="27">
        <v>1185732</v>
      </c>
      <c r="D3559" s="28">
        <v>44322</v>
      </c>
      <c r="E3559" s="27" t="s">
        <v>22</v>
      </c>
      <c r="F3559" s="27" t="s">
        <v>128</v>
      </c>
      <c r="G3559" s="27" t="s">
        <v>129</v>
      </c>
      <c r="H3559" s="27" t="s">
        <v>25</v>
      </c>
      <c r="I3559" s="29">
        <v>0.45</v>
      </c>
      <c r="J3559" s="30">
        <v>1750</v>
      </c>
      <c r="K3559" s="31">
        <f t="shared" si="26"/>
        <v>787.5</v>
      </c>
      <c r="L3559" s="31">
        <f t="shared" si="27"/>
        <v>275.625</v>
      </c>
      <c r="M3559" s="32">
        <v>0.35</v>
      </c>
      <c r="O3559" s="37"/>
      <c r="P3559" s="35"/>
      <c r="Q3559" s="33"/>
      <c r="R3559" s="34"/>
    </row>
    <row r="3560" spans="1:18" ht="15.75" customHeight="1">
      <c r="A3560" s="22"/>
      <c r="B3560" s="27" t="s">
        <v>21</v>
      </c>
      <c r="C3560" s="27">
        <v>1185732</v>
      </c>
      <c r="D3560" s="28">
        <v>44322</v>
      </c>
      <c r="E3560" s="27" t="s">
        <v>22</v>
      </c>
      <c r="F3560" s="27" t="s">
        <v>128</v>
      </c>
      <c r="G3560" s="27" t="s">
        <v>129</v>
      </c>
      <c r="H3560" s="27" t="s">
        <v>26</v>
      </c>
      <c r="I3560" s="29">
        <v>0.4</v>
      </c>
      <c r="J3560" s="30">
        <v>2000</v>
      </c>
      <c r="K3560" s="31">
        <f t="shared" si="26"/>
        <v>800</v>
      </c>
      <c r="L3560" s="31">
        <f t="shared" si="27"/>
        <v>320</v>
      </c>
      <c r="M3560" s="32">
        <v>0.4</v>
      </c>
      <c r="O3560" s="37"/>
      <c r="P3560" s="35"/>
      <c r="Q3560" s="33"/>
      <c r="R3560" s="34"/>
    </row>
    <row r="3561" spans="1:18" ht="15.75" customHeight="1">
      <c r="A3561" s="22"/>
      <c r="B3561" s="27" t="s">
        <v>21</v>
      </c>
      <c r="C3561" s="27">
        <v>1185732</v>
      </c>
      <c r="D3561" s="28">
        <v>44322</v>
      </c>
      <c r="E3561" s="27" t="s">
        <v>22</v>
      </c>
      <c r="F3561" s="27" t="s">
        <v>128</v>
      </c>
      <c r="G3561" s="27" t="s">
        <v>129</v>
      </c>
      <c r="H3561" s="27" t="s">
        <v>27</v>
      </c>
      <c r="I3561" s="29">
        <v>0.4</v>
      </c>
      <c r="J3561" s="30">
        <v>1500</v>
      </c>
      <c r="K3561" s="31">
        <f t="shared" si="26"/>
        <v>600</v>
      </c>
      <c r="L3561" s="31">
        <f t="shared" si="27"/>
        <v>240</v>
      </c>
      <c r="M3561" s="32">
        <v>0.4</v>
      </c>
      <c r="O3561" s="37"/>
      <c r="P3561" s="35"/>
      <c r="Q3561" s="33"/>
      <c r="R3561" s="34"/>
    </row>
    <row r="3562" spans="1:18" ht="15.75" customHeight="1">
      <c r="A3562" s="22"/>
      <c r="B3562" s="27" t="s">
        <v>21</v>
      </c>
      <c r="C3562" s="27">
        <v>1185732</v>
      </c>
      <c r="D3562" s="28">
        <v>44322</v>
      </c>
      <c r="E3562" s="27" t="s">
        <v>22</v>
      </c>
      <c r="F3562" s="27" t="s">
        <v>128</v>
      </c>
      <c r="G3562" s="27" t="s">
        <v>129</v>
      </c>
      <c r="H3562" s="27" t="s">
        <v>28</v>
      </c>
      <c r="I3562" s="29">
        <v>0.49999999999999994</v>
      </c>
      <c r="J3562" s="30">
        <v>1750</v>
      </c>
      <c r="K3562" s="31">
        <f t="shared" si="26"/>
        <v>874.99999999999989</v>
      </c>
      <c r="L3562" s="31">
        <f t="shared" si="27"/>
        <v>262.49999999999994</v>
      </c>
      <c r="M3562" s="32">
        <v>0.3</v>
      </c>
      <c r="O3562" s="37"/>
      <c r="P3562" s="35"/>
      <c r="Q3562" s="33"/>
      <c r="R3562" s="34"/>
    </row>
    <row r="3563" spans="1:18" ht="15.75" customHeight="1">
      <c r="A3563" s="22"/>
      <c r="B3563" s="27" t="s">
        <v>21</v>
      </c>
      <c r="C3563" s="27">
        <v>1185732</v>
      </c>
      <c r="D3563" s="28">
        <v>44322</v>
      </c>
      <c r="E3563" s="27" t="s">
        <v>22</v>
      </c>
      <c r="F3563" s="27" t="s">
        <v>128</v>
      </c>
      <c r="G3563" s="27" t="s">
        <v>129</v>
      </c>
      <c r="H3563" s="27" t="s">
        <v>29</v>
      </c>
      <c r="I3563" s="29">
        <v>0.54999999999999993</v>
      </c>
      <c r="J3563" s="30">
        <v>3000</v>
      </c>
      <c r="K3563" s="31">
        <f t="shared" si="26"/>
        <v>1649.9999999999998</v>
      </c>
      <c r="L3563" s="31">
        <f t="shared" si="27"/>
        <v>660</v>
      </c>
      <c r="M3563" s="32">
        <v>0.4</v>
      </c>
      <c r="O3563" s="37"/>
      <c r="P3563" s="35"/>
      <c r="Q3563" s="33"/>
      <c r="R3563" s="34"/>
    </row>
    <row r="3564" spans="1:18" ht="15.75" customHeight="1">
      <c r="A3564" s="22"/>
      <c r="B3564" s="27" t="s">
        <v>21</v>
      </c>
      <c r="C3564" s="27">
        <v>1185732</v>
      </c>
      <c r="D3564" s="28">
        <v>44355</v>
      </c>
      <c r="E3564" s="27" t="s">
        <v>22</v>
      </c>
      <c r="F3564" s="27" t="s">
        <v>128</v>
      </c>
      <c r="G3564" s="27" t="s">
        <v>129</v>
      </c>
      <c r="H3564" s="27" t="s">
        <v>24</v>
      </c>
      <c r="I3564" s="29">
        <v>0.49999999999999994</v>
      </c>
      <c r="J3564" s="30">
        <v>5500</v>
      </c>
      <c r="K3564" s="31">
        <f t="shared" si="26"/>
        <v>2749.9999999999995</v>
      </c>
      <c r="L3564" s="31">
        <f t="shared" si="27"/>
        <v>962.49999999999977</v>
      </c>
      <c r="M3564" s="32">
        <v>0.35</v>
      </c>
      <c r="O3564" s="37"/>
      <c r="P3564" s="35"/>
      <c r="Q3564" s="33"/>
      <c r="R3564" s="34"/>
    </row>
    <row r="3565" spans="1:18" ht="15.75" customHeight="1">
      <c r="A3565" s="22"/>
      <c r="B3565" s="27" t="s">
        <v>21</v>
      </c>
      <c r="C3565" s="27">
        <v>1185732</v>
      </c>
      <c r="D3565" s="28">
        <v>44355</v>
      </c>
      <c r="E3565" s="27" t="s">
        <v>22</v>
      </c>
      <c r="F3565" s="27" t="s">
        <v>128</v>
      </c>
      <c r="G3565" s="27" t="s">
        <v>129</v>
      </c>
      <c r="H3565" s="27" t="s">
        <v>25</v>
      </c>
      <c r="I3565" s="29">
        <v>0.45</v>
      </c>
      <c r="J3565" s="30">
        <v>3000</v>
      </c>
      <c r="K3565" s="31">
        <f t="shared" si="26"/>
        <v>1350</v>
      </c>
      <c r="L3565" s="31">
        <f t="shared" si="27"/>
        <v>472.49999999999994</v>
      </c>
      <c r="M3565" s="32">
        <v>0.35</v>
      </c>
      <c r="O3565" s="37"/>
      <c r="P3565" s="35"/>
      <c r="Q3565" s="33"/>
      <c r="R3565" s="34"/>
    </row>
    <row r="3566" spans="1:18" ht="15.75" customHeight="1">
      <c r="A3566" s="22"/>
      <c r="B3566" s="27" t="s">
        <v>21</v>
      </c>
      <c r="C3566" s="27">
        <v>1185732</v>
      </c>
      <c r="D3566" s="28">
        <v>44355</v>
      </c>
      <c r="E3566" s="27" t="s">
        <v>22</v>
      </c>
      <c r="F3566" s="27" t="s">
        <v>128</v>
      </c>
      <c r="G3566" s="27" t="s">
        <v>129</v>
      </c>
      <c r="H3566" s="27" t="s">
        <v>26</v>
      </c>
      <c r="I3566" s="29">
        <v>0.4</v>
      </c>
      <c r="J3566" s="30">
        <v>2250</v>
      </c>
      <c r="K3566" s="31">
        <f t="shared" si="26"/>
        <v>900</v>
      </c>
      <c r="L3566" s="31">
        <f t="shared" si="27"/>
        <v>360</v>
      </c>
      <c r="M3566" s="32">
        <v>0.4</v>
      </c>
      <c r="O3566" s="37"/>
      <c r="P3566" s="35"/>
      <c r="Q3566" s="33"/>
      <c r="R3566" s="34"/>
    </row>
    <row r="3567" spans="1:18" ht="15.75" customHeight="1">
      <c r="A3567" s="22"/>
      <c r="B3567" s="27" t="s">
        <v>21</v>
      </c>
      <c r="C3567" s="27">
        <v>1185732</v>
      </c>
      <c r="D3567" s="28">
        <v>44355</v>
      </c>
      <c r="E3567" s="27" t="s">
        <v>22</v>
      </c>
      <c r="F3567" s="27" t="s">
        <v>128</v>
      </c>
      <c r="G3567" s="27" t="s">
        <v>129</v>
      </c>
      <c r="H3567" s="27" t="s">
        <v>27</v>
      </c>
      <c r="I3567" s="29">
        <v>0.4</v>
      </c>
      <c r="J3567" s="30">
        <v>2000</v>
      </c>
      <c r="K3567" s="31">
        <f t="shared" si="26"/>
        <v>800</v>
      </c>
      <c r="L3567" s="31">
        <f t="shared" si="27"/>
        <v>320</v>
      </c>
      <c r="M3567" s="32">
        <v>0.4</v>
      </c>
      <c r="O3567" s="37"/>
      <c r="P3567" s="35"/>
      <c r="Q3567" s="33"/>
      <c r="R3567" s="34"/>
    </row>
    <row r="3568" spans="1:18" ht="15.75" customHeight="1">
      <c r="A3568" s="22"/>
      <c r="B3568" s="27" t="s">
        <v>21</v>
      </c>
      <c r="C3568" s="27">
        <v>1185732</v>
      </c>
      <c r="D3568" s="28">
        <v>44355</v>
      </c>
      <c r="E3568" s="27" t="s">
        <v>22</v>
      </c>
      <c r="F3568" s="27" t="s">
        <v>128</v>
      </c>
      <c r="G3568" s="27" t="s">
        <v>129</v>
      </c>
      <c r="H3568" s="27" t="s">
        <v>28</v>
      </c>
      <c r="I3568" s="29">
        <v>0.49999999999999994</v>
      </c>
      <c r="J3568" s="30">
        <v>2000</v>
      </c>
      <c r="K3568" s="31">
        <f t="shared" si="26"/>
        <v>999.99999999999989</v>
      </c>
      <c r="L3568" s="31">
        <f t="shared" si="27"/>
        <v>299.99999999999994</v>
      </c>
      <c r="M3568" s="32">
        <v>0.3</v>
      </c>
      <c r="O3568" s="37"/>
      <c r="P3568" s="35"/>
      <c r="Q3568" s="33"/>
      <c r="R3568" s="34"/>
    </row>
    <row r="3569" spans="1:18" ht="15.75" customHeight="1">
      <c r="A3569" s="22"/>
      <c r="B3569" s="27" t="s">
        <v>21</v>
      </c>
      <c r="C3569" s="27">
        <v>1185732</v>
      </c>
      <c r="D3569" s="28">
        <v>44355</v>
      </c>
      <c r="E3569" s="27" t="s">
        <v>22</v>
      </c>
      <c r="F3569" s="27" t="s">
        <v>128</v>
      </c>
      <c r="G3569" s="27" t="s">
        <v>129</v>
      </c>
      <c r="H3569" s="27" t="s">
        <v>29</v>
      </c>
      <c r="I3569" s="29">
        <v>0.54999999999999993</v>
      </c>
      <c r="J3569" s="30">
        <v>3500</v>
      </c>
      <c r="K3569" s="31">
        <f t="shared" si="26"/>
        <v>1924.9999999999998</v>
      </c>
      <c r="L3569" s="31">
        <f t="shared" si="27"/>
        <v>770</v>
      </c>
      <c r="M3569" s="32">
        <v>0.4</v>
      </c>
      <c r="O3569" s="37"/>
      <c r="P3569" s="35"/>
      <c r="Q3569" s="33"/>
      <c r="R3569" s="34"/>
    </row>
    <row r="3570" spans="1:18" ht="15.75" customHeight="1">
      <c r="A3570" s="22"/>
      <c r="B3570" s="27" t="s">
        <v>21</v>
      </c>
      <c r="C3570" s="27">
        <v>1185732</v>
      </c>
      <c r="D3570" s="28">
        <v>44383</v>
      </c>
      <c r="E3570" s="27" t="s">
        <v>22</v>
      </c>
      <c r="F3570" s="27" t="s">
        <v>128</v>
      </c>
      <c r="G3570" s="27" t="s">
        <v>129</v>
      </c>
      <c r="H3570" s="27" t="s">
        <v>24</v>
      </c>
      <c r="I3570" s="29">
        <v>0.49999999999999994</v>
      </c>
      <c r="J3570" s="30">
        <v>5750</v>
      </c>
      <c r="K3570" s="31">
        <f t="shared" si="26"/>
        <v>2874.9999999999995</v>
      </c>
      <c r="L3570" s="31">
        <f t="shared" si="27"/>
        <v>1006.2499999999998</v>
      </c>
      <c r="M3570" s="32">
        <v>0.35</v>
      </c>
      <c r="O3570" s="37"/>
      <c r="P3570" s="35"/>
      <c r="Q3570" s="33"/>
      <c r="R3570" s="34"/>
    </row>
    <row r="3571" spans="1:18" ht="15.75" customHeight="1">
      <c r="A3571" s="22"/>
      <c r="B3571" s="27" t="s">
        <v>21</v>
      </c>
      <c r="C3571" s="27">
        <v>1185732</v>
      </c>
      <c r="D3571" s="28">
        <v>44383</v>
      </c>
      <c r="E3571" s="27" t="s">
        <v>22</v>
      </c>
      <c r="F3571" s="27" t="s">
        <v>128</v>
      </c>
      <c r="G3571" s="27" t="s">
        <v>129</v>
      </c>
      <c r="H3571" s="27" t="s">
        <v>25</v>
      </c>
      <c r="I3571" s="29">
        <v>0.45</v>
      </c>
      <c r="J3571" s="30">
        <v>3250</v>
      </c>
      <c r="K3571" s="31">
        <f t="shared" si="26"/>
        <v>1462.5</v>
      </c>
      <c r="L3571" s="31">
        <f t="shared" si="27"/>
        <v>511.87499999999994</v>
      </c>
      <c r="M3571" s="32">
        <v>0.35</v>
      </c>
      <c r="O3571" s="37"/>
      <c r="P3571" s="35"/>
      <c r="Q3571" s="33"/>
      <c r="R3571" s="34"/>
    </row>
    <row r="3572" spans="1:18" ht="15.75" customHeight="1">
      <c r="A3572" s="22"/>
      <c r="B3572" s="27" t="s">
        <v>21</v>
      </c>
      <c r="C3572" s="27">
        <v>1185732</v>
      </c>
      <c r="D3572" s="28">
        <v>44383</v>
      </c>
      <c r="E3572" s="27" t="s">
        <v>22</v>
      </c>
      <c r="F3572" s="27" t="s">
        <v>128</v>
      </c>
      <c r="G3572" s="27" t="s">
        <v>129</v>
      </c>
      <c r="H3572" s="27" t="s">
        <v>26</v>
      </c>
      <c r="I3572" s="29">
        <v>0.4</v>
      </c>
      <c r="J3572" s="30">
        <v>2500</v>
      </c>
      <c r="K3572" s="31">
        <f t="shared" si="26"/>
        <v>1000</v>
      </c>
      <c r="L3572" s="31">
        <f t="shared" si="27"/>
        <v>400</v>
      </c>
      <c r="M3572" s="32">
        <v>0.4</v>
      </c>
      <c r="O3572" s="37"/>
      <c r="P3572" s="35"/>
      <c r="Q3572" s="33"/>
      <c r="R3572" s="34"/>
    </row>
    <row r="3573" spans="1:18" ht="15.75" customHeight="1">
      <c r="A3573" s="22"/>
      <c r="B3573" s="27" t="s">
        <v>21</v>
      </c>
      <c r="C3573" s="27">
        <v>1185732</v>
      </c>
      <c r="D3573" s="28">
        <v>44383</v>
      </c>
      <c r="E3573" s="27" t="s">
        <v>22</v>
      </c>
      <c r="F3573" s="27" t="s">
        <v>128</v>
      </c>
      <c r="G3573" s="27" t="s">
        <v>129</v>
      </c>
      <c r="H3573" s="27" t="s">
        <v>27</v>
      </c>
      <c r="I3573" s="29">
        <v>0.4</v>
      </c>
      <c r="J3573" s="30">
        <v>2000</v>
      </c>
      <c r="K3573" s="31">
        <f t="shared" si="26"/>
        <v>800</v>
      </c>
      <c r="L3573" s="31">
        <f t="shared" si="27"/>
        <v>320</v>
      </c>
      <c r="M3573" s="32">
        <v>0.4</v>
      </c>
      <c r="O3573" s="37"/>
      <c r="P3573" s="35"/>
      <c r="Q3573" s="33"/>
      <c r="R3573" s="34"/>
    </row>
    <row r="3574" spans="1:18" ht="15.75" customHeight="1">
      <c r="A3574" s="22"/>
      <c r="B3574" s="27" t="s">
        <v>21</v>
      </c>
      <c r="C3574" s="27">
        <v>1185732</v>
      </c>
      <c r="D3574" s="28">
        <v>44383</v>
      </c>
      <c r="E3574" s="27" t="s">
        <v>22</v>
      </c>
      <c r="F3574" s="27" t="s">
        <v>128</v>
      </c>
      <c r="G3574" s="27" t="s">
        <v>129</v>
      </c>
      <c r="H3574" s="27" t="s">
        <v>28</v>
      </c>
      <c r="I3574" s="29">
        <v>0.49999999999999994</v>
      </c>
      <c r="J3574" s="30">
        <v>2250</v>
      </c>
      <c r="K3574" s="31">
        <f t="shared" si="26"/>
        <v>1124.9999999999998</v>
      </c>
      <c r="L3574" s="31">
        <f t="shared" si="27"/>
        <v>337.49999999999994</v>
      </c>
      <c r="M3574" s="32">
        <v>0.3</v>
      </c>
      <c r="O3574" s="37"/>
      <c r="P3574" s="35"/>
      <c r="Q3574" s="33"/>
      <c r="R3574" s="34"/>
    </row>
    <row r="3575" spans="1:18" ht="15.75" customHeight="1">
      <c r="A3575" s="22"/>
      <c r="B3575" s="27" t="s">
        <v>21</v>
      </c>
      <c r="C3575" s="27">
        <v>1185732</v>
      </c>
      <c r="D3575" s="28">
        <v>44383</v>
      </c>
      <c r="E3575" s="27" t="s">
        <v>22</v>
      </c>
      <c r="F3575" s="27" t="s">
        <v>128</v>
      </c>
      <c r="G3575" s="27" t="s">
        <v>129</v>
      </c>
      <c r="H3575" s="27" t="s">
        <v>29</v>
      </c>
      <c r="I3575" s="29">
        <v>0.54999999999999993</v>
      </c>
      <c r="J3575" s="30">
        <v>4000</v>
      </c>
      <c r="K3575" s="31">
        <f t="shared" si="26"/>
        <v>2199.9999999999995</v>
      </c>
      <c r="L3575" s="31">
        <f t="shared" si="27"/>
        <v>879.99999999999989</v>
      </c>
      <c r="M3575" s="32">
        <v>0.4</v>
      </c>
      <c r="O3575" s="37"/>
      <c r="P3575" s="35"/>
      <c r="Q3575" s="33"/>
      <c r="R3575" s="34"/>
    </row>
    <row r="3576" spans="1:18" ht="15.75" customHeight="1">
      <c r="A3576" s="22"/>
      <c r="B3576" s="27" t="s">
        <v>21</v>
      </c>
      <c r="C3576" s="27">
        <v>1185732</v>
      </c>
      <c r="D3576" s="28">
        <v>44415</v>
      </c>
      <c r="E3576" s="27" t="s">
        <v>22</v>
      </c>
      <c r="F3576" s="27" t="s">
        <v>128</v>
      </c>
      <c r="G3576" s="27" t="s">
        <v>129</v>
      </c>
      <c r="H3576" s="27" t="s">
        <v>24</v>
      </c>
      <c r="I3576" s="29">
        <v>0.49999999999999994</v>
      </c>
      <c r="J3576" s="30">
        <v>5500</v>
      </c>
      <c r="K3576" s="31">
        <f t="shared" ref="K3576:K3830" si="28">I3576*J3576</f>
        <v>2749.9999999999995</v>
      </c>
      <c r="L3576" s="31">
        <f t="shared" ref="L3576:L3830" si="29">K3576*M3576</f>
        <v>962.49999999999977</v>
      </c>
      <c r="M3576" s="32">
        <v>0.35</v>
      </c>
      <c r="O3576" s="37"/>
      <c r="P3576" s="35"/>
      <c r="Q3576" s="33"/>
      <c r="R3576" s="34"/>
    </row>
    <row r="3577" spans="1:18" ht="15.75" customHeight="1">
      <c r="A3577" s="22"/>
      <c r="B3577" s="27" t="s">
        <v>21</v>
      </c>
      <c r="C3577" s="27">
        <v>1185732</v>
      </c>
      <c r="D3577" s="28">
        <v>44415</v>
      </c>
      <c r="E3577" s="27" t="s">
        <v>22</v>
      </c>
      <c r="F3577" s="27" t="s">
        <v>128</v>
      </c>
      <c r="G3577" s="27" t="s">
        <v>129</v>
      </c>
      <c r="H3577" s="27" t="s">
        <v>25</v>
      </c>
      <c r="I3577" s="29">
        <v>0.45</v>
      </c>
      <c r="J3577" s="30">
        <v>3250</v>
      </c>
      <c r="K3577" s="31">
        <f t="shared" si="28"/>
        <v>1462.5</v>
      </c>
      <c r="L3577" s="31">
        <f t="shared" si="29"/>
        <v>511.87499999999994</v>
      </c>
      <c r="M3577" s="32">
        <v>0.35</v>
      </c>
      <c r="O3577" s="37"/>
      <c r="P3577" s="35"/>
      <c r="Q3577" s="33"/>
      <c r="R3577" s="34"/>
    </row>
    <row r="3578" spans="1:18" ht="15.75" customHeight="1">
      <c r="A3578" s="22"/>
      <c r="B3578" s="27" t="s">
        <v>21</v>
      </c>
      <c r="C3578" s="27">
        <v>1185732</v>
      </c>
      <c r="D3578" s="28">
        <v>44415</v>
      </c>
      <c r="E3578" s="27" t="s">
        <v>22</v>
      </c>
      <c r="F3578" s="27" t="s">
        <v>128</v>
      </c>
      <c r="G3578" s="27" t="s">
        <v>129</v>
      </c>
      <c r="H3578" s="27" t="s">
        <v>26</v>
      </c>
      <c r="I3578" s="29">
        <v>0.4</v>
      </c>
      <c r="J3578" s="30">
        <v>2500</v>
      </c>
      <c r="K3578" s="31">
        <f t="shared" si="28"/>
        <v>1000</v>
      </c>
      <c r="L3578" s="31">
        <f t="shared" si="29"/>
        <v>400</v>
      </c>
      <c r="M3578" s="32">
        <v>0.4</v>
      </c>
      <c r="O3578" s="37"/>
      <c r="P3578" s="35"/>
      <c r="Q3578" s="33"/>
      <c r="R3578" s="34"/>
    </row>
    <row r="3579" spans="1:18" ht="15.75" customHeight="1">
      <c r="A3579" s="22"/>
      <c r="B3579" s="27" t="s">
        <v>21</v>
      </c>
      <c r="C3579" s="27">
        <v>1185732</v>
      </c>
      <c r="D3579" s="28">
        <v>44415</v>
      </c>
      <c r="E3579" s="27" t="s">
        <v>22</v>
      </c>
      <c r="F3579" s="27" t="s">
        <v>128</v>
      </c>
      <c r="G3579" s="27" t="s">
        <v>129</v>
      </c>
      <c r="H3579" s="27" t="s">
        <v>27</v>
      </c>
      <c r="I3579" s="29">
        <v>0.4</v>
      </c>
      <c r="J3579" s="30">
        <v>1500</v>
      </c>
      <c r="K3579" s="31">
        <f t="shared" si="28"/>
        <v>600</v>
      </c>
      <c r="L3579" s="31">
        <f t="shared" si="29"/>
        <v>240</v>
      </c>
      <c r="M3579" s="32">
        <v>0.4</v>
      </c>
      <c r="O3579" s="37"/>
      <c r="P3579" s="35"/>
      <c r="Q3579" s="33"/>
      <c r="R3579" s="34"/>
    </row>
    <row r="3580" spans="1:18" ht="15.75" customHeight="1">
      <c r="A3580" s="22"/>
      <c r="B3580" s="27" t="s">
        <v>21</v>
      </c>
      <c r="C3580" s="27">
        <v>1185732</v>
      </c>
      <c r="D3580" s="28">
        <v>44415</v>
      </c>
      <c r="E3580" s="27" t="s">
        <v>22</v>
      </c>
      <c r="F3580" s="27" t="s">
        <v>128</v>
      </c>
      <c r="G3580" s="27" t="s">
        <v>129</v>
      </c>
      <c r="H3580" s="27" t="s">
        <v>28</v>
      </c>
      <c r="I3580" s="29">
        <v>0.49999999999999994</v>
      </c>
      <c r="J3580" s="30">
        <v>1250</v>
      </c>
      <c r="K3580" s="31">
        <f t="shared" si="28"/>
        <v>624.99999999999989</v>
      </c>
      <c r="L3580" s="31">
        <f t="shared" si="29"/>
        <v>187.49999999999997</v>
      </c>
      <c r="M3580" s="32">
        <v>0.3</v>
      </c>
      <c r="O3580" s="37"/>
      <c r="P3580" s="35"/>
      <c r="Q3580" s="33"/>
      <c r="R3580" s="34"/>
    </row>
    <row r="3581" spans="1:18" ht="15.75" customHeight="1">
      <c r="A3581" s="22"/>
      <c r="B3581" s="27" t="s">
        <v>21</v>
      </c>
      <c r="C3581" s="27">
        <v>1185732</v>
      </c>
      <c r="D3581" s="28">
        <v>44415</v>
      </c>
      <c r="E3581" s="27" t="s">
        <v>22</v>
      </c>
      <c r="F3581" s="27" t="s">
        <v>128</v>
      </c>
      <c r="G3581" s="27" t="s">
        <v>129</v>
      </c>
      <c r="H3581" s="27" t="s">
        <v>29</v>
      </c>
      <c r="I3581" s="29">
        <v>0.54999999999999993</v>
      </c>
      <c r="J3581" s="30">
        <v>3000</v>
      </c>
      <c r="K3581" s="31">
        <f t="shared" si="28"/>
        <v>1649.9999999999998</v>
      </c>
      <c r="L3581" s="31">
        <f t="shared" si="29"/>
        <v>660</v>
      </c>
      <c r="M3581" s="32">
        <v>0.4</v>
      </c>
      <c r="O3581" s="37"/>
      <c r="P3581" s="35"/>
      <c r="Q3581" s="33"/>
      <c r="R3581" s="34"/>
    </row>
    <row r="3582" spans="1:18" ht="15.75" customHeight="1">
      <c r="A3582" s="22"/>
      <c r="B3582" s="27" t="s">
        <v>21</v>
      </c>
      <c r="C3582" s="27">
        <v>1185732</v>
      </c>
      <c r="D3582" s="28">
        <v>44445</v>
      </c>
      <c r="E3582" s="27" t="s">
        <v>22</v>
      </c>
      <c r="F3582" s="27" t="s">
        <v>128</v>
      </c>
      <c r="G3582" s="27" t="s">
        <v>129</v>
      </c>
      <c r="H3582" s="27" t="s">
        <v>24</v>
      </c>
      <c r="I3582" s="29">
        <v>0.49999999999999994</v>
      </c>
      <c r="J3582" s="30">
        <v>4250</v>
      </c>
      <c r="K3582" s="31">
        <f t="shared" si="28"/>
        <v>2124.9999999999995</v>
      </c>
      <c r="L3582" s="31">
        <f t="shared" si="29"/>
        <v>743.74999999999977</v>
      </c>
      <c r="M3582" s="32">
        <v>0.35</v>
      </c>
      <c r="O3582" s="37"/>
      <c r="P3582" s="35"/>
      <c r="Q3582" s="33"/>
      <c r="R3582" s="34"/>
    </row>
    <row r="3583" spans="1:18" ht="15.75" customHeight="1">
      <c r="A3583" s="22"/>
      <c r="B3583" s="27" t="s">
        <v>21</v>
      </c>
      <c r="C3583" s="27">
        <v>1185732</v>
      </c>
      <c r="D3583" s="28">
        <v>44445</v>
      </c>
      <c r="E3583" s="27" t="s">
        <v>22</v>
      </c>
      <c r="F3583" s="27" t="s">
        <v>128</v>
      </c>
      <c r="G3583" s="27" t="s">
        <v>129</v>
      </c>
      <c r="H3583" s="27" t="s">
        <v>25</v>
      </c>
      <c r="I3583" s="29">
        <v>0.45</v>
      </c>
      <c r="J3583" s="30">
        <v>2250</v>
      </c>
      <c r="K3583" s="31">
        <f t="shared" si="28"/>
        <v>1012.5</v>
      </c>
      <c r="L3583" s="31">
        <f t="shared" si="29"/>
        <v>354.375</v>
      </c>
      <c r="M3583" s="32">
        <v>0.35</v>
      </c>
      <c r="O3583" s="37"/>
      <c r="P3583" s="35"/>
      <c r="Q3583" s="33"/>
      <c r="R3583" s="34"/>
    </row>
    <row r="3584" spans="1:18" ht="15.75" customHeight="1">
      <c r="A3584" s="22"/>
      <c r="B3584" s="27" t="s">
        <v>21</v>
      </c>
      <c r="C3584" s="27">
        <v>1185732</v>
      </c>
      <c r="D3584" s="28">
        <v>44445</v>
      </c>
      <c r="E3584" s="27" t="s">
        <v>22</v>
      </c>
      <c r="F3584" s="27" t="s">
        <v>128</v>
      </c>
      <c r="G3584" s="27" t="s">
        <v>129</v>
      </c>
      <c r="H3584" s="27" t="s">
        <v>26</v>
      </c>
      <c r="I3584" s="29">
        <v>0.4</v>
      </c>
      <c r="J3584" s="30">
        <v>1250</v>
      </c>
      <c r="K3584" s="31">
        <f t="shared" si="28"/>
        <v>500</v>
      </c>
      <c r="L3584" s="31">
        <f t="shared" si="29"/>
        <v>200</v>
      </c>
      <c r="M3584" s="32">
        <v>0.4</v>
      </c>
      <c r="O3584" s="37"/>
      <c r="P3584" s="35"/>
      <c r="Q3584" s="33"/>
      <c r="R3584" s="34"/>
    </row>
    <row r="3585" spans="1:18" ht="15.75" customHeight="1">
      <c r="A3585" s="22"/>
      <c r="B3585" s="27" t="s">
        <v>21</v>
      </c>
      <c r="C3585" s="27">
        <v>1185732</v>
      </c>
      <c r="D3585" s="28">
        <v>44445</v>
      </c>
      <c r="E3585" s="27" t="s">
        <v>22</v>
      </c>
      <c r="F3585" s="27" t="s">
        <v>128</v>
      </c>
      <c r="G3585" s="27" t="s">
        <v>129</v>
      </c>
      <c r="H3585" s="27" t="s">
        <v>27</v>
      </c>
      <c r="I3585" s="29">
        <v>0.4</v>
      </c>
      <c r="J3585" s="30">
        <v>1000</v>
      </c>
      <c r="K3585" s="31">
        <f t="shared" si="28"/>
        <v>400</v>
      </c>
      <c r="L3585" s="31">
        <f t="shared" si="29"/>
        <v>160</v>
      </c>
      <c r="M3585" s="32">
        <v>0.4</v>
      </c>
      <c r="O3585" s="37"/>
      <c r="P3585" s="35"/>
      <c r="Q3585" s="33"/>
      <c r="R3585" s="34"/>
    </row>
    <row r="3586" spans="1:18" ht="15.75" customHeight="1">
      <c r="A3586" s="22"/>
      <c r="B3586" s="27" t="s">
        <v>21</v>
      </c>
      <c r="C3586" s="27">
        <v>1185732</v>
      </c>
      <c r="D3586" s="28">
        <v>44445</v>
      </c>
      <c r="E3586" s="27" t="s">
        <v>22</v>
      </c>
      <c r="F3586" s="27" t="s">
        <v>128</v>
      </c>
      <c r="G3586" s="27" t="s">
        <v>129</v>
      </c>
      <c r="H3586" s="27" t="s">
        <v>28</v>
      </c>
      <c r="I3586" s="29">
        <v>0.49999999999999994</v>
      </c>
      <c r="J3586" s="30">
        <v>1000</v>
      </c>
      <c r="K3586" s="31">
        <f t="shared" si="28"/>
        <v>499.99999999999994</v>
      </c>
      <c r="L3586" s="31">
        <f t="shared" si="29"/>
        <v>149.99999999999997</v>
      </c>
      <c r="M3586" s="32">
        <v>0.3</v>
      </c>
      <c r="O3586" s="37"/>
      <c r="P3586" s="35"/>
      <c r="Q3586" s="33"/>
      <c r="R3586" s="34"/>
    </row>
    <row r="3587" spans="1:18" ht="15.75" customHeight="1">
      <c r="A3587" s="22"/>
      <c r="B3587" s="27" t="s">
        <v>21</v>
      </c>
      <c r="C3587" s="27">
        <v>1185732</v>
      </c>
      <c r="D3587" s="28">
        <v>44445</v>
      </c>
      <c r="E3587" s="27" t="s">
        <v>22</v>
      </c>
      <c r="F3587" s="27" t="s">
        <v>128</v>
      </c>
      <c r="G3587" s="27" t="s">
        <v>129</v>
      </c>
      <c r="H3587" s="27" t="s">
        <v>29</v>
      </c>
      <c r="I3587" s="29">
        <v>0.54999999999999993</v>
      </c>
      <c r="J3587" s="30">
        <v>2000</v>
      </c>
      <c r="K3587" s="31">
        <f t="shared" si="28"/>
        <v>1099.9999999999998</v>
      </c>
      <c r="L3587" s="31">
        <f t="shared" si="29"/>
        <v>439.99999999999994</v>
      </c>
      <c r="M3587" s="32">
        <v>0.4</v>
      </c>
      <c r="O3587" s="37"/>
      <c r="P3587" s="35"/>
      <c r="Q3587" s="33"/>
      <c r="R3587" s="34"/>
    </row>
    <row r="3588" spans="1:18" ht="15.75" customHeight="1">
      <c r="A3588" s="22"/>
      <c r="B3588" s="27" t="s">
        <v>21</v>
      </c>
      <c r="C3588" s="27">
        <v>1185732</v>
      </c>
      <c r="D3588" s="28">
        <v>44477</v>
      </c>
      <c r="E3588" s="27" t="s">
        <v>22</v>
      </c>
      <c r="F3588" s="27" t="s">
        <v>128</v>
      </c>
      <c r="G3588" s="27" t="s">
        <v>129</v>
      </c>
      <c r="H3588" s="27" t="s">
        <v>24</v>
      </c>
      <c r="I3588" s="29">
        <v>0.54999999999999993</v>
      </c>
      <c r="J3588" s="30">
        <v>3750</v>
      </c>
      <c r="K3588" s="31">
        <f t="shared" si="28"/>
        <v>2062.4999999999995</v>
      </c>
      <c r="L3588" s="31">
        <f t="shared" si="29"/>
        <v>721.87499999999977</v>
      </c>
      <c r="M3588" s="32">
        <v>0.35</v>
      </c>
      <c r="O3588" s="37"/>
      <c r="P3588" s="35"/>
      <c r="Q3588" s="33"/>
      <c r="R3588" s="34"/>
    </row>
    <row r="3589" spans="1:18" ht="15.75" customHeight="1">
      <c r="A3589" s="22"/>
      <c r="B3589" s="27" t="s">
        <v>21</v>
      </c>
      <c r="C3589" s="27">
        <v>1185732</v>
      </c>
      <c r="D3589" s="28">
        <v>44477</v>
      </c>
      <c r="E3589" s="27" t="s">
        <v>22</v>
      </c>
      <c r="F3589" s="27" t="s">
        <v>128</v>
      </c>
      <c r="G3589" s="27" t="s">
        <v>129</v>
      </c>
      <c r="H3589" s="27" t="s">
        <v>25</v>
      </c>
      <c r="I3589" s="29">
        <v>0.5</v>
      </c>
      <c r="J3589" s="30">
        <v>2000</v>
      </c>
      <c r="K3589" s="31">
        <f t="shared" si="28"/>
        <v>1000</v>
      </c>
      <c r="L3589" s="31">
        <f t="shared" si="29"/>
        <v>350</v>
      </c>
      <c r="M3589" s="32">
        <v>0.35</v>
      </c>
      <c r="O3589" s="37"/>
      <c r="P3589" s="35"/>
      <c r="Q3589" s="33"/>
      <c r="R3589" s="34"/>
    </row>
    <row r="3590" spans="1:18" ht="15.75" customHeight="1">
      <c r="A3590" s="22"/>
      <c r="B3590" s="27" t="s">
        <v>21</v>
      </c>
      <c r="C3590" s="27">
        <v>1185732</v>
      </c>
      <c r="D3590" s="28">
        <v>44477</v>
      </c>
      <c r="E3590" s="27" t="s">
        <v>22</v>
      </c>
      <c r="F3590" s="27" t="s">
        <v>128</v>
      </c>
      <c r="G3590" s="27" t="s">
        <v>129</v>
      </c>
      <c r="H3590" s="27" t="s">
        <v>26</v>
      </c>
      <c r="I3590" s="29">
        <v>0.5</v>
      </c>
      <c r="J3590" s="30">
        <v>1000</v>
      </c>
      <c r="K3590" s="31">
        <f t="shared" si="28"/>
        <v>500</v>
      </c>
      <c r="L3590" s="31">
        <f t="shared" si="29"/>
        <v>200</v>
      </c>
      <c r="M3590" s="32">
        <v>0.4</v>
      </c>
      <c r="O3590" s="37"/>
      <c r="P3590" s="35"/>
      <c r="Q3590" s="33"/>
      <c r="R3590" s="34"/>
    </row>
    <row r="3591" spans="1:18" ht="15.75" customHeight="1">
      <c r="A3591" s="22"/>
      <c r="B3591" s="27" t="s">
        <v>21</v>
      </c>
      <c r="C3591" s="27">
        <v>1185732</v>
      </c>
      <c r="D3591" s="28">
        <v>44477</v>
      </c>
      <c r="E3591" s="27" t="s">
        <v>22</v>
      </c>
      <c r="F3591" s="27" t="s">
        <v>128</v>
      </c>
      <c r="G3591" s="27" t="s">
        <v>129</v>
      </c>
      <c r="H3591" s="27" t="s">
        <v>27</v>
      </c>
      <c r="I3591" s="29">
        <v>0.5</v>
      </c>
      <c r="J3591" s="30">
        <v>750</v>
      </c>
      <c r="K3591" s="31">
        <f t="shared" si="28"/>
        <v>375</v>
      </c>
      <c r="L3591" s="31">
        <f t="shared" si="29"/>
        <v>150</v>
      </c>
      <c r="M3591" s="32">
        <v>0.4</v>
      </c>
      <c r="O3591" s="37"/>
      <c r="P3591" s="35"/>
      <c r="Q3591" s="33"/>
      <c r="R3591" s="34"/>
    </row>
    <row r="3592" spans="1:18" ht="15.75" customHeight="1">
      <c r="A3592" s="22"/>
      <c r="B3592" s="27" t="s">
        <v>21</v>
      </c>
      <c r="C3592" s="27">
        <v>1185732</v>
      </c>
      <c r="D3592" s="28">
        <v>44477</v>
      </c>
      <c r="E3592" s="27" t="s">
        <v>22</v>
      </c>
      <c r="F3592" s="27" t="s">
        <v>128</v>
      </c>
      <c r="G3592" s="27" t="s">
        <v>129</v>
      </c>
      <c r="H3592" s="27" t="s">
        <v>28</v>
      </c>
      <c r="I3592" s="29">
        <v>0.6</v>
      </c>
      <c r="J3592" s="30">
        <v>750</v>
      </c>
      <c r="K3592" s="31">
        <f t="shared" si="28"/>
        <v>450</v>
      </c>
      <c r="L3592" s="31">
        <f t="shared" si="29"/>
        <v>135</v>
      </c>
      <c r="M3592" s="32">
        <v>0.3</v>
      </c>
      <c r="O3592" s="37"/>
      <c r="P3592" s="35"/>
      <c r="Q3592" s="33"/>
      <c r="R3592" s="34"/>
    </row>
    <row r="3593" spans="1:18" ht="15.75" customHeight="1">
      <c r="A3593" s="22"/>
      <c r="B3593" s="27" t="s">
        <v>21</v>
      </c>
      <c r="C3593" s="27">
        <v>1185732</v>
      </c>
      <c r="D3593" s="28">
        <v>44477</v>
      </c>
      <c r="E3593" s="27" t="s">
        <v>22</v>
      </c>
      <c r="F3593" s="27" t="s">
        <v>128</v>
      </c>
      <c r="G3593" s="27" t="s">
        <v>129</v>
      </c>
      <c r="H3593" s="27" t="s">
        <v>29</v>
      </c>
      <c r="I3593" s="29">
        <v>0.64999999999999991</v>
      </c>
      <c r="J3593" s="30">
        <v>2000</v>
      </c>
      <c r="K3593" s="31">
        <f t="shared" si="28"/>
        <v>1299.9999999999998</v>
      </c>
      <c r="L3593" s="31">
        <f t="shared" si="29"/>
        <v>519.99999999999989</v>
      </c>
      <c r="M3593" s="32">
        <v>0.4</v>
      </c>
      <c r="O3593" s="37"/>
      <c r="P3593" s="35"/>
      <c r="Q3593" s="33"/>
      <c r="R3593" s="34"/>
    </row>
    <row r="3594" spans="1:18" ht="15.75" customHeight="1">
      <c r="A3594" s="22"/>
      <c r="B3594" s="27" t="s">
        <v>21</v>
      </c>
      <c r="C3594" s="27">
        <v>1185732</v>
      </c>
      <c r="D3594" s="28">
        <v>44507</v>
      </c>
      <c r="E3594" s="27" t="s">
        <v>22</v>
      </c>
      <c r="F3594" s="27" t="s">
        <v>128</v>
      </c>
      <c r="G3594" s="27" t="s">
        <v>129</v>
      </c>
      <c r="H3594" s="27" t="s">
        <v>24</v>
      </c>
      <c r="I3594" s="29">
        <v>0.6</v>
      </c>
      <c r="J3594" s="30">
        <v>3500</v>
      </c>
      <c r="K3594" s="31">
        <f t="shared" si="28"/>
        <v>2100</v>
      </c>
      <c r="L3594" s="31">
        <f t="shared" si="29"/>
        <v>735</v>
      </c>
      <c r="M3594" s="32">
        <v>0.35</v>
      </c>
      <c r="O3594" s="37"/>
      <c r="P3594" s="35"/>
      <c r="Q3594" s="33"/>
      <c r="R3594" s="34"/>
    </row>
    <row r="3595" spans="1:18" ht="15.75" customHeight="1">
      <c r="A3595" s="22"/>
      <c r="B3595" s="27" t="s">
        <v>21</v>
      </c>
      <c r="C3595" s="27">
        <v>1185732</v>
      </c>
      <c r="D3595" s="28">
        <v>44507</v>
      </c>
      <c r="E3595" s="27" t="s">
        <v>22</v>
      </c>
      <c r="F3595" s="27" t="s">
        <v>128</v>
      </c>
      <c r="G3595" s="27" t="s">
        <v>129</v>
      </c>
      <c r="H3595" s="27" t="s">
        <v>25</v>
      </c>
      <c r="I3595" s="29">
        <v>0.5</v>
      </c>
      <c r="J3595" s="30">
        <v>2250</v>
      </c>
      <c r="K3595" s="31">
        <f t="shared" si="28"/>
        <v>1125</v>
      </c>
      <c r="L3595" s="31">
        <f t="shared" si="29"/>
        <v>393.75</v>
      </c>
      <c r="M3595" s="32">
        <v>0.35</v>
      </c>
      <c r="O3595" s="37"/>
      <c r="P3595" s="35"/>
      <c r="Q3595" s="33"/>
      <c r="R3595" s="34"/>
    </row>
    <row r="3596" spans="1:18" ht="15.75" customHeight="1">
      <c r="A3596" s="22"/>
      <c r="B3596" s="27" t="s">
        <v>21</v>
      </c>
      <c r="C3596" s="27">
        <v>1185732</v>
      </c>
      <c r="D3596" s="28">
        <v>44507</v>
      </c>
      <c r="E3596" s="27" t="s">
        <v>22</v>
      </c>
      <c r="F3596" s="27" t="s">
        <v>128</v>
      </c>
      <c r="G3596" s="27" t="s">
        <v>129</v>
      </c>
      <c r="H3596" s="27" t="s">
        <v>26</v>
      </c>
      <c r="I3596" s="29">
        <v>0.5</v>
      </c>
      <c r="J3596" s="30">
        <v>2200</v>
      </c>
      <c r="K3596" s="31">
        <f t="shared" si="28"/>
        <v>1100</v>
      </c>
      <c r="L3596" s="31">
        <f t="shared" si="29"/>
        <v>440</v>
      </c>
      <c r="M3596" s="32">
        <v>0.4</v>
      </c>
      <c r="O3596" s="37"/>
      <c r="P3596" s="35"/>
      <c r="Q3596" s="33"/>
      <c r="R3596" s="34"/>
    </row>
    <row r="3597" spans="1:18" ht="15.75" customHeight="1">
      <c r="A3597" s="22"/>
      <c r="B3597" s="27" t="s">
        <v>21</v>
      </c>
      <c r="C3597" s="27">
        <v>1185732</v>
      </c>
      <c r="D3597" s="28">
        <v>44507</v>
      </c>
      <c r="E3597" s="27" t="s">
        <v>22</v>
      </c>
      <c r="F3597" s="27" t="s">
        <v>128</v>
      </c>
      <c r="G3597" s="27" t="s">
        <v>129</v>
      </c>
      <c r="H3597" s="27" t="s">
        <v>27</v>
      </c>
      <c r="I3597" s="29">
        <v>0.5</v>
      </c>
      <c r="J3597" s="30">
        <v>2000</v>
      </c>
      <c r="K3597" s="31">
        <f t="shared" si="28"/>
        <v>1000</v>
      </c>
      <c r="L3597" s="31">
        <f t="shared" si="29"/>
        <v>400</v>
      </c>
      <c r="M3597" s="32">
        <v>0.4</v>
      </c>
      <c r="O3597" s="37"/>
      <c r="P3597" s="35"/>
      <c r="Q3597" s="33"/>
      <c r="R3597" s="34"/>
    </row>
    <row r="3598" spans="1:18" ht="15.75" customHeight="1">
      <c r="A3598" s="22"/>
      <c r="B3598" s="27" t="s">
        <v>21</v>
      </c>
      <c r="C3598" s="27">
        <v>1185732</v>
      </c>
      <c r="D3598" s="28">
        <v>44507</v>
      </c>
      <c r="E3598" s="27" t="s">
        <v>22</v>
      </c>
      <c r="F3598" s="27" t="s">
        <v>128</v>
      </c>
      <c r="G3598" s="27" t="s">
        <v>129</v>
      </c>
      <c r="H3598" s="27" t="s">
        <v>28</v>
      </c>
      <c r="I3598" s="29">
        <v>0.6</v>
      </c>
      <c r="J3598" s="30">
        <v>1750</v>
      </c>
      <c r="K3598" s="31">
        <f t="shared" si="28"/>
        <v>1050</v>
      </c>
      <c r="L3598" s="31">
        <f t="shared" si="29"/>
        <v>315</v>
      </c>
      <c r="M3598" s="32">
        <v>0.3</v>
      </c>
      <c r="O3598" s="37"/>
      <c r="P3598" s="35"/>
      <c r="Q3598" s="33"/>
      <c r="R3598" s="34"/>
    </row>
    <row r="3599" spans="1:18" ht="15.75" customHeight="1">
      <c r="A3599" s="22"/>
      <c r="B3599" s="27" t="s">
        <v>21</v>
      </c>
      <c r="C3599" s="27">
        <v>1185732</v>
      </c>
      <c r="D3599" s="28">
        <v>44507</v>
      </c>
      <c r="E3599" s="27" t="s">
        <v>22</v>
      </c>
      <c r="F3599" s="27" t="s">
        <v>128</v>
      </c>
      <c r="G3599" s="27" t="s">
        <v>129</v>
      </c>
      <c r="H3599" s="27" t="s">
        <v>29</v>
      </c>
      <c r="I3599" s="29">
        <v>0.64999999999999991</v>
      </c>
      <c r="J3599" s="30">
        <v>2750</v>
      </c>
      <c r="K3599" s="31">
        <f t="shared" si="28"/>
        <v>1787.4999999999998</v>
      </c>
      <c r="L3599" s="31">
        <f t="shared" si="29"/>
        <v>715</v>
      </c>
      <c r="M3599" s="32">
        <v>0.4</v>
      </c>
      <c r="O3599" s="37"/>
      <c r="P3599" s="35"/>
      <c r="Q3599" s="33"/>
      <c r="R3599" s="34"/>
    </row>
    <row r="3600" spans="1:18" ht="15.75" customHeight="1">
      <c r="A3600" s="22"/>
      <c r="B3600" s="27" t="s">
        <v>21</v>
      </c>
      <c r="C3600" s="27">
        <v>1185732</v>
      </c>
      <c r="D3600" s="28">
        <v>44536</v>
      </c>
      <c r="E3600" s="27" t="s">
        <v>22</v>
      </c>
      <c r="F3600" s="27" t="s">
        <v>128</v>
      </c>
      <c r="G3600" s="27" t="s">
        <v>129</v>
      </c>
      <c r="H3600" s="27" t="s">
        <v>24</v>
      </c>
      <c r="I3600" s="29">
        <v>0.6</v>
      </c>
      <c r="J3600" s="30">
        <v>5000</v>
      </c>
      <c r="K3600" s="31">
        <f t="shared" si="28"/>
        <v>3000</v>
      </c>
      <c r="L3600" s="31">
        <f t="shared" si="29"/>
        <v>1050</v>
      </c>
      <c r="M3600" s="32">
        <v>0.35</v>
      </c>
      <c r="O3600" s="37"/>
      <c r="P3600" s="35"/>
      <c r="Q3600" s="33"/>
      <c r="R3600" s="34"/>
    </row>
    <row r="3601" spans="1:18" ht="15.75" customHeight="1">
      <c r="A3601" s="22"/>
      <c r="B3601" s="27" t="s">
        <v>21</v>
      </c>
      <c r="C3601" s="27">
        <v>1185732</v>
      </c>
      <c r="D3601" s="28">
        <v>44536</v>
      </c>
      <c r="E3601" s="27" t="s">
        <v>22</v>
      </c>
      <c r="F3601" s="27" t="s">
        <v>128</v>
      </c>
      <c r="G3601" s="27" t="s">
        <v>129</v>
      </c>
      <c r="H3601" s="27" t="s">
        <v>25</v>
      </c>
      <c r="I3601" s="29">
        <v>0.5</v>
      </c>
      <c r="J3601" s="30">
        <v>3000</v>
      </c>
      <c r="K3601" s="31">
        <f t="shared" si="28"/>
        <v>1500</v>
      </c>
      <c r="L3601" s="31">
        <f t="shared" si="29"/>
        <v>525</v>
      </c>
      <c r="M3601" s="32">
        <v>0.35</v>
      </c>
      <c r="O3601" s="37"/>
      <c r="P3601" s="35"/>
      <c r="Q3601" s="33"/>
      <c r="R3601" s="34"/>
    </row>
    <row r="3602" spans="1:18" ht="15.75" customHeight="1">
      <c r="A3602" s="22"/>
      <c r="B3602" s="27" t="s">
        <v>21</v>
      </c>
      <c r="C3602" s="27">
        <v>1185732</v>
      </c>
      <c r="D3602" s="28">
        <v>44536</v>
      </c>
      <c r="E3602" s="27" t="s">
        <v>22</v>
      </c>
      <c r="F3602" s="27" t="s">
        <v>128</v>
      </c>
      <c r="G3602" s="27" t="s">
        <v>129</v>
      </c>
      <c r="H3602" s="27" t="s">
        <v>26</v>
      </c>
      <c r="I3602" s="29">
        <v>0.5</v>
      </c>
      <c r="J3602" s="30">
        <v>2750</v>
      </c>
      <c r="K3602" s="31">
        <f t="shared" si="28"/>
        <v>1375</v>
      </c>
      <c r="L3602" s="31">
        <f t="shared" si="29"/>
        <v>550</v>
      </c>
      <c r="M3602" s="32">
        <v>0.4</v>
      </c>
      <c r="O3602" s="37"/>
      <c r="P3602" s="35"/>
      <c r="Q3602" s="33"/>
      <c r="R3602" s="34"/>
    </row>
    <row r="3603" spans="1:18" ht="15.75" customHeight="1">
      <c r="A3603" s="22"/>
      <c r="B3603" s="27" t="s">
        <v>21</v>
      </c>
      <c r="C3603" s="27">
        <v>1185732</v>
      </c>
      <c r="D3603" s="28">
        <v>44536</v>
      </c>
      <c r="E3603" s="27" t="s">
        <v>22</v>
      </c>
      <c r="F3603" s="27" t="s">
        <v>128</v>
      </c>
      <c r="G3603" s="27" t="s">
        <v>129</v>
      </c>
      <c r="H3603" s="27" t="s">
        <v>27</v>
      </c>
      <c r="I3603" s="29">
        <v>0.5</v>
      </c>
      <c r="J3603" s="30">
        <v>2250</v>
      </c>
      <c r="K3603" s="31">
        <f t="shared" si="28"/>
        <v>1125</v>
      </c>
      <c r="L3603" s="31">
        <f t="shared" si="29"/>
        <v>450</v>
      </c>
      <c r="M3603" s="32">
        <v>0.4</v>
      </c>
      <c r="O3603" s="37"/>
      <c r="P3603" s="35"/>
      <c r="Q3603" s="33"/>
      <c r="R3603" s="34"/>
    </row>
    <row r="3604" spans="1:18" ht="15.75" customHeight="1">
      <c r="A3604" s="22"/>
      <c r="B3604" s="27" t="s">
        <v>21</v>
      </c>
      <c r="C3604" s="27">
        <v>1185732</v>
      </c>
      <c r="D3604" s="28">
        <v>44536</v>
      </c>
      <c r="E3604" s="27" t="s">
        <v>22</v>
      </c>
      <c r="F3604" s="27" t="s">
        <v>128</v>
      </c>
      <c r="G3604" s="27" t="s">
        <v>129</v>
      </c>
      <c r="H3604" s="27" t="s">
        <v>28</v>
      </c>
      <c r="I3604" s="29">
        <v>0.6</v>
      </c>
      <c r="J3604" s="30">
        <v>2250</v>
      </c>
      <c r="K3604" s="31">
        <f t="shared" si="28"/>
        <v>1350</v>
      </c>
      <c r="L3604" s="31">
        <f t="shared" si="29"/>
        <v>405</v>
      </c>
      <c r="M3604" s="32">
        <v>0.3</v>
      </c>
      <c r="O3604" s="37"/>
      <c r="P3604" s="35"/>
      <c r="Q3604" s="33"/>
      <c r="R3604" s="34"/>
    </row>
    <row r="3605" spans="1:18" ht="15.75" customHeight="1">
      <c r="A3605" s="22"/>
      <c r="B3605" s="27" t="s">
        <v>21</v>
      </c>
      <c r="C3605" s="27">
        <v>1185732</v>
      </c>
      <c r="D3605" s="28">
        <v>44536</v>
      </c>
      <c r="E3605" s="27" t="s">
        <v>22</v>
      </c>
      <c r="F3605" s="27" t="s">
        <v>128</v>
      </c>
      <c r="G3605" s="27" t="s">
        <v>129</v>
      </c>
      <c r="H3605" s="27" t="s">
        <v>29</v>
      </c>
      <c r="I3605" s="29">
        <v>0.64999999999999991</v>
      </c>
      <c r="J3605" s="30">
        <v>3250</v>
      </c>
      <c r="K3605" s="31">
        <f t="shared" si="28"/>
        <v>2112.4999999999995</v>
      </c>
      <c r="L3605" s="31">
        <f t="shared" si="29"/>
        <v>844.99999999999989</v>
      </c>
      <c r="M3605" s="32">
        <v>0.4</v>
      </c>
      <c r="O3605" s="37"/>
      <c r="P3605" s="35"/>
      <c r="Q3605" s="33"/>
      <c r="R3605" s="34"/>
    </row>
    <row r="3606" spans="1:18" ht="15.75" customHeight="1">
      <c r="A3606" s="22" t="s">
        <v>46</v>
      </c>
      <c r="B3606" s="27" t="s">
        <v>21</v>
      </c>
      <c r="C3606" s="27">
        <v>1185732</v>
      </c>
      <c r="D3606" s="28">
        <v>44213</v>
      </c>
      <c r="E3606" s="27" t="s">
        <v>22</v>
      </c>
      <c r="F3606" s="27" t="s">
        <v>130</v>
      </c>
      <c r="G3606" s="27" t="s">
        <v>131</v>
      </c>
      <c r="H3606" s="27" t="s">
        <v>24</v>
      </c>
      <c r="I3606" s="29">
        <v>0.4</v>
      </c>
      <c r="J3606" s="30">
        <v>4500</v>
      </c>
      <c r="K3606" s="31">
        <f t="shared" si="28"/>
        <v>1800</v>
      </c>
      <c r="L3606" s="31">
        <f t="shared" si="29"/>
        <v>540</v>
      </c>
      <c r="M3606" s="32">
        <v>0.3</v>
      </c>
      <c r="O3606" s="37"/>
      <c r="P3606" s="35"/>
      <c r="Q3606" s="33"/>
      <c r="R3606" s="34"/>
    </row>
    <row r="3607" spans="1:18" ht="15.75" customHeight="1">
      <c r="A3607" s="22"/>
      <c r="B3607" s="27" t="s">
        <v>21</v>
      </c>
      <c r="C3607" s="27">
        <v>1185732</v>
      </c>
      <c r="D3607" s="28">
        <v>44213</v>
      </c>
      <c r="E3607" s="27" t="s">
        <v>22</v>
      </c>
      <c r="F3607" s="27" t="s">
        <v>130</v>
      </c>
      <c r="G3607" s="27" t="s">
        <v>131</v>
      </c>
      <c r="H3607" s="27" t="s">
        <v>25</v>
      </c>
      <c r="I3607" s="29">
        <v>0.4</v>
      </c>
      <c r="J3607" s="30">
        <v>2500</v>
      </c>
      <c r="K3607" s="31">
        <f t="shared" si="28"/>
        <v>1000</v>
      </c>
      <c r="L3607" s="31">
        <f t="shared" si="29"/>
        <v>300</v>
      </c>
      <c r="M3607" s="32">
        <v>0.3</v>
      </c>
      <c r="O3607" s="37"/>
      <c r="P3607" s="35"/>
      <c r="Q3607" s="33"/>
      <c r="R3607" s="34"/>
    </row>
    <row r="3608" spans="1:18" ht="15.75" customHeight="1">
      <c r="A3608" s="22"/>
      <c r="B3608" s="27" t="s">
        <v>21</v>
      </c>
      <c r="C3608" s="27">
        <v>1185732</v>
      </c>
      <c r="D3608" s="28">
        <v>44213</v>
      </c>
      <c r="E3608" s="27" t="s">
        <v>22</v>
      </c>
      <c r="F3608" s="27" t="s">
        <v>130</v>
      </c>
      <c r="G3608" s="27" t="s">
        <v>131</v>
      </c>
      <c r="H3608" s="27" t="s">
        <v>26</v>
      </c>
      <c r="I3608" s="29">
        <v>0.30000000000000004</v>
      </c>
      <c r="J3608" s="30">
        <v>2500</v>
      </c>
      <c r="K3608" s="31">
        <f t="shared" si="28"/>
        <v>750.00000000000011</v>
      </c>
      <c r="L3608" s="31">
        <f t="shared" si="29"/>
        <v>187.50000000000003</v>
      </c>
      <c r="M3608" s="32">
        <v>0.25</v>
      </c>
      <c r="O3608" s="37"/>
      <c r="P3608" s="35"/>
      <c r="Q3608" s="33"/>
      <c r="R3608" s="34"/>
    </row>
    <row r="3609" spans="1:18" ht="15.75" customHeight="1">
      <c r="A3609" s="22"/>
      <c r="B3609" s="27" t="s">
        <v>21</v>
      </c>
      <c r="C3609" s="27">
        <v>1185732</v>
      </c>
      <c r="D3609" s="28">
        <v>44213</v>
      </c>
      <c r="E3609" s="27" t="s">
        <v>22</v>
      </c>
      <c r="F3609" s="27" t="s">
        <v>130</v>
      </c>
      <c r="G3609" s="27" t="s">
        <v>131</v>
      </c>
      <c r="H3609" s="27" t="s">
        <v>27</v>
      </c>
      <c r="I3609" s="29">
        <v>0.35</v>
      </c>
      <c r="J3609" s="30">
        <v>1000</v>
      </c>
      <c r="K3609" s="31">
        <f t="shared" si="28"/>
        <v>350</v>
      </c>
      <c r="L3609" s="31">
        <f t="shared" si="29"/>
        <v>87.5</v>
      </c>
      <c r="M3609" s="32">
        <v>0.25</v>
      </c>
      <c r="O3609" s="37"/>
      <c r="P3609" s="35"/>
      <c r="Q3609" s="33"/>
      <c r="R3609" s="34"/>
    </row>
    <row r="3610" spans="1:18" ht="15.75" customHeight="1">
      <c r="A3610" s="22"/>
      <c r="B3610" s="27" t="s">
        <v>21</v>
      </c>
      <c r="C3610" s="27">
        <v>1185732</v>
      </c>
      <c r="D3610" s="28">
        <v>44213</v>
      </c>
      <c r="E3610" s="27" t="s">
        <v>22</v>
      </c>
      <c r="F3610" s="27" t="s">
        <v>130</v>
      </c>
      <c r="G3610" s="27" t="s">
        <v>131</v>
      </c>
      <c r="H3610" s="27" t="s">
        <v>28</v>
      </c>
      <c r="I3610" s="29">
        <v>0.5</v>
      </c>
      <c r="J3610" s="30">
        <v>1500</v>
      </c>
      <c r="K3610" s="31">
        <f t="shared" si="28"/>
        <v>750</v>
      </c>
      <c r="L3610" s="31">
        <f t="shared" si="29"/>
        <v>187.5</v>
      </c>
      <c r="M3610" s="32">
        <v>0.25</v>
      </c>
      <c r="O3610" s="37"/>
      <c r="P3610" s="35"/>
      <c r="Q3610" s="33"/>
      <c r="R3610" s="34"/>
    </row>
    <row r="3611" spans="1:18" ht="15.75" customHeight="1">
      <c r="A3611" s="22"/>
      <c r="B3611" s="27" t="s">
        <v>21</v>
      </c>
      <c r="C3611" s="27">
        <v>1185732</v>
      </c>
      <c r="D3611" s="28">
        <v>44213</v>
      </c>
      <c r="E3611" s="27" t="s">
        <v>22</v>
      </c>
      <c r="F3611" s="27" t="s">
        <v>130</v>
      </c>
      <c r="G3611" s="27" t="s">
        <v>131</v>
      </c>
      <c r="H3611" s="27" t="s">
        <v>29</v>
      </c>
      <c r="I3611" s="29">
        <v>0.4</v>
      </c>
      <c r="J3611" s="30">
        <v>2500</v>
      </c>
      <c r="K3611" s="31">
        <f t="shared" si="28"/>
        <v>1000</v>
      </c>
      <c r="L3611" s="31">
        <f t="shared" si="29"/>
        <v>300</v>
      </c>
      <c r="M3611" s="32">
        <v>0.3</v>
      </c>
      <c r="O3611" s="37"/>
      <c r="P3611" s="35"/>
      <c r="Q3611" s="33"/>
      <c r="R3611" s="34"/>
    </row>
    <row r="3612" spans="1:18" ht="15.75" customHeight="1">
      <c r="A3612" s="22"/>
      <c r="B3612" s="27" t="s">
        <v>21</v>
      </c>
      <c r="C3612" s="27">
        <v>1185732</v>
      </c>
      <c r="D3612" s="28">
        <v>44242</v>
      </c>
      <c r="E3612" s="27" t="s">
        <v>22</v>
      </c>
      <c r="F3612" s="27" t="s">
        <v>130</v>
      </c>
      <c r="G3612" s="27" t="s">
        <v>131</v>
      </c>
      <c r="H3612" s="27" t="s">
        <v>24</v>
      </c>
      <c r="I3612" s="29">
        <v>0.4</v>
      </c>
      <c r="J3612" s="30">
        <v>5000</v>
      </c>
      <c r="K3612" s="31">
        <f t="shared" si="28"/>
        <v>2000</v>
      </c>
      <c r="L3612" s="31">
        <f t="shared" si="29"/>
        <v>600</v>
      </c>
      <c r="M3612" s="32">
        <v>0.3</v>
      </c>
      <c r="O3612" s="37"/>
      <c r="P3612" s="35"/>
      <c r="Q3612" s="33"/>
      <c r="R3612" s="34"/>
    </row>
    <row r="3613" spans="1:18" ht="15.75" customHeight="1">
      <c r="A3613" s="22"/>
      <c r="B3613" s="27" t="s">
        <v>21</v>
      </c>
      <c r="C3613" s="27">
        <v>1185732</v>
      </c>
      <c r="D3613" s="28">
        <v>44242</v>
      </c>
      <c r="E3613" s="27" t="s">
        <v>22</v>
      </c>
      <c r="F3613" s="27" t="s">
        <v>130</v>
      </c>
      <c r="G3613" s="27" t="s">
        <v>131</v>
      </c>
      <c r="H3613" s="27" t="s">
        <v>25</v>
      </c>
      <c r="I3613" s="29">
        <v>0.4</v>
      </c>
      <c r="J3613" s="30">
        <v>1500</v>
      </c>
      <c r="K3613" s="31">
        <f t="shared" si="28"/>
        <v>600</v>
      </c>
      <c r="L3613" s="31">
        <f t="shared" si="29"/>
        <v>180</v>
      </c>
      <c r="M3613" s="32">
        <v>0.3</v>
      </c>
      <c r="O3613" s="37"/>
      <c r="P3613" s="35"/>
      <c r="Q3613" s="33"/>
      <c r="R3613" s="34"/>
    </row>
    <row r="3614" spans="1:18" ht="15.75" customHeight="1">
      <c r="A3614" s="22"/>
      <c r="B3614" s="27" t="s">
        <v>21</v>
      </c>
      <c r="C3614" s="27">
        <v>1185732</v>
      </c>
      <c r="D3614" s="28">
        <v>44242</v>
      </c>
      <c r="E3614" s="27" t="s">
        <v>22</v>
      </c>
      <c r="F3614" s="27" t="s">
        <v>130</v>
      </c>
      <c r="G3614" s="27" t="s">
        <v>131</v>
      </c>
      <c r="H3614" s="27" t="s">
        <v>26</v>
      </c>
      <c r="I3614" s="29">
        <v>0.30000000000000004</v>
      </c>
      <c r="J3614" s="30">
        <v>2000</v>
      </c>
      <c r="K3614" s="31">
        <f t="shared" si="28"/>
        <v>600.00000000000011</v>
      </c>
      <c r="L3614" s="31">
        <f t="shared" si="29"/>
        <v>150.00000000000003</v>
      </c>
      <c r="M3614" s="32">
        <v>0.25</v>
      </c>
      <c r="O3614" s="37"/>
      <c r="P3614" s="35"/>
      <c r="Q3614" s="33"/>
      <c r="R3614" s="34"/>
    </row>
    <row r="3615" spans="1:18" ht="15.75" customHeight="1">
      <c r="A3615" s="22"/>
      <c r="B3615" s="27" t="s">
        <v>21</v>
      </c>
      <c r="C3615" s="27">
        <v>1185732</v>
      </c>
      <c r="D3615" s="28">
        <v>44242</v>
      </c>
      <c r="E3615" s="27" t="s">
        <v>22</v>
      </c>
      <c r="F3615" s="27" t="s">
        <v>130</v>
      </c>
      <c r="G3615" s="27" t="s">
        <v>131</v>
      </c>
      <c r="H3615" s="27" t="s">
        <v>27</v>
      </c>
      <c r="I3615" s="29">
        <v>0.35</v>
      </c>
      <c r="J3615" s="30">
        <v>2500</v>
      </c>
      <c r="K3615" s="31">
        <f t="shared" si="28"/>
        <v>875</v>
      </c>
      <c r="L3615" s="31">
        <f t="shared" si="29"/>
        <v>218.75</v>
      </c>
      <c r="M3615" s="32">
        <v>0.25</v>
      </c>
      <c r="O3615" s="37"/>
      <c r="P3615" s="35"/>
      <c r="Q3615" s="33"/>
      <c r="R3615" s="34"/>
    </row>
    <row r="3616" spans="1:18" ht="15.75" customHeight="1">
      <c r="A3616" s="22"/>
      <c r="B3616" s="27" t="s">
        <v>21</v>
      </c>
      <c r="C3616" s="27">
        <v>1185732</v>
      </c>
      <c r="D3616" s="28">
        <v>44242</v>
      </c>
      <c r="E3616" s="27" t="s">
        <v>22</v>
      </c>
      <c r="F3616" s="27" t="s">
        <v>130</v>
      </c>
      <c r="G3616" s="27" t="s">
        <v>131</v>
      </c>
      <c r="H3616" s="27" t="s">
        <v>28</v>
      </c>
      <c r="I3616" s="29">
        <v>0.5</v>
      </c>
      <c r="J3616" s="30">
        <v>1500</v>
      </c>
      <c r="K3616" s="31">
        <f t="shared" si="28"/>
        <v>750</v>
      </c>
      <c r="L3616" s="31">
        <f t="shared" si="29"/>
        <v>187.5</v>
      </c>
      <c r="M3616" s="32">
        <v>0.25</v>
      </c>
      <c r="O3616" s="37"/>
      <c r="P3616" s="35"/>
      <c r="Q3616" s="33"/>
      <c r="R3616" s="34"/>
    </row>
    <row r="3617" spans="1:18" ht="15.75" customHeight="1">
      <c r="A3617" s="22"/>
      <c r="B3617" s="27" t="s">
        <v>21</v>
      </c>
      <c r="C3617" s="27">
        <v>1185732</v>
      </c>
      <c r="D3617" s="28">
        <v>44242</v>
      </c>
      <c r="E3617" s="27" t="s">
        <v>22</v>
      </c>
      <c r="F3617" s="27" t="s">
        <v>130</v>
      </c>
      <c r="G3617" s="27" t="s">
        <v>131</v>
      </c>
      <c r="H3617" s="27" t="s">
        <v>29</v>
      </c>
      <c r="I3617" s="29">
        <v>0.4</v>
      </c>
      <c r="J3617" s="30">
        <v>2500</v>
      </c>
      <c r="K3617" s="31">
        <f t="shared" si="28"/>
        <v>1000</v>
      </c>
      <c r="L3617" s="31">
        <f t="shared" si="29"/>
        <v>300</v>
      </c>
      <c r="M3617" s="32">
        <v>0.3</v>
      </c>
      <c r="O3617" s="37"/>
      <c r="P3617" s="35"/>
      <c r="Q3617" s="33"/>
      <c r="R3617" s="34"/>
    </row>
    <row r="3618" spans="1:18" ht="15.75" customHeight="1">
      <c r="A3618" s="22"/>
      <c r="B3618" s="27" t="s">
        <v>21</v>
      </c>
      <c r="C3618" s="27">
        <v>1185732</v>
      </c>
      <c r="D3618" s="28">
        <v>44268</v>
      </c>
      <c r="E3618" s="27" t="s">
        <v>22</v>
      </c>
      <c r="F3618" s="27" t="s">
        <v>130</v>
      </c>
      <c r="G3618" s="27" t="s">
        <v>131</v>
      </c>
      <c r="H3618" s="27" t="s">
        <v>24</v>
      </c>
      <c r="I3618" s="29">
        <v>0.4</v>
      </c>
      <c r="J3618" s="30">
        <v>4700</v>
      </c>
      <c r="K3618" s="31">
        <f t="shared" si="28"/>
        <v>1880</v>
      </c>
      <c r="L3618" s="31">
        <f t="shared" si="29"/>
        <v>564</v>
      </c>
      <c r="M3618" s="32">
        <v>0.3</v>
      </c>
      <c r="O3618" s="37"/>
      <c r="P3618" s="35"/>
      <c r="Q3618" s="33"/>
      <c r="R3618" s="34"/>
    </row>
    <row r="3619" spans="1:18" ht="15.75" customHeight="1">
      <c r="A3619" s="22"/>
      <c r="B3619" s="27" t="s">
        <v>21</v>
      </c>
      <c r="C3619" s="27">
        <v>1185732</v>
      </c>
      <c r="D3619" s="28">
        <v>44268</v>
      </c>
      <c r="E3619" s="27" t="s">
        <v>22</v>
      </c>
      <c r="F3619" s="27" t="s">
        <v>130</v>
      </c>
      <c r="G3619" s="27" t="s">
        <v>131</v>
      </c>
      <c r="H3619" s="27" t="s">
        <v>25</v>
      </c>
      <c r="I3619" s="29">
        <v>0.4</v>
      </c>
      <c r="J3619" s="30">
        <v>1750</v>
      </c>
      <c r="K3619" s="31">
        <f t="shared" si="28"/>
        <v>700</v>
      </c>
      <c r="L3619" s="31">
        <f t="shared" si="29"/>
        <v>210</v>
      </c>
      <c r="M3619" s="32">
        <v>0.3</v>
      </c>
      <c r="O3619" s="37"/>
      <c r="P3619" s="35"/>
      <c r="Q3619" s="33"/>
      <c r="R3619" s="34"/>
    </row>
    <row r="3620" spans="1:18" ht="15.75" customHeight="1">
      <c r="A3620" s="22"/>
      <c r="B3620" s="27" t="s">
        <v>21</v>
      </c>
      <c r="C3620" s="27">
        <v>1185732</v>
      </c>
      <c r="D3620" s="28">
        <v>44268</v>
      </c>
      <c r="E3620" s="27" t="s">
        <v>22</v>
      </c>
      <c r="F3620" s="27" t="s">
        <v>130</v>
      </c>
      <c r="G3620" s="27" t="s">
        <v>131</v>
      </c>
      <c r="H3620" s="27" t="s">
        <v>26</v>
      </c>
      <c r="I3620" s="29">
        <v>0.30000000000000004</v>
      </c>
      <c r="J3620" s="30">
        <v>2000</v>
      </c>
      <c r="K3620" s="31">
        <f t="shared" si="28"/>
        <v>600.00000000000011</v>
      </c>
      <c r="L3620" s="31">
        <f t="shared" si="29"/>
        <v>150.00000000000003</v>
      </c>
      <c r="M3620" s="32">
        <v>0.25</v>
      </c>
      <c r="O3620" s="37"/>
      <c r="P3620" s="35"/>
      <c r="Q3620" s="33"/>
      <c r="R3620" s="34"/>
    </row>
    <row r="3621" spans="1:18" ht="15.75" customHeight="1">
      <c r="A3621" s="22"/>
      <c r="B3621" s="27" t="s">
        <v>21</v>
      </c>
      <c r="C3621" s="27">
        <v>1185732</v>
      </c>
      <c r="D3621" s="28">
        <v>44268</v>
      </c>
      <c r="E3621" s="27" t="s">
        <v>22</v>
      </c>
      <c r="F3621" s="27" t="s">
        <v>130</v>
      </c>
      <c r="G3621" s="27" t="s">
        <v>131</v>
      </c>
      <c r="H3621" s="27" t="s">
        <v>27</v>
      </c>
      <c r="I3621" s="29">
        <v>0.35</v>
      </c>
      <c r="J3621" s="30">
        <v>3000</v>
      </c>
      <c r="K3621" s="31">
        <f t="shared" si="28"/>
        <v>1050</v>
      </c>
      <c r="L3621" s="31">
        <f t="shared" si="29"/>
        <v>262.5</v>
      </c>
      <c r="M3621" s="32">
        <v>0.25</v>
      </c>
      <c r="O3621" s="37"/>
      <c r="P3621" s="35"/>
      <c r="Q3621" s="33"/>
      <c r="R3621" s="34"/>
    </row>
    <row r="3622" spans="1:18" ht="15.75" customHeight="1">
      <c r="A3622" s="22"/>
      <c r="B3622" s="27" t="s">
        <v>21</v>
      </c>
      <c r="C3622" s="27">
        <v>1185732</v>
      </c>
      <c r="D3622" s="28">
        <v>44268</v>
      </c>
      <c r="E3622" s="27" t="s">
        <v>22</v>
      </c>
      <c r="F3622" s="27" t="s">
        <v>130</v>
      </c>
      <c r="G3622" s="27" t="s">
        <v>131</v>
      </c>
      <c r="H3622" s="27" t="s">
        <v>28</v>
      </c>
      <c r="I3622" s="29">
        <v>0.5</v>
      </c>
      <c r="J3622" s="30">
        <v>1000</v>
      </c>
      <c r="K3622" s="31">
        <f t="shared" si="28"/>
        <v>500</v>
      </c>
      <c r="L3622" s="31">
        <f t="shared" si="29"/>
        <v>125</v>
      </c>
      <c r="M3622" s="32">
        <v>0.25</v>
      </c>
      <c r="O3622" s="37"/>
      <c r="P3622" s="35"/>
      <c r="Q3622" s="33"/>
      <c r="R3622" s="34"/>
    </row>
    <row r="3623" spans="1:18" ht="15.75" customHeight="1">
      <c r="A3623" s="22"/>
      <c r="B3623" s="27" t="s">
        <v>21</v>
      </c>
      <c r="C3623" s="27">
        <v>1185732</v>
      </c>
      <c r="D3623" s="28">
        <v>44268</v>
      </c>
      <c r="E3623" s="27" t="s">
        <v>22</v>
      </c>
      <c r="F3623" s="27" t="s">
        <v>130</v>
      </c>
      <c r="G3623" s="27" t="s">
        <v>131</v>
      </c>
      <c r="H3623" s="27" t="s">
        <v>29</v>
      </c>
      <c r="I3623" s="29">
        <v>0.4</v>
      </c>
      <c r="J3623" s="30">
        <v>2000</v>
      </c>
      <c r="K3623" s="31">
        <f t="shared" si="28"/>
        <v>800</v>
      </c>
      <c r="L3623" s="31">
        <f t="shared" si="29"/>
        <v>240</v>
      </c>
      <c r="M3623" s="32">
        <v>0.3</v>
      </c>
      <c r="O3623" s="37"/>
      <c r="P3623" s="35"/>
      <c r="Q3623" s="33"/>
      <c r="R3623" s="34"/>
    </row>
    <row r="3624" spans="1:18" ht="15.75" customHeight="1">
      <c r="A3624" s="22"/>
      <c r="B3624" s="27" t="s">
        <v>21</v>
      </c>
      <c r="C3624" s="27">
        <v>1185732</v>
      </c>
      <c r="D3624" s="28">
        <v>44300</v>
      </c>
      <c r="E3624" s="27" t="s">
        <v>22</v>
      </c>
      <c r="F3624" s="27" t="s">
        <v>130</v>
      </c>
      <c r="G3624" s="27" t="s">
        <v>131</v>
      </c>
      <c r="H3624" s="27" t="s">
        <v>24</v>
      </c>
      <c r="I3624" s="29">
        <v>0.4</v>
      </c>
      <c r="J3624" s="30">
        <v>4500</v>
      </c>
      <c r="K3624" s="31">
        <f t="shared" si="28"/>
        <v>1800</v>
      </c>
      <c r="L3624" s="31">
        <f t="shared" si="29"/>
        <v>540</v>
      </c>
      <c r="M3624" s="32">
        <v>0.3</v>
      </c>
      <c r="O3624" s="37"/>
      <c r="P3624" s="35"/>
      <c r="Q3624" s="33"/>
      <c r="R3624" s="34"/>
    </row>
    <row r="3625" spans="1:18" ht="15.75" customHeight="1">
      <c r="A3625" s="22"/>
      <c r="B3625" s="27" t="s">
        <v>21</v>
      </c>
      <c r="C3625" s="27">
        <v>1185732</v>
      </c>
      <c r="D3625" s="28">
        <v>44300</v>
      </c>
      <c r="E3625" s="27" t="s">
        <v>22</v>
      </c>
      <c r="F3625" s="27" t="s">
        <v>130</v>
      </c>
      <c r="G3625" s="27" t="s">
        <v>131</v>
      </c>
      <c r="H3625" s="27" t="s">
        <v>25</v>
      </c>
      <c r="I3625" s="29">
        <v>0.4</v>
      </c>
      <c r="J3625" s="30">
        <v>1500</v>
      </c>
      <c r="K3625" s="31">
        <f t="shared" si="28"/>
        <v>600</v>
      </c>
      <c r="L3625" s="31">
        <f t="shared" si="29"/>
        <v>180</v>
      </c>
      <c r="M3625" s="32">
        <v>0.3</v>
      </c>
      <c r="O3625" s="37"/>
      <c r="P3625" s="35"/>
      <c r="Q3625" s="33"/>
      <c r="R3625" s="34"/>
    </row>
    <row r="3626" spans="1:18" ht="15.75" customHeight="1">
      <c r="A3626" s="22"/>
      <c r="B3626" s="27" t="s">
        <v>21</v>
      </c>
      <c r="C3626" s="27">
        <v>1185732</v>
      </c>
      <c r="D3626" s="28">
        <v>44300</v>
      </c>
      <c r="E3626" s="27" t="s">
        <v>22</v>
      </c>
      <c r="F3626" s="27" t="s">
        <v>130</v>
      </c>
      <c r="G3626" s="27" t="s">
        <v>131</v>
      </c>
      <c r="H3626" s="27" t="s">
        <v>26</v>
      </c>
      <c r="I3626" s="29">
        <v>0.30000000000000004</v>
      </c>
      <c r="J3626" s="30">
        <v>1500</v>
      </c>
      <c r="K3626" s="31">
        <f t="shared" si="28"/>
        <v>450.00000000000006</v>
      </c>
      <c r="L3626" s="31">
        <f t="shared" si="29"/>
        <v>112.50000000000001</v>
      </c>
      <c r="M3626" s="32">
        <v>0.25</v>
      </c>
      <c r="O3626" s="37"/>
      <c r="P3626" s="35"/>
      <c r="Q3626" s="33"/>
      <c r="R3626" s="34"/>
    </row>
    <row r="3627" spans="1:18" ht="15.75" customHeight="1">
      <c r="A3627" s="22"/>
      <c r="B3627" s="27" t="s">
        <v>21</v>
      </c>
      <c r="C3627" s="27">
        <v>1185732</v>
      </c>
      <c r="D3627" s="28">
        <v>44300</v>
      </c>
      <c r="E3627" s="27" t="s">
        <v>22</v>
      </c>
      <c r="F3627" s="27" t="s">
        <v>130</v>
      </c>
      <c r="G3627" s="27" t="s">
        <v>131</v>
      </c>
      <c r="H3627" s="27" t="s">
        <v>27</v>
      </c>
      <c r="I3627" s="29">
        <v>0.35</v>
      </c>
      <c r="J3627" s="30">
        <v>1250</v>
      </c>
      <c r="K3627" s="31">
        <f t="shared" si="28"/>
        <v>437.5</v>
      </c>
      <c r="L3627" s="31">
        <f t="shared" si="29"/>
        <v>109.375</v>
      </c>
      <c r="M3627" s="32">
        <v>0.25</v>
      </c>
      <c r="O3627" s="37"/>
      <c r="P3627" s="35"/>
      <c r="Q3627" s="33"/>
      <c r="R3627" s="34"/>
    </row>
    <row r="3628" spans="1:18" ht="15.75" customHeight="1">
      <c r="A3628" s="22"/>
      <c r="B3628" s="27" t="s">
        <v>21</v>
      </c>
      <c r="C3628" s="27">
        <v>1185732</v>
      </c>
      <c r="D3628" s="28">
        <v>44300</v>
      </c>
      <c r="E3628" s="27" t="s">
        <v>22</v>
      </c>
      <c r="F3628" s="27" t="s">
        <v>130</v>
      </c>
      <c r="G3628" s="27" t="s">
        <v>131</v>
      </c>
      <c r="H3628" s="27" t="s">
        <v>28</v>
      </c>
      <c r="I3628" s="29">
        <v>0.5</v>
      </c>
      <c r="J3628" s="30">
        <v>1250</v>
      </c>
      <c r="K3628" s="31">
        <f t="shared" si="28"/>
        <v>625</v>
      </c>
      <c r="L3628" s="31">
        <f t="shared" si="29"/>
        <v>156.25</v>
      </c>
      <c r="M3628" s="32">
        <v>0.25</v>
      </c>
      <c r="O3628" s="37"/>
      <c r="P3628" s="35"/>
      <c r="Q3628" s="33"/>
      <c r="R3628" s="34"/>
    </row>
    <row r="3629" spans="1:18" ht="15.75" customHeight="1">
      <c r="A3629" s="22"/>
      <c r="B3629" s="27" t="s">
        <v>21</v>
      </c>
      <c r="C3629" s="27">
        <v>1185732</v>
      </c>
      <c r="D3629" s="28">
        <v>44300</v>
      </c>
      <c r="E3629" s="27" t="s">
        <v>22</v>
      </c>
      <c r="F3629" s="27" t="s">
        <v>130</v>
      </c>
      <c r="G3629" s="27" t="s">
        <v>131</v>
      </c>
      <c r="H3629" s="27" t="s">
        <v>29</v>
      </c>
      <c r="I3629" s="29">
        <v>0.4</v>
      </c>
      <c r="J3629" s="30">
        <v>2750</v>
      </c>
      <c r="K3629" s="31">
        <f t="shared" si="28"/>
        <v>1100</v>
      </c>
      <c r="L3629" s="31">
        <f t="shared" si="29"/>
        <v>330</v>
      </c>
      <c r="M3629" s="32">
        <v>0.3</v>
      </c>
      <c r="O3629" s="37"/>
      <c r="P3629" s="35"/>
      <c r="Q3629" s="33"/>
      <c r="R3629" s="34"/>
    </row>
    <row r="3630" spans="1:18" ht="15.75" customHeight="1">
      <c r="A3630" s="22"/>
      <c r="B3630" s="27" t="s">
        <v>21</v>
      </c>
      <c r="C3630" s="27">
        <v>1185732</v>
      </c>
      <c r="D3630" s="28">
        <v>44329</v>
      </c>
      <c r="E3630" s="27" t="s">
        <v>22</v>
      </c>
      <c r="F3630" s="27" t="s">
        <v>130</v>
      </c>
      <c r="G3630" s="27" t="s">
        <v>131</v>
      </c>
      <c r="H3630" s="27" t="s">
        <v>24</v>
      </c>
      <c r="I3630" s="29">
        <v>0.54999999999999993</v>
      </c>
      <c r="J3630" s="30">
        <v>4950</v>
      </c>
      <c r="K3630" s="31">
        <f t="shared" si="28"/>
        <v>2722.4999999999995</v>
      </c>
      <c r="L3630" s="31">
        <f t="shared" si="29"/>
        <v>816.74999999999989</v>
      </c>
      <c r="M3630" s="32">
        <v>0.3</v>
      </c>
      <c r="O3630" s="37"/>
      <c r="P3630" s="35"/>
      <c r="Q3630" s="33"/>
      <c r="R3630" s="34"/>
    </row>
    <row r="3631" spans="1:18" ht="15.75" customHeight="1">
      <c r="A3631" s="22"/>
      <c r="B3631" s="27" t="s">
        <v>21</v>
      </c>
      <c r="C3631" s="27">
        <v>1185732</v>
      </c>
      <c r="D3631" s="28">
        <v>44329</v>
      </c>
      <c r="E3631" s="27" t="s">
        <v>22</v>
      </c>
      <c r="F3631" s="27" t="s">
        <v>130</v>
      </c>
      <c r="G3631" s="27" t="s">
        <v>131</v>
      </c>
      <c r="H3631" s="27" t="s">
        <v>25</v>
      </c>
      <c r="I3631" s="29">
        <v>0.5</v>
      </c>
      <c r="J3631" s="30">
        <v>2000</v>
      </c>
      <c r="K3631" s="31">
        <f t="shared" si="28"/>
        <v>1000</v>
      </c>
      <c r="L3631" s="31">
        <f t="shared" si="29"/>
        <v>300</v>
      </c>
      <c r="M3631" s="32">
        <v>0.3</v>
      </c>
      <c r="O3631" s="37"/>
      <c r="P3631" s="35"/>
      <c r="Q3631" s="33"/>
      <c r="R3631" s="34"/>
    </row>
    <row r="3632" spans="1:18" ht="15.75" customHeight="1">
      <c r="A3632" s="22"/>
      <c r="B3632" s="27" t="s">
        <v>21</v>
      </c>
      <c r="C3632" s="27">
        <v>1185732</v>
      </c>
      <c r="D3632" s="28">
        <v>44329</v>
      </c>
      <c r="E3632" s="27" t="s">
        <v>22</v>
      </c>
      <c r="F3632" s="27" t="s">
        <v>130</v>
      </c>
      <c r="G3632" s="27" t="s">
        <v>131</v>
      </c>
      <c r="H3632" s="27" t="s">
        <v>26</v>
      </c>
      <c r="I3632" s="29">
        <v>0.45</v>
      </c>
      <c r="J3632" s="30">
        <v>2250</v>
      </c>
      <c r="K3632" s="31">
        <f t="shared" si="28"/>
        <v>1012.5</v>
      </c>
      <c r="L3632" s="31">
        <f t="shared" si="29"/>
        <v>253.125</v>
      </c>
      <c r="M3632" s="32">
        <v>0.25</v>
      </c>
      <c r="O3632" s="37"/>
      <c r="P3632" s="35"/>
      <c r="Q3632" s="33"/>
      <c r="R3632" s="34"/>
    </row>
    <row r="3633" spans="1:18" ht="15.75" customHeight="1">
      <c r="A3633" s="22"/>
      <c r="B3633" s="27" t="s">
        <v>21</v>
      </c>
      <c r="C3633" s="27">
        <v>1185732</v>
      </c>
      <c r="D3633" s="28">
        <v>44329</v>
      </c>
      <c r="E3633" s="27" t="s">
        <v>22</v>
      </c>
      <c r="F3633" s="27" t="s">
        <v>130</v>
      </c>
      <c r="G3633" s="27" t="s">
        <v>131</v>
      </c>
      <c r="H3633" s="27" t="s">
        <v>27</v>
      </c>
      <c r="I3633" s="29">
        <v>0.45</v>
      </c>
      <c r="J3633" s="30">
        <v>1750</v>
      </c>
      <c r="K3633" s="31">
        <f t="shared" si="28"/>
        <v>787.5</v>
      </c>
      <c r="L3633" s="31">
        <f t="shared" si="29"/>
        <v>196.875</v>
      </c>
      <c r="M3633" s="32">
        <v>0.25</v>
      </c>
      <c r="O3633" s="37"/>
      <c r="P3633" s="35"/>
      <c r="Q3633" s="33"/>
      <c r="R3633" s="34"/>
    </row>
    <row r="3634" spans="1:18" ht="15.75" customHeight="1">
      <c r="A3634" s="22"/>
      <c r="B3634" s="27" t="s">
        <v>21</v>
      </c>
      <c r="C3634" s="27">
        <v>1185732</v>
      </c>
      <c r="D3634" s="28">
        <v>44329</v>
      </c>
      <c r="E3634" s="27" t="s">
        <v>22</v>
      </c>
      <c r="F3634" s="27" t="s">
        <v>130</v>
      </c>
      <c r="G3634" s="27" t="s">
        <v>131</v>
      </c>
      <c r="H3634" s="27" t="s">
        <v>28</v>
      </c>
      <c r="I3634" s="29">
        <v>0.54999999999999993</v>
      </c>
      <c r="J3634" s="30">
        <v>2000</v>
      </c>
      <c r="K3634" s="31">
        <f t="shared" si="28"/>
        <v>1099.9999999999998</v>
      </c>
      <c r="L3634" s="31">
        <f t="shared" si="29"/>
        <v>274.99999999999994</v>
      </c>
      <c r="M3634" s="32">
        <v>0.25</v>
      </c>
      <c r="O3634" s="37"/>
      <c r="P3634" s="35"/>
      <c r="Q3634" s="33"/>
      <c r="R3634" s="34"/>
    </row>
    <row r="3635" spans="1:18" ht="15.75" customHeight="1">
      <c r="A3635" s="22"/>
      <c r="B3635" s="27" t="s">
        <v>21</v>
      </c>
      <c r="C3635" s="27">
        <v>1185732</v>
      </c>
      <c r="D3635" s="28">
        <v>44329</v>
      </c>
      <c r="E3635" s="27" t="s">
        <v>22</v>
      </c>
      <c r="F3635" s="27" t="s">
        <v>130</v>
      </c>
      <c r="G3635" s="27" t="s">
        <v>131</v>
      </c>
      <c r="H3635" s="27" t="s">
        <v>29</v>
      </c>
      <c r="I3635" s="29">
        <v>0.6</v>
      </c>
      <c r="J3635" s="30">
        <v>3250</v>
      </c>
      <c r="K3635" s="31">
        <f t="shared" si="28"/>
        <v>1950</v>
      </c>
      <c r="L3635" s="31">
        <f t="shared" si="29"/>
        <v>585</v>
      </c>
      <c r="M3635" s="32">
        <v>0.3</v>
      </c>
      <c r="O3635" s="37"/>
      <c r="P3635" s="35"/>
      <c r="Q3635" s="33"/>
      <c r="R3635" s="34"/>
    </row>
    <row r="3636" spans="1:18" ht="15.75" customHeight="1">
      <c r="A3636" s="22"/>
      <c r="B3636" s="27" t="s">
        <v>21</v>
      </c>
      <c r="C3636" s="27">
        <v>1185732</v>
      </c>
      <c r="D3636" s="28">
        <v>44362</v>
      </c>
      <c r="E3636" s="27" t="s">
        <v>22</v>
      </c>
      <c r="F3636" s="27" t="s">
        <v>130</v>
      </c>
      <c r="G3636" s="27" t="s">
        <v>131</v>
      </c>
      <c r="H3636" s="27" t="s">
        <v>24</v>
      </c>
      <c r="I3636" s="29">
        <v>0.54999999999999993</v>
      </c>
      <c r="J3636" s="30">
        <v>5750</v>
      </c>
      <c r="K3636" s="31">
        <f t="shared" si="28"/>
        <v>3162.4999999999995</v>
      </c>
      <c r="L3636" s="31">
        <f t="shared" si="29"/>
        <v>948.74999999999977</v>
      </c>
      <c r="M3636" s="32">
        <v>0.3</v>
      </c>
      <c r="O3636" s="37"/>
      <c r="P3636" s="35"/>
      <c r="Q3636" s="33"/>
      <c r="R3636" s="34"/>
    </row>
    <row r="3637" spans="1:18" ht="15.75" customHeight="1">
      <c r="A3637" s="22"/>
      <c r="B3637" s="27" t="s">
        <v>21</v>
      </c>
      <c r="C3637" s="27">
        <v>1185732</v>
      </c>
      <c r="D3637" s="28">
        <v>44362</v>
      </c>
      <c r="E3637" s="27" t="s">
        <v>22</v>
      </c>
      <c r="F3637" s="27" t="s">
        <v>130</v>
      </c>
      <c r="G3637" s="27" t="s">
        <v>131</v>
      </c>
      <c r="H3637" s="27" t="s">
        <v>25</v>
      </c>
      <c r="I3637" s="29">
        <v>0.5</v>
      </c>
      <c r="J3637" s="30">
        <v>3250</v>
      </c>
      <c r="K3637" s="31">
        <f t="shared" si="28"/>
        <v>1625</v>
      </c>
      <c r="L3637" s="31">
        <f t="shared" si="29"/>
        <v>487.5</v>
      </c>
      <c r="M3637" s="32">
        <v>0.3</v>
      </c>
      <c r="O3637" s="37"/>
      <c r="P3637" s="35"/>
      <c r="Q3637" s="33"/>
      <c r="R3637" s="34"/>
    </row>
    <row r="3638" spans="1:18" ht="15.75" customHeight="1">
      <c r="A3638" s="22"/>
      <c r="B3638" s="27" t="s">
        <v>21</v>
      </c>
      <c r="C3638" s="27">
        <v>1185732</v>
      </c>
      <c r="D3638" s="28">
        <v>44362</v>
      </c>
      <c r="E3638" s="27" t="s">
        <v>22</v>
      </c>
      <c r="F3638" s="27" t="s">
        <v>130</v>
      </c>
      <c r="G3638" s="27" t="s">
        <v>131</v>
      </c>
      <c r="H3638" s="27" t="s">
        <v>26</v>
      </c>
      <c r="I3638" s="29">
        <v>0.45</v>
      </c>
      <c r="J3638" s="30">
        <v>2500</v>
      </c>
      <c r="K3638" s="31">
        <f t="shared" si="28"/>
        <v>1125</v>
      </c>
      <c r="L3638" s="31">
        <f t="shared" si="29"/>
        <v>281.25</v>
      </c>
      <c r="M3638" s="32">
        <v>0.25</v>
      </c>
      <c r="O3638" s="37"/>
      <c r="P3638" s="35"/>
      <c r="Q3638" s="33"/>
      <c r="R3638" s="34"/>
    </row>
    <row r="3639" spans="1:18" ht="15.75" customHeight="1">
      <c r="A3639" s="22"/>
      <c r="B3639" s="27" t="s">
        <v>21</v>
      </c>
      <c r="C3639" s="27">
        <v>1185732</v>
      </c>
      <c r="D3639" s="28">
        <v>44362</v>
      </c>
      <c r="E3639" s="27" t="s">
        <v>22</v>
      </c>
      <c r="F3639" s="27" t="s">
        <v>130</v>
      </c>
      <c r="G3639" s="27" t="s">
        <v>131</v>
      </c>
      <c r="H3639" s="27" t="s">
        <v>27</v>
      </c>
      <c r="I3639" s="29">
        <v>0.45</v>
      </c>
      <c r="J3639" s="30">
        <v>2250</v>
      </c>
      <c r="K3639" s="31">
        <f t="shared" si="28"/>
        <v>1012.5</v>
      </c>
      <c r="L3639" s="31">
        <f t="shared" si="29"/>
        <v>253.125</v>
      </c>
      <c r="M3639" s="32">
        <v>0.25</v>
      </c>
      <c r="O3639" s="37"/>
      <c r="P3639" s="35"/>
      <c r="Q3639" s="33"/>
      <c r="R3639" s="34"/>
    </row>
    <row r="3640" spans="1:18" ht="15.75" customHeight="1">
      <c r="A3640" s="22"/>
      <c r="B3640" s="27" t="s">
        <v>21</v>
      </c>
      <c r="C3640" s="27">
        <v>1185732</v>
      </c>
      <c r="D3640" s="28">
        <v>44362</v>
      </c>
      <c r="E3640" s="27" t="s">
        <v>22</v>
      </c>
      <c r="F3640" s="27" t="s">
        <v>130</v>
      </c>
      <c r="G3640" s="27" t="s">
        <v>131</v>
      </c>
      <c r="H3640" s="27" t="s">
        <v>28</v>
      </c>
      <c r="I3640" s="29">
        <v>0.54999999999999993</v>
      </c>
      <c r="J3640" s="30">
        <v>2250</v>
      </c>
      <c r="K3640" s="31">
        <f t="shared" si="28"/>
        <v>1237.4999999999998</v>
      </c>
      <c r="L3640" s="31">
        <f t="shared" si="29"/>
        <v>309.37499999999994</v>
      </c>
      <c r="M3640" s="32">
        <v>0.25</v>
      </c>
      <c r="O3640" s="37"/>
      <c r="P3640" s="35"/>
      <c r="Q3640" s="33"/>
      <c r="R3640" s="34"/>
    </row>
    <row r="3641" spans="1:18" ht="15.75" customHeight="1">
      <c r="A3641" s="22"/>
      <c r="B3641" s="27" t="s">
        <v>21</v>
      </c>
      <c r="C3641" s="27">
        <v>1185732</v>
      </c>
      <c r="D3641" s="28">
        <v>44362</v>
      </c>
      <c r="E3641" s="27" t="s">
        <v>22</v>
      </c>
      <c r="F3641" s="27" t="s">
        <v>130</v>
      </c>
      <c r="G3641" s="27" t="s">
        <v>131</v>
      </c>
      <c r="H3641" s="27" t="s">
        <v>29</v>
      </c>
      <c r="I3641" s="29">
        <v>0.6</v>
      </c>
      <c r="J3641" s="30">
        <v>3750</v>
      </c>
      <c r="K3641" s="31">
        <f t="shared" si="28"/>
        <v>2250</v>
      </c>
      <c r="L3641" s="31">
        <f t="shared" si="29"/>
        <v>675</v>
      </c>
      <c r="M3641" s="32">
        <v>0.3</v>
      </c>
      <c r="O3641" s="37"/>
      <c r="P3641" s="35"/>
      <c r="Q3641" s="33"/>
      <c r="R3641" s="34"/>
    </row>
    <row r="3642" spans="1:18" ht="15.75" customHeight="1">
      <c r="A3642" s="22"/>
      <c r="B3642" s="27" t="s">
        <v>21</v>
      </c>
      <c r="C3642" s="27">
        <v>1185732</v>
      </c>
      <c r="D3642" s="28">
        <v>44390</v>
      </c>
      <c r="E3642" s="27" t="s">
        <v>22</v>
      </c>
      <c r="F3642" s="27" t="s">
        <v>130</v>
      </c>
      <c r="G3642" s="27" t="s">
        <v>131</v>
      </c>
      <c r="H3642" s="27" t="s">
        <v>24</v>
      </c>
      <c r="I3642" s="29">
        <v>0.54999999999999993</v>
      </c>
      <c r="J3642" s="30">
        <v>6000</v>
      </c>
      <c r="K3642" s="31">
        <f t="shared" si="28"/>
        <v>3299.9999999999995</v>
      </c>
      <c r="L3642" s="31">
        <f t="shared" si="29"/>
        <v>989.99999999999977</v>
      </c>
      <c r="M3642" s="32">
        <v>0.3</v>
      </c>
      <c r="O3642" s="37"/>
      <c r="P3642" s="35"/>
      <c r="Q3642" s="33"/>
      <c r="R3642" s="34"/>
    </row>
    <row r="3643" spans="1:18" ht="15.75" customHeight="1">
      <c r="A3643" s="22"/>
      <c r="B3643" s="27" t="s">
        <v>21</v>
      </c>
      <c r="C3643" s="27">
        <v>1185732</v>
      </c>
      <c r="D3643" s="28">
        <v>44390</v>
      </c>
      <c r="E3643" s="27" t="s">
        <v>22</v>
      </c>
      <c r="F3643" s="27" t="s">
        <v>130</v>
      </c>
      <c r="G3643" s="27" t="s">
        <v>131</v>
      </c>
      <c r="H3643" s="27" t="s">
        <v>25</v>
      </c>
      <c r="I3643" s="29">
        <v>0.5</v>
      </c>
      <c r="J3643" s="30">
        <v>3500</v>
      </c>
      <c r="K3643" s="31">
        <f t="shared" si="28"/>
        <v>1750</v>
      </c>
      <c r="L3643" s="31">
        <f t="shared" si="29"/>
        <v>525</v>
      </c>
      <c r="M3643" s="32">
        <v>0.3</v>
      </c>
      <c r="O3643" s="37"/>
      <c r="P3643" s="35"/>
      <c r="Q3643" s="33"/>
      <c r="R3643" s="34"/>
    </row>
    <row r="3644" spans="1:18" ht="15.75" customHeight="1">
      <c r="A3644" s="22"/>
      <c r="B3644" s="27" t="s">
        <v>21</v>
      </c>
      <c r="C3644" s="27">
        <v>1185732</v>
      </c>
      <c r="D3644" s="28">
        <v>44390</v>
      </c>
      <c r="E3644" s="27" t="s">
        <v>22</v>
      </c>
      <c r="F3644" s="27" t="s">
        <v>130</v>
      </c>
      <c r="G3644" s="27" t="s">
        <v>131</v>
      </c>
      <c r="H3644" s="27" t="s">
        <v>26</v>
      </c>
      <c r="I3644" s="29">
        <v>0.45</v>
      </c>
      <c r="J3644" s="30">
        <v>2750</v>
      </c>
      <c r="K3644" s="31">
        <f t="shared" si="28"/>
        <v>1237.5</v>
      </c>
      <c r="L3644" s="31">
        <f t="shared" si="29"/>
        <v>309.375</v>
      </c>
      <c r="M3644" s="32">
        <v>0.25</v>
      </c>
      <c r="O3644" s="37"/>
      <c r="P3644" s="35"/>
      <c r="Q3644" s="33"/>
      <c r="R3644" s="34"/>
    </row>
    <row r="3645" spans="1:18" ht="15.75" customHeight="1">
      <c r="A3645" s="22"/>
      <c r="B3645" s="27" t="s">
        <v>21</v>
      </c>
      <c r="C3645" s="27">
        <v>1185732</v>
      </c>
      <c r="D3645" s="28">
        <v>44390</v>
      </c>
      <c r="E3645" s="27" t="s">
        <v>22</v>
      </c>
      <c r="F3645" s="27" t="s">
        <v>130</v>
      </c>
      <c r="G3645" s="27" t="s">
        <v>131</v>
      </c>
      <c r="H3645" s="27" t="s">
        <v>27</v>
      </c>
      <c r="I3645" s="29">
        <v>0.45</v>
      </c>
      <c r="J3645" s="30">
        <v>2250</v>
      </c>
      <c r="K3645" s="31">
        <f t="shared" si="28"/>
        <v>1012.5</v>
      </c>
      <c r="L3645" s="31">
        <f t="shared" si="29"/>
        <v>253.125</v>
      </c>
      <c r="M3645" s="32">
        <v>0.25</v>
      </c>
      <c r="O3645" s="37"/>
      <c r="P3645" s="35"/>
      <c r="Q3645" s="33"/>
      <c r="R3645" s="34"/>
    </row>
    <row r="3646" spans="1:18" ht="15.75" customHeight="1">
      <c r="A3646" s="22"/>
      <c r="B3646" s="27" t="s">
        <v>21</v>
      </c>
      <c r="C3646" s="27">
        <v>1185732</v>
      </c>
      <c r="D3646" s="28">
        <v>44390</v>
      </c>
      <c r="E3646" s="27" t="s">
        <v>22</v>
      </c>
      <c r="F3646" s="27" t="s">
        <v>130</v>
      </c>
      <c r="G3646" s="27" t="s">
        <v>131</v>
      </c>
      <c r="H3646" s="27" t="s">
        <v>28</v>
      </c>
      <c r="I3646" s="29">
        <v>0.54999999999999993</v>
      </c>
      <c r="J3646" s="30">
        <v>2500</v>
      </c>
      <c r="K3646" s="31">
        <f t="shared" si="28"/>
        <v>1374.9999999999998</v>
      </c>
      <c r="L3646" s="31">
        <f t="shared" si="29"/>
        <v>343.74999999999994</v>
      </c>
      <c r="M3646" s="32">
        <v>0.25</v>
      </c>
      <c r="O3646" s="37"/>
      <c r="P3646" s="35"/>
      <c r="Q3646" s="33"/>
      <c r="R3646" s="34"/>
    </row>
    <row r="3647" spans="1:18" ht="15.75" customHeight="1">
      <c r="A3647" s="22"/>
      <c r="B3647" s="27" t="s">
        <v>21</v>
      </c>
      <c r="C3647" s="27">
        <v>1185732</v>
      </c>
      <c r="D3647" s="28">
        <v>44390</v>
      </c>
      <c r="E3647" s="27" t="s">
        <v>22</v>
      </c>
      <c r="F3647" s="27" t="s">
        <v>130</v>
      </c>
      <c r="G3647" s="27" t="s">
        <v>131</v>
      </c>
      <c r="H3647" s="27" t="s">
        <v>29</v>
      </c>
      <c r="I3647" s="29">
        <v>0.6</v>
      </c>
      <c r="J3647" s="30">
        <v>4250</v>
      </c>
      <c r="K3647" s="31">
        <f t="shared" si="28"/>
        <v>2550</v>
      </c>
      <c r="L3647" s="31">
        <f t="shared" si="29"/>
        <v>765</v>
      </c>
      <c r="M3647" s="32">
        <v>0.3</v>
      </c>
      <c r="O3647" s="37"/>
      <c r="P3647" s="35"/>
      <c r="Q3647" s="33"/>
      <c r="R3647" s="34"/>
    </row>
    <row r="3648" spans="1:18" ht="15.75" customHeight="1">
      <c r="A3648" s="22"/>
      <c r="B3648" s="27" t="s">
        <v>21</v>
      </c>
      <c r="C3648" s="27">
        <v>1185732</v>
      </c>
      <c r="D3648" s="28">
        <v>44422</v>
      </c>
      <c r="E3648" s="27" t="s">
        <v>22</v>
      </c>
      <c r="F3648" s="27" t="s">
        <v>130</v>
      </c>
      <c r="G3648" s="27" t="s">
        <v>131</v>
      </c>
      <c r="H3648" s="27" t="s">
        <v>24</v>
      </c>
      <c r="I3648" s="29">
        <v>0.54999999999999993</v>
      </c>
      <c r="J3648" s="30">
        <v>5750</v>
      </c>
      <c r="K3648" s="31">
        <f t="shared" si="28"/>
        <v>3162.4999999999995</v>
      </c>
      <c r="L3648" s="31">
        <f t="shared" si="29"/>
        <v>948.74999999999977</v>
      </c>
      <c r="M3648" s="32">
        <v>0.3</v>
      </c>
      <c r="O3648" s="37"/>
      <c r="P3648" s="35"/>
      <c r="Q3648" s="33"/>
      <c r="R3648" s="34"/>
    </row>
    <row r="3649" spans="1:18" ht="15.75" customHeight="1">
      <c r="A3649" s="22"/>
      <c r="B3649" s="27" t="s">
        <v>21</v>
      </c>
      <c r="C3649" s="27">
        <v>1185732</v>
      </c>
      <c r="D3649" s="28">
        <v>44422</v>
      </c>
      <c r="E3649" s="27" t="s">
        <v>22</v>
      </c>
      <c r="F3649" s="27" t="s">
        <v>130</v>
      </c>
      <c r="G3649" s="27" t="s">
        <v>131</v>
      </c>
      <c r="H3649" s="27" t="s">
        <v>25</v>
      </c>
      <c r="I3649" s="29">
        <v>0.5</v>
      </c>
      <c r="J3649" s="30">
        <v>3500</v>
      </c>
      <c r="K3649" s="31">
        <f t="shared" si="28"/>
        <v>1750</v>
      </c>
      <c r="L3649" s="31">
        <f t="shared" si="29"/>
        <v>525</v>
      </c>
      <c r="M3649" s="32">
        <v>0.3</v>
      </c>
      <c r="O3649" s="37"/>
      <c r="P3649" s="35"/>
      <c r="Q3649" s="33"/>
      <c r="R3649" s="34"/>
    </row>
    <row r="3650" spans="1:18" ht="15.75" customHeight="1">
      <c r="A3650" s="22"/>
      <c r="B3650" s="27" t="s">
        <v>21</v>
      </c>
      <c r="C3650" s="27">
        <v>1185732</v>
      </c>
      <c r="D3650" s="28">
        <v>44422</v>
      </c>
      <c r="E3650" s="27" t="s">
        <v>22</v>
      </c>
      <c r="F3650" s="27" t="s">
        <v>130</v>
      </c>
      <c r="G3650" s="27" t="s">
        <v>131</v>
      </c>
      <c r="H3650" s="27" t="s">
        <v>26</v>
      </c>
      <c r="I3650" s="29">
        <v>0.45</v>
      </c>
      <c r="J3650" s="30">
        <v>2750</v>
      </c>
      <c r="K3650" s="31">
        <f t="shared" si="28"/>
        <v>1237.5</v>
      </c>
      <c r="L3650" s="31">
        <f t="shared" si="29"/>
        <v>309.375</v>
      </c>
      <c r="M3650" s="32">
        <v>0.25</v>
      </c>
      <c r="O3650" s="37"/>
      <c r="P3650" s="35"/>
      <c r="Q3650" s="33"/>
      <c r="R3650" s="34"/>
    </row>
    <row r="3651" spans="1:18" ht="15.75" customHeight="1">
      <c r="A3651" s="22"/>
      <c r="B3651" s="27" t="s">
        <v>21</v>
      </c>
      <c r="C3651" s="27">
        <v>1185732</v>
      </c>
      <c r="D3651" s="28">
        <v>44422</v>
      </c>
      <c r="E3651" s="27" t="s">
        <v>22</v>
      </c>
      <c r="F3651" s="27" t="s">
        <v>130</v>
      </c>
      <c r="G3651" s="27" t="s">
        <v>131</v>
      </c>
      <c r="H3651" s="27" t="s">
        <v>27</v>
      </c>
      <c r="I3651" s="29">
        <v>0.45</v>
      </c>
      <c r="J3651" s="30">
        <v>1750</v>
      </c>
      <c r="K3651" s="31">
        <f t="shared" si="28"/>
        <v>787.5</v>
      </c>
      <c r="L3651" s="31">
        <f t="shared" si="29"/>
        <v>196.875</v>
      </c>
      <c r="M3651" s="32">
        <v>0.25</v>
      </c>
      <c r="O3651" s="37"/>
      <c r="P3651" s="35"/>
      <c r="Q3651" s="33"/>
      <c r="R3651" s="34"/>
    </row>
    <row r="3652" spans="1:18" ht="15.75" customHeight="1">
      <c r="A3652" s="22"/>
      <c r="B3652" s="27" t="s">
        <v>21</v>
      </c>
      <c r="C3652" s="27">
        <v>1185732</v>
      </c>
      <c r="D3652" s="28">
        <v>44422</v>
      </c>
      <c r="E3652" s="27" t="s">
        <v>22</v>
      </c>
      <c r="F3652" s="27" t="s">
        <v>130</v>
      </c>
      <c r="G3652" s="27" t="s">
        <v>131</v>
      </c>
      <c r="H3652" s="27" t="s">
        <v>28</v>
      </c>
      <c r="I3652" s="29">
        <v>0.54999999999999993</v>
      </c>
      <c r="J3652" s="30">
        <v>1500</v>
      </c>
      <c r="K3652" s="31">
        <f t="shared" si="28"/>
        <v>824.99999999999989</v>
      </c>
      <c r="L3652" s="31">
        <f t="shared" si="29"/>
        <v>206.24999999999997</v>
      </c>
      <c r="M3652" s="32">
        <v>0.25</v>
      </c>
      <c r="O3652" s="37"/>
      <c r="P3652" s="35"/>
      <c r="Q3652" s="33"/>
      <c r="R3652" s="34"/>
    </row>
    <row r="3653" spans="1:18" ht="15.75" customHeight="1">
      <c r="A3653" s="22"/>
      <c r="B3653" s="27" t="s">
        <v>21</v>
      </c>
      <c r="C3653" s="27">
        <v>1185732</v>
      </c>
      <c r="D3653" s="28">
        <v>44422</v>
      </c>
      <c r="E3653" s="27" t="s">
        <v>22</v>
      </c>
      <c r="F3653" s="27" t="s">
        <v>130</v>
      </c>
      <c r="G3653" s="27" t="s">
        <v>131</v>
      </c>
      <c r="H3653" s="27" t="s">
        <v>29</v>
      </c>
      <c r="I3653" s="29">
        <v>0.6</v>
      </c>
      <c r="J3653" s="30">
        <v>3250</v>
      </c>
      <c r="K3653" s="31">
        <f t="shared" si="28"/>
        <v>1950</v>
      </c>
      <c r="L3653" s="31">
        <f t="shared" si="29"/>
        <v>585</v>
      </c>
      <c r="M3653" s="32">
        <v>0.3</v>
      </c>
      <c r="O3653" s="37"/>
      <c r="P3653" s="35"/>
      <c r="Q3653" s="33"/>
      <c r="R3653" s="34"/>
    </row>
    <row r="3654" spans="1:18" ht="15.75" customHeight="1">
      <c r="A3654" s="22"/>
      <c r="B3654" s="27" t="s">
        <v>21</v>
      </c>
      <c r="C3654" s="27">
        <v>1185732</v>
      </c>
      <c r="D3654" s="28">
        <v>44452</v>
      </c>
      <c r="E3654" s="27" t="s">
        <v>22</v>
      </c>
      <c r="F3654" s="27" t="s">
        <v>130</v>
      </c>
      <c r="G3654" s="27" t="s">
        <v>131</v>
      </c>
      <c r="H3654" s="27" t="s">
        <v>24</v>
      </c>
      <c r="I3654" s="29">
        <v>0.54999999999999993</v>
      </c>
      <c r="J3654" s="30">
        <v>4500</v>
      </c>
      <c r="K3654" s="31">
        <f t="shared" si="28"/>
        <v>2474.9999999999995</v>
      </c>
      <c r="L3654" s="31">
        <f t="shared" si="29"/>
        <v>742.49999999999989</v>
      </c>
      <c r="M3654" s="32">
        <v>0.3</v>
      </c>
      <c r="O3654" s="37"/>
      <c r="P3654" s="35"/>
      <c r="Q3654" s="33"/>
      <c r="R3654" s="34"/>
    </row>
    <row r="3655" spans="1:18" ht="15.75" customHeight="1">
      <c r="A3655" s="22"/>
      <c r="B3655" s="27" t="s">
        <v>21</v>
      </c>
      <c r="C3655" s="27">
        <v>1185732</v>
      </c>
      <c r="D3655" s="28">
        <v>44452</v>
      </c>
      <c r="E3655" s="27" t="s">
        <v>22</v>
      </c>
      <c r="F3655" s="27" t="s">
        <v>130</v>
      </c>
      <c r="G3655" s="27" t="s">
        <v>131</v>
      </c>
      <c r="H3655" s="27" t="s">
        <v>25</v>
      </c>
      <c r="I3655" s="29">
        <v>0.5</v>
      </c>
      <c r="J3655" s="30">
        <v>2500</v>
      </c>
      <c r="K3655" s="31">
        <f t="shared" si="28"/>
        <v>1250</v>
      </c>
      <c r="L3655" s="31">
        <f t="shared" si="29"/>
        <v>375</v>
      </c>
      <c r="M3655" s="32">
        <v>0.3</v>
      </c>
      <c r="O3655" s="37"/>
      <c r="P3655" s="35"/>
      <c r="Q3655" s="33"/>
      <c r="R3655" s="34"/>
    </row>
    <row r="3656" spans="1:18" ht="15.75" customHeight="1">
      <c r="A3656" s="22"/>
      <c r="B3656" s="27" t="s">
        <v>21</v>
      </c>
      <c r="C3656" s="27">
        <v>1185732</v>
      </c>
      <c r="D3656" s="28">
        <v>44452</v>
      </c>
      <c r="E3656" s="27" t="s">
        <v>22</v>
      </c>
      <c r="F3656" s="27" t="s">
        <v>130</v>
      </c>
      <c r="G3656" s="27" t="s">
        <v>131</v>
      </c>
      <c r="H3656" s="27" t="s">
        <v>26</v>
      </c>
      <c r="I3656" s="29">
        <v>0.45</v>
      </c>
      <c r="J3656" s="30">
        <v>1500</v>
      </c>
      <c r="K3656" s="31">
        <f t="shared" si="28"/>
        <v>675</v>
      </c>
      <c r="L3656" s="31">
        <f t="shared" si="29"/>
        <v>168.75</v>
      </c>
      <c r="M3656" s="32">
        <v>0.25</v>
      </c>
      <c r="O3656" s="37"/>
      <c r="P3656" s="35"/>
      <c r="Q3656" s="33"/>
      <c r="R3656" s="34"/>
    </row>
    <row r="3657" spans="1:18" ht="15.75" customHeight="1">
      <c r="A3657" s="22"/>
      <c r="B3657" s="27" t="s">
        <v>21</v>
      </c>
      <c r="C3657" s="27">
        <v>1185732</v>
      </c>
      <c r="D3657" s="28">
        <v>44452</v>
      </c>
      <c r="E3657" s="27" t="s">
        <v>22</v>
      </c>
      <c r="F3657" s="27" t="s">
        <v>130</v>
      </c>
      <c r="G3657" s="27" t="s">
        <v>131</v>
      </c>
      <c r="H3657" s="27" t="s">
        <v>27</v>
      </c>
      <c r="I3657" s="29">
        <v>0.45</v>
      </c>
      <c r="J3657" s="30">
        <v>1250</v>
      </c>
      <c r="K3657" s="31">
        <f t="shared" si="28"/>
        <v>562.5</v>
      </c>
      <c r="L3657" s="31">
        <f t="shared" si="29"/>
        <v>140.625</v>
      </c>
      <c r="M3657" s="32">
        <v>0.25</v>
      </c>
      <c r="O3657" s="37"/>
      <c r="P3657" s="35"/>
      <c r="Q3657" s="33"/>
      <c r="R3657" s="34"/>
    </row>
    <row r="3658" spans="1:18" ht="15.75" customHeight="1">
      <c r="A3658" s="22"/>
      <c r="B3658" s="27" t="s">
        <v>21</v>
      </c>
      <c r="C3658" s="27">
        <v>1185732</v>
      </c>
      <c r="D3658" s="28">
        <v>44452</v>
      </c>
      <c r="E3658" s="27" t="s">
        <v>22</v>
      </c>
      <c r="F3658" s="27" t="s">
        <v>130</v>
      </c>
      <c r="G3658" s="27" t="s">
        <v>131</v>
      </c>
      <c r="H3658" s="27" t="s">
        <v>28</v>
      </c>
      <c r="I3658" s="29">
        <v>0.54999999999999993</v>
      </c>
      <c r="J3658" s="30">
        <v>1250</v>
      </c>
      <c r="K3658" s="31">
        <f t="shared" si="28"/>
        <v>687.49999999999989</v>
      </c>
      <c r="L3658" s="31">
        <f t="shared" si="29"/>
        <v>171.87499999999997</v>
      </c>
      <c r="M3658" s="32">
        <v>0.25</v>
      </c>
      <c r="O3658" s="37"/>
      <c r="P3658" s="35"/>
      <c r="Q3658" s="33"/>
      <c r="R3658" s="34"/>
    </row>
    <row r="3659" spans="1:18" ht="15.75" customHeight="1">
      <c r="A3659" s="22"/>
      <c r="B3659" s="27" t="s">
        <v>21</v>
      </c>
      <c r="C3659" s="27">
        <v>1185732</v>
      </c>
      <c r="D3659" s="28">
        <v>44452</v>
      </c>
      <c r="E3659" s="27" t="s">
        <v>22</v>
      </c>
      <c r="F3659" s="27" t="s">
        <v>130</v>
      </c>
      <c r="G3659" s="27" t="s">
        <v>131</v>
      </c>
      <c r="H3659" s="27" t="s">
        <v>29</v>
      </c>
      <c r="I3659" s="29">
        <v>0.6</v>
      </c>
      <c r="J3659" s="30">
        <v>2250</v>
      </c>
      <c r="K3659" s="31">
        <f t="shared" si="28"/>
        <v>1350</v>
      </c>
      <c r="L3659" s="31">
        <f t="shared" si="29"/>
        <v>405</v>
      </c>
      <c r="M3659" s="32">
        <v>0.3</v>
      </c>
      <c r="O3659" s="37"/>
      <c r="P3659" s="35"/>
      <c r="Q3659" s="33"/>
      <c r="R3659" s="34"/>
    </row>
    <row r="3660" spans="1:18" ht="15.75" customHeight="1">
      <c r="A3660" s="22"/>
      <c r="B3660" s="27" t="s">
        <v>21</v>
      </c>
      <c r="C3660" s="27">
        <v>1185732</v>
      </c>
      <c r="D3660" s="28">
        <v>44484</v>
      </c>
      <c r="E3660" s="27" t="s">
        <v>22</v>
      </c>
      <c r="F3660" s="27" t="s">
        <v>130</v>
      </c>
      <c r="G3660" s="27" t="s">
        <v>131</v>
      </c>
      <c r="H3660" s="27" t="s">
        <v>24</v>
      </c>
      <c r="I3660" s="29">
        <v>0.6</v>
      </c>
      <c r="J3660" s="30">
        <v>4000</v>
      </c>
      <c r="K3660" s="31">
        <f t="shared" si="28"/>
        <v>2400</v>
      </c>
      <c r="L3660" s="31">
        <f t="shared" si="29"/>
        <v>720</v>
      </c>
      <c r="M3660" s="32">
        <v>0.3</v>
      </c>
      <c r="O3660" s="37"/>
      <c r="P3660" s="35"/>
      <c r="Q3660" s="33"/>
      <c r="R3660" s="34"/>
    </row>
    <row r="3661" spans="1:18" ht="15.75" customHeight="1">
      <c r="A3661" s="22"/>
      <c r="B3661" s="27" t="s">
        <v>21</v>
      </c>
      <c r="C3661" s="27">
        <v>1185732</v>
      </c>
      <c r="D3661" s="28">
        <v>44484</v>
      </c>
      <c r="E3661" s="27" t="s">
        <v>22</v>
      </c>
      <c r="F3661" s="27" t="s">
        <v>130</v>
      </c>
      <c r="G3661" s="27" t="s">
        <v>131</v>
      </c>
      <c r="H3661" s="27" t="s">
        <v>25</v>
      </c>
      <c r="I3661" s="29">
        <v>0.55000000000000004</v>
      </c>
      <c r="J3661" s="30">
        <v>2250</v>
      </c>
      <c r="K3661" s="31">
        <f t="shared" si="28"/>
        <v>1237.5</v>
      </c>
      <c r="L3661" s="31">
        <f t="shared" si="29"/>
        <v>371.25</v>
      </c>
      <c r="M3661" s="32">
        <v>0.3</v>
      </c>
      <c r="O3661" s="37"/>
      <c r="P3661" s="35"/>
      <c r="Q3661" s="33"/>
      <c r="R3661" s="34"/>
    </row>
    <row r="3662" spans="1:18" ht="15.75" customHeight="1">
      <c r="A3662" s="22"/>
      <c r="B3662" s="27" t="s">
        <v>21</v>
      </c>
      <c r="C3662" s="27">
        <v>1185732</v>
      </c>
      <c r="D3662" s="28">
        <v>44484</v>
      </c>
      <c r="E3662" s="27" t="s">
        <v>22</v>
      </c>
      <c r="F3662" s="27" t="s">
        <v>130</v>
      </c>
      <c r="G3662" s="27" t="s">
        <v>131</v>
      </c>
      <c r="H3662" s="27" t="s">
        <v>26</v>
      </c>
      <c r="I3662" s="29">
        <v>0.55000000000000004</v>
      </c>
      <c r="J3662" s="30">
        <v>1250</v>
      </c>
      <c r="K3662" s="31">
        <f t="shared" si="28"/>
        <v>687.5</v>
      </c>
      <c r="L3662" s="31">
        <f t="shared" si="29"/>
        <v>171.875</v>
      </c>
      <c r="M3662" s="32">
        <v>0.25</v>
      </c>
      <c r="O3662" s="37"/>
      <c r="P3662" s="35"/>
      <c r="Q3662" s="33"/>
      <c r="R3662" s="34"/>
    </row>
    <row r="3663" spans="1:18" ht="15.75" customHeight="1">
      <c r="A3663" s="22"/>
      <c r="B3663" s="27" t="s">
        <v>21</v>
      </c>
      <c r="C3663" s="27">
        <v>1185732</v>
      </c>
      <c r="D3663" s="28">
        <v>44484</v>
      </c>
      <c r="E3663" s="27" t="s">
        <v>22</v>
      </c>
      <c r="F3663" s="27" t="s">
        <v>130</v>
      </c>
      <c r="G3663" s="27" t="s">
        <v>131</v>
      </c>
      <c r="H3663" s="27" t="s">
        <v>27</v>
      </c>
      <c r="I3663" s="29">
        <v>0.55000000000000004</v>
      </c>
      <c r="J3663" s="30">
        <v>1000</v>
      </c>
      <c r="K3663" s="31">
        <f t="shared" si="28"/>
        <v>550</v>
      </c>
      <c r="L3663" s="31">
        <f t="shared" si="29"/>
        <v>137.5</v>
      </c>
      <c r="M3663" s="32">
        <v>0.25</v>
      </c>
      <c r="O3663" s="37"/>
      <c r="P3663" s="35"/>
      <c r="Q3663" s="33"/>
      <c r="R3663" s="34"/>
    </row>
    <row r="3664" spans="1:18" ht="15.75" customHeight="1">
      <c r="A3664" s="22"/>
      <c r="B3664" s="27" t="s">
        <v>21</v>
      </c>
      <c r="C3664" s="27">
        <v>1185732</v>
      </c>
      <c r="D3664" s="28">
        <v>44484</v>
      </c>
      <c r="E3664" s="27" t="s">
        <v>22</v>
      </c>
      <c r="F3664" s="27" t="s">
        <v>130</v>
      </c>
      <c r="G3664" s="27" t="s">
        <v>131</v>
      </c>
      <c r="H3664" s="27" t="s">
        <v>28</v>
      </c>
      <c r="I3664" s="29">
        <v>0.65</v>
      </c>
      <c r="J3664" s="30">
        <v>1000</v>
      </c>
      <c r="K3664" s="31">
        <f t="shared" si="28"/>
        <v>650</v>
      </c>
      <c r="L3664" s="31">
        <f t="shared" si="29"/>
        <v>162.5</v>
      </c>
      <c r="M3664" s="32">
        <v>0.25</v>
      </c>
      <c r="O3664" s="37"/>
      <c r="P3664" s="35"/>
      <c r="Q3664" s="33"/>
      <c r="R3664" s="34"/>
    </row>
    <row r="3665" spans="1:18" ht="15.75" customHeight="1">
      <c r="A3665" s="22"/>
      <c r="B3665" s="27" t="s">
        <v>21</v>
      </c>
      <c r="C3665" s="27">
        <v>1185732</v>
      </c>
      <c r="D3665" s="28">
        <v>44484</v>
      </c>
      <c r="E3665" s="27" t="s">
        <v>22</v>
      </c>
      <c r="F3665" s="27" t="s">
        <v>130</v>
      </c>
      <c r="G3665" s="27" t="s">
        <v>131</v>
      </c>
      <c r="H3665" s="27" t="s">
        <v>29</v>
      </c>
      <c r="I3665" s="29">
        <v>0.7</v>
      </c>
      <c r="J3665" s="30">
        <v>2250</v>
      </c>
      <c r="K3665" s="31">
        <f t="shared" si="28"/>
        <v>1575</v>
      </c>
      <c r="L3665" s="31">
        <f t="shared" si="29"/>
        <v>472.5</v>
      </c>
      <c r="M3665" s="32">
        <v>0.3</v>
      </c>
      <c r="O3665" s="37"/>
      <c r="P3665" s="35"/>
      <c r="Q3665" s="33"/>
      <c r="R3665" s="34"/>
    </row>
    <row r="3666" spans="1:18" ht="15.75" customHeight="1">
      <c r="A3666" s="22"/>
      <c r="B3666" s="27" t="s">
        <v>21</v>
      </c>
      <c r="C3666" s="27">
        <v>1185732</v>
      </c>
      <c r="D3666" s="28">
        <v>44514</v>
      </c>
      <c r="E3666" s="27" t="s">
        <v>22</v>
      </c>
      <c r="F3666" s="27" t="s">
        <v>130</v>
      </c>
      <c r="G3666" s="27" t="s">
        <v>131</v>
      </c>
      <c r="H3666" s="27" t="s">
        <v>24</v>
      </c>
      <c r="I3666" s="29">
        <v>0.65</v>
      </c>
      <c r="J3666" s="30">
        <v>3750</v>
      </c>
      <c r="K3666" s="31">
        <f t="shared" si="28"/>
        <v>2437.5</v>
      </c>
      <c r="L3666" s="31">
        <f t="shared" si="29"/>
        <v>731.25</v>
      </c>
      <c r="M3666" s="32">
        <v>0.3</v>
      </c>
      <c r="O3666" s="37"/>
      <c r="P3666" s="35"/>
      <c r="Q3666" s="33"/>
      <c r="R3666" s="34"/>
    </row>
    <row r="3667" spans="1:18" ht="15.75" customHeight="1">
      <c r="A3667" s="22"/>
      <c r="B3667" s="27" t="s">
        <v>21</v>
      </c>
      <c r="C3667" s="27">
        <v>1185732</v>
      </c>
      <c r="D3667" s="28">
        <v>44514</v>
      </c>
      <c r="E3667" s="27" t="s">
        <v>22</v>
      </c>
      <c r="F3667" s="27" t="s">
        <v>130</v>
      </c>
      <c r="G3667" s="27" t="s">
        <v>131</v>
      </c>
      <c r="H3667" s="27" t="s">
        <v>25</v>
      </c>
      <c r="I3667" s="29">
        <v>0.55000000000000004</v>
      </c>
      <c r="J3667" s="30">
        <v>3000</v>
      </c>
      <c r="K3667" s="31">
        <f t="shared" si="28"/>
        <v>1650.0000000000002</v>
      </c>
      <c r="L3667" s="31">
        <f t="shared" si="29"/>
        <v>495.00000000000006</v>
      </c>
      <c r="M3667" s="32">
        <v>0.3</v>
      </c>
      <c r="O3667" s="37"/>
      <c r="P3667" s="35"/>
      <c r="Q3667" s="33"/>
      <c r="R3667" s="34"/>
    </row>
    <row r="3668" spans="1:18" ht="15.75" customHeight="1">
      <c r="A3668" s="22"/>
      <c r="B3668" s="27" t="s">
        <v>21</v>
      </c>
      <c r="C3668" s="27">
        <v>1185732</v>
      </c>
      <c r="D3668" s="28">
        <v>44514</v>
      </c>
      <c r="E3668" s="27" t="s">
        <v>22</v>
      </c>
      <c r="F3668" s="27" t="s">
        <v>130</v>
      </c>
      <c r="G3668" s="27" t="s">
        <v>131</v>
      </c>
      <c r="H3668" s="27" t="s">
        <v>26</v>
      </c>
      <c r="I3668" s="29">
        <v>0.55000000000000004</v>
      </c>
      <c r="J3668" s="30">
        <v>2950</v>
      </c>
      <c r="K3668" s="31">
        <f t="shared" si="28"/>
        <v>1622.5000000000002</v>
      </c>
      <c r="L3668" s="31">
        <f t="shared" si="29"/>
        <v>405.62500000000006</v>
      </c>
      <c r="M3668" s="32">
        <v>0.25</v>
      </c>
      <c r="O3668" s="37"/>
      <c r="P3668" s="35"/>
      <c r="Q3668" s="33"/>
      <c r="R3668" s="34"/>
    </row>
    <row r="3669" spans="1:18" ht="15.75" customHeight="1">
      <c r="A3669" s="22"/>
      <c r="B3669" s="27" t="s">
        <v>21</v>
      </c>
      <c r="C3669" s="27">
        <v>1185732</v>
      </c>
      <c r="D3669" s="28">
        <v>44514</v>
      </c>
      <c r="E3669" s="27" t="s">
        <v>22</v>
      </c>
      <c r="F3669" s="27" t="s">
        <v>130</v>
      </c>
      <c r="G3669" s="27" t="s">
        <v>131</v>
      </c>
      <c r="H3669" s="27" t="s">
        <v>27</v>
      </c>
      <c r="I3669" s="29">
        <v>0.55000000000000004</v>
      </c>
      <c r="J3669" s="30">
        <v>2750</v>
      </c>
      <c r="K3669" s="31">
        <f t="shared" si="28"/>
        <v>1512.5000000000002</v>
      </c>
      <c r="L3669" s="31">
        <f t="shared" si="29"/>
        <v>378.12500000000006</v>
      </c>
      <c r="M3669" s="32">
        <v>0.25</v>
      </c>
      <c r="O3669" s="37"/>
      <c r="P3669" s="35"/>
      <c r="Q3669" s="33"/>
      <c r="R3669" s="34"/>
    </row>
    <row r="3670" spans="1:18" ht="15.75" customHeight="1">
      <c r="A3670" s="22"/>
      <c r="B3670" s="27" t="s">
        <v>21</v>
      </c>
      <c r="C3670" s="27">
        <v>1185732</v>
      </c>
      <c r="D3670" s="28">
        <v>44514</v>
      </c>
      <c r="E3670" s="27" t="s">
        <v>22</v>
      </c>
      <c r="F3670" s="27" t="s">
        <v>130</v>
      </c>
      <c r="G3670" s="27" t="s">
        <v>131</v>
      </c>
      <c r="H3670" s="27" t="s">
        <v>28</v>
      </c>
      <c r="I3670" s="29">
        <v>0.65</v>
      </c>
      <c r="J3670" s="30">
        <v>2500</v>
      </c>
      <c r="K3670" s="31">
        <f t="shared" si="28"/>
        <v>1625</v>
      </c>
      <c r="L3670" s="31">
        <f t="shared" si="29"/>
        <v>406.25</v>
      </c>
      <c r="M3670" s="32">
        <v>0.25</v>
      </c>
      <c r="O3670" s="37"/>
      <c r="P3670" s="35"/>
      <c r="Q3670" s="33"/>
      <c r="R3670" s="34"/>
    </row>
    <row r="3671" spans="1:18" ht="15.75" customHeight="1">
      <c r="A3671" s="22"/>
      <c r="B3671" s="27" t="s">
        <v>21</v>
      </c>
      <c r="C3671" s="27">
        <v>1185732</v>
      </c>
      <c r="D3671" s="28">
        <v>44514</v>
      </c>
      <c r="E3671" s="27" t="s">
        <v>22</v>
      </c>
      <c r="F3671" s="27" t="s">
        <v>130</v>
      </c>
      <c r="G3671" s="27" t="s">
        <v>131</v>
      </c>
      <c r="H3671" s="27" t="s">
        <v>29</v>
      </c>
      <c r="I3671" s="29">
        <v>0.7</v>
      </c>
      <c r="J3671" s="30">
        <v>3500</v>
      </c>
      <c r="K3671" s="31">
        <f t="shared" si="28"/>
        <v>2450</v>
      </c>
      <c r="L3671" s="31">
        <f t="shared" si="29"/>
        <v>735</v>
      </c>
      <c r="M3671" s="32">
        <v>0.3</v>
      </c>
      <c r="O3671" s="37"/>
      <c r="P3671" s="35"/>
      <c r="Q3671" s="33"/>
      <c r="R3671" s="34"/>
    </row>
    <row r="3672" spans="1:18" ht="15.75" customHeight="1">
      <c r="A3672" s="22"/>
      <c r="B3672" s="27" t="s">
        <v>21</v>
      </c>
      <c r="C3672" s="27">
        <v>1185732</v>
      </c>
      <c r="D3672" s="28">
        <v>44543</v>
      </c>
      <c r="E3672" s="27" t="s">
        <v>22</v>
      </c>
      <c r="F3672" s="27" t="s">
        <v>130</v>
      </c>
      <c r="G3672" s="27" t="s">
        <v>131</v>
      </c>
      <c r="H3672" s="27" t="s">
        <v>24</v>
      </c>
      <c r="I3672" s="29">
        <v>0.65</v>
      </c>
      <c r="J3672" s="30">
        <v>5750</v>
      </c>
      <c r="K3672" s="31">
        <f t="shared" si="28"/>
        <v>3737.5</v>
      </c>
      <c r="L3672" s="31">
        <f t="shared" si="29"/>
        <v>1121.25</v>
      </c>
      <c r="M3672" s="32">
        <v>0.3</v>
      </c>
      <c r="O3672" s="37"/>
      <c r="P3672" s="35"/>
      <c r="Q3672" s="33"/>
      <c r="R3672" s="34"/>
    </row>
    <row r="3673" spans="1:18" ht="15.75" customHeight="1">
      <c r="A3673" s="22"/>
      <c r="B3673" s="27" t="s">
        <v>21</v>
      </c>
      <c r="C3673" s="27">
        <v>1185732</v>
      </c>
      <c r="D3673" s="28">
        <v>44543</v>
      </c>
      <c r="E3673" s="27" t="s">
        <v>22</v>
      </c>
      <c r="F3673" s="27" t="s">
        <v>130</v>
      </c>
      <c r="G3673" s="27" t="s">
        <v>131</v>
      </c>
      <c r="H3673" s="27" t="s">
        <v>25</v>
      </c>
      <c r="I3673" s="29">
        <v>0.55000000000000004</v>
      </c>
      <c r="J3673" s="30">
        <v>3750</v>
      </c>
      <c r="K3673" s="31">
        <f t="shared" si="28"/>
        <v>2062.5</v>
      </c>
      <c r="L3673" s="31">
        <f t="shared" si="29"/>
        <v>618.75</v>
      </c>
      <c r="M3673" s="32">
        <v>0.3</v>
      </c>
      <c r="O3673" s="37"/>
      <c r="P3673" s="35"/>
      <c r="Q3673" s="33"/>
      <c r="R3673" s="34"/>
    </row>
    <row r="3674" spans="1:18" ht="15.75" customHeight="1">
      <c r="A3674" s="22"/>
      <c r="B3674" s="27" t="s">
        <v>21</v>
      </c>
      <c r="C3674" s="27">
        <v>1185732</v>
      </c>
      <c r="D3674" s="28">
        <v>44543</v>
      </c>
      <c r="E3674" s="27" t="s">
        <v>22</v>
      </c>
      <c r="F3674" s="27" t="s">
        <v>130</v>
      </c>
      <c r="G3674" s="27" t="s">
        <v>131</v>
      </c>
      <c r="H3674" s="27" t="s">
        <v>26</v>
      </c>
      <c r="I3674" s="29">
        <v>0.55000000000000004</v>
      </c>
      <c r="J3674" s="30">
        <v>3500</v>
      </c>
      <c r="K3674" s="31">
        <f t="shared" si="28"/>
        <v>1925.0000000000002</v>
      </c>
      <c r="L3674" s="31">
        <f t="shared" si="29"/>
        <v>481.25000000000006</v>
      </c>
      <c r="M3674" s="32">
        <v>0.25</v>
      </c>
      <c r="O3674" s="37"/>
      <c r="P3674" s="35"/>
      <c r="Q3674" s="33"/>
      <c r="R3674" s="34"/>
    </row>
    <row r="3675" spans="1:18" ht="15.75" customHeight="1">
      <c r="A3675" s="22"/>
      <c r="B3675" s="27" t="s">
        <v>21</v>
      </c>
      <c r="C3675" s="27">
        <v>1185732</v>
      </c>
      <c r="D3675" s="28">
        <v>44543</v>
      </c>
      <c r="E3675" s="27" t="s">
        <v>22</v>
      </c>
      <c r="F3675" s="27" t="s">
        <v>130</v>
      </c>
      <c r="G3675" s="27" t="s">
        <v>131</v>
      </c>
      <c r="H3675" s="27" t="s">
        <v>27</v>
      </c>
      <c r="I3675" s="29">
        <v>0.55000000000000004</v>
      </c>
      <c r="J3675" s="30">
        <v>3000</v>
      </c>
      <c r="K3675" s="31">
        <f t="shared" si="28"/>
        <v>1650.0000000000002</v>
      </c>
      <c r="L3675" s="31">
        <f t="shared" si="29"/>
        <v>412.50000000000006</v>
      </c>
      <c r="M3675" s="32">
        <v>0.25</v>
      </c>
      <c r="O3675" s="37"/>
      <c r="P3675" s="35"/>
      <c r="Q3675" s="33"/>
      <c r="R3675" s="34"/>
    </row>
    <row r="3676" spans="1:18" ht="15.75" customHeight="1">
      <c r="A3676" s="22"/>
      <c r="B3676" s="27" t="s">
        <v>21</v>
      </c>
      <c r="C3676" s="27">
        <v>1185732</v>
      </c>
      <c r="D3676" s="28">
        <v>44543</v>
      </c>
      <c r="E3676" s="27" t="s">
        <v>22</v>
      </c>
      <c r="F3676" s="27" t="s">
        <v>130</v>
      </c>
      <c r="G3676" s="27" t="s">
        <v>131</v>
      </c>
      <c r="H3676" s="27" t="s">
        <v>28</v>
      </c>
      <c r="I3676" s="29">
        <v>0.65</v>
      </c>
      <c r="J3676" s="30">
        <v>3000</v>
      </c>
      <c r="K3676" s="31">
        <f t="shared" si="28"/>
        <v>1950</v>
      </c>
      <c r="L3676" s="31">
        <f t="shared" si="29"/>
        <v>487.5</v>
      </c>
      <c r="M3676" s="32">
        <v>0.25</v>
      </c>
      <c r="O3676" s="37"/>
      <c r="P3676" s="35"/>
      <c r="Q3676" s="33"/>
      <c r="R3676" s="34"/>
    </row>
    <row r="3677" spans="1:18" ht="15.75" customHeight="1">
      <c r="A3677" s="22"/>
      <c r="B3677" s="27" t="s">
        <v>21</v>
      </c>
      <c r="C3677" s="27">
        <v>1185732</v>
      </c>
      <c r="D3677" s="28">
        <v>44543</v>
      </c>
      <c r="E3677" s="27" t="s">
        <v>22</v>
      </c>
      <c r="F3677" s="27" t="s">
        <v>130</v>
      </c>
      <c r="G3677" s="27" t="s">
        <v>131</v>
      </c>
      <c r="H3677" s="27" t="s">
        <v>29</v>
      </c>
      <c r="I3677" s="29">
        <v>0.7</v>
      </c>
      <c r="J3677" s="30">
        <v>4000</v>
      </c>
      <c r="K3677" s="31">
        <f t="shared" si="28"/>
        <v>2800</v>
      </c>
      <c r="L3677" s="31">
        <f t="shared" si="29"/>
        <v>840</v>
      </c>
      <c r="M3677" s="32">
        <v>0.3</v>
      </c>
      <c r="O3677" s="37"/>
      <c r="P3677" s="35"/>
      <c r="Q3677" s="33"/>
      <c r="R3677" s="34"/>
    </row>
    <row r="3678" spans="1:18" ht="15.75" customHeight="1">
      <c r="A3678" s="22" t="s">
        <v>46</v>
      </c>
      <c r="B3678" s="27" t="s">
        <v>21</v>
      </c>
      <c r="C3678" s="27">
        <v>1185732</v>
      </c>
      <c r="D3678" s="28">
        <v>44210</v>
      </c>
      <c r="E3678" s="27" t="s">
        <v>22</v>
      </c>
      <c r="F3678" s="27" t="s">
        <v>132</v>
      </c>
      <c r="G3678" s="27" t="s">
        <v>133</v>
      </c>
      <c r="H3678" s="27" t="s">
        <v>24</v>
      </c>
      <c r="I3678" s="29">
        <v>0.45</v>
      </c>
      <c r="J3678" s="30">
        <v>5250</v>
      </c>
      <c r="K3678" s="31">
        <f t="shared" si="28"/>
        <v>2362.5</v>
      </c>
      <c r="L3678" s="31">
        <f t="shared" si="29"/>
        <v>1063.125</v>
      </c>
      <c r="M3678" s="32">
        <v>0.45</v>
      </c>
      <c r="O3678" s="37"/>
      <c r="P3678" s="35"/>
      <c r="Q3678" s="33"/>
      <c r="R3678" s="34"/>
    </row>
    <row r="3679" spans="1:18" ht="15.75" customHeight="1">
      <c r="A3679" s="22"/>
      <c r="B3679" s="27" t="s">
        <v>21</v>
      </c>
      <c r="C3679" s="27">
        <v>1185732</v>
      </c>
      <c r="D3679" s="28">
        <v>44210</v>
      </c>
      <c r="E3679" s="27" t="s">
        <v>22</v>
      </c>
      <c r="F3679" s="27" t="s">
        <v>132</v>
      </c>
      <c r="G3679" s="27" t="s">
        <v>133</v>
      </c>
      <c r="H3679" s="27" t="s">
        <v>25</v>
      </c>
      <c r="I3679" s="29">
        <v>0.45</v>
      </c>
      <c r="J3679" s="30">
        <v>3250</v>
      </c>
      <c r="K3679" s="31">
        <f t="shared" si="28"/>
        <v>1462.5</v>
      </c>
      <c r="L3679" s="31">
        <f t="shared" si="29"/>
        <v>658.125</v>
      </c>
      <c r="M3679" s="32">
        <v>0.45</v>
      </c>
      <c r="O3679" s="37"/>
      <c r="P3679" s="35"/>
      <c r="Q3679" s="33"/>
      <c r="R3679" s="34"/>
    </row>
    <row r="3680" spans="1:18" ht="15.75" customHeight="1">
      <c r="A3680" s="22"/>
      <c r="B3680" s="27" t="s">
        <v>21</v>
      </c>
      <c r="C3680" s="27">
        <v>1185732</v>
      </c>
      <c r="D3680" s="28">
        <v>44210</v>
      </c>
      <c r="E3680" s="27" t="s">
        <v>22</v>
      </c>
      <c r="F3680" s="27" t="s">
        <v>132</v>
      </c>
      <c r="G3680" s="27" t="s">
        <v>133</v>
      </c>
      <c r="H3680" s="27" t="s">
        <v>26</v>
      </c>
      <c r="I3680" s="29">
        <v>0.35000000000000003</v>
      </c>
      <c r="J3680" s="30">
        <v>3250</v>
      </c>
      <c r="K3680" s="31">
        <f t="shared" si="28"/>
        <v>1137.5</v>
      </c>
      <c r="L3680" s="31">
        <f t="shared" si="29"/>
        <v>398.125</v>
      </c>
      <c r="M3680" s="32">
        <v>0.35</v>
      </c>
      <c r="O3680" s="37"/>
      <c r="P3680" s="35"/>
      <c r="Q3680" s="33"/>
      <c r="R3680" s="34"/>
    </row>
    <row r="3681" spans="1:18" ht="15.75" customHeight="1">
      <c r="A3681" s="22"/>
      <c r="B3681" s="27" t="s">
        <v>21</v>
      </c>
      <c r="C3681" s="27">
        <v>1185732</v>
      </c>
      <c r="D3681" s="28">
        <v>44210</v>
      </c>
      <c r="E3681" s="27" t="s">
        <v>22</v>
      </c>
      <c r="F3681" s="27" t="s">
        <v>132</v>
      </c>
      <c r="G3681" s="27" t="s">
        <v>133</v>
      </c>
      <c r="H3681" s="27" t="s">
        <v>27</v>
      </c>
      <c r="I3681" s="29">
        <v>0.39999999999999997</v>
      </c>
      <c r="J3681" s="30">
        <v>1750</v>
      </c>
      <c r="K3681" s="31">
        <f t="shared" si="28"/>
        <v>699.99999999999989</v>
      </c>
      <c r="L3681" s="31">
        <f t="shared" si="29"/>
        <v>244.99999999999994</v>
      </c>
      <c r="M3681" s="32">
        <v>0.35</v>
      </c>
      <c r="O3681" s="37"/>
      <c r="P3681" s="35"/>
      <c r="Q3681" s="33"/>
      <c r="R3681" s="34"/>
    </row>
    <row r="3682" spans="1:18" ht="15.75" customHeight="1">
      <c r="A3682" s="22"/>
      <c r="B3682" s="27" t="s">
        <v>21</v>
      </c>
      <c r="C3682" s="27">
        <v>1185732</v>
      </c>
      <c r="D3682" s="28">
        <v>44210</v>
      </c>
      <c r="E3682" s="27" t="s">
        <v>22</v>
      </c>
      <c r="F3682" s="27" t="s">
        <v>132</v>
      </c>
      <c r="G3682" s="27" t="s">
        <v>133</v>
      </c>
      <c r="H3682" s="27" t="s">
        <v>28</v>
      </c>
      <c r="I3682" s="29">
        <v>0.55000000000000004</v>
      </c>
      <c r="J3682" s="30">
        <v>2250</v>
      </c>
      <c r="K3682" s="31">
        <f t="shared" si="28"/>
        <v>1237.5</v>
      </c>
      <c r="L3682" s="31">
        <f t="shared" si="29"/>
        <v>433.125</v>
      </c>
      <c r="M3682" s="32">
        <v>0.35</v>
      </c>
      <c r="O3682" s="37"/>
      <c r="P3682" s="35"/>
      <c r="Q3682" s="33"/>
      <c r="R3682" s="34"/>
    </row>
    <row r="3683" spans="1:18" ht="15.75" customHeight="1">
      <c r="A3683" s="22"/>
      <c r="B3683" s="27" t="s">
        <v>21</v>
      </c>
      <c r="C3683" s="27">
        <v>1185732</v>
      </c>
      <c r="D3683" s="28">
        <v>44210</v>
      </c>
      <c r="E3683" s="27" t="s">
        <v>22</v>
      </c>
      <c r="F3683" s="27" t="s">
        <v>132</v>
      </c>
      <c r="G3683" s="27" t="s">
        <v>133</v>
      </c>
      <c r="H3683" s="27" t="s">
        <v>29</v>
      </c>
      <c r="I3683" s="29">
        <v>0.45</v>
      </c>
      <c r="J3683" s="30">
        <v>3250</v>
      </c>
      <c r="K3683" s="31">
        <f t="shared" si="28"/>
        <v>1462.5</v>
      </c>
      <c r="L3683" s="31">
        <f t="shared" si="29"/>
        <v>585</v>
      </c>
      <c r="M3683" s="32">
        <v>0.39999999999999997</v>
      </c>
      <c r="O3683" s="37"/>
      <c r="P3683" s="35"/>
      <c r="Q3683" s="33"/>
      <c r="R3683" s="34"/>
    </row>
    <row r="3684" spans="1:18" ht="15.75" customHeight="1">
      <c r="A3684" s="22"/>
      <c r="B3684" s="27" t="s">
        <v>21</v>
      </c>
      <c r="C3684" s="27">
        <v>1185732</v>
      </c>
      <c r="D3684" s="28">
        <v>44239</v>
      </c>
      <c r="E3684" s="27" t="s">
        <v>22</v>
      </c>
      <c r="F3684" s="27" t="s">
        <v>132</v>
      </c>
      <c r="G3684" s="27" t="s">
        <v>133</v>
      </c>
      <c r="H3684" s="27" t="s">
        <v>24</v>
      </c>
      <c r="I3684" s="29">
        <v>0.45</v>
      </c>
      <c r="J3684" s="30">
        <v>5750</v>
      </c>
      <c r="K3684" s="31">
        <f t="shared" si="28"/>
        <v>2587.5</v>
      </c>
      <c r="L3684" s="31">
        <f t="shared" si="29"/>
        <v>1164.375</v>
      </c>
      <c r="M3684" s="32">
        <v>0.45</v>
      </c>
      <c r="O3684" s="37"/>
      <c r="P3684" s="35"/>
      <c r="Q3684" s="33"/>
      <c r="R3684" s="34"/>
    </row>
    <row r="3685" spans="1:18" ht="15.75" customHeight="1">
      <c r="A3685" s="22"/>
      <c r="B3685" s="27" t="s">
        <v>21</v>
      </c>
      <c r="C3685" s="27">
        <v>1185732</v>
      </c>
      <c r="D3685" s="28">
        <v>44239</v>
      </c>
      <c r="E3685" s="27" t="s">
        <v>22</v>
      </c>
      <c r="F3685" s="27" t="s">
        <v>132</v>
      </c>
      <c r="G3685" s="27" t="s">
        <v>133</v>
      </c>
      <c r="H3685" s="27" t="s">
        <v>25</v>
      </c>
      <c r="I3685" s="29">
        <v>0.45</v>
      </c>
      <c r="J3685" s="30">
        <v>2250</v>
      </c>
      <c r="K3685" s="31">
        <f t="shared" si="28"/>
        <v>1012.5</v>
      </c>
      <c r="L3685" s="31">
        <f t="shared" si="29"/>
        <v>455.625</v>
      </c>
      <c r="M3685" s="32">
        <v>0.45</v>
      </c>
      <c r="O3685" s="37"/>
      <c r="P3685" s="35"/>
      <c r="Q3685" s="33"/>
      <c r="R3685" s="34"/>
    </row>
    <row r="3686" spans="1:18" ht="15.75" customHeight="1">
      <c r="A3686" s="22"/>
      <c r="B3686" s="27" t="s">
        <v>21</v>
      </c>
      <c r="C3686" s="27">
        <v>1185732</v>
      </c>
      <c r="D3686" s="28">
        <v>44239</v>
      </c>
      <c r="E3686" s="27" t="s">
        <v>22</v>
      </c>
      <c r="F3686" s="27" t="s">
        <v>132</v>
      </c>
      <c r="G3686" s="27" t="s">
        <v>133</v>
      </c>
      <c r="H3686" s="27" t="s">
        <v>26</v>
      </c>
      <c r="I3686" s="29">
        <v>0.35000000000000003</v>
      </c>
      <c r="J3686" s="30">
        <v>2750</v>
      </c>
      <c r="K3686" s="31">
        <f t="shared" si="28"/>
        <v>962.50000000000011</v>
      </c>
      <c r="L3686" s="31">
        <f t="shared" si="29"/>
        <v>336.875</v>
      </c>
      <c r="M3686" s="32">
        <v>0.35</v>
      </c>
      <c r="O3686" s="37"/>
      <c r="P3686" s="35"/>
      <c r="Q3686" s="33"/>
      <c r="R3686" s="34"/>
    </row>
    <row r="3687" spans="1:18" ht="15.75" customHeight="1">
      <c r="A3687" s="22"/>
      <c r="B3687" s="27" t="s">
        <v>21</v>
      </c>
      <c r="C3687" s="27">
        <v>1185732</v>
      </c>
      <c r="D3687" s="28">
        <v>44239</v>
      </c>
      <c r="E3687" s="27" t="s">
        <v>22</v>
      </c>
      <c r="F3687" s="27" t="s">
        <v>132</v>
      </c>
      <c r="G3687" s="27" t="s">
        <v>133</v>
      </c>
      <c r="H3687" s="27" t="s">
        <v>27</v>
      </c>
      <c r="I3687" s="29">
        <v>0.39999999999999997</v>
      </c>
      <c r="J3687" s="30">
        <v>1500</v>
      </c>
      <c r="K3687" s="31">
        <f t="shared" si="28"/>
        <v>600</v>
      </c>
      <c r="L3687" s="31">
        <f t="shared" si="29"/>
        <v>210</v>
      </c>
      <c r="M3687" s="32">
        <v>0.35</v>
      </c>
      <c r="O3687" s="37"/>
      <c r="P3687" s="35"/>
      <c r="Q3687" s="33"/>
      <c r="R3687" s="34"/>
    </row>
    <row r="3688" spans="1:18" ht="15.75" customHeight="1">
      <c r="A3688" s="22"/>
      <c r="B3688" s="27" t="s">
        <v>21</v>
      </c>
      <c r="C3688" s="27">
        <v>1185732</v>
      </c>
      <c r="D3688" s="28">
        <v>44239</v>
      </c>
      <c r="E3688" s="27" t="s">
        <v>22</v>
      </c>
      <c r="F3688" s="27" t="s">
        <v>132</v>
      </c>
      <c r="G3688" s="27" t="s">
        <v>133</v>
      </c>
      <c r="H3688" s="27" t="s">
        <v>28</v>
      </c>
      <c r="I3688" s="29">
        <v>0.55000000000000004</v>
      </c>
      <c r="J3688" s="30">
        <v>2250</v>
      </c>
      <c r="K3688" s="31">
        <f t="shared" si="28"/>
        <v>1237.5</v>
      </c>
      <c r="L3688" s="31">
        <f t="shared" si="29"/>
        <v>433.125</v>
      </c>
      <c r="M3688" s="32">
        <v>0.35</v>
      </c>
      <c r="O3688" s="37"/>
      <c r="P3688" s="35"/>
      <c r="Q3688" s="33"/>
      <c r="R3688" s="34"/>
    </row>
    <row r="3689" spans="1:18" ht="15.75" customHeight="1">
      <c r="A3689" s="22"/>
      <c r="B3689" s="27" t="s">
        <v>21</v>
      </c>
      <c r="C3689" s="27">
        <v>1185732</v>
      </c>
      <c r="D3689" s="28">
        <v>44239</v>
      </c>
      <c r="E3689" s="27" t="s">
        <v>22</v>
      </c>
      <c r="F3689" s="27" t="s">
        <v>132</v>
      </c>
      <c r="G3689" s="27" t="s">
        <v>133</v>
      </c>
      <c r="H3689" s="27" t="s">
        <v>29</v>
      </c>
      <c r="I3689" s="29">
        <v>0.45</v>
      </c>
      <c r="J3689" s="30">
        <v>3250</v>
      </c>
      <c r="K3689" s="31">
        <f t="shared" si="28"/>
        <v>1462.5</v>
      </c>
      <c r="L3689" s="31">
        <f t="shared" si="29"/>
        <v>585</v>
      </c>
      <c r="M3689" s="32">
        <v>0.39999999999999997</v>
      </c>
      <c r="O3689" s="37"/>
      <c r="P3689" s="35"/>
      <c r="Q3689" s="33"/>
      <c r="R3689" s="34"/>
    </row>
    <row r="3690" spans="1:18" ht="15.75" customHeight="1">
      <c r="A3690" s="22"/>
      <c r="B3690" s="27" t="s">
        <v>21</v>
      </c>
      <c r="C3690" s="27">
        <v>1185732</v>
      </c>
      <c r="D3690" s="28">
        <v>44265</v>
      </c>
      <c r="E3690" s="27" t="s">
        <v>22</v>
      </c>
      <c r="F3690" s="27" t="s">
        <v>132</v>
      </c>
      <c r="G3690" s="27" t="s">
        <v>133</v>
      </c>
      <c r="H3690" s="27" t="s">
        <v>24</v>
      </c>
      <c r="I3690" s="29">
        <v>0.45</v>
      </c>
      <c r="J3690" s="30">
        <v>5450</v>
      </c>
      <c r="K3690" s="31">
        <f t="shared" si="28"/>
        <v>2452.5</v>
      </c>
      <c r="L3690" s="31">
        <f t="shared" si="29"/>
        <v>1103.625</v>
      </c>
      <c r="M3690" s="32">
        <v>0.45</v>
      </c>
      <c r="O3690" s="37"/>
      <c r="P3690" s="35"/>
      <c r="Q3690" s="33"/>
      <c r="R3690" s="34"/>
    </row>
    <row r="3691" spans="1:18" ht="15.75" customHeight="1">
      <c r="A3691" s="22"/>
      <c r="B3691" s="27" t="s">
        <v>21</v>
      </c>
      <c r="C3691" s="27">
        <v>1185732</v>
      </c>
      <c r="D3691" s="28">
        <v>44265</v>
      </c>
      <c r="E3691" s="27" t="s">
        <v>22</v>
      </c>
      <c r="F3691" s="27" t="s">
        <v>132</v>
      </c>
      <c r="G3691" s="27" t="s">
        <v>133</v>
      </c>
      <c r="H3691" s="27" t="s">
        <v>25</v>
      </c>
      <c r="I3691" s="29">
        <v>0.45</v>
      </c>
      <c r="J3691" s="30">
        <v>2500</v>
      </c>
      <c r="K3691" s="31">
        <f t="shared" si="28"/>
        <v>1125</v>
      </c>
      <c r="L3691" s="31">
        <f t="shared" si="29"/>
        <v>506.25</v>
      </c>
      <c r="M3691" s="32">
        <v>0.45</v>
      </c>
      <c r="O3691" s="37"/>
      <c r="P3691" s="35"/>
      <c r="Q3691" s="33"/>
      <c r="R3691" s="34"/>
    </row>
    <row r="3692" spans="1:18" ht="15.75" customHeight="1">
      <c r="A3692" s="22"/>
      <c r="B3692" s="27" t="s">
        <v>21</v>
      </c>
      <c r="C3692" s="27">
        <v>1185732</v>
      </c>
      <c r="D3692" s="28">
        <v>44265</v>
      </c>
      <c r="E3692" s="27" t="s">
        <v>22</v>
      </c>
      <c r="F3692" s="27" t="s">
        <v>132</v>
      </c>
      <c r="G3692" s="27" t="s">
        <v>133</v>
      </c>
      <c r="H3692" s="27" t="s">
        <v>26</v>
      </c>
      <c r="I3692" s="29">
        <v>0.35000000000000003</v>
      </c>
      <c r="J3692" s="30">
        <v>2750</v>
      </c>
      <c r="K3692" s="31">
        <f t="shared" si="28"/>
        <v>962.50000000000011</v>
      </c>
      <c r="L3692" s="31">
        <f t="shared" si="29"/>
        <v>336.875</v>
      </c>
      <c r="M3692" s="32">
        <v>0.35</v>
      </c>
      <c r="O3692" s="37"/>
      <c r="P3692" s="35"/>
      <c r="Q3692" s="33"/>
      <c r="R3692" s="34"/>
    </row>
    <row r="3693" spans="1:18" ht="15.75" customHeight="1">
      <c r="A3693" s="22"/>
      <c r="B3693" s="27" t="s">
        <v>21</v>
      </c>
      <c r="C3693" s="27">
        <v>1185732</v>
      </c>
      <c r="D3693" s="28">
        <v>44265</v>
      </c>
      <c r="E3693" s="27" t="s">
        <v>22</v>
      </c>
      <c r="F3693" s="27" t="s">
        <v>132</v>
      </c>
      <c r="G3693" s="27" t="s">
        <v>133</v>
      </c>
      <c r="H3693" s="27" t="s">
        <v>27</v>
      </c>
      <c r="I3693" s="29">
        <v>0.39999999999999997</v>
      </c>
      <c r="J3693" s="30">
        <v>1250</v>
      </c>
      <c r="K3693" s="31">
        <f t="shared" si="28"/>
        <v>499.99999999999994</v>
      </c>
      <c r="L3693" s="31">
        <f t="shared" si="29"/>
        <v>174.99999999999997</v>
      </c>
      <c r="M3693" s="32">
        <v>0.35</v>
      </c>
      <c r="O3693" s="37"/>
      <c r="P3693" s="35"/>
      <c r="Q3693" s="33"/>
      <c r="R3693" s="34"/>
    </row>
    <row r="3694" spans="1:18" ht="15.75" customHeight="1">
      <c r="A3694" s="22"/>
      <c r="B3694" s="27" t="s">
        <v>21</v>
      </c>
      <c r="C3694" s="27">
        <v>1185732</v>
      </c>
      <c r="D3694" s="28">
        <v>44265</v>
      </c>
      <c r="E3694" s="27" t="s">
        <v>22</v>
      </c>
      <c r="F3694" s="27" t="s">
        <v>132</v>
      </c>
      <c r="G3694" s="27" t="s">
        <v>133</v>
      </c>
      <c r="H3694" s="27" t="s">
        <v>28</v>
      </c>
      <c r="I3694" s="29">
        <v>0.55000000000000004</v>
      </c>
      <c r="J3694" s="30">
        <v>1750</v>
      </c>
      <c r="K3694" s="31">
        <f t="shared" si="28"/>
        <v>962.50000000000011</v>
      </c>
      <c r="L3694" s="31">
        <f t="shared" si="29"/>
        <v>336.875</v>
      </c>
      <c r="M3694" s="32">
        <v>0.35</v>
      </c>
      <c r="O3694" s="37"/>
      <c r="P3694" s="35"/>
      <c r="Q3694" s="33"/>
      <c r="R3694" s="34"/>
    </row>
    <row r="3695" spans="1:18" ht="15.75" customHeight="1">
      <c r="A3695" s="22"/>
      <c r="B3695" s="27" t="s">
        <v>21</v>
      </c>
      <c r="C3695" s="27">
        <v>1185732</v>
      </c>
      <c r="D3695" s="28">
        <v>44265</v>
      </c>
      <c r="E3695" s="27" t="s">
        <v>22</v>
      </c>
      <c r="F3695" s="27" t="s">
        <v>132</v>
      </c>
      <c r="G3695" s="27" t="s">
        <v>133</v>
      </c>
      <c r="H3695" s="27" t="s">
        <v>29</v>
      </c>
      <c r="I3695" s="29">
        <v>0.45</v>
      </c>
      <c r="J3695" s="30">
        <v>2750</v>
      </c>
      <c r="K3695" s="31">
        <f t="shared" si="28"/>
        <v>1237.5</v>
      </c>
      <c r="L3695" s="31">
        <f t="shared" si="29"/>
        <v>494.99999999999994</v>
      </c>
      <c r="M3695" s="32">
        <v>0.39999999999999997</v>
      </c>
      <c r="O3695" s="37"/>
      <c r="P3695" s="35"/>
      <c r="Q3695" s="33"/>
      <c r="R3695" s="34"/>
    </row>
    <row r="3696" spans="1:18" ht="15.75" customHeight="1">
      <c r="A3696" s="22"/>
      <c r="B3696" s="27" t="s">
        <v>21</v>
      </c>
      <c r="C3696" s="27">
        <v>1185732</v>
      </c>
      <c r="D3696" s="28">
        <v>44297</v>
      </c>
      <c r="E3696" s="27" t="s">
        <v>22</v>
      </c>
      <c r="F3696" s="27" t="s">
        <v>132</v>
      </c>
      <c r="G3696" s="27" t="s">
        <v>133</v>
      </c>
      <c r="H3696" s="27" t="s">
        <v>24</v>
      </c>
      <c r="I3696" s="29">
        <v>0.45</v>
      </c>
      <c r="J3696" s="30">
        <v>5250</v>
      </c>
      <c r="K3696" s="31">
        <f t="shared" si="28"/>
        <v>2362.5</v>
      </c>
      <c r="L3696" s="31">
        <f t="shared" si="29"/>
        <v>1063.125</v>
      </c>
      <c r="M3696" s="32">
        <v>0.45</v>
      </c>
      <c r="O3696" s="37"/>
      <c r="P3696" s="35"/>
      <c r="Q3696" s="33"/>
      <c r="R3696" s="34"/>
    </row>
    <row r="3697" spans="1:18" ht="15.75" customHeight="1">
      <c r="A3697" s="22"/>
      <c r="B3697" s="27" t="s">
        <v>21</v>
      </c>
      <c r="C3697" s="27">
        <v>1185732</v>
      </c>
      <c r="D3697" s="28">
        <v>44297</v>
      </c>
      <c r="E3697" s="27" t="s">
        <v>22</v>
      </c>
      <c r="F3697" s="27" t="s">
        <v>132</v>
      </c>
      <c r="G3697" s="27" t="s">
        <v>133</v>
      </c>
      <c r="H3697" s="27" t="s">
        <v>25</v>
      </c>
      <c r="I3697" s="29">
        <v>0.45</v>
      </c>
      <c r="J3697" s="30">
        <v>2250</v>
      </c>
      <c r="K3697" s="31">
        <f t="shared" si="28"/>
        <v>1012.5</v>
      </c>
      <c r="L3697" s="31">
        <f t="shared" si="29"/>
        <v>455.625</v>
      </c>
      <c r="M3697" s="32">
        <v>0.45</v>
      </c>
      <c r="O3697" s="37"/>
      <c r="P3697" s="35"/>
      <c r="Q3697" s="33"/>
      <c r="R3697" s="34"/>
    </row>
    <row r="3698" spans="1:18" ht="15.75" customHeight="1">
      <c r="A3698" s="22"/>
      <c r="B3698" s="27" t="s">
        <v>21</v>
      </c>
      <c r="C3698" s="27">
        <v>1185732</v>
      </c>
      <c r="D3698" s="28">
        <v>44297</v>
      </c>
      <c r="E3698" s="27" t="s">
        <v>22</v>
      </c>
      <c r="F3698" s="27" t="s">
        <v>132</v>
      </c>
      <c r="G3698" s="27" t="s">
        <v>133</v>
      </c>
      <c r="H3698" s="27" t="s">
        <v>26</v>
      </c>
      <c r="I3698" s="29">
        <v>0.35000000000000003</v>
      </c>
      <c r="J3698" s="30">
        <v>2250</v>
      </c>
      <c r="K3698" s="31">
        <f t="shared" si="28"/>
        <v>787.50000000000011</v>
      </c>
      <c r="L3698" s="31">
        <f t="shared" si="29"/>
        <v>275.625</v>
      </c>
      <c r="M3698" s="32">
        <v>0.35</v>
      </c>
      <c r="O3698" s="37"/>
      <c r="P3698" s="35"/>
      <c r="Q3698" s="33"/>
      <c r="R3698" s="34"/>
    </row>
    <row r="3699" spans="1:18" ht="15.75" customHeight="1">
      <c r="A3699" s="22"/>
      <c r="B3699" s="27" t="s">
        <v>21</v>
      </c>
      <c r="C3699" s="27">
        <v>1185732</v>
      </c>
      <c r="D3699" s="28">
        <v>44297</v>
      </c>
      <c r="E3699" s="27" t="s">
        <v>22</v>
      </c>
      <c r="F3699" s="27" t="s">
        <v>132</v>
      </c>
      <c r="G3699" s="27" t="s">
        <v>133</v>
      </c>
      <c r="H3699" s="27" t="s">
        <v>27</v>
      </c>
      <c r="I3699" s="29">
        <v>0.39999999999999997</v>
      </c>
      <c r="J3699" s="30">
        <v>1500</v>
      </c>
      <c r="K3699" s="31">
        <f t="shared" si="28"/>
        <v>600</v>
      </c>
      <c r="L3699" s="31">
        <f t="shared" si="29"/>
        <v>210</v>
      </c>
      <c r="M3699" s="32">
        <v>0.35</v>
      </c>
      <c r="O3699" s="37"/>
      <c r="P3699" s="35"/>
      <c r="Q3699" s="33"/>
      <c r="R3699" s="34"/>
    </row>
    <row r="3700" spans="1:18" ht="15.75" customHeight="1">
      <c r="A3700" s="22"/>
      <c r="B3700" s="27" t="s">
        <v>21</v>
      </c>
      <c r="C3700" s="27">
        <v>1185732</v>
      </c>
      <c r="D3700" s="28">
        <v>44297</v>
      </c>
      <c r="E3700" s="27" t="s">
        <v>22</v>
      </c>
      <c r="F3700" s="27" t="s">
        <v>132</v>
      </c>
      <c r="G3700" s="27" t="s">
        <v>133</v>
      </c>
      <c r="H3700" s="27" t="s">
        <v>28</v>
      </c>
      <c r="I3700" s="29">
        <v>0.55000000000000004</v>
      </c>
      <c r="J3700" s="30">
        <v>1500</v>
      </c>
      <c r="K3700" s="31">
        <f t="shared" si="28"/>
        <v>825.00000000000011</v>
      </c>
      <c r="L3700" s="31">
        <f t="shared" si="29"/>
        <v>288.75</v>
      </c>
      <c r="M3700" s="32">
        <v>0.35</v>
      </c>
      <c r="O3700" s="37"/>
      <c r="P3700" s="35"/>
      <c r="Q3700" s="33"/>
      <c r="R3700" s="34"/>
    </row>
    <row r="3701" spans="1:18" ht="15.75" customHeight="1">
      <c r="A3701" s="22"/>
      <c r="B3701" s="27" t="s">
        <v>21</v>
      </c>
      <c r="C3701" s="27">
        <v>1185732</v>
      </c>
      <c r="D3701" s="28">
        <v>44297</v>
      </c>
      <c r="E3701" s="27" t="s">
        <v>22</v>
      </c>
      <c r="F3701" s="27" t="s">
        <v>132</v>
      </c>
      <c r="G3701" s="27" t="s">
        <v>133</v>
      </c>
      <c r="H3701" s="27" t="s">
        <v>29</v>
      </c>
      <c r="I3701" s="29">
        <v>0.45</v>
      </c>
      <c r="J3701" s="30">
        <v>3000</v>
      </c>
      <c r="K3701" s="31">
        <f t="shared" si="28"/>
        <v>1350</v>
      </c>
      <c r="L3701" s="31">
        <f t="shared" si="29"/>
        <v>540</v>
      </c>
      <c r="M3701" s="32">
        <v>0.39999999999999997</v>
      </c>
      <c r="O3701" s="37"/>
      <c r="P3701" s="35"/>
      <c r="Q3701" s="33"/>
      <c r="R3701" s="34"/>
    </row>
    <row r="3702" spans="1:18" ht="15.75" customHeight="1">
      <c r="A3702" s="22"/>
      <c r="B3702" s="27" t="s">
        <v>21</v>
      </c>
      <c r="C3702" s="27">
        <v>1185732</v>
      </c>
      <c r="D3702" s="28">
        <v>44326</v>
      </c>
      <c r="E3702" s="27" t="s">
        <v>22</v>
      </c>
      <c r="F3702" s="27" t="s">
        <v>132</v>
      </c>
      <c r="G3702" s="27" t="s">
        <v>133</v>
      </c>
      <c r="H3702" s="27" t="s">
        <v>24</v>
      </c>
      <c r="I3702" s="29">
        <v>0.6</v>
      </c>
      <c r="J3702" s="30">
        <v>5700</v>
      </c>
      <c r="K3702" s="31">
        <f t="shared" si="28"/>
        <v>3420</v>
      </c>
      <c r="L3702" s="31">
        <f t="shared" si="29"/>
        <v>1539</v>
      </c>
      <c r="M3702" s="32">
        <v>0.45</v>
      </c>
      <c r="O3702" s="37"/>
      <c r="P3702" s="35"/>
      <c r="Q3702" s="33"/>
      <c r="R3702" s="34"/>
    </row>
    <row r="3703" spans="1:18" ht="15.75" customHeight="1">
      <c r="A3703" s="22"/>
      <c r="B3703" s="27" t="s">
        <v>21</v>
      </c>
      <c r="C3703" s="27">
        <v>1185732</v>
      </c>
      <c r="D3703" s="28">
        <v>44326</v>
      </c>
      <c r="E3703" s="27" t="s">
        <v>22</v>
      </c>
      <c r="F3703" s="27" t="s">
        <v>132</v>
      </c>
      <c r="G3703" s="27" t="s">
        <v>133</v>
      </c>
      <c r="H3703" s="27" t="s">
        <v>25</v>
      </c>
      <c r="I3703" s="29">
        <v>0.55000000000000004</v>
      </c>
      <c r="J3703" s="30">
        <v>2750</v>
      </c>
      <c r="K3703" s="31">
        <f t="shared" si="28"/>
        <v>1512.5000000000002</v>
      </c>
      <c r="L3703" s="31">
        <f t="shared" si="29"/>
        <v>680.62500000000011</v>
      </c>
      <c r="M3703" s="32">
        <v>0.45</v>
      </c>
      <c r="O3703" s="37"/>
      <c r="P3703" s="35"/>
      <c r="Q3703" s="33"/>
      <c r="R3703" s="34"/>
    </row>
    <row r="3704" spans="1:18" ht="15.75" customHeight="1">
      <c r="A3704" s="22"/>
      <c r="B3704" s="27" t="s">
        <v>21</v>
      </c>
      <c r="C3704" s="27">
        <v>1185732</v>
      </c>
      <c r="D3704" s="28">
        <v>44326</v>
      </c>
      <c r="E3704" s="27" t="s">
        <v>22</v>
      </c>
      <c r="F3704" s="27" t="s">
        <v>132</v>
      </c>
      <c r="G3704" s="27" t="s">
        <v>133</v>
      </c>
      <c r="H3704" s="27" t="s">
        <v>26</v>
      </c>
      <c r="I3704" s="29">
        <v>0.5</v>
      </c>
      <c r="J3704" s="30">
        <v>3000</v>
      </c>
      <c r="K3704" s="31">
        <f t="shared" si="28"/>
        <v>1500</v>
      </c>
      <c r="L3704" s="31">
        <f t="shared" si="29"/>
        <v>525</v>
      </c>
      <c r="M3704" s="32">
        <v>0.35</v>
      </c>
      <c r="O3704" s="37"/>
      <c r="P3704" s="35"/>
      <c r="Q3704" s="33"/>
      <c r="R3704" s="34"/>
    </row>
    <row r="3705" spans="1:18" ht="15.75" customHeight="1">
      <c r="A3705" s="22"/>
      <c r="B3705" s="27" t="s">
        <v>21</v>
      </c>
      <c r="C3705" s="27">
        <v>1185732</v>
      </c>
      <c r="D3705" s="28">
        <v>44326</v>
      </c>
      <c r="E3705" s="27" t="s">
        <v>22</v>
      </c>
      <c r="F3705" s="27" t="s">
        <v>132</v>
      </c>
      <c r="G3705" s="27" t="s">
        <v>133</v>
      </c>
      <c r="H3705" s="27" t="s">
        <v>27</v>
      </c>
      <c r="I3705" s="29">
        <v>0.5</v>
      </c>
      <c r="J3705" s="30">
        <v>2500</v>
      </c>
      <c r="K3705" s="31">
        <f t="shared" si="28"/>
        <v>1250</v>
      </c>
      <c r="L3705" s="31">
        <f t="shared" si="29"/>
        <v>437.5</v>
      </c>
      <c r="M3705" s="32">
        <v>0.35</v>
      </c>
      <c r="O3705" s="37"/>
      <c r="P3705" s="35"/>
      <c r="Q3705" s="33"/>
      <c r="R3705" s="34"/>
    </row>
    <row r="3706" spans="1:18" ht="15.75" customHeight="1">
      <c r="A3706" s="22"/>
      <c r="B3706" s="27" t="s">
        <v>21</v>
      </c>
      <c r="C3706" s="27">
        <v>1185732</v>
      </c>
      <c r="D3706" s="28">
        <v>44326</v>
      </c>
      <c r="E3706" s="27" t="s">
        <v>22</v>
      </c>
      <c r="F3706" s="27" t="s">
        <v>132</v>
      </c>
      <c r="G3706" s="27" t="s">
        <v>133</v>
      </c>
      <c r="H3706" s="27" t="s">
        <v>28</v>
      </c>
      <c r="I3706" s="29">
        <v>0.6</v>
      </c>
      <c r="J3706" s="30">
        <v>2750</v>
      </c>
      <c r="K3706" s="31">
        <f t="shared" si="28"/>
        <v>1650</v>
      </c>
      <c r="L3706" s="31">
        <f t="shared" si="29"/>
        <v>577.5</v>
      </c>
      <c r="M3706" s="32">
        <v>0.35</v>
      </c>
      <c r="O3706" s="37"/>
      <c r="P3706" s="35"/>
      <c r="Q3706" s="33"/>
      <c r="R3706" s="34"/>
    </row>
    <row r="3707" spans="1:18" ht="15.75" customHeight="1">
      <c r="A3707" s="22"/>
      <c r="B3707" s="27" t="s">
        <v>21</v>
      </c>
      <c r="C3707" s="27">
        <v>1185732</v>
      </c>
      <c r="D3707" s="28">
        <v>44326</v>
      </c>
      <c r="E3707" s="27" t="s">
        <v>22</v>
      </c>
      <c r="F3707" s="27" t="s">
        <v>132</v>
      </c>
      <c r="G3707" s="27" t="s">
        <v>133</v>
      </c>
      <c r="H3707" s="27" t="s">
        <v>29</v>
      </c>
      <c r="I3707" s="29">
        <v>0.65</v>
      </c>
      <c r="J3707" s="30">
        <v>4000</v>
      </c>
      <c r="K3707" s="31">
        <f t="shared" si="28"/>
        <v>2600</v>
      </c>
      <c r="L3707" s="31">
        <f t="shared" si="29"/>
        <v>1040</v>
      </c>
      <c r="M3707" s="32">
        <v>0.39999999999999997</v>
      </c>
      <c r="O3707" s="37"/>
      <c r="P3707" s="35"/>
      <c r="Q3707" s="33"/>
      <c r="R3707" s="34"/>
    </row>
    <row r="3708" spans="1:18" ht="15.75" customHeight="1">
      <c r="A3708" s="22"/>
      <c r="B3708" s="27" t="s">
        <v>21</v>
      </c>
      <c r="C3708" s="27">
        <v>1185732</v>
      </c>
      <c r="D3708" s="28">
        <v>44359</v>
      </c>
      <c r="E3708" s="27" t="s">
        <v>22</v>
      </c>
      <c r="F3708" s="27" t="s">
        <v>132</v>
      </c>
      <c r="G3708" s="27" t="s">
        <v>133</v>
      </c>
      <c r="H3708" s="27" t="s">
        <v>24</v>
      </c>
      <c r="I3708" s="29">
        <v>0.6</v>
      </c>
      <c r="J3708" s="30">
        <v>6500</v>
      </c>
      <c r="K3708" s="31">
        <f t="shared" si="28"/>
        <v>3900</v>
      </c>
      <c r="L3708" s="31">
        <f t="shared" si="29"/>
        <v>1755</v>
      </c>
      <c r="M3708" s="32">
        <v>0.45</v>
      </c>
      <c r="O3708" s="37"/>
      <c r="P3708" s="35"/>
      <c r="Q3708" s="33"/>
      <c r="R3708" s="34"/>
    </row>
    <row r="3709" spans="1:18" ht="15.75" customHeight="1">
      <c r="A3709" s="22"/>
      <c r="B3709" s="27" t="s">
        <v>21</v>
      </c>
      <c r="C3709" s="27">
        <v>1185732</v>
      </c>
      <c r="D3709" s="28">
        <v>44359</v>
      </c>
      <c r="E3709" s="27" t="s">
        <v>22</v>
      </c>
      <c r="F3709" s="27" t="s">
        <v>132</v>
      </c>
      <c r="G3709" s="27" t="s">
        <v>133</v>
      </c>
      <c r="H3709" s="27" t="s">
        <v>25</v>
      </c>
      <c r="I3709" s="29">
        <v>0.55000000000000004</v>
      </c>
      <c r="J3709" s="30">
        <v>4000</v>
      </c>
      <c r="K3709" s="31">
        <f t="shared" si="28"/>
        <v>2200</v>
      </c>
      <c r="L3709" s="31">
        <f t="shared" si="29"/>
        <v>990</v>
      </c>
      <c r="M3709" s="32">
        <v>0.45</v>
      </c>
      <c r="O3709" s="37"/>
      <c r="P3709" s="35"/>
      <c r="Q3709" s="33"/>
      <c r="R3709" s="34"/>
    </row>
    <row r="3710" spans="1:18" ht="15.75" customHeight="1">
      <c r="A3710" s="22"/>
      <c r="B3710" s="27" t="s">
        <v>21</v>
      </c>
      <c r="C3710" s="27">
        <v>1185732</v>
      </c>
      <c r="D3710" s="28">
        <v>44359</v>
      </c>
      <c r="E3710" s="27" t="s">
        <v>22</v>
      </c>
      <c r="F3710" s="27" t="s">
        <v>132</v>
      </c>
      <c r="G3710" s="27" t="s">
        <v>133</v>
      </c>
      <c r="H3710" s="27" t="s">
        <v>26</v>
      </c>
      <c r="I3710" s="29">
        <v>0.5</v>
      </c>
      <c r="J3710" s="30">
        <v>3250</v>
      </c>
      <c r="K3710" s="31">
        <f t="shared" si="28"/>
        <v>1625</v>
      </c>
      <c r="L3710" s="31">
        <f t="shared" si="29"/>
        <v>568.75</v>
      </c>
      <c r="M3710" s="32">
        <v>0.35</v>
      </c>
      <c r="O3710" s="37"/>
      <c r="P3710" s="35"/>
      <c r="Q3710" s="33"/>
      <c r="R3710" s="34"/>
    </row>
    <row r="3711" spans="1:18" ht="15.75" customHeight="1">
      <c r="A3711" s="22"/>
      <c r="B3711" s="27" t="s">
        <v>21</v>
      </c>
      <c r="C3711" s="27">
        <v>1185732</v>
      </c>
      <c r="D3711" s="28">
        <v>44359</v>
      </c>
      <c r="E3711" s="27" t="s">
        <v>22</v>
      </c>
      <c r="F3711" s="27" t="s">
        <v>132</v>
      </c>
      <c r="G3711" s="27" t="s">
        <v>133</v>
      </c>
      <c r="H3711" s="27" t="s">
        <v>27</v>
      </c>
      <c r="I3711" s="29">
        <v>0.5</v>
      </c>
      <c r="J3711" s="30">
        <v>3000</v>
      </c>
      <c r="K3711" s="31">
        <f t="shared" si="28"/>
        <v>1500</v>
      </c>
      <c r="L3711" s="31">
        <f t="shared" si="29"/>
        <v>525</v>
      </c>
      <c r="M3711" s="32">
        <v>0.35</v>
      </c>
      <c r="O3711" s="37"/>
      <c r="P3711" s="35"/>
      <c r="Q3711" s="33"/>
      <c r="R3711" s="34"/>
    </row>
    <row r="3712" spans="1:18" ht="15.75" customHeight="1">
      <c r="A3712" s="22"/>
      <c r="B3712" s="27" t="s">
        <v>21</v>
      </c>
      <c r="C3712" s="27">
        <v>1185732</v>
      </c>
      <c r="D3712" s="28">
        <v>44359</v>
      </c>
      <c r="E3712" s="27" t="s">
        <v>22</v>
      </c>
      <c r="F3712" s="27" t="s">
        <v>132</v>
      </c>
      <c r="G3712" s="27" t="s">
        <v>133</v>
      </c>
      <c r="H3712" s="27" t="s">
        <v>28</v>
      </c>
      <c r="I3712" s="29">
        <v>0.6</v>
      </c>
      <c r="J3712" s="30">
        <v>3000</v>
      </c>
      <c r="K3712" s="31">
        <f t="shared" si="28"/>
        <v>1800</v>
      </c>
      <c r="L3712" s="31">
        <f t="shared" si="29"/>
        <v>630</v>
      </c>
      <c r="M3712" s="32">
        <v>0.35</v>
      </c>
      <c r="O3712" s="37"/>
      <c r="P3712" s="35"/>
      <c r="Q3712" s="33"/>
      <c r="R3712" s="34"/>
    </row>
    <row r="3713" spans="1:18" ht="15.75" customHeight="1">
      <c r="A3713" s="22"/>
      <c r="B3713" s="27" t="s">
        <v>21</v>
      </c>
      <c r="C3713" s="27">
        <v>1185732</v>
      </c>
      <c r="D3713" s="28">
        <v>44359</v>
      </c>
      <c r="E3713" s="27" t="s">
        <v>22</v>
      </c>
      <c r="F3713" s="27" t="s">
        <v>132</v>
      </c>
      <c r="G3713" s="27" t="s">
        <v>133</v>
      </c>
      <c r="H3713" s="27" t="s">
        <v>29</v>
      </c>
      <c r="I3713" s="29">
        <v>0.65</v>
      </c>
      <c r="J3713" s="30">
        <v>4500</v>
      </c>
      <c r="K3713" s="31">
        <f t="shared" si="28"/>
        <v>2925</v>
      </c>
      <c r="L3713" s="31">
        <f t="shared" si="29"/>
        <v>1170</v>
      </c>
      <c r="M3713" s="32">
        <v>0.39999999999999997</v>
      </c>
      <c r="O3713" s="37"/>
      <c r="P3713" s="35"/>
      <c r="Q3713" s="33"/>
      <c r="R3713" s="34"/>
    </row>
    <row r="3714" spans="1:18" ht="15.75" customHeight="1">
      <c r="A3714" s="22"/>
      <c r="B3714" s="27" t="s">
        <v>21</v>
      </c>
      <c r="C3714" s="27">
        <v>1185732</v>
      </c>
      <c r="D3714" s="28">
        <v>44387</v>
      </c>
      <c r="E3714" s="27" t="s">
        <v>22</v>
      </c>
      <c r="F3714" s="27" t="s">
        <v>132</v>
      </c>
      <c r="G3714" s="27" t="s">
        <v>133</v>
      </c>
      <c r="H3714" s="27" t="s">
        <v>24</v>
      </c>
      <c r="I3714" s="29">
        <v>0.6</v>
      </c>
      <c r="J3714" s="30">
        <v>6750</v>
      </c>
      <c r="K3714" s="31">
        <f t="shared" si="28"/>
        <v>4050</v>
      </c>
      <c r="L3714" s="31">
        <f t="shared" si="29"/>
        <v>1822.5</v>
      </c>
      <c r="M3714" s="32">
        <v>0.45</v>
      </c>
      <c r="O3714" s="37"/>
      <c r="P3714" s="35"/>
      <c r="Q3714" s="33"/>
      <c r="R3714" s="34"/>
    </row>
    <row r="3715" spans="1:18" ht="15.75" customHeight="1">
      <c r="A3715" s="22"/>
      <c r="B3715" s="27" t="s">
        <v>21</v>
      </c>
      <c r="C3715" s="27">
        <v>1185732</v>
      </c>
      <c r="D3715" s="28">
        <v>44387</v>
      </c>
      <c r="E3715" s="27" t="s">
        <v>22</v>
      </c>
      <c r="F3715" s="27" t="s">
        <v>132</v>
      </c>
      <c r="G3715" s="27" t="s">
        <v>133</v>
      </c>
      <c r="H3715" s="27" t="s">
        <v>25</v>
      </c>
      <c r="I3715" s="29">
        <v>0.55000000000000004</v>
      </c>
      <c r="J3715" s="30">
        <v>4250</v>
      </c>
      <c r="K3715" s="31">
        <f t="shared" si="28"/>
        <v>2337.5</v>
      </c>
      <c r="L3715" s="31">
        <f t="shared" si="29"/>
        <v>1051.875</v>
      </c>
      <c r="M3715" s="32">
        <v>0.45</v>
      </c>
      <c r="O3715" s="37"/>
      <c r="P3715" s="35"/>
      <c r="Q3715" s="33"/>
      <c r="R3715" s="34"/>
    </row>
    <row r="3716" spans="1:18" ht="15.75" customHeight="1">
      <c r="A3716" s="22"/>
      <c r="B3716" s="27" t="s">
        <v>21</v>
      </c>
      <c r="C3716" s="27">
        <v>1185732</v>
      </c>
      <c r="D3716" s="28">
        <v>44387</v>
      </c>
      <c r="E3716" s="27" t="s">
        <v>22</v>
      </c>
      <c r="F3716" s="27" t="s">
        <v>132</v>
      </c>
      <c r="G3716" s="27" t="s">
        <v>133</v>
      </c>
      <c r="H3716" s="27" t="s">
        <v>26</v>
      </c>
      <c r="I3716" s="29">
        <v>0.5</v>
      </c>
      <c r="J3716" s="30">
        <v>3500</v>
      </c>
      <c r="K3716" s="31">
        <f t="shared" si="28"/>
        <v>1750</v>
      </c>
      <c r="L3716" s="31">
        <f t="shared" si="29"/>
        <v>612.5</v>
      </c>
      <c r="M3716" s="32">
        <v>0.35</v>
      </c>
      <c r="O3716" s="37"/>
      <c r="P3716" s="35"/>
      <c r="Q3716" s="33"/>
      <c r="R3716" s="34"/>
    </row>
    <row r="3717" spans="1:18" ht="15.75" customHeight="1">
      <c r="A3717" s="22"/>
      <c r="B3717" s="27" t="s">
        <v>21</v>
      </c>
      <c r="C3717" s="27">
        <v>1185732</v>
      </c>
      <c r="D3717" s="28">
        <v>44387</v>
      </c>
      <c r="E3717" s="27" t="s">
        <v>22</v>
      </c>
      <c r="F3717" s="27" t="s">
        <v>132</v>
      </c>
      <c r="G3717" s="27" t="s">
        <v>133</v>
      </c>
      <c r="H3717" s="27" t="s">
        <v>27</v>
      </c>
      <c r="I3717" s="29">
        <v>0.5</v>
      </c>
      <c r="J3717" s="30">
        <v>3000</v>
      </c>
      <c r="K3717" s="31">
        <f t="shared" si="28"/>
        <v>1500</v>
      </c>
      <c r="L3717" s="31">
        <f t="shared" si="29"/>
        <v>525</v>
      </c>
      <c r="M3717" s="32">
        <v>0.35</v>
      </c>
      <c r="O3717" s="37"/>
      <c r="P3717" s="35"/>
      <c r="Q3717" s="33"/>
      <c r="R3717" s="34"/>
    </row>
    <row r="3718" spans="1:18" ht="15.75" customHeight="1">
      <c r="A3718" s="22"/>
      <c r="B3718" s="27" t="s">
        <v>21</v>
      </c>
      <c r="C3718" s="27">
        <v>1185732</v>
      </c>
      <c r="D3718" s="28">
        <v>44387</v>
      </c>
      <c r="E3718" s="27" t="s">
        <v>22</v>
      </c>
      <c r="F3718" s="27" t="s">
        <v>132</v>
      </c>
      <c r="G3718" s="27" t="s">
        <v>133</v>
      </c>
      <c r="H3718" s="27" t="s">
        <v>28</v>
      </c>
      <c r="I3718" s="29">
        <v>0.6</v>
      </c>
      <c r="J3718" s="30">
        <v>3250</v>
      </c>
      <c r="K3718" s="31">
        <f t="shared" si="28"/>
        <v>1950</v>
      </c>
      <c r="L3718" s="31">
        <f t="shared" si="29"/>
        <v>682.5</v>
      </c>
      <c r="M3718" s="32">
        <v>0.35</v>
      </c>
      <c r="O3718" s="37"/>
      <c r="P3718" s="35"/>
      <c r="Q3718" s="33"/>
      <c r="R3718" s="34"/>
    </row>
    <row r="3719" spans="1:18" ht="15.75" customHeight="1">
      <c r="A3719" s="22"/>
      <c r="B3719" s="27" t="s">
        <v>21</v>
      </c>
      <c r="C3719" s="27">
        <v>1185732</v>
      </c>
      <c r="D3719" s="28">
        <v>44387</v>
      </c>
      <c r="E3719" s="27" t="s">
        <v>22</v>
      </c>
      <c r="F3719" s="27" t="s">
        <v>132</v>
      </c>
      <c r="G3719" s="27" t="s">
        <v>133</v>
      </c>
      <c r="H3719" s="27" t="s">
        <v>29</v>
      </c>
      <c r="I3719" s="29">
        <v>0.65</v>
      </c>
      <c r="J3719" s="30">
        <v>5000</v>
      </c>
      <c r="K3719" s="31">
        <f t="shared" si="28"/>
        <v>3250</v>
      </c>
      <c r="L3719" s="31">
        <f t="shared" si="29"/>
        <v>1300</v>
      </c>
      <c r="M3719" s="32">
        <v>0.39999999999999997</v>
      </c>
      <c r="O3719" s="37"/>
      <c r="P3719" s="35"/>
      <c r="Q3719" s="33"/>
      <c r="R3719" s="34"/>
    </row>
    <row r="3720" spans="1:18" ht="15.75" customHeight="1">
      <c r="A3720" s="22"/>
      <c r="B3720" s="27" t="s">
        <v>21</v>
      </c>
      <c r="C3720" s="27">
        <v>1185732</v>
      </c>
      <c r="D3720" s="28">
        <v>44419</v>
      </c>
      <c r="E3720" s="27" t="s">
        <v>22</v>
      </c>
      <c r="F3720" s="27" t="s">
        <v>132</v>
      </c>
      <c r="G3720" s="27" t="s">
        <v>133</v>
      </c>
      <c r="H3720" s="27" t="s">
        <v>24</v>
      </c>
      <c r="I3720" s="29">
        <v>0.6</v>
      </c>
      <c r="J3720" s="30">
        <v>6500</v>
      </c>
      <c r="K3720" s="31">
        <f t="shared" si="28"/>
        <v>3900</v>
      </c>
      <c r="L3720" s="31">
        <f t="shared" si="29"/>
        <v>1755</v>
      </c>
      <c r="M3720" s="32">
        <v>0.45</v>
      </c>
      <c r="O3720" s="37"/>
      <c r="P3720" s="35"/>
      <c r="Q3720" s="33"/>
      <c r="R3720" s="34"/>
    </row>
    <row r="3721" spans="1:18" ht="15.75" customHeight="1">
      <c r="A3721" s="22"/>
      <c r="B3721" s="27" t="s">
        <v>21</v>
      </c>
      <c r="C3721" s="27">
        <v>1185732</v>
      </c>
      <c r="D3721" s="28">
        <v>44419</v>
      </c>
      <c r="E3721" s="27" t="s">
        <v>22</v>
      </c>
      <c r="F3721" s="27" t="s">
        <v>132</v>
      </c>
      <c r="G3721" s="27" t="s">
        <v>133</v>
      </c>
      <c r="H3721" s="27" t="s">
        <v>25</v>
      </c>
      <c r="I3721" s="29">
        <v>0.55000000000000004</v>
      </c>
      <c r="J3721" s="30">
        <v>4250</v>
      </c>
      <c r="K3721" s="31">
        <f t="shared" si="28"/>
        <v>2337.5</v>
      </c>
      <c r="L3721" s="31">
        <f t="shared" si="29"/>
        <v>1051.875</v>
      </c>
      <c r="M3721" s="32">
        <v>0.45</v>
      </c>
      <c r="O3721" s="37"/>
      <c r="P3721" s="35"/>
      <c r="Q3721" s="33"/>
      <c r="R3721" s="34"/>
    </row>
    <row r="3722" spans="1:18" ht="15.75" customHeight="1">
      <c r="A3722" s="22"/>
      <c r="B3722" s="27" t="s">
        <v>21</v>
      </c>
      <c r="C3722" s="27">
        <v>1185732</v>
      </c>
      <c r="D3722" s="28">
        <v>44419</v>
      </c>
      <c r="E3722" s="27" t="s">
        <v>22</v>
      </c>
      <c r="F3722" s="27" t="s">
        <v>132</v>
      </c>
      <c r="G3722" s="27" t="s">
        <v>133</v>
      </c>
      <c r="H3722" s="27" t="s">
        <v>26</v>
      </c>
      <c r="I3722" s="29">
        <v>0.5</v>
      </c>
      <c r="J3722" s="30">
        <v>3500</v>
      </c>
      <c r="K3722" s="31">
        <f t="shared" si="28"/>
        <v>1750</v>
      </c>
      <c r="L3722" s="31">
        <f t="shared" si="29"/>
        <v>612.5</v>
      </c>
      <c r="M3722" s="32">
        <v>0.35</v>
      </c>
      <c r="O3722" s="37"/>
      <c r="P3722" s="35"/>
      <c r="Q3722" s="33"/>
      <c r="R3722" s="34"/>
    </row>
    <row r="3723" spans="1:18" ht="15.75" customHeight="1">
      <c r="A3723" s="22"/>
      <c r="B3723" s="27" t="s">
        <v>21</v>
      </c>
      <c r="C3723" s="27">
        <v>1185732</v>
      </c>
      <c r="D3723" s="28">
        <v>44419</v>
      </c>
      <c r="E3723" s="27" t="s">
        <v>22</v>
      </c>
      <c r="F3723" s="27" t="s">
        <v>132</v>
      </c>
      <c r="G3723" s="27" t="s">
        <v>133</v>
      </c>
      <c r="H3723" s="27" t="s">
        <v>27</v>
      </c>
      <c r="I3723" s="29">
        <v>0.5</v>
      </c>
      <c r="J3723" s="30">
        <v>2500</v>
      </c>
      <c r="K3723" s="31">
        <f t="shared" si="28"/>
        <v>1250</v>
      </c>
      <c r="L3723" s="31">
        <f t="shared" si="29"/>
        <v>437.5</v>
      </c>
      <c r="M3723" s="32">
        <v>0.35</v>
      </c>
      <c r="O3723" s="37"/>
      <c r="P3723" s="35"/>
      <c r="Q3723" s="33"/>
      <c r="R3723" s="34"/>
    </row>
    <row r="3724" spans="1:18" ht="15.75" customHeight="1">
      <c r="A3724" s="22"/>
      <c r="B3724" s="27" t="s">
        <v>21</v>
      </c>
      <c r="C3724" s="27">
        <v>1185732</v>
      </c>
      <c r="D3724" s="28">
        <v>44419</v>
      </c>
      <c r="E3724" s="27" t="s">
        <v>22</v>
      </c>
      <c r="F3724" s="27" t="s">
        <v>132</v>
      </c>
      <c r="G3724" s="27" t="s">
        <v>133</v>
      </c>
      <c r="H3724" s="27" t="s">
        <v>28</v>
      </c>
      <c r="I3724" s="29">
        <v>0.6</v>
      </c>
      <c r="J3724" s="30">
        <v>2250</v>
      </c>
      <c r="K3724" s="31">
        <f t="shared" si="28"/>
        <v>1350</v>
      </c>
      <c r="L3724" s="31">
        <f t="shared" si="29"/>
        <v>472.49999999999994</v>
      </c>
      <c r="M3724" s="32">
        <v>0.35</v>
      </c>
      <c r="O3724" s="37"/>
      <c r="P3724" s="35"/>
      <c r="Q3724" s="33"/>
      <c r="R3724" s="34"/>
    </row>
    <row r="3725" spans="1:18" ht="15.75" customHeight="1">
      <c r="A3725" s="22"/>
      <c r="B3725" s="27" t="s">
        <v>21</v>
      </c>
      <c r="C3725" s="27">
        <v>1185732</v>
      </c>
      <c r="D3725" s="28">
        <v>44419</v>
      </c>
      <c r="E3725" s="27" t="s">
        <v>22</v>
      </c>
      <c r="F3725" s="27" t="s">
        <v>132</v>
      </c>
      <c r="G3725" s="27" t="s">
        <v>133</v>
      </c>
      <c r="H3725" s="27" t="s">
        <v>29</v>
      </c>
      <c r="I3725" s="29">
        <v>0.65</v>
      </c>
      <c r="J3725" s="30">
        <v>4000</v>
      </c>
      <c r="K3725" s="31">
        <f t="shared" si="28"/>
        <v>2600</v>
      </c>
      <c r="L3725" s="31">
        <f t="shared" si="29"/>
        <v>1040</v>
      </c>
      <c r="M3725" s="32">
        <v>0.39999999999999997</v>
      </c>
      <c r="O3725" s="37"/>
      <c r="P3725" s="35"/>
      <c r="Q3725" s="33"/>
      <c r="R3725" s="34"/>
    </row>
    <row r="3726" spans="1:18" ht="15.75" customHeight="1">
      <c r="A3726" s="22"/>
      <c r="B3726" s="27" t="s">
        <v>21</v>
      </c>
      <c r="C3726" s="27">
        <v>1185732</v>
      </c>
      <c r="D3726" s="28">
        <v>44449</v>
      </c>
      <c r="E3726" s="27" t="s">
        <v>22</v>
      </c>
      <c r="F3726" s="27" t="s">
        <v>132</v>
      </c>
      <c r="G3726" s="27" t="s">
        <v>133</v>
      </c>
      <c r="H3726" s="27" t="s">
        <v>24</v>
      </c>
      <c r="I3726" s="29">
        <v>0.6</v>
      </c>
      <c r="J3726" s="30">
        <v>5250</v>
      </c>
      <c r="K3726" s="31">
        <f t="shared" si="28"/>
        <v>3150</v>
      </c>
      <c r="L3726" s="31">
        <f t="shared" si="29"/>
        <v>1417.5</v>
      </c>
      <c r="M3726" s="32">
        <v>0.45</v>
      </c>
      <c r="O3726" s="37"/>
      <c r="P3726" s="35"/>
      <c r="Q3726" s="33"/>
      <c r="R3726" s="34"/>
    </row>
    <row r="3727" spans="1:18" ht="15.75" customHeight="1">
      <c r="A3727" s="22"/>
      <c r="B3727" s="27" t="s">
        <v>21</v>
      </c>
      <c r="C3727" s="27">
        <v>1185732</v>
      </c>
      <c r="D3727" s="28">
        <v>44449</v>
      </c>
      <c r="E3727" s="27" t="s">
        <v>22</v>
      </c>
      <c r="F3727" s="27" t="s">
        <v>132</v>
      </c>
      <c r="G3727" s="27" t="s">
        <v>133</v>
      </c>
      <c r="H3727" s="27" t="s">
        <v>25</v>
      </c>
      <c r="I3727" s="29">
        <v>0.55000000000000004</v>
      </c>
      <c r="J3727" s="30">
        <v>3250</v>
      </c>
      <c r="K3727" s="31">
        <f t="shared" si="28"/>
        <v>1787.5000000000002</v>
      </c>
      <c r="L3727" s="31">
        <f t="shared" si="29"/>
        <v>804.37500000000011</v>
      </c>
      <c r="M3727" s="32">
        <v>0.45</v>
      </c>
      <c r="O3727" s="37"/>
      <c r="P3727" s="35"/>
      <c r="Q3727" s="33"/>
      <c r="R3727" s="34"/>
    </row>
    <row r="3728" spans="1:18" ht="15.75" customHeight="1">
      <c r="A3728" s="22"/>
      <c r="B3728" s="27" t="s">
        <v>21</v>
      </c>
      <c r="C3728" s="27">
        <v>1185732</v>
      </c>
      <c r="D3728" s="28">
        <v>44449</v>
      </c>
      <c r="E3728" s="27" t="s">
        <v>22</v>
      </c>
      <c r="F3728" s="27" t="s">
        <v>132</v>
      </c>
      <c r="G3728" s="27" t="s">
        <v>133</v>
      </c>
      <c r="H3728" s="27" t="s">
        <v>26</v>
      </c>
      <c r="I3728" s="29">
        <v>0.5</v>
      </c>
      <c r="J3728" s="30">
        <v>2250</v>
      </c>
      <c r="K3728" s="31">
        <f t="shared" si="28"/>
        <v>1125</v>
      </c>
      <c r="L3728" s="31">
        <f t="shared" si="29"/>
        <v>393.75</v>
      </c>
      <c r="M3728" s="32">
        <v>0.35</v>
      </c>
      <c r="O3728" s="37"/>
      <c r="P3728" s="35"/>
      <c r="Q3728" s="33"/>
      <c r="R3728" s="34"/>
    </row>
    <row r="3729" spans="1:18" ht="15.75" customHeight="1">
      <c r="A3729" s="22"/>
      <c r="B3729" s="27" t="s">
        <v>21</v>
      </c>
      <c r="C3729" s="27">
        <v>1185732</v>
      </c>
      <c r="D3729" s="28">
        <v>44449</v>
      </c>
      <c r="E3729" s="27" t="s">
        <v>22</v>
      </c>
      <c r="F3729" s="27" t="s">
        <v>132</v>
      </c>
      <c r="G3729" s="27" t="s">
        <v>133</v>
      </c>
      <c r="H3729" s="27" t="s">
        <v>27</v>
      </c>
      <c r="I3729" s="29">
        <v>0.5</v>
      </c>
      <c r="J3729" s="30">
        <v>2000</v>
      </c>
      <c r="K3729" s="31">
        <f t="shared" si="28"/>
        <v>1000</v>
      </c>
      <c r="L3729" s="31">
        <f t="shared" si="29"/>
        <v>350</v>
      </c>
      <c r="M3729" s="32">
        <v>0.35</v>
      </c>
      <c r="O3729" s="37"/>
      <c r="P3729" s="35"/>
      <c r="Q3729" s="33"/>
      <c r="R3729" s="34"/>
    </row>
    <row r="3730" spans="1:18" ht="15.75" customHeight="1">
      <c r="A3730" s="22"/>
      <c r="B3730" s="27" t="s">
        <v>21</v>
      </c>
      <c r="C3730" s="27">
        <v>1185732</v>
      </c>
      <c r="D3730" s="28">
        <v>44449</v>
      </c>
      <c r="E3730" s="27" t="s">
        <v>22</v>
      </c>
      <c r="F3730" s="27" t="s">
        <v>132</v>
      </c>
      <c r="G3730" s="27" t="s">
        <v>133</v>
      </c>
      <c r="H3730" s="27" t="s">
        <v>28</v>
      </c>
      <c r="I3730" s="29">
        <v>0.6</v>
      </c>
      <c r="J3730" s="30">
        <v>2000</v>
      </c>
      <c r="K3730" s="31">
        <f t="shared" si="28"/>
        <v>1200</v>
      </c>
      <c r="L3730" s="31">
        <f t="shared" si="29"/>
        <v>420</v>
      </c>
      <c r="M3730" s="32">
        <v>0.35</v>
      </c>
      <c r="O3730" s="37"/>
      <c r="P3730" s="35"/>
      <c r="Q3730" s="33"/>
      <c r="R3730" s="34"/>
    </row>
    <row r="3731" spans="1:18" ht="15.75" customHeight="1">
      <c r="A3731" s="22"/>
      <c r="B3731" s="27" t="s">
        <v>21</v>
      </c>
      <c r="C3731" s="27">
        <v>1185732</v>
      </c>
      <c r="D3731" s="28">
        <v>44449</v>
      </c>
      <c r="E3731" s="27" t="s">
        <v>22</v>
      </c>
      <c r="F3731" s="27" t="s">
        <v>132</v>
      </c>
      <c r="G3731" s="27" t="s">
        <v>133</v>
      </c>
      <c r="H3731" s="27" t="s">
        <v>29</v>
      </c>
      <c r="I3731" s="29">
        <v>0.65</v>
      </c>
      <c r="J3731" s="30">
        <v>3000</v>
      </c>
      <c r="K3731" s="31">
        <f t="shared" si="28"/>
        <v>1950</v>
      </c>
      <c r="L3731" s="31">
        <f t="shared" si="29"/>
        <v>779.99999999999989</v>
      </c>
      <c r="M3731" s="32">
        <v>0.39999999999999997</v>
      </c>
      <c r="O3731" s="37"/>
      <c r="P3731" s="35"/>
      <c r="Q3731" s="33"/>
      <c r="R3731" s="34"/>
    </row>
    <row r="3732" spans="1:18" ht="15.75" customHeight="1">
      <c r="A3732" s="22"/>
      <c r="B3732" s="27" t="s">
        <v>21</v>
      </c>
      <c r="C3732" s="27">
        <v>1185732</v>
      </c>
      <c r="D3732" s="28">
        <v>44481</v>
      </c>
      <c r="E3732" s="27" t="s">
        <v>22</v>
      </c>
      <c r="F3732" s="27" t="s">
        <v>132</v>
      </c>
      <c r="G3732" s="27" t="s">
        <v>133</v>
      </c>
      <c r="H3732" s="27" t="s">
        <v>24</v>
      </c>
      <c r="I3732" s="29">
        <v>0.65</v>
      </c>
      <c r="J3732" s="30">
        <v>4750</v>
      </c>
      <c r="K3732" s="31">
        <f t="shared" si="28"/>
        <v>3087.5</v>
      </c>
      <c r="L3732" s="31">
        <f t="shared" si="29"/>
        <v>1389.375</v>
      </c>
      <c r="M3732" s="32">
        <v>0.45</v>
      </c>
      <c r="O3732" s="37"/>
      <c r="P3732" s="35"/>
      <c r="Q3732" s="33"/>
      <c r="R3732" s="34"/>
    </row>
    <row r="3733" spans="1:18" ht="15.75" customHeight="1">
      <c r="A3733" s="22"/>
      <c r="B3733" s="27" t="s">
        <v>21</v>
      </c>
      <c r="C3733" s="27">
        <v>1185732</v>
      </c>
      <c r="D3733" s="28">
        <v>44481</v>
      </c>
      <c r="E3733" s="27" t="s">
        <v>22</v>
      </c>
      <c r="F3733" s="27" t="s">
        <v>132</v>
      </c>
      <c r="G3733" s="27" t="s">
        <v>133</v>
      </c>
      <c r="H3733" s="27" t="s">
        <v>25</v>
      </c>
      <c r="I3733" s="29">
        <v>0.60000000000000009</v>
      </c>
      <c r="J3733" s="30">
        <v>3000</v>
      </c>
      <c r="K3733" s="31">
        <f t="shared" si="28"/>
        <v>1800.0000000000002</v>
      </c>
      <c r="L3733" s="31">
        <f t="shared" si="29"/>
        <v>810.00000000000011</v>
      </c>
      <c r="M3733" s="32">
        <v>0.45</v>
      </c>
      <c r="O3733" s="37"/>
      <c r="P3733" s="35"/>
      <c r="Q3733" s="33"/>
      <c r="R3733" s="34"/>
    </row>
    <row r="3734" spans="1:18" ht="15.75" customHeight="1">
      <c r="A3734" s="22"/>
      <c r="B3734" s="27" t="s">
        <v>21</v>
      </c>
      <c r="C3734" s="27">
        <v>1185732</v>
      </c>
      <c r="D3734" s="28">
        <v>44481</v>
      </c>
      <c r="E3734" s="27" t="s">
        <v>22</v>
      </c>
      <c r="F3734" s="27" t="s">
        <v>132</v>
      </c>
      <c r="G3734" s="27" t="s">
        <v>133</v>
      </c>
      <c r="H3734" s="27" t="s">
        <v>26</v>
      </c>
      <c r="I3734" s="29">
        <v>0.60000000000000009</v>
      </c>
      <c r="J3734" s="30">
        <v>2000</v>
      </c>
      <c r="K3734" s="31">
        <f t="shared" si="28"/>
        <v>1200.0000000000002</v>
      </c>
      <c r="L3734" s="31">
        <f t="shared" si="29"/>
        <v>420.00000000000006</v>
      </c>
      <c r="M3734" s="32">
        <v>0.35</v>
      </c>
      <c r="O3734" s="37"/>
      <c r="P3734" s="35"/>
      <c r="Q3734" s="33"/>
      <c r="R3734" s="34"/>
    </row>
    <row r="3735" spans="1:18" ht="15.75" customHeight="1">
      <c r="A3735" s="22"/>
      <c r="B3735" s="27" t="s">
        <v>21</v>
      </c>
      <c r="C3735" s="27">
        <v>1185732</v>
      </c>
      <c r="D3735" s="28">
        <v>44481</v>
      </c>
      <c r="E3735" s="27" t="s">
        <v>22</v>
      </c>
      <c r="F3735" s="27" t="s">
        <v>132</v>
      </c>
      <c r="G3735" s="27" t="s">
        <v>133</v>
      </c>
      <c r="H3735" s="27" t="s">
        <v>27</v>
      </c>
      <c r="I3735" s="29">
        <v>0.60000000000000009</v>
      </c>
      <c r="J3735" s="30">
        <v>1750</v>
      </c>
      <c r="K3735" s="31">
        <f t="shared" si="28"/>
        <v>1050.0000000000002</v>
      </c>
      <c r="L3735" s="31">
        <f t="shared" si="29"/>
        <v>367.50000000000006</v>
      </c>
      <c r="M3735" s="32">
        <v>0.35</v>
      </c>
      <c r="O3735" s="37"/>
      <c r="P3735" s="35"/>
      <c r="Q3735" s="33"/>
      <c r="R3735" s="34"/>
    </row>
    <row r="3736" spans="1:18" ht="15.75" customHeight="1">
      <c r="A3736" s="22"/>
      <c r="B3736" s="27" t="s">
        <v>21</v>
      </c>
      <c r="C3736" s="27">
        <v>1185732</v>
      </c>
      <c r="D3736" s="28">
        <v>44481</v>
      </c>
      <c r="E3736" s="27" t="s">
        <v>22</v>
      </c>
      <c r="F3736" s="27" t="s">
        <v>132</v>
      </c>
      <c r="G3736" s="27" t="s">
        <v>133</v>
      </c>
      <c r="H3736" s="27" t="s">
        <v>28</v>
      </c>
      <c r="I3736" s="29">
        <v>0.70000000000000007</v>
      </c>
      <c r="J3736" s="30">
        <v>1750</v>
      </c>
      <c r="K3736" s="31">
        <f t="shared" si="28"/>
        <v>1225.0000000000002</v>
      </c>
      <c r="L3736" s="31">
        <f t="shared" si="29"/>
        <v>428.75000000000006</v>
      </c>
      <c r="M3736" s="32">
        <v>0.35</v>
      </c>
      <c r="O3736" s="37"/>
      <c r="P3736" s="35"/>
      <c r="Q3736" s="33"/>
      <c r="R3736" s="34"/>
    </row>
    <row r="3737" spans="1:18" ht="15.75" customHeight="1">
      <c r="A3737" s="22"/>
      <c r="B3737" s="27" t="s">
        <v>21</v>
      </c>
      <c r="C3737" s="27">
        <v>1185732</v>
      </c>
      <c r="D3737" s="28">
        <v>44481</v>
      </c>
      <c r="E3737" s="27" t="s">
        <v>22</v>
      </c>
      <c r="F3737" s="27" t="s">
        <v>132</v>
      </c>
      <c r="G3737" s="27" t="s">
        <v>133</v>
      </c>
      <c r="H3737" s="27" t="s">
        <v>29</v>
      </c>
      <c r="I3737" s="29">
        <v>0.75</v>
      </c>
      <c r="J3737" s="30">
        <v>3000</v>
      </c>
      <c r="K3737" s="31">
        <f t="shared" si="28"/>
        <v>2250</v>
      </c>
      <c r="L3737" s="31">
        <f t="shared" si="29"/>
        <v>899.99999999999989</v>
      </c>
      <c r="M3737" s="32">
        <v>0.39999999999999997</v>
      </c>
      <c r="O3737" s="37"/>
      <c r="P3737" s="35"/>
      <c r="Q3737" s="33"/>
      <c r="R3737" s="34"/>
    </row>
    <row r="3738" spans="1:18" ht="15.75" customHeight="1">
      <c r="A3738" s="22"/>
      <c r="B3738" s="27" t="s">
        <v>21</v>
      </c>
      <c r="C3738" s="27">
        <v>1185732</v>
      </c>
      <c r="D3738" s="28">
        <v>44511</v>
      </c>
      <c r="E3738" s="27" t="s">
        <v>22</v>
      </c>
      <c r="F3738" s="27" t="s">
        <v>132</v>
      </c>
      <c r="G3738" s="27" t="s">
        <v>133</v>
      </c>
      <c r="H3738" s="27" t="s">
        <v>24</v>
      </c>
      <c r="I3738" s="29">
        <v>0.70000000000000007</v>
      </c>
      <c r="J3738" s="30">
        <v>4500</v>
      </c>
      <c r="K3738" s="31">
        <f t="shared" si="28"/>
        <v>3150.0000000000005</v>
      </c>
      <c r="L3738" s="31">
        <f t="shared" si="29"/>
        <v>1417.5000000000002</v>
      </c>
      <c r="M3738" s="32">
        <v>0.45</v>
      </c>
      <c r="O3738" s="37"/>
      <c r="P3738" s="35"/>
      <c r="Q3738" s="33"/>
      <c r="R3738" s="34"/>
    </row>
    <row r="3739" spans="1:18" ht="15.75" customHeight="1">
      <c r="A3739" s="22"/>
      <c r="B3739" s="27" t="s">
        <v>21</v>
      </c>
      <c r="C3739" s="27">
        <v>1185732</v>
      </c>
      <c r="D3739" s="28">
        <v>44511</v>
      </c>
      <c r="E3739" s="27" t="s">
        <v>22</v>
      </c>
      <c r="F3739" s="27" t="s">
        <v>132</v>
      </c>
      <c r="G3739" s="27" t="s">
        <v>133</v>
      </c>
      <c r="H3739" s="27" t="s">
        <v>25</v>
      </c>
      <c r="I3739" s="29">
        <v>0.60000000000000009</v>
      </c>
      <c r="J3739" s="30">
        <v>3250</v>
      </c>
      <c r="K3739" s="31">
        <f t="shared" si="28"/>
        <v>1950.0000000000002</v>
      </c>
      <c r="L3739" s="31">
        <f t="shared" si="29"/>
        <v>877.50000000000011</v>
      </c>
      <c r="M3739" s="32">
        <v>0.45</v>
      </c>
      <c r="O3739" s="37"/>
      <c r="P3739" s="35"/>
      <c r="Q3739" s="33"/>
      <c r="R3739" s="34"/>
    </row>
    <row r="3740" spans="1:18" ht="15.75" customHeight="1">
      <c r="A3740" s="22"/>
      <c r="B3740" s="27" t="s">
        <v>21</v>
      </c>
      <c r="C3740" s="27">
        <v>1185732</v>
      </c>
      <c r="D3740" s="28">
        <v>44511</v>
      </c>
      <c r="E3740" s="27" t="s">
        <v>22</v>
      </c>
      <c r="F3740" s="27" t="s">
        <v>132</v>
      </c>
      <c r="G3740" s="27" t="s">
        <v>133</v>
      </c>
      <c r="H3740" s="27" t="s">
        <v>26</v>
      </c>
      <c r="I3740" s="29">
        <v>0.60000000000000009</v>
      </c>
      <c r="J3740" s="30">
        <v>3200</v>
      </c>
      <c r="K3740" s="31">
        <f t="shared" si="28"/>
        <v>1920.0000000000002</v>
      </c>
      <c r="L3740" s="31">
        <f t="shared" si="29"/>
        <v>672</v>
      </c>
      <c r="M3740" s="32">
        <v>0.35</v>
      </c>
      <c r="O3740" s="37"/>
      <c r="P3740" s="35"/>
      <c r="Q3740" s="33"/>
      <c r="R3740" s="34"/>
    </row>
    <row r="3741" spans="1:18" ht="15.75" customHeight="1">
      <c r="A3741" s="22"/>
      <c r="B3741" s="27" t="s">
        <v>21</v>
      </c>
      <c r="C3741" s="27">
        <v>1185732</v>
      </c>
      <c r="D3741" s="28">
        <v>44511</v>
      </c>
      <c r="E3741" s="27" t="s">
        <v>22</v>
      </c>
      <c r="F3741" s="27" t="s">
        <v>132</v>
      </c>
      <c r="G3741" s="27" t="s">
        <v>133</v>
      </c>
      <c r="H3741" s="27" t="s">
        <v>27</v>
      </c>
      <c r="I3741" s="29">
        <v>0.60000000000000009</v>
      </c>
      <c r="J3741" s="30">
        <v>3000</v>
      </c>
      <c r="K3741" s="31">
        <f t="shared" si="28"/>
        <v>1800.0000000000002</v>
      </c>
      <c r="L3741" s="31">
        <f t="shared" si="29"/>
        <v>630</v>
      </c>
      <c r="M3741" s="32">
        <v>0.35</v>
      </c>
      <c r="O3741" s="37"/>
      <c r="P3741" s="35"/>
      <c r="Q3741" s="33"/>
      <c r="R3741" s="34"/>
    </row>
    <row r="3742" spans="1:18" ht="15.75" customHeight="1">
      <c r="A3742" s="22"/>
      <c r="B3742" s="27" t="s">
        <v>21</v>
      </c>
      <c r="C3742" s="27">
        <v>1185732</v>
      </c>
      <c r="D3742" s="28">
        <v>44511</v>
      </c>
      <c r="E3742" s="27" t="s">
        <v>22</v>
      </c>
      <c r="F3742" s="27" t="s">
        <v>132</v>
      </c>
      <c r="G3742" s="27" t="s">
        <v>133</v>
      </c>
      <c r="H3742" s="27" t="s">
        <v>28</v>
      </c>
      <c r="I3742" s="29">
        <v>0.70000000000000007</v>
      </c>
      <c r="J3742" s="30">
        <v>2750</v>
      </c>
      <c r="K3742" s="31">
        <f t="shared" si="28"/>
        <v>1925.0000000000002</v>
      </c>
      <c r="L3742" s="31">
        <f t="shared" si="29"/>
        <v>673.75</v>
      </c>
      <c r="M3742" s="32">
        <v>0.35</v>
      </c>
      <c r="O3742" s="37"/>
      <c r="P3742" s="35"/>
      <c r="Q3742" s="33"/>
      <c r="R3742" s="34"/>
    </row>
    <row r="3743" spans="1:18" ht="15.75" customHeight="1">
      <c r="A3743" s="22"/>
      <c r="B3743" s="27" t="s">
        <v>21</v>
      </c>
      <c r="C3743" s="27">
        <v>1185732</v>
      </c>
      <c r="D3743" s="28">
        <v>44511</v>
      </c>
      <c r="E3743" s="27" t="s">
        <v>22</v>
      </c>
      <c r="F3743" s="27" t="s">
        <v>132</v>
      </c>
      <c r="G3743" s="27" t="s">
        <v>133</v>
      </c>
      <c r="H3743" s="27" t="s">
        <v>29</v>
      </c>
      <c r="I3743" s="29">
        <v>0.75</v>
      </c>
      <c r="J3743" s="30">
        <v>3750</v>
      </c>
      <c r="K3743" s="31">
        <f t="shared" si="28"/>
        <v>2812.5</v>
      </c>
      <c r="L3743" s="31">
        <f t="shared" si="29"/>
        <v>1125</v>
      </c>
      <c r="M3743" s="32">
        <v>0.39999999999999997</v>
      </c>
      <c r="O3743" s="37"/>
      <c r="P3743" s="35"/>
      <c r="Q3743" s="33"/>
      <c r="R3743" s="34"/>
    </row>
    <row r="3744" spans="1:18" ht="15.75" customHeight="1">
      <c r="A3744" s="22"/>
      <c r="B3744" s="27" t="s">
        <v>21</v>
      </c>
      <c r="C3744" s="27">
        <v>1185732</v>
      </c>
      <c r="D3744" s="28">
        <v>44540</v>
      </c>
      <c r="E3744" s="27" t="s">
        <v>22</v>
      </c>
      <c r="F3744" s="27" t="s">
        <v>132</v>
      </c>
      <c r="G3744" s="27" t="s">
        <v>133</v>
      </c>
      <c r="H3744" s="27" t="s">
        <v>24</v>
      </c>
      <c r="I3744" s="29">
        <v>0.70000000000000007</v>
      </c>
      <c r="J3744" s="30">
        <v>6000</v>
      </c>
      <c r="K3744" s="31">
        <f t="shared" si="28"/>
        <v>4200</v>
      </c>
      <c r="L3744" s="31">
        <f t="shared" si="29"/>
        <v>1890</v>
      </c>
      <c r="M3744" s="32">
        <v>0.45</v>
      </c>
      <c r="O3744" s="37"/>
      <c r="P3744" s="35"/>
      <c r="Q3744" s="33"/>
      <c r="R3744" s="34"/>
    </row>
    <row r="3745" spans="1:18" ht="15.75" customHeight="1">
      <c r="A3745" s="22"/>
      <c r="B3745" s="27" t="s">
        <v>21</v>
      </c>
      <c r="C3745" s="27">
        <v>1185732</v>
      </c>
      <c r="D3745" s="28">
        <v>44540</v>
      </c>
      <c r="E3745" s="27" t="s">
        <v>22</v>
      </c>
      <c r="F3745" s="27" t="s">
        <v>132</v>
      </c>
      <c r="G3745" s="27" t="s">
        <v>133</v>
      </c>
      <c r="H3745" s="27" t="s">
        <v>25</v>
      </c>
      <c r="I3745" s="29">
        <v>0.60000000000000009</v>
      </c>
      <c r="J3745" s="30">
        <v>4000</v>
      </c>
      <c r="K3745" s="31">
        <f t="shared" si="28"/>
        <v>2400.0000000000005</v>
      </c>
      <c r="L3745" s="31">
        <f t="shared" si="29"/>
        <v>1080.0000000000002</v>
      </c>
      <c r="M3745" s="32">
        <v>0.45</v>
      </c>
      <c r="O3745" s="37"/>
      <c r="P3745" s="35"/>
      <c r="Q3745" s="33"/>
      <c r="R3745" s="34"/>
    </row>
    <row r="3746" spans="1:18" ht="15.75" customHeight="1">
      <c r="A3746" s="22"/>
      <c r="B3746" s="27" t="s">
        <v>21</v>
      </c>
      <c r="C3746" s="27">
        <v>1185732</v>
      </c>
      <c r="D3746" s="28">
        <v>44540</v>
      </c>
      <c r="E3746" s="27" t="s">
        <v>22</v>
      </c>
      <c r="F3746" s="27" t="s">
        <v>132</v>
      </c>
      <c r="G3746" s="27" t="s">
        <v>133</v>
      </c>
      <c r="H3746" s="27" t="s">
        <v>26</v>
      </c>
      <c r="I3746" s="29">
        <v>0.60000000000000009</v>
      </c>
      <c r="J3746" s="30">
        <v>3750</v>
      </c>
      <c r="K3746" s="31">
        <f t="shared" si="28"/>
        <v>2250.0000000000005</v>
      </c>
      <c r="L3746" s="31">
        <f t="shared" si="29"/>
        <v>787.50000000000011</v>
      </c>
      <c r="M3746" s="32">
        <v>0.35</v>
      </c>
      <c r="O3746" s="37"/>
      <c r="P3746" s="35"/>
      <c r="Q3746" s="33"/>
      <c r="R3746" s="34"/>
    </row>
    <row r="3747" spans="1:18" ht="15.75" customHeight="1">
      <c r="A3747" s="22"/>
      <c r="B3747" s="27" t="s">
        <v>21</v>
      </c>
      <c r="C3747" s="27">
        <v>1185732</v>
      </c>
      <c r="D3747" s="28">
        <v>44540</v>
      </c>
      <c r="E3747" s="27" t="s">
        <v>22</v>
      </c>
      <c r="F3747" s="27" t="s">
        <v>132</v>
      </c>
      <c r="G3747" s="27" t="s">
        <v>133</v>
      </c>
      <c r="H3747" s="27" t="s">
        <v>27</v>
      </c>
      <c r="I3747" s="29">
        <v>0.60000000000000009</v>
      </c>
      <c r="J3747" s="30">
        <v>3250</v>
      </c>
      <c r="K3747" s="31">
        <f t="shared" si="28"/>
        <v>1950.0000000000002</v>
      </c>
      <c r="L3747" s="31">
        <f t="shared" si="29"/>
        <v>682.5</v>
      </c>
      <c r="M3747" s="32">
        <v>0.35</v>
      </c>
      <c r="O3747" s="37"/>
      <c r="P3747" s="35"/>
      <c r="Q3747" s="33"/>
      <c r="R3747" s="34"/>
    </row>
    <row r="3748" spans="1:18" ht="15.75" customHeight="1">
      <c r="A3748" s="22"/>
      <c r="B3748" s="27" t="s">
        <v>21</v>
      </c>
      <c r="C3748" s="27">
        <v>1185732</v>
      </c>
      <c r="D3748" s="28">
        <v>44540</v>
      </c>
      <c r="E3748" s="27" t="s">
        <v>22</v>
      </c>
      <c r="F3748" s="27" t="s">
        <v>132</v>
      </c>
      <c r="G3748" s="27" t="s">
        <v>133</v>
      </c>
      <c r="H3748" s="27" t="s">
        <v>28</v>
      </c>
      <c r="I3748" s="29">
        <v>0.70000000000000007</v>
      </c>
      <c r="J3748" s="30">
        <v>3250</v>
      </c>
      <c r="K3748" s="31">
        <f t="shared" si="28"/>
        <v>2275</v>
      </c>
      <c r="L3748" s="31">
        <f t="shared" si="29"/>
        <v>796.25</v>
      </c>
      <c r="M3748" s="32">
        <v>0.35</v>
      </c>
      <c r="O3748" s="37"/>
      <c r="P3748" s="35"/>
      <c r="Q3748" s="33"/>
      <c r="R3748" s="34"/>
    </row>
    <row r="3749" spans="1:18" ht="15.75" customHeight="1">
      <c r="A3749" s="22"/>
      <c r="B3749" s="27" t="s">
        <v>21</v>
      </c>
      <c r="C3749" s="27">
        <v>1185732</v>
      </c>
      <c r="D3749" s="28">
        <v>44540</v>
      </c>
      <c r="E3749" s="27" t="s">
        <v>22</v>
      </c>
      <c r="F3749" s="27" t="s">
        <v>132</v>
      </c>
      <c r="G3749" s="27" t="s">
        <v>133</v>
      </c>
      <c r="H3749" s="27" t="s">
        <v>29</v>
      </c>
      <c r="I3749" s="29">
        <v>0.75</v>
      </c>
      <c r="J3749" s="30">
        <v>4250</v>
      </c>
      <c r="K3749" s="31">
        <f t="shared" si="28"/>
        <v>3187.5</v>
      </c>
      <c r="L3749" s="31">
        <f t="shared" si="29"/>
        <v>1275</v>
      </c>
      <c r="M3749" s="32">
        <v>0.39999999999999997</v>
      </c>
      <c r="O3749" s="37"/>
      <c r="P3749" s="35"/>
      <c r="Q3749" s="33"/>
      <c r="R3749" s="34"/>
    </row>
    <row r="3750" spans="1:18" ht="15.75" customHeight="1">
      <c r="A3750" s="22" t="s">
        <v>46</v>
      </c>
      <c r="B3750" s="27" t="s">
        <v>21</v>
      </c>
      <c r="C3750" s="27">
        <v>1185732</v>
      </c>
      <c r="D3750" s="28">
        <v>44217</v>
      </c>
      <c r="E3750" s="27" t="s">
        <v>22</v>
      </c>
      <c r="F3750" s="27" t="s">
        <v>134</v>
      </c>
      <c r="G3750" s="27" t="s">
        <v>135</v>
      </c>
      <c r="H3750" s="27" t="s">
        <v>24</v>
      </c>
      <c r="I3750" s="29">
        <v>0.5</v>
      </c>
      <c r="J3750" s="30">
        <v>5250</v>
      </c>
      <c r="K3750" s="31">
        <f t="shared" si="28"/>
        <v>2625</v>
      </c>
      <c r="L3750" s="31">
        <f t="shared" si="29"/>
        <v>1050</v>
      </c>
      <c r="M3750" s="32">
        <v>0.4</v>
      </c>
      <c r="O3750" s="37"/>
      <c r="P3750" s="35"/>
      <c r="Q3750" s="33"/>
      <c r="R3750" s="34"/>
    </row>
    <row r="3751" spans="1:18" ht="15.75" customHeight="1">
      <c r="A3751" s="22"/>
      <c r="B3751" s="27" t="s">
        <v>21</v>
      </c>
      <c r="C3751" s="27">
        <v>1185732</v>
      </c>
      <c r="D3751" s="28">
        <v>44217</v>
      </c>
      <c r="E3751" s="27" t="s">
        <v>22</v>
      </c>
      <c r="F3751" s="27" t="s">
        <v>134</v>
      </c>
      <c r="G3751" s="27" t="s">
        <v>135</v>
      </c>
      <c r="H3751" s="27" t="s">
        <v>25</v>
      </c>
      <c r="I3751" s="29">
        <v>0.5</v>
      </c>
      <c r="J3751" s="30">
        <v>3250</v>
      </c>
      <c r="K3751" s="31">
        <f t="shared" si="28"/>
        <v>1625</v>
      </c>
      <c r="L3751" s="31">
        <f t="shared" si="29"/>
        <v>650</v>
      </c>
      <c r="M3751" s="32">
        <v>0.4</v>
      </c>
      <c r="O3751" s="37"/>
      <c r="P3751" s="35"/>
      <c r="Q3751" s="33"/>
      <c r="R3751" s="34"/>
    </row>
    <row r="3752" spans="1:18" ht="15.75" customHeight="1">
      <c r="A3752" s="22"/>
      <c r="B3752" s="27" t="s">
        <v>21</v>
      </c>
      <c r="C3752" s="27">
        <v>1185732</v>
      </c>
      <c r="D3752" s="28">
        <v>44217</v>
      </c>
      <c r="E3752" s="27" t="s">
        <v>22</v>
      </c>
      <c r="F3752" s="27" t="s">
        <v>134</v>
      </c>
      <c r="G3752" s="27" t="s">
        <v>135</v>
      </c>
      <c r="H3752" s="27" t="s">
        <v>26</v>
      </c>
      <c r="I3752" s="29">
        <v>0.4</v>
      </c>
      <c r="J3752" s="30">
        <v>3250</v>
      </c>
      <c r="K3752" s="31">
        <f t="shared" si="28"/>
        <v>1300</v>
      </c>
      <c r="L3752" s="31">
        <f t="shared" si="29"/>
        <v>390</v>
      </c>
      <c r="M3752" s="32">
        <v>0.3</v>
      </c>
      <c r="O3752" s="37"/>
      <c r="P3752" s="35"/>
      <c r="Q3752" s="33"/>
      <c r="R3752" s="34"/>
    </row>
    <row r="3753" spans="1:18" ht="15.75" customHeight="1">
      <c r="A3753" s="22"/>
      <c r="B3753" s="27" t="s">
        <v>21</v>
      </c>
      <c r="C3753" s="27">
        <v>1185732</v>
      </c>
      <c r="D3753" s="28">
        <v>44217</v>
      </c>
      <c r="E3753" s="27" t="s">
        <v>22</v>
      </c>
      <c r="F3753" s="27" t="s">
        <v>134</v>
      </c>
      <c r="G3753" s="27" t="s">
        <v>135</v>
      </c>
      <c r="H3753" s="27" t="s">
        <v>27</v>
      </c>
      <c r="I3753" s="29">
        <v>0.44999999999999996</v>
      </c>
      <c r="J3753" s="30">
        <v>1750</v>
      </c>
      <c r="K3753" s="31">
        <f t="shared" si="28"/>
        <v>787.49999999999989</v>
      </c>
      <c r="L3753" s="31">
        <f t="shared" si="29"/>
        <v>236.24999999999994</v>
      </c>
      <c r="M3753" s="32">
        <v>0.3</v>
      </c>
      <c r="O3753" s="37"/>
      <c r="P3753" s="35"/>
      <c r="Q3753" s="33"/>
      <c r="R3753" s="34"/>
    </row>
    <row r="3754" spans="1:18" ht="15.75" customHeight="1">
      <c r="A3754" s="22"/>
      <c r="B3754" s="27" t="s">
        <v>21</v>
      </c>
      <c r="C3754" s="27">
        <v>1185732</v>
      </c>
      <c r="D3754" s="28">
        <v>44217</v>
      </c>
      <c r="E3754" s="27" t="s">
        <v>22</v>
      </c>
      <c r="F3754" s="27" t="s">
        <v>134</v>
      </c>
      <c r="G3754" s="27" t="s">
        <v>135</v>
      </c>
      <c r="H3754" s="27" t="s">
        <v>28</v>
      </c>
      <c r="I3754" s="29">
        <v>0.60000000000000009</v>
      </c>
      <c r="J3754" s="30">
        <v>2250</v>
      </c>
      <c r="K3754" s="31">
        <f t="shared" si="28"/>
        <v>1350.0000000000002</v>
      </c>
      <c r="L3754" s="31">
        <f t="shared" si="29"/>
        <v>405.00000000000006</v>
      </c>
      <c r="M3754" s="32">
        <v>0.3</v>
      </c>
      <c r="O3754" s="37"/>
      <c r="P3754" s="35"/>
      <c r="Q3754" s="33"/>
      <c r="R3754" s="34"/>
    </row>
    <row r="3755" spans="1:18" ht="15.75" customHeight="1">
      <c r="A3755" s="22"/>
      <c r="B3755" s="27" t="s">
        <v>21</v>
      </c>
      <c r="C3755" s="27">
        <v>1185732</v>
      </c>
      <c r="D3755" s="28">
        <v>44217</v>
      </c>
      <c r="E3755" s="27" t="s">
        <v>22</v>
      </c>
      <c r="F3755" s="27" t="s">
        <v>134</v>
      </c>
      <c r="G3755" s="27" t="s">
        <v>135</v>
      </c>
      <c r="H3755" s="27" t="s">
        <v>29</v>
      </c>
      <c r="I3755" s="29">
        <v>0.5</v>
      </c>
      <c r="J3755" s="30">
        <v>3250</v>
      </c>
      <c r="K3755" s="31">
        <f t="shared" si="28"/>
        <v>1625</v>
      </c>
      <c r="L3755" s="31">
        <f t="shared" si="29"/>
        <v>568.75</v>
      </c>
      <c r="M3755" s="32">
        <v>0.35</v>
      </c>
      <c r="O3755" s="37"/>
      <c r="P3755" s="35"/>
      <c r="Q3755" s="33"/>
      <c r="R3755" s="34"/>
    </row>
    <row r="3756" spans="1:18" ht="15.75" customHeight="1">
      <c r="A3756" s="22"/>
      <c r="B3756" s="27" t="s">
        <v>21</v>
      </c>
      <c r="C3756" s="27">
        <v>1185732</v>
      </c>
      <c r="D3756" s="28">
        <v>44246</v>
      </c>
      <c r="E3756" s="27" t="s">
        <v>22</v>
      </c>
      <c r="F3756" s="27" t="s">
        <v>134</v>
      </c>
      <c r="G3756" s="27" t="s">
        <v>135</v>
      </c>
      <c r="H3756" s="27" t="s">
        <v>24</v>
      </c>
      <c r="I3756" s="29">
        <v>0.5</v>
      </c>
      <c r="J3756" s="30">
        <v>6000</v>
      </c>
      <c r="K3756" s="31">
        <f t="shared" si="28"/>
        <v>3000</v>
      </c>
      <c r="L3756" s="31">
        <f t="shared" si="29"/>
        <v>1200</v>
      </c>
      <c r="M3756" s="32">
        <v>0.4</v>
      </c>
      <c r="O3756" s="37"/>
      <c r="P3756" s="35"/>
      <c r="Q3756" s="33"/>
      <c r="R3756" s="34"/>
    </row>
    <row r="3757" spans="1:18" ht="15.75" customHeight="1">
      <c r="A3757" s="22"/>
      <c r="B3757" s="27" t="s">
        <v>21</v>
      </c>
      <c r="C3757" s="27">
        <v>1185732</v>
      </c>
      <c r="D3757" s="28">
        <v>44246</v>
      </c>
      <c r="E3757" s="27" t="s">
        <v>22</v>
      </c>
      <c r="F3757" s="27" t="s">
        <v>134</v>
      </c>
      <c r="G3757" s="27" t="s">
        <v>135</v>
      </c>
      <c r="H3757" s="27" t="s">
        <v>25</v>
      </c>
      <c r="I3757" s="29">
        <v>0.5</v>
      </c>
      <c r="J3757" s="30">
        <v>2500</v>
      </c>
      <c r="K3757" s="31">
        <f t="shared" si="28"/>
        <v>1250</v>
      </c>
      <c r="L3757" s="31">
        <f t="shared" si="29"/>
        <v>500</v>
      </c>
      <c r="M3757" s="32">
        <v>0.4</v>
      </c>
      <c r="O3757" s="37"/>
      <c r="P3757" s="35"/>
      <c r="Q3757" s="33"/>
      <c r="R3757" s="34"/>
    </row>
    <row r="3758" spans="1:18" ht="15.75" customHeight="1">
      <c r="A3758" s="22"/>
      <c r="B3758" s="27" t="s">
        <v>21</v>
      </c>
      <c r="C3758" s="27">
        <v>1185732</v>
      </c>
      <c r="D3758" s="28">
        <v>44246</v>
      </c>
      <c r="E3758" s="27" t="s">
        <v>22</v>
      </c>
      <c r="F3758" s="27" t="s">
        <v>134</v>
      </c>
      <c r="G3758" s="27" t="s">
        <v>135</v>
      </c>
      <c r="H3758" s="27" t="s">
        <v>26</v>
      </c>
      <c r="I3758" s="29">
        <v>0.4</v>
      </c>
      <c r="J3758" s="30">
        <v>3000</v>
      </c>
      <c r="K3758" s="31">
        <f t="shared" si="28"/>
        <v>1200</v>
      </c>
      <c r="L3758" s="31">
        <f t="shared" si="29"/>
        <v>360</v>
      </c>
      <c r="M3758" s="32">
        <v>0.3</v>
      </c>
      <c r="O3758" s="37"/>
      <c r="P3758" s="35"/>
      <c r="Q3758" s="33"/>
      <c r="R3758" s="34"/>
    </row>
    <row r="3759" spans="1:18" ht="15.75" customHeight="1">
      <c r="A3759" s="22"/>
      <c r="B3759" s="27" t="s">
        <v>21</v>
      </c>
      <c r="C3759" s="27">
        <v>1185732</v>
      </c>
      <c r="D3759" s="28">
        <v>44246</v>
      </c>
      <c r="E3759" s="27" t="s">
        <v>22</v>
      </c>
      <c r="F3759" s="27" t="s">
        <v>134</v>
      </c>
      <c r="G3759" s="27" t="s">
        <v>135</v>
      </c>
      <c r="H3759" s="27" t="s">
        <v>27</v>
      </c>
      <c r="I3759" s="29">
        <v>0.44999999999999996</v>
      </c>
      <c r="J3759" s="30">
        <v>2000</v>
      </c>
      <c r="K3759" s="31">
        <f t="shared" si="28"/>
        <v>899.99999999999989</v>
      </c>
      <c r="L3759" s="31">
        <f t="shared" si="29"/>
        <v>269.99999999999994</v>
      </c>
      <c r="M3759" s="32">
        <v>0.3</v>
      </c>
      <c r="O3759" s="37"/>
      <c r="P3759" s="35"/>
      <c r="Q3759" s="33"/>
      <c r="R3759" s="34"/>
    </row>
    <row r="3760" spans="1:18" ht="15.75" customHeight="1">
      <c r="A3760" s="22"/>
      <c r="B3760" s="27" t="s">
        <v>21</v>
      </c>
      <c r="C3760" s="27">
        <v>1185732</v>
      </c>
      <c r="D3760" s="28">
        <v>44246</v>
      </c>
      <c r="E3760" s="27" t="s">
        <v>22</v>
      </c>
      <c r="F3760" s="27" t="s">
        <v>134</v>
      </c>
      <c r="G3760" s="27" t="s">
        <v>135</v>
      </c>
      <c r="H3760" s="27" t="s">
        <v>28</v>
      </c>
      <c r="I3760" s="29">
        <v>0.60000000000000009</v>
      </c>
      <c r="J3760" s="30">
        <v>2750</v>
      </c>
      <c r="K3760" s="31">
        <f t="shared" si="28"/>
        <v>1650.0000000000002</v>
      </c>
      <c r="L3760" s="31">
        <f t="shared" si="29"/>
        <v>495.00000000000006</v>
      </c>
      <c r="M3760" s="32">
        <v>0.3</v>
      </c>
      <c r="O3760" s="37"/>
      <c r="P3760" s="35"/>
      <c r="Q3760" s="33"/>
      <c r="R3760" s="34"/>
    </row>
    <row r="3761" spans="1:18" ht="15.75" customHeight="1">
      <c r="A3761" s="22"/>
      <c r="B3761" s="27" t="s">
        <v>21</v>
      </c>
      <c r="C3761" s="27">
        <v>1185732</v>
      </c>
      <c r="D3761" s="28">
        <v>44246</v>
      </c>
      <c r="E3761" s="27" t="s">
        <v>22</v>
      </c>
      <c r="F3761" s="27" t="s">
        <v>134</v>
      </c>
      <c r="G3761" s="27" t="s">
        <v>135</v>
      </c>
      <c r="H3761" s="27" t="s">
        <v>29</v>
      </c>
      <c r="I3761" s="29">
        <v>0.5</v>
      </c>
      <c r="J3761" s="30">
        <v>3750</v>
      </c>
      <c r="K3761" s="31">
        <f t="shared" si="28"/>
        <v>1875</v>
      </c>
      <c r="L3761" s="31">
        <f t="shared" si="29"/>
        <v>656.25</v>
      </c>
      <c r="M3761" s="32">
        <v>0.35</v>
      </c>
      <c r="O3761" s="37"/>
      <c r="P3761" s="35"/>
      <c r="Q3761" s="33"/>
      <c r="R3761" s="34"/>
    </row>
    <row r="3762" spans="1:18" ht="15.75" customHeight="1">
      <c r="A3762" s="22"/>
      <c r="B3762" s="27" t="s">
        <v>21</v>
      </c>
      <c r="C3762" s="27">
        <v>1185732</v>
      </c>
      <c r="D3762" s="28">
        <v>44272</v>
      </c>
      <c r="E3762" s="27" t="s">
        <v>22</v>
      </c>
      <c r="F3762" s="27" t="s">
        <v>134</v>
      </c>
      <c r="G3762" s="27" t="s">
        <v>135</v>
      </c>
      <c r="H3762" s="27" t="s">
        <v>24</v>
      </c>
      <c r="I3762" s="29">
        <v>0.5</v>
      </c>
      <c r="J3762" s="30">
        <v>5700</v>
      </c>
      <c r="K3762" s="31">
        <f t="shared" si="28"/>
        <v>2850</v>
      </c>
      <c r="L3762" s="31">
        <f t="shared" si="29"/>
        <v>1140</v>
      </c>
      <c r="M3762" s="32">
        <v>0.4</v>
      </c>
      <c r="O3762" s="37"/>
      <c r="P3762" s="35"/>
      <c r="Q3762" s="33"/>
      <c r="R3762" s="34"/>
    </row>
    <row r="3763" spans="1:18" ht="15.75" customHeight="1">
      <c r="A3763" s="22"/>
      <c r="B3763" s="27" t="s">
        <v>21</v>
      </c>
      <c r="C3763" s="27">
        <v>1185732</v>
      </c>
      <c r="D3763" s="28">
        <v>44272</v>
      </c>
      <c r="E3763" s="27" t="s">
        <v>22</v>
      </c>
      <c r="F3763" s="27" t="s">
        <v>134</v>
      </c>
      <c r="G3763" s="27" t="s">
        <v>135</v>
      </c>
      <c r="H3763" s="27" t="s">
        <v>25</v>
      </c>
      <c r="I3763" s="29">
        <v>0.5</v>
      </c>
      <c r="J3763" s="30">
        <v>2750</v>
      </c>
      <c r="K3763" s="31">
        <f t="shared" si="28"/>
        <v>1375</v>
      </c>
      <c r="L3763" s="31">
        <f t="shared" si="29"/>
        <v>550</v>
      </c>
      <c r="M3763" s="32">
        <v>0.4</v>
      </c>
      <c r="O3763" s="37"/>
      <c r="P3763" s="35"/>
      <c r="Q3763" s="33"/>
      <c r="R3763" s="34"/>
    </row>
    <row r="3764" spans="1:18" ht="15.75" customHeight="1">
      <c r="A3764" s="22"/>
      <c r="B3764" s="27" t="s">
        <v>21</v>
      </c>
      <c r="C3764" s="27">
        <v>1185732</v>
      </c>
      <c r="D3764" s="28">
        <v>44272</v>
      </c>
      <c r="E3764" s="27" t="s">
        <v>22</v>
      </c>
      <c r="F3764" s="27" t="s">
        <v>134</v>
      </c>
      <c r="G3764" s="27" t="s">
        <v>135</v>
      </c>
      <c r="H3764" s="27" t="s">
        <v>26</v>
      </c>
      <c r="I3764" s="29">
        <v>0.4</v>
      </c>
      <c r="J3764" s="30">
        <v>3000</v>
      </c>
      <c r="K3764" s="31">
        <f t="shared" si="28"/>
        <v>1200</v>
      </c>
      <c r="L3764" s="31">
        <f t="shared" si="29"/>
        <v>360</v>
      </c>
      <c r="M3764" s="32">
        <v>0.3</v>
      </c>
      <c r="O3764" s="37"/>
      <c r="P3764" s="35"/>
      <c r="Q3764" s="33"/>
      <c r="R3764" s="34"/>
    </row>
    <row r="3765" spans="1:18" ht="15.75" customHeight="1">
      <c r="A3765" s="22"/>
      <c r="B3765" s="27" t="s">
        <v>21</v>
      </c>
      <c r="C3765" s="27">
        <v>1185732</v>
      </c>
      <c r="D3765" s="28">
        <v>44272</v>
      </c>
      <c r="E3765" s="27" t="s">
        <v>22</v>
      </c>
      <c r="F3765" s="27" t="s">
        <v>134</v>
      </c>
      <c r="G3765" s="27" t="s">
        <v>135</v>
      </c>
      <c r="H3765" s="27" t="s">
        <v>27</v>
      </c>
      <c r="I3765" s="29">
        <v>0.44999999999999996</v>
      </c>
      <c r="J3765" s="30">
        <v>1500</v>
      </c>
      <c r="K3765" s="31">
        <f t="shared" si="28"/>
        <v>674.99999999999989</v>
      </c>
      <c r="L3765" s="31">
        <f t="shared" si="29"/>
        <v>202.49999999999997</v>
      </c>
      <c r="M3765" s="32">
        <v>0.3</v>
      </c>
      <c r="O3765" s="37"/>
      <c r="P3765" s="35"/>
      <c r="Q3765" s="33"/>
      <c r="R3765" s="34"/>
    </row>
    <row r="3766" spans="1:18" ht="15.75" customHeight="1">
      <c r="A3766" s="22"/>
      <c r="B3766" s="27" t="s">
        <v>21</v>
      </c>
      <c r="C3766" s="27">
        <v>1185732</v>
      </c>
      <c r="D3766" s="28">
        <v>44272</v>
      </c>
      <c r="E3766" s="27" t="s">
        <v>22</v>
      </c>
      <c r="F3766" s="27" t="s">
        <v>134</v>
      </c>
      <c r="G3766" s="27" t="s">
        <v>135</v>
      </c>
      <c r="H3766" s="27" t="s">
        <v>28</v>
      </c>
      <c r="I3766" s="29">
        <v>0.60000000000000009</v>
      </c>
      <c r="J3766" s="30">
        <v>2000</v>
      </c>
      <c r="K3766" s="31">
        <f t="shared" si="28"/>
        <v>1200.0000000000002</v>
      </c>
      <c r="L3766" s="31">
        <f t="shared" si="29"/>
        <v>360.00000000000006</v>
      </c>
      <c r="M3766" s="32">
        <v>0.3</v>
      </c>
      <c r="O3766" s="37"/>
      <c r="P3766" s="35"/>
      <c r="Q3766" s="33"/>
      <c r="R3766" s="34"/>
    </row>
    <row r="3767" spans="1:18" ht="15.75" customHeight="1">
      <c r="A3767" s="22"/>
      <c r="B3767" s="27" t="s">
        <v>21</v>
      </c>
      <c r="C3767" s="27">
        <v>1185732</v>
      </c>
      <c r="D3767" s="28">
        <v>44272</v>
      </c>
      <c r="E3767" s="27" t="s">
        <v>22</v>
      </c>
      <c r="F3767" s="27" t="s">
        <v>134</v>
      </c>
      <c r="G3767" s="27" t="s">
        <v>135</v>
      </c>
      <c r="H3767" s="27" t="s">
        <v>29</v>
      </c>
      <c r="I3767" s="29">
        <v>0.5</v>
      </c>
      <c r="J3767" s="30">
        <v>3000</v>
      </c>
      <c r="K3767" s="31">
        <f t="shared" si="28"/>
        <v>1500</v>
      </c>
      <c r="L3767" s="31">
        <f t="shared" si="29"/>
        <v>525</v>
      </c>
      <c r="M3767" s="32">
        <v>0.35</v>
      </c>
      <c r="O3767" s="37"/>
      <c r="P3767" s="35"/>
      <c r="Q3767" s="33"/>
      <c r="R3767" s="34"/>
    </row>
    <row r="3768" spans="1:18" ht="15.75" customHeight="1">
      <c r="A3768" s="22"/>
      <c r="B3768" s="27" t="s">
        <v>21</v>
      </c>
      <c r="C3768" s="27">
        <v>1185732</v>
      </c>
      <c r="D3768" s="28">
        <v>44304</v>
      </c>
      <c r="E3768" s="27" t="s">
        <v>22</v>
      </c>
      <c r="F3768" s="27" t="s">
        <v>134</v>
      </c>
      <c r="G3768" s="27" t="s">
        <v>135</v>
      </c>
      <c r="H3768" s="27" t="s">
        <v>24</v>
      </c>
      <c r="I3768" s="29">
        <v>0.5</v>
      </c>
      <c r="J3768" s="30">
        <v>5500</v>
      </c>
      <c r="K3768" s="31">
        <f t="shared" si="28"/>
        <v>2750</v>
      </c>
      <c r="L3768" s="31">
        <f t="shared" si="29"/>
        <v>1100</v>
      </c>
      <c r="M3768" s="32">
        <v>0.4</v>
      </c>
      <c r="O3768" s="37"/>
      <c r="P3768" s="35"/>
      <c r="Q3768" s="33"/>
      <c r="R3768" s="34"/>
    </row>
    <row r="3769" spans="1:18" ht="15.75" customHeight="1">
      <c r="A3769" s="22"/>
      <c r="B3769" s="27" t="s">
        <v>21</v>
      </c>
      <c r="C3769" s="27">
        <v>1185732</v>
      </c>
      <c r="D3769" s="28">
        <v>44304</v>
      </c>
      <c r="E3769" s="27" t="s">
        <v>22</v>
      </c>
      <c r="F3769" s="27" t="s">
        <v>134</v>
      </c>
      <c r="G3769" s="27" t="s">
        <v>135</v>
      </c>
      <c r="H3769" s="27" t="s">
        <v>25</v>
      </c>
      <c r="I3769" s="29">
        <v>0.5</v>
      </c>
      <c r="J3769" s="30">
        <v>2500</v>
      </c>
      <c r="K3769" s="31">
        <f t="shared" si="28"/>
        <v>1250</v>
      </c>
      <c r="L3769" s="31">
        <f t="shared" si="29"/>
        <v>500</v>
      </c>
      <c r="M3769" s="32">
        <v>0.4</v>
      </c>
      <c r="O3769" s="37"/>
      <c r="P3769" s="35"/>
      <c r="Q3769" s="33"/>
      <c r="R3769" s="34"/>
    </row>
    <row r="3770" spans="1:18" ht="15.75" customHeight="1">
      <c r="A3770" s="22"/>
      <c r="B3770" s="27" t="s">
        <v>21</v>
      </c>
      <c r="C3770" s="27">
        <v>1185732</v>
      </c>
      <c r="D3770" s="28">
        <v>44304</v>
      </c>
      <c r="E3770" s="27" t="s">
        <v>22</v>
      </c>
      <c r="F3770" s="27" t="s">
        <v>134</v>
      </c>
      <c r="G3770" s="27" t="s">
        <v>135</v>
      </c>
      <c r="H3770" s="27" t="s">
        <v>26</v>
      </c>
      <c r="I3770" s="29">
        <v>0.4</v>
      </c>
      <c r="J3770" s="30">
        <v>2500</v>
      </c>
      <c r="K3770" s="31">
        <f t="shared" si="28"/>
        <v>1000</v>
      </c>
      <c r="L3770" s="31">
        <f t="shared" si="29"/>
        <v>300</v>
      </c>
      <c r="M3770" s="32">
        <v>0.3</v>
      </c>
      <c r="O3770" s="37"/>
      <c r="P3770" s="35"/>
      <c r="Q3770" s="33"/>
      <c r="R3770" s="34"/>
    </row>
    <row r="3771" spans="1:18" ht="15.75" customHeight="1">
      <c r="A3771" s="22"/>
      <c r="B3771" s="27" t="s">
        <v>21</v>
      </c>
      <c r="C3771" s="27">
        <v>1185732</v>
      </c>
      <c r="D3771" s="28">
        <v>44304</v>
      </c>
      <c r="E3771" s="27" t="s">
        <v>22</v>
      </c>
      <c r="F3771" s="27" t="s">
        <v>134</v>
      </c>
      <c r="G3771" s="27" t="s">
        <v>135</v>
      </c>
      <c r="H3771" s="27" t="s">
        <v>27</v>
      </c>
      <c r="I3771" s="29">
        <v>0.44999999999999996</v>
      </c>
      <c r="J3771" s="30">
        <v>1750</v>
      </c>
      <c r="K3771" s="31">
        <f t="shared" si="28"/>
        <v>787.49999999999989</v>
      </c>
      <c r="L3771" s="31">
        <f t="shared" si="29"/>
        <v>236.24999999999994</v>
      </c>
      <c r="M3771" s="32">
        <v>0.3</v>
      </c>
      <c r="O3771" s="37"/>
      <c r="P3771" s="35"/>
      <c r="Q3771" s="33"/>
      <c r="R3771" s="34"/>
    </row>
    <row r="3772" spans="1:18" ht="15.75" customHeight="1">
      <c r="A3772" s="22"/>
      <c r="B3772" s="27" t="s">
        <v>21</v>
      </c>
      <c r="C3772" s="27">
        <v>1185732</v>
      </c>
      <c r="D3772" s="28">
        <v>44304</v>
      </c>
      <c r="E3772" s="27" t="s">
        <v>22</v>
      </c>
      <c r="F3772" s="27" t="s">
        <v>134</v>
      </c>
      <c r="G3772" s="27" t="s">
        <v>135</v>
      </c>
      <c r="H3772" s="27" t="s">
        <v>28</v>
      </c>
      <c r="I3772" s="29">
        <v>0.60000000000000009</v>
      </c>
      <c r="J3772" s="30">
        <v>1750</v>
      </c>
      <c r="K3772" s="31">
        <f t="shared" si="28"/>
        <v>1050.0000000000002</v>
      </c>
      <c r="L3772" s="31">
        <f t="shared" si="29"/>
        <v>315.00000000000006</v>
      </c>
      <c r="M3772" s="32">
        <v>0.3</v>
      </c>
      <c r="O3772" s="37"/>
      <c r="P3772" s="35"/>
      <c r="Q3772" s="33"/>
      <c r="R3772" s="34"/>
    </row>
    <row r="3773" spans="1:18" ht="15.75" customHeight="1">
      <c r="A3773" s="22"/>
      <c r="B3773" s="27" t="s">
        <v>21</v>
      </c>
      <c r="C3773" s="27">
        <v>1185732</v>
      </c>
      <c r="D3773" s="28">
        <v>44304</v>
      </c>
      <c r="E3773" s="27" t="s">
        <v>22</v>
      </c>
      <c r="F3773" s="27" t="s">
        <v>134</v>
      </c>
      <c r="G3773" s="27" t="s">
        <v>135</v>
      </c>
      <c r="H3773" s="27" t="s">
        <v>29</v>
      </c>
      <c r="I3773" s="29">
        <v>0.5</v>
      </c>
      <c r="J3773" s="30">
        <v>3250</v>
      </c>
      <c r="K3773" s="31">
        <f t="shared" si="28"/>
        <v>1625</v>
      </c>
      <c r="L3773" s="31">
        <f t="shared" si="29"/>
        <v>568.75</v>
      </c>
      <c r="M3773" s="32">
        <v>0.35</v>
      </c>
      <c r="O3773" s="37"/>
      <c r="P3773" s="35"/>
      <c r="Q3773" s="33"/>
      <c r="R3773" s="34"/>
    </row>
    <row r="3774" spans="1:18" ht="15.75" customHeight="1">
      <c r="A3774" s="22"/>
      <c r="B3774" s="27" t="s">
        <v>21</v>
      </c>
      <c r="C3774" s="27">
        <v>1185732</v>
      </c>
      <c r="D3774" s="28">
        <v>44333</v>
      </c>
      <c r="E3774" s="27" t="s">
        <v>22</v>
      </c>
      <c r="F3774" s="27" t="s">
        <v>134</v>
      </c>
      <c r="G3774" s="27" t="s">
        <v>135</v>
      </c>
      <c r="H3774" s="27" t="s">
        <v>24</v>
      </c>
      <c r="I3774" s="29">
        <v>0.65</v>
      </c>
      <c r="J3774" s="30">
        <v>5950</v>
      </c>
      <c r="K3774" s="31">
        <f t="shared" si="28"/>
        <v>3867.5</v>
      </c>
      <c r="L3774" s="31">
        <f t="shared" si="29"/>
        <v>1547</v>
      </c>
      <c r="M3774" s="32">
        <v>0.4</v>
      </c>
      <c r="O3774" s="37"/>
      <c r="P3774" s="35"/>
      <c r="Q3774" s="33"/>
      <c r="R3774" s="34"/>
    </row>
    <row r="3775" spans="1:18" ht="15.75" customHeight="1">
      <c r="A3775" s="22"/>
      <c r="B3775" s="27" t="s">
        <v>21</v>
      </c>
      <c r="C3775" s="27">
        <v>1185732</v>
      </c>
      <c r="D3775" s="28">
        <v>44333</v>
      </c>
      <c r="E3775" s="27" t="s">
        <v>22</v>
      </c>
      <c r="F3775" s="27" t="s">
        <v>134</v>
      </c>
      <c r="G3775" s="27" t="s">
        <v>135</v>
      </c>
      <c r="H3775" s="27" t="s">
        <v>25</v>
      </c>
      <c r="I3775" s="29">
        <v>0.60000000000000009</v>
      </c>
      <c r="J3775" s="30">
        <v>3000</v>
      </c>
      <c r="K3775" s="31">
        <f t="shared" si="28"/>
        <v>1800.0000000000002</v>
      </c>
      <c r="L3775" s="31">
        <f t="shared" si="29"/>
        <v>720.00000000000011</v>
      </c>
      <c r="M3775" s="32">
        <v>0.4</v>
      </c>
      <c r="O3775" s="37"/>
      <c r="P3775" s="35"/>
      <c r="Q3775" s="33"/>
      <c r="R3775" s="34"/>
    </row>
    <row r="3776" spans="1:18" ht="15.75" customHeight="1">
      <c r="A3776" s="22"/>
      <c r="B3776" s="27" t="s">
        <v>21</v>
      </c>
      <c r="C3776" s="27">
        <v>1185732</v>
      </c>
      <c r="D3776" s="28">
        <v>44333</v>
      </c>
      <c r="E3776" s="27" t="s">
        <v>22</v>
      </c>
      <c r="F3776" s="27" t="s">
        <v>134</v>
      </c>
      <c r="G3776" s="27" t="s">
        <v>135</v>
      </c>
      <c r="H3776" s="27" t="s">
        <v>26</v>
      </c>
      <c r="I3776" s="29">
        <v>0.55000000000000004</v>
      </c>
      <c r="J3776" s="30">
        <v>3250</v>
      </c>
      <c r="K3776" s="31">
        <f t="shared" si="28"/>
        <v>1787.5000000000002</v>
      </c>
      <c r="L3776" s="31">
        <f t="shared" si="29"/>
        <v>536.25</v>
      </c>
      <c r="M3776" s="32">
        <v>0.3</v>
      </c>
      <c r="O3776" s="37"/>
      <c r="P3776" s="35"/>
      <c r="Q3776" s="33"/>
      <c r="R3776" s="34"/>
    </row>
    <row r="3777" spans="1:18" ht="15.75" customHeight="1">
      <c r="A3777" s="22"/>
      <c r="B3777" s="27" t="s">
        <v>21</v>
      </c>
      <c r="C3777" s="27">
        <v>1185732</v>
      </c>
      <c r="D3777" s="28">
        <v>44333</v>
      </c>
      <c r="E3777" s="27" t="s">
        <v>22</v>
      </c>
      <c r="F3777" s="27" t="s">
        <v>134</v>
      </c>
      <c r="G3777" s="27" t="s">
        <v>135</v>
      </c>
      <c r="H3777" s="27" t="s">
        <v>27</v>
      </c>
      <c r="I3777" s="29">
        <v>0.55000000000000004</v>
      </c>
      <c r="J3777" s="30">
        <v>2750</v>
      </c>
      <c r="K3777" s="31">
        <f t="shared" si="28"/>
        <v>1512.5000000000002</v>
      </c>
      <c r="L3777" s="31">
        <f t="shared" si="29"/>
        <v>453.75000000000006</v>
      </c>
      <c r="M3777" s="32">
        <v>0.3</v>
      </c>
      <c r="O3777" s="37"/>
      <c r="P3777" s="35"/>
      <c r="Q3777" s="33"/>
      <c r="R3777" s="34"/>
    </row>
    <row r="3778" spans="1:18" ht="15.75" customHeight="1">
      <c r="A3778" s="22"/>
      <c r="B3778" s="27" t="s">
        <v>21</v>
      </c>
      <c r="C3778" s="27">
        <v>1185732</v>
      </c>
      <c r="D3778" s="28">
        <v>44333</v>
      </c>
      <c r="E3778" s="27" t="s">
        <v>22</v>
      </c>
      <c r="F3778" s="27" t="s">
        <v>134</v>
      </c>
      <c r="G3778" s="27" t="s">
        <v>135</v>
      </c>
      <c r="H3778" s="27" t="s">
        <v>28</v>
      </c>
      <c r="I3778" s="29">
        <v>0.65</v>
      </c>
      <c r="J3778" s="30">
        <v>3000</v>
      </c>
      <c r="K3778" s="31">
        <f t="shared" si="28"/>
        <v>1950</v>
      </c>
      <c r="L3778" s="31">
        <f t="shared" si="29"/>
        <v>585</v>
      </c>
      <c r="M3778" s="32">
        <v>0.3</v>
      </c>
      <c r="O3778" s="37"/>
      <c r="P3778" s="35"/>
      <c r="Q3778" s="33"/>
      <c r="R3778" s="34"/>
    </row>
    <row r="3779" spans="1:18" ht="15.75" customHeight="1">
      <c r="A3779" s="22"/>
      <c r="B3779" s="27" t="s">
        <v>21</v>
      </c>
      <c r="C3779" s="27">
        <v>1185732</v>
      </c>
      <c r="D3779" s="28">
        <v>44333</v>
      </c>
      <c r="E3779" s="27" t="s">
        <v>22</v>
      </c>
      <c r="F3779" s="27" t="s">
        <v>134</v>
      </c>
      <c r="G3779" s="27" t="s">
        <v>135</v>
      </c>
      <c r="H3779" s="27" t="s">
        <v>29</v>
      </c>
      <c r="I3779" s="29">
        <v>0.70000000000000007</v>
      </c>
      <c r="J3779" s="30">
        <v>4250</v>
      </c>
      <c r="K3779" s="31">
        <f t="shared" si="28"/>
        <v>2975.0000000000005</v>
      </c>
      <c r="L3779" s="31">
        <f t="shared" si="29"/>
        <v>1041.25</v>
      </c>
      <c r="M3779" s="32">
        <v>0.35</v>
      </c>
      <c r="O3779" s="37"/>
      <c r="P3779" s="35"/>
      <c r="Q3779" s="33"/>
      <c r="R3779" s="34"/>
    </row>
    <row r="3780" spans="1:18" ht="15.75" customHeight="1">
      <c r="A3780" s="22"/>
      <c r="B3780" s="27" t="s">
        <v>21</v>
      </c>
      <c r="C3780" s="27">
        <v>1185732</v>
      </c>
      <c r="D3780" s="28">
        <v>44366</v>
      </c>
      <c r="E3780" s="27" t="s">
        <v>22</v>
      </c>
      <c r="F3780" s="27" t="s">
        <v>134</v>
      </c>
      <c r="G3780" s="27" t="s">
        <v>135</v>
      </c>
      <c r="H3780" s="27" t="s">
        <v>24</v>
      </c>
      <c r="I3780" s="29">
        <v>0.65</v>
      </c>
      <c r="J3780" s="30">
        <v>6750</v>
      </c>
      <c r="K3780" s="31">
        <f t="shared" si="28"/>
        <v>4387.5</v>
      </c>
      <c r="L3780" s="31">
        <f t="shared" si="29"/>
        <v>1755</v>
      </c>
      <c r="M3780" s="32">
        <v>0.4</v>
      </c>
      <c r="O3780" s="37"/>
      <c r="P3780" s="35"/>
      <c r="Q3780" s="33"/>
      <c r="R3780" s="34"/>
    </row>
    <row r="3781" spans="1:18" ht="15.75" customHeight="1">
      <c r="A3781" s="22"/>
      <c r="B3781" s="27" t="s">
        <v>21</v>
      </c>
      <c r="C3781" s="27">
        <v>1185732</v>
      </c>
      <c r="D3781" s="28">
        <v>44366</v>
      </c>
      <c r="E3781" s="27" t="s">
        <v>22</v>
      </c>
      <c r="F3781" s="27" t="s">
        <v>134</v>
      </c>
      <c r="G3781" s="27" t="s">
        <v>135</v>
      </c>
      <c r="H3781" s="27" t="s">
        <v>25</v>
      </c>
      <c r="I3781" s="29">
        <v>0.60000000000000009</v>
      </c>
      <c r="J3781" s="30">
        <v>4250</v>
      </c>
      <c r="K3781" s="31">
        <f t="shared" si="28"/>
        <v>2550.0000000000005</v>
      </c>
      <c r="L3781" s="31">
        <f t="shared" si="29"/>
        <v>1020.0000000000002</v>
      </c>
      <c r="M3781" s="32">
        <v>0.4</v>
      </c>
      <c r="O3781" s="37"/>
      <c r="P3781" s="35"/>
      <c r="Q3781" s="33"/>
      <c r="R3781" s="34"/>
    </row>
    <row r="3782" spans="1:18" ht="15.75" customHeight="1">
      <c r="A3782" s="22"/>
      <c r="B3782" s="27" t="s">
        <v>21</v>
      </c>
      <c r="C3782" s="27">
        <v>1185732</v>
      </c>
      <c r="D3782" s="28">
        <v>44366</v>
      </c>
      <c r="E3782" s="27" t="s">
        <v>22</v>
      </c>
      <c r="F3782" s="27" t="s">
        <v>134</v>
      </c>
      <c r="G3782" s="27" t="s">
        <v>135</v>
      </c>
      <c r="H3782" s="27" t="s">
        <v>26</v>
      </c>
      <c r="I3782" s="29">
        <v>0.55000000000000004</v>
      </c>
      <c r="J3782" s="30">
        <v>3500</v>
      </c>
      <c r="K3782" s="31">
        <f t="shared" si="28"/>
        <v>1925.0000000000002</v>
      </c>
      <c r="L3782" s="31">
        <f t="shared" si="29"/>
        <v>577.5</v>
      </c>
      <c r="M3782" s="32">
        <v>0.3</v>
      </c>
      <c r="O3782" s="37"/>
      <c r="P3782" s="35"/>
      <c r="Q3782" s="33"/>
      <c r="R3782" s="34"/>
    </row>
    <row r="3783" spans="1:18" ht="15.75" customHeight="1">
      <c r="A3783" s="22"/>
      <c r="B3783" s="27" t="s">
        <v>21</v>
      </c>
      <c r="C3783" s="27">
        <v>1185732</v>
      </c>
      <c r="D3783" s="28">
        <v>44366</v>
      </c>
      <c r="E3783" s="27" t="s">
        <v>22</v>
      </c>
      <c r="F3783" s="27" t="s">
        <v>134</v>
      </c>
      <c r="G3783" s="27" t="s">
        <v>135</v>
      </c>
      <c r="H3783" s="27" t="s">
        <v>27</v>
      </c>
      <c r="I3783" s="29">
        <v>0.55000000000000004</v>
      </c>
      <c r="J3783" s="30">
        <v>3250</v>
      </c>
      <c r="K3783" s="31">
        <f t="shared" si="28"/>
        <v>1787.5000000000002</v>
      </c>
      <c r="L3783" s="31">
        <f t="shared" si="29"/>
        <v>536.25</v>
      </c>
      <c r="M3783" s="32">
        <v>0.3</v>
      </c>
      <c r="O3783" s="37"/>
      <c r="P3783" s="35"/>
      <c r="Q3783" s="33"/>
      <c r="R3783" s="34"/>
    </row>
    <row r="3784" spans="1:18" ht="15.75" customHeight="1">
      <c r="A3784" s="22"/>
      <c r="B3784" s="27" t="s">
        <v>21</v>
      </c>
      <c r="C3784" s="27">
        <v>1185732</v>
      </c>
      <c r="D3784" s="28">
        <v>44366</v>
      </c>
      <c r="E3784" s="27" t="s">
        <v>22</v>
      </c>
      <c r="F3784" s="27" t="s">
        <v>134</v>
      </c>
      <c r="G3784" s="27" t="s">
        <v>135</v>
      </c>
      <c r="H3784" s="27" t="s">
        <v>28</v>
      </c>
      <c r="I3784" s="29">
        <v>0.65</v>
      </c>
      <c r="J3784" s="30">
        <v>3250</v>
      </c>
      <c r="K3784" s="31">
        <f t="shared" si="28"/>
        <v>2112.5</v>
      </c>
      <c r="L3784" s="31">
        <f t="shared" si="29"/>
        <v>633.75</v>
      </c>
      <c r="M3784" s="32">
        <v>0.3</v>
      </c>
      <c r="O3784" s="37"/>
      <c r="P3784" s="35"/>
      <c r="Q3784" s="33"/>
      <c r="R3784" s="34"/>
    </row>
    <row r="3785" spans="1:18" ht="15.75" customHeight="1">
      <c r="A3785" s="22"/>
      <c r="B3785" s="27" t="s">
        <v>21</v>
      </c>
      <c r="C3785" s="27">
        <v>1185732</v>
      </c>
      <c r="D3785" s="28">
        <v>44366</v>
      </c>
      <c r="E3785" s="27" t="s">
        <v>22</v>
      </c>
      <c r="F3785" s="27" t="s">
        <v>134</v>
      </c>
      <c r="G3785" s="27" t="s">
        <v>135</v>
      </c>
      <c r="H3785" s="27" t="s">
        <v>29</v>
      </c>
      <c r="I3785" s="29">
        <v>0.70000000000000007</v>
      </c>
      <c r="J3785" s="30">
        <v>4750</v>
      </c>
      <c r="K3785" s="31">
        <f t="shared" si="28"/>
        <v>3325.0000000000005</v>
      </c>
      <c r="L3785" s="31">
        <f t="shared" si="29"/>
        <v>1163.75</v>
      </c>
      <c r="M3785" s="32">
        <v>0.35</v>
      </c>
      <c r="O3785" s="37"/>
      <c r="P3785" s="35"/>
      <c r="Q3785" s="33"/>
      <c r="R3785" s="34"/>
    </row>
    <row r="3786" spans="1:18" ht="15.75" customHeight="1">
      <c r="A3786" s="22"/>
      <c r="B3786" s="27" t="s">
        <v>21</v>
      </c>
      <c r="C3786" s="27">
        <v>1185732</v>
      </c>
      <c r="D3786" s="28">
        <v>44394</v>
      </c>
      <c r="E3786" s="27" t="s">
        <v>22</v>
      </c>
      <c r="F3786" s="27" t="s">
        <v>134</v>
      </c>
      <c r="G3786" s="27" t="s">
        <v>135</v>
      </c>
      <c r="H3786" s="27" t="s">
        <v>24</v>
      </c>
      <c r="I3786" s="29">
        <v>0.65</v>
      </c>
      <c r="J3786" s="30">
        <v>7000</v>
      </c>
      <c r="K3786" s="31">
        <f t="shared" si="28"/>
        <v>4550</v>
      </c>
      <c r="L3786" s="31">
        <f t="shared" si="29"/>
        <v>1820</v>
      </c>
      <c r="M3786" s="32">
        <v>0.4</v>
      </c>
      <c r="O3786" s="37"/>
      <c r="P3786" s="35"/>
      <c r="Q3786" s="33"/>
      <c r="R3786" s="34"/>
    </row>
    <row r="3787" spans="1:18" ht="15.75" customHeight="1">
      <c r="A3787" s="22"/>
      <c r="B3787" s="27" t="s">
        <v>21</v>
      </c>
      <c r="C3787" s="27">
        <v>1185732</v>
      </c>
      <c r="D3787" s="28">
        <v>44394</v>
      </c>
      <c r="E3787" s="27" t="s">
        <v>22</v>
      </c>
      <c r="F3787" s="27" t="s">
        <v>134</v>
      </c>
      <c r="G3787" s="27" t="s">
        <v>135</v>
      </c>
      <c r="H3787" s="27" t="s">
        <v>25</v>
      </c>
      <c r="I3787" s="29">
        <v>0.60000000000000009</v>
      </c>
      <c r="J3787" s="30">
        <v>4500</v>
      </c>
      <c r="K3787" s="31">
        <f t="shared" si="28"/>
        <v>2700.0000000000005</v>
      </c>
      <c r="L3787" s="31">
        <f t="shared" si="29"/>
        <v>1080.0000000000002</v>
      </c>
      <c r="M3787" s="32">
        <v>0.4</v>
      </c>
      <c r="O3787" s="37"/>
      <c r="P3787" s="35"/>
      <c r="Q3787" s="33"/>
      <c r="R3787" s="34"/>
    </row>
    <row r="3788" spans="1:18" ht="15.75" customHeight="1">
      <c r="A3788" s="22"/>
      <c r="B3788" s="27" t="s">
        <v>21</v>
      </c>
      <c r="C3788" s="27">
        <v>1185732</v>
      </c>
      <c r="D3788" s="28">
        <v>44394</v>
      </c>
      <c r="E3788" s="27" t="s">
        <v>22</v>
      </c>
      <c r="F3788" s="27" t="s">
        <v>134</v>
      </c>
      <c r="G3788" s="27" t="s">
        <v>135</v>
      </c>
      <c r="H3788" s="27" t="s">
        <v>26</v>
      </c>
      <c r="I3788" s="29">
        <v>0.55000000000000004</v>
      </c>
      <c r="J3788" s="30">
        <v>3750</v>
      </c>
      <c r="K3788" s="31">
        <f t="shared" si="28"/>
        <v>2062.5</v>
      </c>
      <c r="L3788" s="31">
        <f t="shared" si="29"/>
        <v>618.75</v>
      </c>
      <c r="M3788" s="32">
        <v>0.3</v>
      </c>
      <c r="O3788" s="37"/>
      <c r="P3788" s="35"/>
      <c r="Q3788" s="33"/>
      <c r="R3788" s="34"/>
    </row>
    <row r="3789" spans="1:18" ht="15.75" customHeight="1">
      <c r="A3789" s="22"/>
      <c r="B3789" s="27" t="s">
        <v>21</v>
      </c>
      <c r="C3789" s="27">
        <v>1185732</v>
      </c>
      <c r="D3789" s="28">
        <v>44394</v>
      </c>
      <c r="E3789" s="27" t="s">
        <v>22</v>
      </c>
      <c r="F3789" s="27" t="s">
        <v>134</v>
      </c>
      <c r="G3789" s="27" t="s">
        <v>135</v>
      </c>
      <c r="H3789" s="27" t="s">
        <v>27</v>
      </c>
      <c r="I3789" s="29">
        <v>0.55000000000000004</v>
      </c>
      <c r="J3789" s="30">
        <v>3250</v>
      </c>
      <c r="K3789" s="31">
        <f t="shared" si="28"/>
        <v>1787.5000000000002</v>
      </c>
      <c r="L3789" s="31">
        <f t="shared" si="29"/>
        <v>536.25</v>
      </c>
      <c r="M3789" s="32">
        <v>0.3</v>
      </c>
      <c r="O3789" s="37"/>
      <c r="P3789" s="35"/>
      <c r="Q3789" s="33"/>
      <c r="R3789" s="34"/>
    </row>
    <row r="3790" spans="1:18" ht="15.75" customHeight="1">
      <c r="A3790" s="22"/>
      <c r="B3790" s="27" t="s">
        <v>21</v>
      </c>
      <c r="C3790" s="27">
        <v>1185732</v>
      </c>
      <c r="D3790" s="28">
        <v>44394</v>
      </c>
      <c r="E3790" s="27" t="s">
        <v>22</v>
      </c>
      <c r="F3790" s="27" t="s">
        <v>134</v>
      </c>
      <c r="G3790" s="27" t="s">
        <v>135</v>
      </c>
      <c r="H3790" s="27" t="s">
        <v>28</v>
      </c>
      <c r="I3790" s="29">
        <v>0.65</v>
      </c>
      <c r="J3790" s="30">
        <v>3500</v>
      </c>
      <c r="K3790" s="31">
        <f t="shared" si="28"/>
        <v>2275</v>
      </c>
      <c r="L3790" s="31">
        <f t="shared" si="29"/>
        <v>682.5</v>
      </c>
      <c r="M3790" s="32">
        <v>0.3</v>
      </c>
      <c r="O3790" s="37"/>
      <c r="P3790" s="35"/>
      <c r="Q3790" s="33"/>
      <c r="R3790" s="34"/>
    </row>
    <row r="3791" spans="1:18" ht="15.75" customHeight="1">
      <c r="A3791" s="22"/>
      <c r="B3791" s="27" t="s">
        <v>21</v>
      </c>
      <c r="C3791" s="27">
        <v>1185732</v>
      </c>
      <c r="D3791" s="28">
        <v>44394</v>
      </c>
      <c r="E3791" s="27" t="s">
        <v>22</v>
      </c>
      <c r="F3791" s="27" t="s">
        <v>134</v>
      </c>
      <c r="G3791" s="27" t="s">
        <v>135</v>
      </c>
      <c r="H3791" s="27" t="s">
        <v>29</v>
      </c>
      <c r="I3791" s="29">
        <v>0.70000000000000007</v>
      </c>
      <c r="J3791" s="30">
        <v>5250</v>
      </c>
      <c r="K3791" s="31">
        <f t="shared" si="28"/>
        <v>3675.0000000000005</v>
      </c>
      <c r="L3791" s="31">
        <f t="shared" si="29"/>
        <v>1286.25</v>
      </c>
      <c r="M3791" s="32">
        <v>0.35</v>
      </c>
      <c r="O3791" s="37"/>
      <c r="P3791" s="35"/>
      <c r="Q3791" s="33"/>
      <c r="R3791" s="34"/>
    </row>
    <row r="3792" spans="1:18" ht="15.75" customHeight="1">
      <c r="A3792" s="22"/>
      <c r="B3792" s="27" t="s">
        <v>21</v>
      </c>
      <c r="C3792" s="27">
        <v>1185732</v>
      </c>
      <c r="D3792" s="28">
        <v>44426</v>
      </c>
      <c r="E3792" s="27" t="s">
        <v>22</v>
      </c>
      <c r="F3792" s="27" t="s">
        <v>134</v>
      </c>
      <c r="G3792" s="27" t="s">
        <v>135</v>
      </c>
      <c r="H3792" s="27" t="s">
        <v>24</v>
      </c>
      <c r="I3792" s="29">
        <v>0.65</v>
      </c>
      <c r="J3792" s="30">
        <v>6750</v>
      </c>
      <c r="K3792" s="31">
        <f t="shared" si="28"/>
        <v>4387.5</v>
      </c>
      <c r="L3792" s="31">
        <f t="shared" si="29"/>
        <v>1755</v>
      </c>
      <c r="M3792" s="32">
        <v>0.4</v>
      </c>
      <c r="O3792" s="37"/>
      <c r="P3792" s="35"/>
      <c r="Q3792" s="33"/>
      <c r="R3792" s="34"/>
    </row>
    <row r="3793" spans="1:18" ht="15.75" customHeight="1">
      <c r="A3793" s="22"/>
      <c r="B3793" s="27" t="s">
        <v>21</v>
      </c>
      <c r="C3793" s="27">
        <v>1185732</v>
      </c>
      <c r="D3793" s="28">
        <v>44426</v>
      </c>
      <c r="E3793" s="27" t="s">
        <v>22</v>
      </c>
      <c r="F3793" s="27" t="s">
        <v>134</v>
      </c>
      <c r="G3793" s="27" t="s">
        <v>135</v>
      </c>
      <c r="H3793" s="27" t="s">
        <v>25</v>
      </c>
      <c r="I3793" s="29">
        <v>0.60000000000000009</v>
      </c>
      <c r="J3793" s="30">
        <v>4500</v>
      </c>
      <c r="K3793" s="31">
        <f t="shared" si="28"/>
        <v>2700.0000000000005</v>
      </c>
      <c r="L3793" s="31">
        <f t="shared" si="29"/>
        <v>1080.0000000000002</v>
      </c>
      <c r="M3793" s="32">
        <v>0.4</v>
      </c>
      <c r="O3793" s="37"/>
      <c r="P3793" s="35"/>
      <c r="Q3793" s="33"/>
      <c r="R3793" s="34"/>
    </row>
    <row r="3794" spans="1:18" ht="15.75" customHeight="1">
      <c r="A3794" s="22"/>
      <c r="B3794" s="27" t="s">
        <v>21</v>
      </c>
      <c r="C3794" s="27">
        <v>1185732</v>
      </c>
      <c r="D3794" s="28">
        <v>44426</v>
      </c>
      <c r="E3794" s="27" t="s">
        <v>22</v>
      </c>
      <c r="F3794" s="27" t="s">
        <v>134</v>
      </c>
      <c r="G3794" s="27" t="s">
        <v>135</v>
      </c>
      <c r="H3794" s="27" t="s">
        <v>26</v>
      </c>
      <c r="I3794" s="29">
        <v>0.55000000000000004</v>
      </c>
      <c r="J3794" s="30">
        <v>3750</v>
      </c>
      <c r="K3794" s="31">
        <f t="shared" si="28"/>
        <v>2062.5</v>
      </c>
      <c r="L3794" s="31">
        <f t="shared" si="29"/>
        <v>618.75</v>
      </c>
      <c r="M3794" s="32">
        <v>0.3</v>
      </c>
      <c r="O3794" s="37"/>
      <c r="P3794" s="35"/>
      <c r="Q3794" s="33"/>
      <c r="R3794" s="34"/>
    </row>
    <row r="3795" spans="1:18" ht="15.75" customHeight="1">
      <c r="A3795" s="22"/>
      <c r="B3795" s="27" t="s">
        <v>21</v>
      </c>
      <c r="C3795" s="27">
        <v>1185732</v>
      </c>
      <c r="D3795" s="28">
        <v>44426</v>
      </c>
      <c r="E3795" s="27" t="s">
        <v>22</v>
      </c>
      <c r="F3795" s="27" t="s">
        <v>134</v>
      </c>
      <c r="G3795" s="27" t="s">
        <v>135</v>
      </c>
      <c r="H3795" s="27" t="s">
        <v>27</v>
      </c>
      <c r="I3795" s="29">
        <v>0.55000000000000004</v>
      </c>
      <c r="J3795" s="30">
        <v>2750</v>
      </c>
      <c r="K3795" s="31">
        <f t="shared" si="28"/>
        <v>1512.5000000000002</v>
      </c>
      <c r="L3795" s="31">
        <f t="shared" si="29"/>
        <v>453.75000000000006</v>
      </c>
      <c r="M3795" s="32">
        <v>0.3</v>
      </c>
      <c r="O3795" s="37"/>
      <c r="P3795" s="35"/>
      <c r="Q3795" s="33"/>
      <c r="R3795" s="34"/>
    </row>
    <row r="3796" spans="1:18" ht="15.75" customHeight="1">
      <c r="A3796" s="22"/>
      <c r="B3796" s="27" t="s">
        <v>21</v>
      </c>
      <c r="C3796" s="27">
        <v>1185732</v>
      </c>
      <c r="D3796" s="28">
        <v>44426</v>
      </c>
      <c r="E3796" s="27" t="s">
        <v>22</v>
      </c>
      <c r="F3796" s="27" t="s">
        <v>134</v>
      </c>
      <c r="G3796" s="27" t="s">
        <v>135</v>
      </c>
      <c r="H3796" s="27" t="s">
        <v>28</v>
      </c>
      <c r="I3796" s="29">
        <v>0.65</v>
      </c>
      <c r="J3796" s="30">
        <v>2500</v>
      </c>
      <c r="K3796" s="31">
        <f t="shared" si="28"/>
        <v>1625</v>
      </c>
      <c r="L3796" s="31">
        <f t="shared" si="29"/>
        <v>487.5</v>
      </c>
      <c r="M3796" s="32">
        <v>0.3</v>
      </c>
      <c r="O3796" s="37"/>
      <c r="P3796" s="35"/>
      <c r="Q3796" s="33"/>
      <c r="R3796" s="34"/>
    </row>
    <row r="3797" spans="1:18" ht="15.75" customHeight="1">
      <c r="A3797" s="22"/>
      <c r="B3797" s="27" t="s">
        <v>21</v>
      </c>
      <c r="C3797" s="27">
        <v>1185732</v>
      </c>
      <c r="D3797" s="28">
        <v>44426</v>
      </c>
      <c r="E3797" s="27" t="s">
        <v>22</v>
      </c>
      <c r="F3797" s="27" t="s">
        <v>134</v>
      </c>
      <c r="G3797" s="27" t="s">
        <v>135</v>
      </c>
      <c r="H3797" s="27" t="s">
        <v>29</v>
      </c>
      <c r="I3797" s="29">
        <v>0.70000000000000007</v>
      </c>
      <c r="J3797" s="30">
        <v>4250</v>
      </c>
      <c r="K3797" s="31">
        <f t="shared" si="28"/>
        <v>2975.0000000000005</v>
      </c>
      <c r="L3797" s="31">
        <f t="shared" si="29"/>
        <v>1041.25</v>
      </c>
      <c r="M3797" s="32">
        <v>0.35</v>
      </c>
      <c r="O3797" s="37"/>
      <c r="P3797" s="35"/>
      <c r="Q3797" s="33"/>
      <c r="R3797" s="34"/>
    </row>
    <row r="3798" spans="1:18" ht="15.75" customHeight="1">
      <c r="A3798" s="22"/>
      <c r="B3798" s="27" t="s">
        <v>21</v>
      </c>
      <c r="C3798" s="27">
        <v>1185732</v>
      </c>
      <c r="D3798" s="28">
        <v>44456</v>
      </c>
      <c r="E3798" s="27" t="s">
        <v>22</v>
      </c>
      <c r="F3798" s="27" t="s">
        <v>134</v>
      </c>
      <c r="G3798" s="27" t="s">
        <v>135</v>
      </c>
      <c r="H3798" s="27" t="s">
        <v>24</v>
      </c>
      <c r="I3798" s="29">
        <v>0.65</v>
      </c>
      <c r="J3798" s="30">
        <v>5500</v>
      </c>
      <c r="K3798" s="31">
        <f t="shared" si="28"/>
        <v>3575</v>
      </c>
      <c r="L3798" s="31">
        <f t="shared" si="29"/>
        <v>1430</v>
      </c>
      <c r="M3798" s="32">
        <v>0.4</v>
      </c>
      <c r="O3798" s="37"/>
      <c r="P3798" s="35"/>
      <c r="Q3798" s="33"/>
      <c r="R3798" s="34"/>
    </row>
    <row r="3799" spans="1:18" ht="15.75" customHeight="1">
      <c r="A3799" s="22"/>
      <c r="B3799" s="27" t="s">
        <v>21</v>
      </c>
      <c r="C3799" s="27">
        <v>1185732</v>
      </c>
      <c r="D3799" s="28">
        <v>44456</v>
      </c>
      <c r="E3799" s="27" t="s">
        <v>22</v>
      </c>
      <c r="F3799" s="27" t="s">
        <v>134</v>
      </c>
      <c r="G3799" s="27" t="s">
        <v>135</v>
      </c>
      <c r="H3799" s="27" t="s">
        <v>25</v>
      </c>
      <c r="I3799" s="29">
        <v>0.60000000000000009</v>
      </c>
      <c r="J3799" s="30">
        <v>3500</v>
      </c>
      <c r="K3799" s="31">
        <f t="shared" si="28"/>
        <v>2100.0000000000005</v>
      </c>
      <c r="L3799" s="31">
        <f t="shared" si="29"/>
        <v>840.00000000000023</v>
      </c>
      <c r="M3799" s="32">
        <v>0.4</v>
      </c>
      <c r="O3799" s="37"/>
      <c r="P3799" s="35"/>
      <c r="Q3799" s="33"/>
      <c r="R3799" s="34"/>
    </row>
    <row r="3800" spans="1:18" ht="15.75" customHeight="1">
      <c r="A3800" s="22"/>
      <c r="B3800" s="27" t="s">
        <v>21</v>
      </c>
      <c r="C3800" s="27">
        <v>1185732</v>
      </c>
      <c r="D3800" s="28">
        <v>44456</v>
      </c>
      <c r="E3800" s="27" t="s">
        <v>22</v>
      </c>
      <c r="F3800" s="27" t="s">
        <v>134</v>
      </c>
      <c r="G3800" s="27" t="s">
        <v>135</v>
      </c>
      <c r="H3800" s="27" t="s">
        <v>26</v>
      </c>
      <c r="I3800" s="29">
        <v>0.55000000000000004</v>
      </c>
      <c r="J3800" s="30">
        <v>2500</v>
      </c>
      <c r="K3800" s="31">
        <f t="shared" si="28"/>
        <v>1375</v>
      </c>
      <c r="L3800" s="31">
        <f t="shared" si="29"/>
        <v>412.5</v>
      </c>
      <c r="M3800" s="32">
        <v>0.3</v>
      </c>
      <c r="O3800" s="37"/>
      <c r="P3800" s="35"/>
      <c r="Q3800" s="33"/>
      <c r="R3800" s="34"/>
    </row>
    <row r="3801" spans="1:18" ht="15.75" customHeight="1">
      <c r="A3801" s="22"/>
      <c r="B3801" s="27" t="s">
        <v>21</v>
      </c>
      <c r="C3801" s="27">
        <v>1185732</v>
      </c>
      <c r="D3801" s="28">
        <v>44456</v>
      </c>
      <c r="E3801" s="27" t="s">
        <v>22</v>
      </c>
      <c r="F3801" s="27" t="s">
        <v>134</v>
      </c>
      <c r="G3801" s="27" t="s">
        <v>135</v>
      </c>
      <c r="H3801" s="27" t="s">
        <v>27</v>
      </c>
      <c r="I3801" s="29">
        <v>0.55000000000000004</v>
      </c>
      <c r="J3801" s="30">
        <v>2250</v>
      </c>
      <c r="K3801" s="31">
        <f t="shared" si="28"/>
        <v>1237.5</v>
      </c>
      <c r="L3801" s="31">
        <f t="shared" si="29"/>
        <v>371.25</v>
      </c>
      <c r="M3801" s="32">
        <v>0.3</v>
      </c>
      <c r="O3801" s="37"/>
      <c r="P3801" s="35"/>
      <c r="Q3801" s="33"/>
      <c r="R3801" s="34"/>
    </row>
    <row r="3802" spans="1:18" ht="15.75" customHeight="1">
      <c r="A3802" s="22"/>
      <c r="B3802" s="27" t="s">
        <v>21</v>
      </c>
      <c r="C3802" s="27">
        <v>1185732</v>
      </c>
      <c r="D3802" s="28">
        <v>44456</v>
      </c>
      <c r="E3802" s="27" t="s">
        <v>22</v>
      </c>
      <c r="F3802" s="27" t="s">
        <v>134</v>
      </c>
      <c r="G3802" s="27" t="s">
        <v>135</v>
      </c>
      <c r="H3802" s="27" t="s">
        <v>28</v>
      </c>
      <c r="I3802" s="29">
        <v>0.65</v>
      </c>
      <c r="J3802" s="30">
        <v>2250</v>
      </c>
      <c r="K3802" s="31">
        <f t="shared" si="28"/>
        <v>1462.5</v>
      </c>
      <c r="L3802" s="31">
        <f t="shared" si="29"/>
        <v>438.75</v>
      </c>
      <c r="M3802" s="32">
        <v>0.3</v>
      </c>
      <c r="O3802" s="37"/>
      <c r="P3802" s="35"/>
      <c r="Q3802" s="33"/>
      <c r="R3802" s="34"/>
    </row>
    <row r="3803" spans="1:18" ht="15.75" customHeight="1">
      <c r="A3803" s="22"/>
      <c r="B3803" s="27" t="s">
        <v>21</v>
      </c>
      <c r="C3803" s="27">
        <v>1185732</v>
      </c>
      <c r="D3803" s="28">
        <v>44456</v>
      </c>
      <c r="E3803" s="27" t="s">
        <v>22</v>
      </c>
      <c r="F3803" s="27" t="s">
        <v>134</v>
      </c>
      <c r="G3803" s="27" t="s">
        <v>135</v>
      </c>
      <c r="H3803" s="27" t="s">
        <v>29</v>
      </c>
      <c r="I3803" s="29">
        <v>0.70000000000000007</v>
      </c>
      <c r="J3803" s="30">
        <v>3250</v>
      </c>
      <c r="K3803" s="31">
        <f t="shared" si="28"/>
        <v>2275</v>
      </c>
      <c r="L3803" s="31">
        <f t="shared" si="29"/>
        <v>796.25</v>
      </c>
      <c r="M3803" s="32">
        <v>0.35</v>
      </c>
      <c r="O3803" s="37"/>
      <c r="P3803" s="35"/>
      <c r="Q3803" s="33"/>
      <c r="R3803" s="34"/>
    </row>
    <row r="3804" spans="1:18" ht="15.75" customHeight="1">
      <c r="A3804" s="22"/>
      <c r="B3804" s="27" t="s">
        <v>21</v>
      </c>
      <c r="C3804" s="27">
        <v>1185732</v>
      </c>
      <c r="D3804" s="28">
        <v>44488</v>
      </c>
      <c r="E3804" s="27" t="s">
        <v>22</v>
      </c>
      <c r="F3804" s="27" t="s">
        <v>134</v>
      </c>
      <c r="G3804" s="27" t="s">
        <v>135</v>
      </c>
      <c r="H3804" s="27" t="s">
        <v>24</v>
      </c>
      <c r="I3804" s="29">
        <v>0.70000000000000007</v>
      </c>
      <c r="J3804" s="30">
        <v>4750</v>
      </c>
      <c r="K3804" s="31">
        <f t="shared" si="28"/>
        <v>3325.0000000000005</v>
      </c>
      <c r="L3804" s="31">
        <f t="shared" si="29"/>
        <v>1330.0000000000002</v>
      </c>
      <c r="M3804" s="32">
        <v>0.4</v>
      </c>
      <c r="O3804" s="37"/>
      <c r="P3804" s="35"/>
      <c r="Q3804" s="33"/>
      <c r="R3804" s="34"/>
    </row>
    <row r="3805" spans="1:18" ht="15.75" customHeight="1">
      <c r="A3805" s="22"/>
      <c r="B3805" s="27" t="s">
        <v>21</v>
      </c>
      <c r="C3805" s="27">
        <v>1185732</v>
      </c>
      <c r="D3805" s="28">
        <v>44488</v>
      </c>
      <c r="E3805" s="27" t="s">
        <v>22</v>
      </c>
      <c r="F3805" s="27" t="s">
        <v>134</v>
      </c>
      <c r="G3805" s="27" t="s">
        <v>135</v>
      </c>
      <c r="H3805" s="27" t="s">
        <v>25</v>
      </c>
      <c r="I3805" s="29">
        <v>0.65000000000000013</v>
      </c>
      <c r="J3805" s="30">
        <v>3000</v>
      </c>
      <c r="K3805" s="31">
        <f t="shared" si="28"/>
        <v>1950.0000000000005</v>
      </c>
      <c r="L3805" s="31">
        <f t="shared" si="29"/>
        <v>780.00000000000023</v>
      </c>
      <c r="M3805" s="32">
        <v>0.4</v>
      </c>
      <c r="O3805" s="37"/>
      <c r="P3805" s="35"/>
      <c r="Q3805" s="33"/>
      <c r="R3805" s="34"/>
    </row>
    <row r="3806" spans="1:18" ht="15.75" customHeight="1">
      <c r="A3806" s="22"/>
      <c r="B3806" s="27" t="s">
        <v>21</v>
      </c>
      <c r="C3806" s="27">
        <v>1185732</v>
      </c>
      <c r="D3806" s="28">
        <v>44488</v>
      </c>
      <c r="E3806" s="27" t="s">
        <v>22</v>
      </c>
      <c r="F3806" s="27" t="s">
        <v>134</v>
      </c>
      <c r="G3806" s="27" t="s">
        <v>135</v>
      </c>
      <c r="H3806" s="27" t="s">
        <v>26</v>
      </c>
      <c r="I3806" s="29">
        <v>0.65000000000000013</v>
      </c>
      <c r="J3806" s="30">
        <v>2000</v>
      </c>
      <c r="K3806" s="31">
        <f t="shared" si="28"/>
        <v>1300.0000000000002</v>
      </c>
      <c r="L3806" s="31">
        <f t="shared" si="29"/>
        <v>390.00000000000006</v>
      </c>
      <c r="M3806" s="32">
        <v>0.3</v>
      </c>
      <c r="O3806" s="37"/>
      <c r="P3806" s="35"/>
      <c r="Q3806" s="33"/>
      <c r="R3806" s="34"/>
    </row>
    <row r="3807" spans="1:18" ht="15.75" customHeight="1">
      <c r="A3807" s="22"/>
      <c r="B3807" s="27" t="s">
        <v>21</v>
      </c>
      <c r="C3807" s="27">
        <v>1185732</v>
      </c>
      <c r="D3807" s="28">
        <v>44488</v>
      </c>
      <c r="E3807" s="27" t="s">
        <v>22</v>
      </c>
      <c r="F3807" s="27" t="s">
        <v>134</v>
      </c>
      <c r="G3807" s="27" t="s">
        <v>135</v>
      </c>
      <c r="H3807" s="27" t="s">
        <v>27</v>
      </c>
      <c r="I3807" s="29">
        <v>0.65000000000000013</v>
      </c>
      <c r="J3807" s="30">
        <v>1750</v>
      </c>
      <c r="K3807" s="31">
        <f t="shared" si="28"/>
        <v>1137.5000000000002</v>
      </c>
      <c r="L3807" s="31">
        <f t="shared" si="29"/>
        <v>341.25000000000006</v>
      </c>
      <c r="M3807" s="32">
        <v>0.3</v>
      </c>
      <c r="O3807" s="37"/>
      <c r="P3807" s="35"/>
      <c r="Q3807" s="33"/>
      <c r="R3807" s="34"/>
    </row>
    <row r="3808" spans="1:18" ht="15.75" customHeight="1">
      <c r="A3808" s="22"/>
      <c r="B3808" s="27" t="s">
        <v>21</v>
      </c>
      <c r="C3808" s="27">
        <v>1185732</v>
      </c>
      <c r="D3808" s="28">
        <v>44488</v>
      </c>
      <c r="E3808" s="27" t="s">
        <v>22</v>
      </c>
      <c r="F3808" s="27" t="s">
        <v>134</v>
      </c>
      <c r="G3808" s="27" t="s">
        <v>135</v>
      </c>
      <c r="H3808" s="27" t="s">
        <v>28</v>
      </c>
      <c r="I3808" s="29">
        <v>0.75000000000000011</v>
      </c>
      <c r="J3808" s="30">
        <v>1750</v>
      </c>
      <c r="K3808" s="31">
        <f t="shared" si="28"/>
        <v>1312.5000000000002</v>
      </c>
      <c r="L3808" s="31">
        <f t="shared" si="29"/>
        <v>393.75000000000006</v>
      </c>
      <c r="M3808" s="32">
        <v>0.3</v>
      </c>
      <c r="O3808" s="37"/>
      <c r="P3808" s="35"/>
      <c r="Q3808" s="33"/>
      <c r="R3808" s="34"/>
    </row>
    <row r="3809" spans="1:18" ht="15.75" customHeight="1">
      <c r="A3809" s="22"/>
      <c r="B3809" s="27" t="s">
        <v>21</v>
      </c>
      <c r="C3809" s="27">
        <v>1185732</v>
      </c>
      <c r="D3809" s="28">
        <v>44488</v>
      </c>
      <c r="E3809" s="27" t="s">
        <v>22</v>
      </c>
      <c r="F3809" s="27" t="s">
        <v>134</v>
      </c>
      <c r="G3809" s="27" t="s">
        <v>135</v>
      </c>
      <c r="H3809" s="27" t="s">
        <v>29</v>
      </c>
      <c r="I3809" s="29">
        <v>0.8</v>
      </c>
      <c r="J3809" s="30">
        <v>3000</v>
      </c>
      <c r="K3809" s="31">
        <f t="shared" si="28"/>
        <v>2400</v>
      </c>
      <c r="L3809" s="31">
        <f t="shared" si="29"/>
        <v>840</v>
      </c>
      <c r="M3809" s="32">
        <v>0.35</v>
      </c>
      <c r="O3809" s="37"/>
      <c r="P3809" s="35"/>
      <c r="Q3809" s="33"/>
      <c r="R3809" s="34"/>
    </row>
    <row r="3810" spans="1:18" ht="15.75" customHeight="1">
      <c r="A3810" s="22"/>
      <c r="B3810" s="27" t="s">
        <v>21</v>
      </c>
      <c r="C3810" s="27">
        <v>1185732</v>
      </c>
      <c r="D3810" s="28">
        <v>44518</v>
      </c>
      <c r="E3810" s="27" t="s">
        <v>22</v>
      </c>
      <c r="F3810" s="27" t="s">
        <v>134</v>
      </c>
      <c r="G3810" s="27" t="s">
        <v>135</v>
      </c>
      <c r="H3810" s="27" t="s">
        <v>24</v>
      </c>
      <c r="I3810" s="29">
        <v>0.75000000000000011</v>
      </c>
      <c r="J3810" s="30">
        <v>4500</v>
      </c>
      <c r="K3810" s="31">
        <f t="shared" si="28"/>
        <v>3375.0000000000005</v>
      </c>
      <c r="L3810" s="31">
        <f t="shared" si="29"/>
        <v>1350.0000000000002</v>
      </c>
      <c r="M3810" s="32">
        <v>0.4</v>
      </c>
      <c r="O3810" s="37"/>
      <c r="P3810" s="35"/>
      <c r="Q3810" s="33"/>
      <c r="R3810" s="34"/>
    </row>
    <row r="3811" spans="1:18" ht="15.75" customHeight="1">
      <c r="A3811" s="22"/>
      <c r="B3811" s="27" t="s">
        <v>21</v>
      </c>
      <c r="C3811" s="27">
        <v>1185732</v>
      </c>
      <c r="D3811" s="28">
        <v>44518</v>
      </c>
      <c r="E3811" s="27" t="s">
        <v>22</v>
      </c>
      <c r="F3811" s="27" t="s">
        <v>134</v>
      </c>
      <c r="G3811" s="27" t="s">
        <v>135</v>
      </c>
      <c r="H3811" s="27" t="s">
        <v>25</v>
      </c>
      <c r="I3811" s="29">
        <v>0.65000000000000013</v>
      </c>
      <c r="J3811" s="30">
        <v>3250</v>
      </c>
      <c r="K3811" s="31">
        <f t="shared" si="28"/>
        <v>2112.5000000000005</v>
      </c>
      <c r="L3811" s="31">
        <f t="shared" si="29"/>
        <v>845.00000000000023</v>
      </c>
      <c r="M3811" s="32">
        <v>0.4</v>
      </c>
      <c r="O3811" s="37"/>
      <c r="P3811" s="35"/>
      <c r="Q3811" s="33"/>
      <c r="R3811" s="34"/>
    </row>
    <row r="3812" spans="1:18" ht="15.75" customHeight="1">
      <c r="A3812" s="22"/>
      <c r="B3812" s="27" t="s">
        <v>21</v>
      </c>
      <c r="C3812" s="27">
        <v>1185732</v>
      </c>
      <c r="D3812" s="28">
        <v>44518</v>
      </c>
      <c r="E3812" s="27" t="s">
        <v>22</v>
      </c>
      <c r="F3812" s="27" t="s">
        <v>134</v>
      </c>
      <c r="G3812" s="27" t="s">
        <v>135</v>
      </c>
      <c r="H3812" s="27" t="s">
        <v>26</v>
      </c>
      <c r="I3812" s="29">
        <v>0.65000000000000013</v>
      </c>
      <c r="J3812" s="30">
        <v>3450</v>
      </c>
      <c r="K3812" s="31">
        <f t="shared" si="28"/>
        <v>2242.5000000000005</v>
      </c>
      <c r="L3812" s="31">
        <f t="shared" si="29"/>
        <v>672.75000000000011</v>
      </c>
      <c r="M3812" s="32">
        <v>0.3</v>
      </c>
      <c r="O3812" s="37"/>
      <c r="P3812" s="35"/>
      <c r="Q3812" s="33"/>
      <c r="R3812" s="34"/>
    </row>
    <row r="3813" spans="1:18" ht="15.75" customHeight="1">
      <c r="A3813" s="22"/>
      <c r="B3813" s="27" t="s">
        <v>21</v>
      </c>
      <c r="C3813" s="27">
        <v>1185732</v>
      </c>
      <c r="D3813" s="28">
        <v>44518</v>
      </c>
      <c r="E3813" s="27" t="s">
        <v>22</v>
      </c>
      <c r="F3813" s="27" t="s">
        <v>134</v>
      </c>
      <c r="G3813" s="27" t="s">
        <v>135</v>
      </c>
      <c r="H3813" s="27" t="s">
        <v>27</v>
      </c>
      <c r="I3813" s="29">
        <v>0.65000000000000013</v>
      </c>
      <c r="J3813" s="30">
        <v>3250</v>
      </c>
      <c r="K3813" s="31">
        <f t="shared" si="28"/>
        <v>2112.5000000000005</v>
      </c>
      <c r="L3813" s="31">
        <f t="shared" si="29"/>
        <v>633.75000000000011</v>
      </c>
      <c r="M3813" s="32">
        <v>0.3</v>
      </c>
      <c r="O3813" s="37"/>
      <c r="P3813" s="35"/>
      <c r="Q3813" s="33"/>
      <c r="R3813" s="34"/>
    </row>
    <row r="3814" spans="1:18" ht="15.75" customHeight="1">
      <c r="A3814" s="22"/>
      <c r="B3814" s="27" t="s">
        <v>21</v>
      </c>
      <c r="C3814" s="27">
        <v>1185732</v>
      </c>
      <c r="D3814" s="28">
        <v>44518</v>
      </c>
      <c r="E3814" s="27" t="s">
        <v>22</v>
      </c>
      <c r="F3814" s="27" t="s">
        <v>134</v>
      </c>
      <c r="G3814" s="27" t="s">
        <v>135</v>
      </c>
      <c r="H3814" s="27" t="s">
        <v>28</v>
      </c>
      <c r="I3814" s="29">
        <v>0.75000000000000011</v>
      </c>
      <c r="J3814" s="30">
        <v>3000</v>
      </c>
      <c r="K3814" s="31">
        <f t="shared" si="28"/>
        <v>2250.0000000000005</v>
      </c>
      <c r="L3814" s="31">
        <f t="shared" si="29"/>
        <v>675.00000000000011</v>
      </c>
      <c r="M3814" s="32">
        <v>0.3</v>
      </c>
      <c r="O3814" s="37"/>
      <c r="P3814" s="35"/>
      <c r="Q3814" s="33"/>
      <c r="R3814" s="34"/>
    </row>
    <row r="3815" spans="1:18" ht="15.75" customHeight="1">
      <c r="A3815" s="22"/>
      <c r="B3815" s="27" t="s">
        <v>21</v>
      </c>
      <c r="C3815" s="27">
        <v>1185732</v>
      </c>
      <c r="D3815" s="28">
        <v>44518</v>
      </c>
      <c r="E3815" s="27" t="s">
        <v>22</v>
      </c>
      <c r="F3815" s="27" t="s">
        <v>134</v>
      </c>
      <c r="G3815" s="27" t="s">
        <v>135</v>
      </c>
      <c r="H3815" s="27" t="s">
        <v>29</v>
      </c>
      <c r="I3815" s="29">
        <v>0.8</v>
      </c>
      <c r="J3815" s="30">
        <v>4000</v>
      </c>
      <c r="K3815" s="31">
        <f t="shared" si="28"/>
        <v>3200</v>
      </c>
      <c r="L3815" s="31">
        <f t="shared" si="29"/>
        <v>1120</v>
      </c>
      <c r="M3815" s="32">
        <v>0.35</v>
      </c>
      <c r="O3815" s="37"/>
      <c r="P3815" s="35"/>
      <c r="Q3815" s="33"/>
      <c r="R3815" s="34"/>
    </row>
    <row r="3816" spans="1:18" ht="15.75" customHeight="1">
      <c r="A3816" s="22"/>
      <c r="B3816" s="27" t="s">
        <v>21</v>
      </c>
      <c r="C3816" s="27">
        <v>1185732</v>
      </c>
      <c r="D3816" s="28">
        <v>44547</v>
      </c>
      <c r="E3816" s="27" t="s">
        <v>22</v>
      </c>
      <c r="F3816" s="27" t="s">
        <v>134</v>
      </c>
      <c r="G3816" s="27" t="s">
        <v>135</v>
      </c>
      <c r="H3816" s="27" t="s">
        <v>24</v>
      </c>
      <c r="I3816" s="29">
        <v>0.75000000000000011</v>
      </c>
      <c r="J3816" s="30">
        <v>6250</v>
      </c>
      <c r="K3816" s="31">
        <f t="shared" si="28"/>
        <v>4687.5000000000009</v>
      </c>
      <c r="L3816" s="31">
        <f t="shared" si="29"/>
        <v>1875.0000000000005</v>
      </c>
      <c r="M3816" s="32">
        <v>0.4</v>
      </c>
      <c r="O3816" s="37"/>
      <c r="P3816" s="35"/>
      <c r="Q3816" s="33"/>
      <c r="R3816" s="34"/>
    </row>
    <row r="3817" spans="1:18" ht="15.75" customHeight="1">
      <c r="A3817" s="22"/>
      <c r="B3817" s="27" t="s">
        <v>21</v>
      </c>
      <c r="C3817" s="27">
        <v>1185732</v>
      </c>
      <c r="D3817" s="28">
        <v>44547</v>
      </c>
      <c r="E3817" s="27" t="s">
        <v>22</v>
      </c>
      <c r="F3817" s="27" t="s">
        <v>134</v>
      </c>
      <c r="G3817" s="27" t="s">
        <v>135</v>
      </c>
      <c r="H3817" s="27" t="s">
        <v>25</v>
      </c>
      <c r="I3817" s="29">
        <v>0.65000000000000013</v>
      </c>
      <c r="J3817" s="30">
        <v>4250</v>
      </c>
      <c r="K3817" s="31">
        <f t="shared" si="28"/>
        <v>2762.5000000000005</v>
      </c>
      <c r="L3817" s="31">
        <f t="shared" si="29"/>
        <v>1105.0000000000002</v>
      </c>
      <c r="M3817" s="32">
        <v>0.4</v>
      </c>
      <c r="O3817" s="37"/>
      <c r="P3817" s="35"/>
      <c r="Q3817" s="33"/>
      <c r="R3817" s="34"/>
    </row>
    <row r="3818" spans="1:18" ht="15.75" customHeight="1">
      <c r="A3818" s="22"/>
      <c r="B3818" s="27" t="s">
        <v>21</v>
      </c>
      <c r="C3818" s="27">
        <v>1185732</v>
      </c>
      <c r="D3818" s="28">
        <v>44547</v>
      </c>
      <c r="E3818" s="27" t="s">
        <v>22</v>
      </c>
      <c r="F3818" s="27" t="s">
        <v>134</v>
      </c>
      <c r="G3818" s="27" t="s">
        <v>135</v>
      </c>
      <c r="H3818" s="27" t="s">
        <v>26</v>
      </c>
      <c r="I3818" s="29">
        <v>0.65000000000000013</v>
      </c>
      <c r="J3818" s="30">
        <v>4000</v>
      </c>
      <c r="K3818" s="31">
        <f t="shared" si="28"/>
        <v>2600.0000000000005</v>
      </c>
      <c r="L3818" s="31">
        <f t="shared" si="29"/>
        <v>780.00000000000011</v>
      </c>
      <c r="M3818" s="32">
        <v>0.3</v>
      </c>
      <c r="O3818" s="37"/>
      <c r="P3818" s="35"/>
      <c r="Q3818" s="33"/>
      <c r="R3818" s="34"/>
    </row>
    <row r="3819" spans="1:18" ht="15.75" customHeight="1">
      <c r="A3819" s="22"/>
      <c r="B3819" s="27" t="s">
        <v>21</v>
      </c>
      <c r="C3819" s="27">
        <v>1185732</v>
      </c>
      <c r="D3819" s="28">
        <v>44547</v>
      </c>
      <c r="E3819" s="27" t="s">
        <v>22</v>
      </c>
      <c r="F3819" s="27" t="s">
        <v>134</v>
      </c>
      <c r="G3819" s="27" t="s">
        <v>135</v>
      </c>
      <c r="H3819" s="27" t="s">
        <v>27</v>
      </c>
      <c r="I3819" s="29">
        <v>0.65000000000000013</v>
      </c>
      <c r="J3819" s="30">
        <v>3500</v>
      </c>
      <c r="K3819" s="31">
        <f t="shared" si="28"/>
        <v>2275.0000000000005</v>
      </c>
      <c r="L3819" s="31">
        <f t="shared" si="29"/>
        <v>682.50000000000011</v>
      </c>
      <c r="M3819" s="32">
        <v>0.3</v>
      </c>
      <c r="O3819" s="37"/>
      <c r="P3819" s="35"/>
      <c r="Q3819" s="33"/>
      <c r="R3819" s="34"/>
    </row>
    <row r="3820" spans="1:18" ht="15.75" customHeight="1">
      <c r="A3820" s="22"/>
      <c r="B3820" s="27" t="s">
        <v>21</v>
      </c>
      <c r="C3820" s="27">
        <v>1185732</v>
      </c>
      <c r="D3820" s="28">
        <v>44547</v>
      </c>
      <c r="E3820" s="27" t="s">
        <v>22</v>
      </c>
      <c r="F3820" s="27" t="s">
        <v>134</v>
      </c>
      <c r="G3820" s="27" t="s">
        <v>135</v>
      </c>
      <c r="H3820" s="27" t="s">
        <v>28</v>
      </c>
      <c r="I3820" s="29">
        <v>0.75000000000000011</v>
      </c>
      <c r="J3820" s="30">
        <v>3500</v>
      </c>
      <c r="K3820" s="31">
        <f t="shared" si="28"/>
        <v>2625.0000000000005</v>
      </c>
      <c r="L3820" s="31">
        <f t="shared" si="29"/>
        <v>787.50000000000011</v>
      </c>
      <c r="M3820" s="32">
        <v>0.3</v>
      </c>
      <c r="O3820" s="37"/>
      <c r="P3820" s="35"/>
      <c r="Q3820" s="33"/>
      <c r="R3820" s="34"/>
    </row>
    <row r="3821" spans="1:18" ht="15.75" customHeight="1">
      <c r="A3821" s="22"/>
      <c r="B3821" s="27" t="s">
        <v>21</v>
      </c>
      <c r="C3821" s="27">
        <v>1185732</v>
      </c>
      <c r="D3821" s="28">
        <v>44547</v>
      </c>
      <c r="E3821" s="27" t="s">
        <v>22</v>
      </c>
      <c r="F3821" s="27" t="s">
        <v>134</v>
      </c>
      <c r="G3821" s="27" t="s">
        <v>135</v>
      </c>
      <c r="H3821" s="27" t="s">
        <v>29</v>
      </c>
      <c r="I3821" s="29">
        <v>0.8</v>
      </c>
      <c r="J3821" s="30">
        <v>4500</v>
      </c>
      <c r="K3821" s="31">
        <f t="shared" si="28"/>
        <v>3600</v>
      </c>
      <c r="L3821" s="31">
        <f t="shared" si="29"/>
        <v>1260</v>
      </c>
      <c r="M3821" s="32">
        <v>0.35</v>
      </c>
      <c r="O3821" s="37"/>
      <c r="P3821" s="35"/>
      <c r="Q3821" s="33"/>
      <c r="R3821" s="34"/>
    </row>
    <row r="3822" spans="1:18" ht="15.75" customHeight="1">
      <c r="A3822" s="22" t="s">
        <v>46</v>
      </c>
      <c r="B3822" s="27" t="s">
        <v>21</v>
      </c>
      <c r="C3822" s="27">
        <v>1185732</v>
      </c>
      <c r="D3822" s="28">
        <v>44220</v>
      </c>
      <c r="E3822" s="27" t="s">
        <v>22</v>
      </c>
      <c r="F3822" s="27" t="s">
        <v>136</v>
      </c>
      <c r="G3822" s="27" t="s">
        <v>137</v>
      </c>
      <c r="H3822" s="27" t="s">
        <v>24</v>
      </c>
      <c r="I3822" s="29">
        <v>0.55000000000000004</v>
      </c>
      <c r="J3822" s="30">
        <v>5000</v>
      </c>
      <c r="K3822" s="31">
        <f t="shared" si="28"/>
        <v>2750</v>
      </c>
      <c r="L3822" s="31">
        <f t="shared" si="29"/>
        <v>962.50000000000011</v>
      </c>
      <c r="M3822" s="32">
        <v>0.35000000000000003</v>
      </c>
      <c r="O3822" s="37"/>
      <c r="P3822" s="35">
        <f>Data!$I3822+0.05</f>
        <v>0.60000000000000009</v>
      </c>
      <c r="Q3822" s="33">
        <f>Data!$J3822-250</f>
        <v>4750</v>
      </c>
      <c r="R3822" s="34">
        <f>Data!$M3822-5%</f>
        <v>0.30000000000000004</v>
      </c>
    </row>
    <row r="3823" spans="1:18" ht="15.75" customHeight="1">
      <c r="A3823" s="22"/>
      <c r="B3823" s="27" t="s">
        <v>21</v>
      </c>
      <c r="C3823" s="27">
        <v>1185732</v>
      </c>
      <c r="D3823" s="28">
        <v>44220</v>
      </c>
      <c r="E3823" s="27" t="s">
        <v>22</v>
      </c>
      <c r="F3823" s="27" t="s">
        <v>136</v>
      </c>
      <c r="G3823" s="27" t="s">
        <v>137</v>
      </c>
      <c r="H3823" s="27" t="s">
        <v>25</v>
      </c>
      <c r="I3823" s="29">
        <v>0.55000000000000004</v>
      </c>
      <c r="J3823" s="30">
        <v>3000</v>
      </c>
      <c r="K3823" s="31">
        <f t="shared" si="28"/>
        <v>1650.0000000000002</v>
      </c>
      <c r="L3823" s="31">
        <f t="shared" si="29"/>
        <v>577.50000000000011</v>
      </c>
      <c r="M3823" s="32">
        <v>0.35000000000000003</v>
      </c>
      <c r="O3823" s="37"/>
      <c r="P3823" s="35">
        <f>Data!$I3823+0.05</f>
        <v>0.60000000000000009</v>
      </c>
      <c r="Q3823" s="33">
        <f>Data!$J3823-250</f>
        <v>2750</v>
      </c>
      <c r="R3823" s="34">
        <f>Data!$M3823-5%</f>
        <v>0.30000000000000004</v>
      </c>
    </row>
    <row r="3824" spans="1:18" ht="15.75" customHeight="1">
      <c r="A3824" s="22"/>
      <c r="B3824" s="27" t="s">
        <v>21</v>
      </c>
      <c r="C3824" s="27">
        <v>1185732</v>
      </c>
      <c r="D3824" s="28">
        <v>44220</v>
      </c>
      <c r="E3824" s="27" t="s">
        <v>22</v>
      </c>
      <c r="F3824" s="27" t="s">
        <v>136</v>
      </c>
      <c r="G3824" s="27" t="s">
        <v>137</v>
      </c>
      <c r="H3824" s="27" t="s">
        <v>26</v>
      </c>
      <c r="I3824" s="29">
        <v>0.45</v>
      </c>
      <c r="J3824" s="30">
        <v>3000</v>
      </c>
      <c r="K3824" s="31">
        <f t="shared" si="28"/>
        <v>1350</v>
      </c>
      <c r="L3824" s="31">
        <f t="shared" si="29"/>
        <v>337.5</v>
      </c>
      <c r="M3824" s="32">
        <v>0.25</v>
      </c>
      <c r="O3824" s="37"/>
      <c r="P3824" s="35">
        <f>Data!$I3824+0.05</f>
        <v>0.5</v>
      </c>
      <c r="Q3824" s="33">
        <f>Data!$J3824-250</f>
        <v>2750</v>
      </c>
      <c r="R3824" s="34">
        <f>Data!$M3824-5%</f>
        <v>0.2</v>
      </c>
    </row>
    <row r="3825" spans="1:18" ht="15.75" customHeight="1">
      <c r="A3825" s="22"/>
      <c r="B3825" s="27" t="s">
        <v>21</v>
      </c>
      <c r="C3825" s="27">
        <v>1185732</v>
      </c>
      <c r="D3825" s="28">
        <v>44220</v>
      </c>
      <c r="E3825" s="27" t="s">
        <v>22</v>
      </c>
      <c r="F3825" s="27" t="s">
        <v>136</v>
      </c>
      <c r="G3825" s="27" t="s">
        <v>137</v>
      </c>
      <c r="H3825" s="27" t="s">
        <v>27</v>
      </c>
      <c r="I3825" s="29">
        <v>0.49999999999999994</v>
      </c>
      <c r="J3825" s="30">
        <v>1500</v>
      </c>
      <c r="K3825" s="31">
        <f t="shared" si="28"/>
        <v>749.99999999999989</v>
      </c>
      <c r="L3825" s="31">
        <f t="shared" si="29"/>
        <v>187.49999999999997</v>
      </c>
      <c r="M3825" s="32">
        <v>0.25</v>
      </c>
      <c r="O3825" s="37"/>
      <c r="P3825" s="35">
        <f>Data!$I3825+0.05</f>
        <v>0.54999999999999993</v>
      </c>
      <c r="Q3825" s="33">
        <f>Data!$J3825-250</f>
        <v>1250</v>
      </c>
      <c r="R3825" s="34">
        <f>Data!$M3825-5%</f>
        <v>0.2</v>
      </c>
    </row>
    <row r="3826" spans="1:18" ht="15.75" customHeight="1">
      <c r="A3826" s="22"/>
      <c r="B3826" s="27" t="s">
        <v>21</v>
      </c>
      <c r="C3826" s="27">
        <v>1185732</v>
      </c>
      <c r="D3826" s="28">
        <v>44220</v>
      </c>
      <c r="E3826" s="27" t="s">
        <v>22</v>
      </c>
      <c r="F3826" s="27" t="s">
        <v>136</v>
      </c>
      <c r="G3826" s="27" t="s">
        <v>137</v>
      </c>
      <c r="H3826" s="27" t="s">
        <v>28</v>
      </c>
      <c r="I3826" s="29">
        <v>0.65000000000000013</v>
      </c>
      <c r="J3826" s="30">
        <v>2000</v>
      </c>
      <c r="K3826" s="31">
        <f t="shared" si="28"/>
        <v>1300.0000000000002</v>
      </c>
      <c r="L3826" s="31">
        <f t="shared" si="29"/>
        <v>325.00000000000006</v>
      </c>
      <c r="M3826" s="32">
        <v>0.25</v>
      </c>
      <c r="O3826" s="37"/>
      <c r="P3826" s="35">
        <f>Data!$I3826+0.05</f>
        <v>0.70000000000000018</v>
      </c>
      <c r="Q3826" s="33">
        <f>Data!$J3826-250</f>
        <v>1750</v>
      </c>
      <c r="R3826" s="34">
        <f>Data!$M3826-5%</f>
        <v>0.2</v>
      </c>
    </row>
    <row r="3827" spans="1:18" ht="15.75" customHeight="1">
      <c r="A3827" s="22"/>
      <c r="B3827" s="27" t="s">
        <v>21</v>
      </c>
      <c r="C3827" s="27">
        <v>1185732</v>
      </c>
      <c r="D3827" s="28">
        <v>44220</v>
      </c>
      <c r="E3827" s="27" t="s">
        <v>22</v>
      </c>
      <c r="F3827" s="27" t="s">
        <v>136</v>
      </c>
      <c r="G3827" s="27" t="s">
        <v>137</v>
      </c>
      <c r="H3827" s="27" t="s">
        <v>29</v>
      </c>
      <c r="I3827" s="29">
        <v>0.55000000000000004</v>
      </c>
      <c r="J3827" s="30">
        <v>3000</v>
      </c>
      <c r="K3827" s="31">
        <f t="shared" si="28"/>
        <v>1650.0000000000002</v>
      </c>
      <c r="L3827" s="31">
        <f t="shared" si="29"/>
        <v>495.00000000000006</v>
      </c>
      <c r="M3827" s="32">
        <v>0.3</v>
      </c>
      <c r="O3827" s="37"/>
      <c r="P3827" s="35">
        <f>Data!$I3827+0.05</f>
        <v>0.60000000000000009</v>
      </c>
      <c r="Q3827" s="33">
        <f>Data!$J3827-250</f>
        <v>2750</v>
      </c>
      <c r="R3827" s="34">
        <f>Data!$M3827-5%</f>
        <v>0.25</v>
      </c>
    </row>
    <row r="3828" spans="1:18" ht="15.75" customHeight="1">
      <c r="A3828" s="22"/>
      <c r="B3828" s="27" t="s">
        <v>21</v>
      </c>
      <c r="C3828" s="27">
        <v>1185732</v>
      </c>
      <c r="D3828" s="28">
        <v>44249</v>
      </c>
      <c r="E3828" s="27" t="s">
        <v>22</v>
      </c>
      <c r="F3828" s="27" t="s">
        <v>136</v>
      </c>
      <c r="G3828" s="27" t="s">
        <v>137</v>
      </c>
      <c r="H3828" s="27" t="s">
        <v>24</v>
      </c>
      <c r="I3828" s="29">
        <v>0.55000000000000004</v>
      </c>
      <c r="J3828" s="30">
        <v>5750</v>
      </c>
      <c r="K3828" s="31">
        <f t="shared" si="28"/>
        <v>3162.5000000000005</v>
      </c>
      <c r="L3828" s="31">
        <f t="shared" si="29"/>
        <v>1106.8750000000002</v>
      </c>
      <c r="M3828" s="32">
        <v>0.35000000000000003</v>
      </c>
      <c r="O3828" s="37"/>
      <c r="P3828" s="35">
        <f>Data!$I3828+0.05</f>
        <v>0.60000000000000009</v>
      </c>
      <c r="Q3828" s="33">
        <f>Data!$J3828-250</f>
        <v>5500</v>
      </c>
      <c r="R3828" s="34">
        <f>Data!$M3828-5%</f>
        <v>0.30000000000000004</v>
      </c>
    </row>
    <row r="3829" spans="1:18" ht="15.75" customHeight="1">
      <c r="A3829" s="22"/>
      <c r="B3829" s="27" t="s">
        <v>21</v>
      </c>
      <c r="C3829" s="27">
        <v>1185732</v>
      </c>
      <c r="D3829" s="28">
        <v>44249</v>
      </c>
      <c r="E3829" s="27" t="s">
        <v>22</v>
      </c>
      <c r="F3829" s="27" t="s">
        <v>136</v>
      </c>
      <c r="G3829" s="27" t="s">
        <v>137</v>
      </c>
      <c r="H3829" s="27" t="s">
        <v>25</v>
      </c>
      <c r="I3829" s="29">
        <v>0.55000000000000004</v>
      </c>
      <c r="J3829" s="30">
        <v>2250</v>
      </c>
      <c r="K3829" s="31">
        <f t="shared" si="28"/>
        <v>1237.5</v>
      </c>
      <c r="L3829" s="31">
        <f t="shared" si="29"/>
        <v>433.12500000000006</v>
      </c>
      <c r="M3829" s="32">
        <v>0.35000000000000003</v>
      </c>
      <c r="O3829" s="37"/>
      <c r="P3829" s="35">
        <f>Data!$I3829+0.05</f>
        <v>0.60000000000000009</v>
      </c>
      <c r="Q3829" s="33">
        <f>Data!$J3829-250</f>
        <v>2000</v>
      </c>
      <c r="R3829" s="34">
        <f>Data!$M3829-5%</f>
        <v>0.30000000000000004</v>
      </c>
    </row>
    <row r="3830" spans="1:18" ht="15.75" customHeight="1">
      <c r="A3830" s="22"/>
      <c r="B3830" s="27" t="s">
        <v>21</v>
      </c>
      <c r="C3830" s="27">
        <v>1185732</v>
      </c>
      <c r="D3830" s="28">
        <v>44249</v>
      </c>
      <c r="E3830" s="27" t="s">
        <v>22</v>
      </c>
      <c r="F3830" s="27" t="s">
        <v>136</v>
      </c>
      <c r="G3830" s="27" t="s">
        <v>137</v>
      </c>
      <c r="H3830" s="27" t="s">
        <v>26</v>
      </c>
      <c r="I3830" s="29">
        <v>0.45</v>
      </c>
      <c r="J3830" s="30">
        <v>2750</v>
      </c>
      <c r="K3830" s="31">
        <f t="shared" si="28"/>
        <v>1237.5</v>
      </c>
      <c r="L3830" s="31">
        <f t="shared" si="29"/>
        <v>309.375</v>
      </c>
      <c r="M3830" s="32">
        <v>0.25</v>
      </c>
      <c r="O3830" s="37"/>
      <c r="P3830" s="35">
        <f>Data!$I3830+0.05</f>
        <v>0.5</v>
      </c>
      <c r="Q3830" s="33">
        <f>Data!$J3830-250</f>
        <v>2500</v>
      </c>
      <c r="R3830" s="34">
        <f>Data!$M3830-5%</f>
        <v>0.2</v>
      </c>
    </row>
    <row r="3831" spans="1:18" ht="15.75" customHeight="1">
      <c r="A3831" s="22"/>
      <c r="B3831" s="27" t="s">
        <v>21</v>
      </c>
      <c r="C3831" s="27">
        <v>1185732</v>
      </c>
      <c r="D3831" s="28">
        <v>44249</v>
      </c>
      <c r="E3831" s="27" t="s">
        <v>22</v>
      </c>
      <c r="F3831" s="27" t="s">
        <v>136</v>
      </c>
      <c r="G3831" s="27" t="s">
        <v>137</v>
      </c>
      <c r="H3831" s="27" t="s">
        <v>27</v>
      </c>
      <c r="I3831" s="29">
        <v>0.49999999999999994</v>
      </c>
      <c r="J3831" s="30">
        <v>1750</v>
      </c>
      <c r="K3831" s="31">
        <f t="shared" ref="K3831:K3893" si="30">I3831*J3831</f>
        <v>874.99999999999989</v>
      </c>
      <c r="L3831" s="31">
        <f t="shared" ref="L3831:L3893" si="31">K3831*M3831</f>
        <v>218.74999999999997</v>
      </c>
      <c r="M3831" s="32">
        <v>0.25</v>
      </c>
      <c r="O3831" s="37"/>
      <c r="P3831" s="35">
        <f>Data!$I3831+0.05</f>
        <v>0.54999999999999993</v>
      </c>
      <c r="Q3831" s="33">
        <f>Data!$J3831-250</f>
        <v>1500</v>
      </c>
      <c r="R3831" s="34">
        <f>Data!$M3831-5%</f>
        <v>0.2</v>
      </c>
    </row>
    <row r="3832" spans="1:18" ht="15.75" customHeight="1">
      <c r="A3832" s="22"/>
      <c r="B3832" s="27" t="s">
        <v>21</v>
      </c>
      <c r="C3832" s="27">
        <v>1185732</v>
      </c>
      <c r="D3832" s="28">
        <v>44249</v>
      </c>
      <c r="E3832" s="27" t="s">
        <v>22</v>
      </c>
      <c r="F3832" s="27" t="s">
        <v>136</v>
      </c>
      <c r="G3832" s="27" t="s">
        <v>137</v>
      </c>
      <c r="H3832" s="27" t="s">
        <v>28</v>
      </c>
      <c r="I3832" s="29">
        <v>0.65000000000000013</v>
      </c>
      <c r="J3832" s="30">
        <v>2500</v>
      </c>
      <c r="K3832" s="31">
        <f t="shared" si="30"/>
        <v>1625.0000000000002</v>
      </c>
      <c r="L3832" s="31">
        <f t="shared" si="31"/>
        <v>406.25000000000006</v>
      </c>
      <c r="M3832" s="32">
        <v>0.25</v>
      </c>
      <c r="O3832" s="37"/>
      <c r="P3832" s="35">
        <f>Data!$I3832+0.05</f>
        <v>0.70000000000000018</v>
      </c>
      <c r="Q3832" s="33">
        <f>Data!$J3832-250</f>
        <v>2250</v>
      </c>
      <c r="R3832" s="34">
        <f>Data!$M3832-5%</f>
        <v>0.2</v>
      </c>
    </row>
    <row r="3833" spans="1:18" ht="15.75" customHeight="1">
      <c r="A3833" s="22"/>
      <c r="B3833" s="27" t="s">
        <v>21</v>
      </c>
      <c r="C3833" s="27">
        <v>1185732</v>
      </c>
      <c r="D3833" s="28">
        <v>44249</v>
      </c>
      <c r="E3833" s="27" t="s">
        <v>22</v>
      </c>
      <c r="F3833" s="27" t="s">
        <v>136</v>
      </c>
      <c r="G3833" s="27" t="s">
        <v>137</v>
      </c>
      <c r="H3833" s="27" t="s">
        <v>29</v>
      </c>
      <c r="I3833" s="29">
        <v>0.55000000000000004</v>
      </c>
      <c r="J3833" s="30">
        <v>3500</v>
      </c>
      <c r="K3833" s="31">
        <f t="shared" si="30"/>
        <v>1925.0000000000002</v>
      </c>
      <c r="L3833" s="31">
        <f t="shared" si="31"/>
        <v>577.5</v>
      </c>
      <c r="M3833" s="32">
        <v>0.3</v>
      </c>
      <c r="O3833" s="37"/>
      <c r="P3833" s="35">
        <f>Data!$I3833+0.05</f>
        <v>0.60000000000000009</v>
      </c>
      <c r="Q3833" s="33">
        <f>Data!$J3833-250</f>
        <v>3250</v>
      </c>
      <c r="R3833" s="34">
        <f>Data!$M3833-5%</f>
        <v>0.25</v>
      </c>
    </row>
    <row r="3834" spans="1:18" ht="15.75" customHeight="1">
      <c r="A3834" s="22"/>
      <c r="B3834" s="27" t="s">
        <v>21</v>
      </c>
      <c r="C3834" s="27">
        <v>1185732</v>
      </c>
      <c r="D3834" s="28">
        <v>44275</v>
      </c>
      <c r="E3834" s="27" t="s">
        <v>22</v>
      </c>
      <c r="F3834" s="27" t="s">
        <v>136</v>
      </c>
      <c r="G3834" s="27" t="s">
        <v>137</v>
      </c>
      <c r="H3834" s="27" t="s">
        <v>24</v>
      </c>
      <c r="I3834" s="29">
        <v>0.55000000000000004</v>
      </c>
      <c r="J3834" s="30">
        <v>5450</v>
      </c>
      <c r="K3834" s="31">
        <f t="shared" si="30"/>
        <v>2997.5000000000005</v>
      </c>
      <c r="L3834" s="31">
        <f t="shared" si="31"/>
        <v>1049.1250000000002</v>
      </c>
      <c r="M3834" s="32">
        <v>0.35000000000000003</v>
      </c>
      <c r="O3834" s="37"/>
      <c r="P3834" s="35">
        <f>Data!$I3834+0.05</f>
        <v>0.60000000000000009</v>
      </c>
      <c r="Q3834" s="33">
        <f>Data!$J3834-250</f>
        <v>5200</v>
      </c>
      <c r="R3834" s="34">
        <f>Data!$M3834-5%</f>
        <v>0.30000000000000004</v>
      </c>
    </row>
    <row r="3835" spans="1:18" ht="15.75" customHeight="1">
      <c r="A3835" s="22"/>
      <c r="B3835" s="27" t="s">
        <v>21</v>
      </c>
      <c r="C3835" s="27">
        <v>1185732</v>
      </c>
      <c r="D3835" s="28">
        <v>44275</v>
      </c>
      <c r="E3835" s="27" t="s">
        <v>22</v>
      </c>
      <c r="F3835" s="27" t="s">
        <v>136</v>
      </c>
      <c r="G3835" s="27" t="s">
        <v>137</v>
      </c>
      <c r="H3835" s="27" t="s">
        <v>25</v>
      </c>
      <c r="I3835" s="29">
        <v>0.55000000000000004</v>
      </c>
      <c r="J3835" s="30">
        <v>2500</v>
      </c>
      <c r="K3835" s="31">
        <f t="shared" si="30"/>
        <v>1375</v>
      </c>
      <c r="L3835" s="31">
        <f t="shared" si="31"/>
        <v>481.25000000000006</v>
      </c>
      <c r="M3835" s="32">
        <v>0.35000000000000003</v>
      </c>
      <c r="O3835" s="37"/>
      <c r="P3835" s="35">
        <f>Data!$I3835+0.05</f>
        <v>0.60000000000000009</v>
      </c>
      <c r="Q3835" s="33">
        <f>Data!$J3835-250</f>
        <v>2250</v>
      </c>
      <c r="R3835" s="34">
        <f>Data!$M3835-5%</f>
        <v>0.30000000000000004</v>
      </c>
    </row>
    <row r="3836" spans="1:18" ht="15.75" customHeight="1">
      <c r="A3836" s="22"/>
      <c r="B3836" s="27" t="s">
        <v>21</v>
      </c>
      <c r="C3836" s="27">
        <v>1185732</v>
      </c>
      <c r="D3836" s="28">
        <v>44275</v>
      </c>
      <c r="E3836" s="27" t="s">
        <v>22</v>
      </c>
      <c r="F3836" s="27" t="s">
        <v>136</v>
      </c>
      <c r="G3836" s="27" t="s">
        <v>137</v>
      </c>
      <c r="H3836" s="27" t="s">
        <v>26</v>
      </c>
      <c r="I3836" s="29">
        <v>0.45</v>
      </c>
      <c r="J3836" s="30">
        <v>2750</v>
      </c>
      <c r="K3836" s="31">
        <f t="shared" si="30"/>
        <v>1237.5</v>
      </c>
      <c r="L3836" s="31">
        <f t="shared" si="31"/>
        <v>309.375</v>
      </c>
      <c r="M3836" s="32">
        <v>0.25</v>
      </c>
      <c r="O3836" s="37"/>
      <c r="P3836" s="35">
        <f>Data!$I3836+0.05</f>
        <v>0.5</v>
      </c>
      <c r="Q3836" s="33">
        <f>Data!$J3836-250</f>
        <v>2500</v>
      </c>
      <c r="R3836" s="34">
        <f>Data!$M3836-5%</f>
        <v>0.2</v>
      </c>
    </row>
    <row r="3837" spans="1:18" ht="15.75" customHeight="1">
      <c r="A3837" s="22"/>
      <c r="B3837" s="27" t="s">
        <v>21</v>
      </c>
      <c r="C3837" s="27">
        <v>1185732</v>
      </c>
      <c r="D3837" s="28">
        <v>44275</v>
      </c>
      <c r="E3837" s="27" t="s">
        <v>22</v>
      </c>
      <c r="F3837" s="27" t="s">
        <v>136</v>
      </c>
      <c r="G3837" s="27" t="s">
        <v>137</v>
      </c>
      <c r="H3837" s="27" t="s">
        <v>27</v>
      </c>
      <c r="I3837" s="29">
        <v>0.49999999999999994</v>
      </c>
      <c r="J3837" s="30">
        <v>1250</v>
      </c>
      <c r="K3837" s="31">
        <f t="shared" si="30"/>
        <v>624.99999999999989</v>
      </c>
      <c r="L3837" s="31">
        <f t="shared" si="31"/>
        <v>156.24999999999997</v>
      </c>
      <c r="M3837" s="32">
        <v>0.25</v>
      </c>
      <c r="O3837" s="37"/>
      <c r="P3837" s="35">
        <f>Data!$I3837+0.05</f>
        <v>0.54999999999999993</v>
      </c>
      <c r="Q3837" s="33">
        <f>Data!$J3837-250</f>
        <v>1000</v>
      </c>
      <c r="R3837" s="34">
        <f>Data!$M3837-5%</f>
        <v>0.2</v>
      </c>
    </row>
    <row r="3838" spans="1:18" ht="15.75" customHeight="1">
      <c r="A3838" s="22"/>
      <c r="B3838" s="27" t="s">
        <v>21</v>
      </c>
      <c r="C3838" s="27">
        <v>1185732</v>
      </c>
      <c r="D3838" s="28">
        <v>44275</v>
      </c>
      <c r="E3838" s="27" t="s">
        <v>22</v>
      </c>
      <c r="F3838" s="27" t="s">
        <v>136</v>
      </c>
      <c r="G3838" s="27" t="s">
        <v>137</v>
      </c>
      <c r="H3838" s="27" t="s">
        <v>28</v>
      </c>
      <c r="I3838" s="29">
        <v>0.65000000000000013</v>
      </c>
      <c r="J3838" s="30">
        <v>1750</v>
      </c>
      <c r="K3838" s="31">
        <f t="shared" si="30"/>
        <v>1137.5000000000002</v>
      </c>
      <c r="L3838" s="31">
        <f t="shared" si="31"/>
        <v>284.37500000000006</v>
      </c>
      <c r="M3838" s="32">
        <v>0.25</v>
      </c>
      <c r="O3838" s="37"/>
      <c r="P3838" s="35">
        <f>Data!$I3838+0.05</f>
        <v>0.70000000000000018</v>
      </c>
      <c r="Q3838" s="33">
        <f>Data!$J3838-250</f>
        <v>1500</v>
      </c>
      <c r="R3838" s="34">
        <f>Data!$M3838-5%</f>
        <v>0.2</v>
      </c>
    </row>
    <row r="3839" spans="1:18" ht="15.75" customHeight="1">
      <c r="A3839" s="22"/>
      <c r="B3839" s="27" t="s">
        <v>21</v>
      </c>
      <c r="C3839" s="27">
        <v>1185732</v>
      </c>
      <c r="D3839" s="28">
        <v>44275</v>
      </c>
      <c r="E3839" s="27" t="s">
        <v>22</v>
      </c>
      <c r="F3839" s="27" t="s">
        <v>136</v>
      </c>
      <c r="G3839" s="27" t="s">
        <v>137</v>
      </c>
      <c r="H3839" s="27" t="s">
        <v>29</v>
      </c>
      <c r="I3839" s="29">
        <v>0.55000000000000004</v>
      </c>
      <c r="J3839" s="30">
        <v>2750</v>
      </c>
      <c r="K3839" s="31">
        <f t="shared" si="30"/>
        <v>1512.5000000000002</v>
      </c>
      <c r="L3839" s="31">
        <f t="shared" si="31"/>
        <v>453.75000000000006</v>
      </c>
      <c r="M3839" s="32">
        <v>0.3</v>
      </c>
      <c r="O3839" s="37"/>
      <c r="P3839" s="35">
        <f>Data!$I3839+0.05</f>
        <v>0.60000000000000009</v>
      </c>
      <c r="Q3839" s="33">
        <f>Data!$J3839-250</f>
        <v>2500</v>
      </c>
      <c r="R3839" s="34">
        <f>Data!$M3839-5%</f>
        <v>0.25</v>
      </c>
    </row>
    <row r="3840" spans="1:18" ht="15.75" customHeight="1">
      <c r="A3840" s="22"/>
      <c r="B3840" s="27" t="s">
        <v>21</v>
      </c>
      <c r="C3840" s="27">
        <v>1185732</v>
      </c>
      <c r="D3840" s="28">
        <v>44307</v>
      </c>
      <c r="E3840" s="27" t="s">
        <v>22</v>
      </c>
      <c r="F3840" s="27" t="s">
        <v>136</v>
      </c>
      <c r="G3840" s="27" t="s">
        <v>137</v>
      </c>
      <c r="H3840" s="27" t="s">
        <v>24</v>
      </c>
      <c r="I3840" s="29">
        <v>0.55000000000000004</v>
      </c>
      <c r="J3840" s="30">
        <v>5250</v>
      </c>
      <c r="K3840" s="31">
        <f t="shared" si="30"/>
        <v>2887.5000000000005</v>
      </c>
      <c r="L3840" s="31">
        <f t="shared" si="31"/>
        <v>1010.6250000000002</v>
      </c>
      <c r="M3840" s="32">
        <v>0.35000000000000003</v>
      </c>
      <c r="O3840" s="37"/>
      <c r="P3840" s="35">
        <f>Data!$I3840+0.05</f>
        <v>0.60000000000000009</v>
      </c>
      <c r="Q3840" s="33">
        <f>Data!$J3840-250</f>
        <v>5000</v>
      </c>
      <c r="R3840" s="34">
        <f>Data!$M3840-5%</f>
        <v>0.30000000000000004</v>
      </c>
    </row>
    <row r="3841" spans="1:18" ht="15.75" customHeight="1">
      <c r="A3841" s="22"/>
      <c r="B3841" s="27" t="s">
        <v>21</v>
      </c>
      <c r="C3841" s="27">
        <v>1185732</v>
      </c>
      <c r="D3841" s="28">
        <v>44307</v>
      </c>
      <c r="E3841" s="27" t="s">
        <v>22</v>
      </c>
      <c r="F3841" s="27" t="s">
        <v>136</v>
      </c>
      <c r="G3841" s="27" t="s">
        <v>137</v>
      </c>
      <c r="H3841" s="27" t="s">
        <v>25</v>
      </c>
      <c r="I3841" s="29">
        <v>0.55000000000000004</v>
      </c>
      <c r="J3841" s="30">
        <v>2250</v>
      </c>
      <c r="K3841" s="31">
        <f t="shared" si="30"/>
        <v>1237.5</v>
      </c>
      <c r="L3841" s="31">
        <f t="shared" si="31"/>
        <v>433.12500000000006</v>
      </c>
      <c r="M3841" s="32">
        <v>0.35000000000000003</v>
      </c>
      <c r="O3841" s="37"/>
      <c r="P3841" s="35">
        <f>Data!$I3841+0.05</f>
        <v>0.60000000000000009</v>
      </c>
      <c r="Q3841" s="33">
        <f>Data!$J3841-250</f>
        <v>2000</v>
      </c>
      <c r="R3841" s="34">
        <f>Data!$M3841-5%</f>
        <v>0.30000000000000004</v>
      </c>
    </row>
    <row r="3842" spans="1:18" ht="15.75" customHeight="1">
      <c r="A3842" s="22"/>
      <c r="B3842" s="27" t="s">
        <v>21</v>
      </c>
      <c r="C3842" s="27">
        <v>1185732</v>
      </c>
      <c r="D3842" s="28">
        <v>44307</v>
      </c>
      <c r="E3842" s="27" t="s">
        <v>22</v>
      </c>
      <c r="F3842" s="27" t="s">
        <v>136</v>
      </c>
      <c r="G3842" s="27" t="s">
        <v>137</v>
      </c>
      <c r="H3842" s="27" t="s">
        <v>26</v>
      </c>
      <c r="I3842" s="29">
        <v>0.45</v>
      </c>
      <c r="J3842" s="30">
        <v>2250</v>
      </c>
      <c r="K3842" s="31">
        <f t="shared" si="30"/>
        <v>1012.5</v>
      </c>
      <c r="L3842" s="31">
        <f t="shared" si="31"/>
        <v>253.125</v>
      </c>
      <c r="M3842" s="32">
        <v>0.25</v>
      </c>
      <c r="O3842" s="37"/>
      <c r="P3842" s="35">
        <f>Data!$I3842+0.05</f>
        <v>0.5</v>
      </c>
      <c r="Q3842" s="33">
        <f>Data!$J3842-250</f>
        <v>2000</v>
      </c>
      <c r="R3842" s="34">
        <f>Data!$M3842-5%</f>
        <v>0.2</v>
      </c>
    </row>
    <row r="3843" spans="1:18" ht="15.75" customHeight="1">
      <c r="A3843" s="22"/>
      <c r="B3843" s="27" t="s">
        <v>21</v>
      </c>
      <c r="C3843" s="27">
        <v>1185732</v>
      </c>
      <c r="D3843" s="28">
        <v>44307</v>
      </c>
      <c r="E3843" s="27" t="s">
        <v>22</v>
      </c>
      <c r="F3843" s="27" t="s">
        <v>136</v>
      </c>
      <c r="G3843" s="27" t="s">
        <v>137</v>
      </c>
      <c r="H3843" s="27" t="s">
        <v>27</v>
      </c>
      <c r="I3843" s="29">
        <v>0.49999999999999994</v>
      </c>
      <c r="J3843" s="30">
        <v>1500</v>
      </c>
      <c r="K3843" s="31">
        <f t="shared" si="30"/>
        <v>749.99999999999989</v>
      </c>
      <c r="L3843" s="31">
        <f t="shared" si="31"/>
        <v>187.49999999999997</v>
      </c>
      <c r="M3843" s="32">
        <v>0.25</v>
      </c>
      <c r="O3843" s="37"/>
      <c r="P3843" s="35">
        <f>Data!$I3843+0.05</f>
        <v>0.54999999999999993</v>
      </c>
      <c r="Q3843" s="33">
        <f>Data!$J3843-250</f>
        <v>1250</v>
      </c>
      <c r="R3843" s="34">
        <f>Data!$M3843-5%</f>
        <v>0.2</v>
      </c>
    </row>
    <row r="3844" spans="1:18" ht="15.75" customHeight="1">
      <c r="A3844" s="22"/>
      <c r="B3844" s="27" t="s">
        <v>21</v>
      </c>
      <c r="C3844" s="27">
        <v>1185732</v>
      </c>
      <c r="D3844" s="28">
        <v>44307</v>
      </c>
      <c r="E3844" s="27" t="s">
        <v>22</v>
      </c>
      <c r="F3844" s="27" t="s">
        <v>136</v>
      </c>
      <c r="G3844" s="27" t="s">
        <v>137</v>
      </c>
      <c r="H3844" s="27" t="s">
        <v>28</v>
      </c>
      <c r="I3844" s="29">
        <v>0.60000000000000009</v>
      </c>
      <c r="J3844" s="30">
        <v>1500</v>
      </c>
      <c r="K3844" s="31">
        <f t="shared" si="30"/>
        <v>900.00000000000011</v>
      </c>
      <c r="L3844" s="31">
        <f t="shared" si="31"/>
        <v>225.00000000000003</v>
      </c>
      <c r="M3844" s="32">
        <v>0.25</v>
      </c>
      <c r="O3844" s="37"/>
      <c r="P3844" s="35">
        <f>Data!$I3844+0</f>
        <v>0.60000000000000009</v>
      </c>
      <c r="Q3844" s="33">
        <f>Data!$J3844-250</f>
        <v>1250</v>
      </c>
      <c r="R3844" s="34">
        <f>Data!$M3844-5%</f>
        <v>0.2</v>
      </c>
    </row>
    <row r="3845" spans="1:18" ht="15.75" customHeight="1">
      <c r="A3845" s="22"/>
      <c r="B3845" s="27" t="s">
        <v>21</v>
      </c>
      <c r="C3845" s="27">
        <v>1185732</v>
      </c>
      <c r="D3845" s="28">
        <v>44307</v>
      </c>
      <c r="E3845" s="27" t="s">
        <v>22</v>
      </c>
      <c r="F3845" s="27" t="s">
        <v>136</v>
      </c>
      <c r="G3845" s="27" t="s">
        <v>137</v>
      </c>
      <c r="H3845" s="27" t="s">
        <v>29</v>
      </c>
      <c r="I3845" s="29">
        <v>0.5</v>
      </c>
      <c r="J3845" s="30">
        <v>3000</v>
      </c>
      <c r="K3845" s="31">
        <f t="shared" si="30"/>
        <v>1500</v>
      </c>
      <c r="L3845" s="31">
        <f t="shared" si="31"/>
        <v>450</v>
      </c>
      <c r="M3845" s="32">
        <v>0.3</v>
      </c>
      <c r="O3845" s="37"/>
      <c r="P3845" s="35">
        <f>Data!$I3845+0</f>
        <v>0.5</v>
      </c>
      <c r="Q3845" s="33">
        <f>Data!$J3845-250</f>
        <v>2750</v>
      </c>
      <c r="R3845" s="34">
        <f>Data!$M3845-5%</f>
        <v>0.25</v>
      </c>
    </row>
    <row r="3846" spans="1:18" ht="15.75" customHeight="1">
      <c r="A3846" s="22"/>
      <c r="B3846" s="27" t="s">
        <v>21</v>
      </c>
      <c r="C3846" s="27">
        <v>1185732</v>
      </c>
      <c r="D3846" s="28">
        <v>44336</v>
      </c>
      <c r="E3846" s="27" t="s">
        <v>22</v>
      </c>
      <c r="F3846" s="27" t="s">
        <v>136</v>
      </c>
      <c r="G3846" s="27" t="s">
        <v>137</v>
      </c>
      <c r="H3846" s="27" t="s">
        <v>24</v>
      </c>
      <c r="I3846" s="29">
        <v>0.65</v>
      </c>
      <c r="J3846" s="30">
        <v>5700</v>
      </c>
      <c r="K3846" s="31">
        <f t="shared" si="30"/>
        <v>3705</v>
      </c>
      <c r="L3846" s="31">
        <f t="shared" si="31"/>
        <v>1296.7500000000002</v>
      </c>
      <c r="M3846" s="32">
        <v>0.35000000000000003</v>
      </c>
      <c r="O3846" s="37"/>
      <c r="P3846" s="35">
        <f>Data!$I3846+0</f>
        <v>0.65</v>
      </c>
      <c r="Q3846" s="33">
        <f>Data!$J3846-250</f>
        <v>5450</v>
      </c>
      <c r="R3846" s="34">
        <f>Data!$M3846-5%</f>
        <v>0.30000000000000004</v>
      </c>
    </row>
    <row r="3847" spans="1:18" ht="15.75" customHeight="1">
      <c r="A3847" s="22"/>
      <c r="B3847" s="27" t="s">
        <v>21</v>
      </c>
      <c r="C3847" s="27">
        <v>1185732</v>
      </c>
      <c r="D3847" s="28">
        <v>44336</v>
      </c>
      <c r="E3847" s="27" t="s">
        <v>22</v>
      </c>
      <c r="F3847" s="27" t="s">
        <v>136</v>
      </c>
      <c r="G3847" s="27" t="s">
        <v>137</v>
      </c>
      <c r="H3847" s="27" t="s">
        <v>25</v>
      </c>
      <c r="I3847" s="29">
        <v>0.60000000000000009</v>
      </c>
      <c r="J3847" s="30">
        <v>2750</v>
      </c>
      <c r="K3847" s="31">
        <f t="shared" si="30"/>
        <v>1650.0000000000002</v>
      </c>
      <c r="L3847" s="31">
        <f t="shared" si="31"/>
        <v>577.50000000000011</v>
      </c>
      <c r="M3847" s="32">
        <v>0.35000000000000003</v>
      </c>
      <c r="O3847" s="37"/>
      <c r="P3847" s="35">
        <f>Data!$I3847+0</f>
        <v>0.60000000000000009</v>
      </c>
      <c r="Q3847" s="33">
        <f>Data!$J3847-250</f>
        <v>2500</v>
      </c>
      <c r="R3847" s="34">
        <f>Data!$M3847-5%</f>
        <v>0.30000000000000004</v>
      </c>
    </row>
    <row r="3848" spans="1:18" ht="15.75" customHeight="1">
      <c r="A3848" s="22"/>
      <c r="B3848" s="27" t="s">
        <v>21</v>
      </c>
      <c r="C3848" s="27">
        <v>1185732</v>
      </c>
      <c r="D3848" s="28">
        <v>44336</v>
      </c>
      <c r="E3848" s="27" t="s">
        <v>22</v>
      </c>
      <c r="F3848" s="27" t="s">
        <v>136</v>
      </c>
      <c r="G3848" s="27" t="s">
        <v>137</v>
      </c>
      <c r="H3848" s="27" t="s">
        <v>26</v>
      </c>
      <c r="I3848" s="29">
        <v>0.55000000000000004</v>
      </c>
      <c r="J3848" s="30">
        <v>3000</v>
      </c>
      <c r="K3848" s="31">
        <f t="shared" si="30"/>
        <v>1650.0000000000002</v>
      </c>
      <c r="L3848" s="31">
        <f t="shared" si="31"/>
        <v>412.50000000000006</v>
      </c>
      <c r="M3848" s="32">
        <v>0.25</v>
      </c>
      <c r="O3848" s="37"/>
      <c r="P3848" s="35">
        <f>Data!$I3848+0</f>
        <v>0.55000000000000004</v>
      </c>
      <c r="Q3848" s="33">
        <f>Data!$J3848-250</f>
        <v>2750</v>
      </c>
      <c r="R3848" s="34">
        <f>Data!$M3848-5%</f>
        <v>0.2</v>
      </c>
    </row>
    <row r="3849" spans="1:18" ht="15.75" customHeight="1">
      <c r="A3849" s="22"/>
      <c r="B3849" s="27" t="s">
        <v>21</v>
      </c>
      <c r="C3849" s="27">
        <v>1185732</v>
      </c>
      <c r="D3849" s="28">
        <v>44336</v>
      </c>
      <c r="E3849" s="27" t="s">
        <v>22</v>
      </c>
      <c r="F3849" s="27" t="s">
        <v>136</v>
      </c>
      <c r="G3849" s="27" t="s">
        <v>137</v>
      </c>
      <c r="H3849" s="27" t="s">
        <v>27</v>
      </c>
      <c r="I3849" s="29">
        <v>0.55000000000000004</v>
      </c>
      <c r="J3849" s="30">
        <v>2500</v>
      </c>
      <c r="K3849" s="31">
        <f t="shared" si="30"/>
        <v>1375</v>
      </c>
      <c r="L3849" s="31">
        <f t="shared" si="31"/>
        <v>343.75</v>
      </c>
      <c r="M3849" s="32">
        <v>0.25</v>
      </c>
      <c r="O3849" s="37"/>
      <c r="P3849" s="35">
        <f>Data!$I3849+0</f>
        <v>0.55000000000000004</v>
      </c>
      <c r="Q3849" s="33">
        <f>Data!$J3849-250</f>
        <v>2250</v>
      </c>
      <c r="R3849" s="34">
        <f>Data!$M3849-5%</f>
        <v>0.2</v>
      </c>
    </row>
    <row r="3850" spans="1:18" ht="15.75" customHeight="1">
      <c r="A3850" s="22"/>
      <c r="B3850" s="27" t="s">
        <v>21</v>
      </c>
      <c r="C3850" s="27">
        <v>1185732</v>
      </c>
      <c r="D3850" s="28">
        <v>44336</v>
      </c>
      <c r="E3850" s="27" t="s">
        <v>22</v>
      </c>
      <c r="F3850" s="27" t="s">
        <v>136</v>
      </c>
      <c r="G3850" s="27" t="s">
        <v>137</v>
      </c>
      <c r="H3850" s="27" t="s">
        <v>28</v>
      </c>
      <c r="I3850" s="29">
        <v>0.65</v>
      </c>
      <c r="J3850" s="30">
        <v>2750</v>
      </c>
      <c r="K3850" s="31">
        <f t="shared" si="30"/>
        <v>1787.5</v>
      </c>
      <c r="L3850" s="31">
        <f t="shared" si="31"/>
        <v>446.875</v>
      </c>
      <c r="M3850" s="32">
        <v>0.25</v>
      </c>
      <c r="O3850" s="37"/>
      <c r="P3850" s="35">
        <f>Data!$I3850+0</f>
        <v>0.65</v>
      </c>
      <c r="Q3850" s="33">
        <f>Data!$J3850-250</f>
        <v>2500</v>
      </c>
      <c r="R3850" s="34">
        <f>Data!$M3850-5%</f>
        <v>0.2</v>
      </c>
    </row>
    <row r="3851" spans="1:18" ht="15.75" customHeight="1">
      <c r="A3851" s="22"/>
      <c r="B3851" s="27" t="s">
        <v>21</v>
      </c>
      <c r="C3851" s="27">
        <v>1185732</v>
      </c>
      <c r="D3851" s="28">
        <v>44336</v>
      </c>
      <c r="E3851" s="27" t="s">
        <v>22</v>
      </c>
      <c r="F3851" s="27" t="s">
        <v>136</v>
      </c>
      <c r="G3851" s="27" t="s">
        <v>137</v>
      </c>
      <c r="H3851" s="27" t="s">
        <v>29</v>
      </c>
      <c r="I3851" s="29">
        <v>0.70000000000000007</v>
      </c>
      <c r="J3851" s="30">
        <v>4000</v>
      </c>
      <c r="K3851" s="31">
        <f t="shared" si="30"/>
        <v>2800.0000000000005</v>
      </c>
      <c r="L3851" s="31">
        <f t="shared" si="31"/>
        <v>840.00000000000011</v>
      </c>
      <c r="M3851" s="32">
        <v>0.3</v>
      </c>
      <c r="O3851" s="37"/>
      <c r="P3851" s="35">
        <f>Data!$I3851+0</f>
        <v>0.70000000000000007</v>
      </c>
      <c r="Q3851" s="33">
        <f>Data!$J3851-250</f>
        <v>3750</v>
      </c>
      <c r="R3851" s="34">
        <f>Data!$M3851-5%</f>
        <v>0.25</v>
      </c>
    </row>
    <row r="3852" spans="1:18" ht="15.75" customHeight="1">
      <c r="A3852" s="22"/>
      <c r="B3852" s="27" t="s">
        <v>21</v>
      </c>
      <c r="C3852" s="27">
        <v>1185732</v>
      </c>
      <c r="D3852" s="28">
        <v>44369</v>
      </c>
      <c r="E3852" s="27" t="s">
        <v>22</v>
      </c>
      <c r="F3852" s="27" t="s">
        <v>136</v>
      </c>
      <c r="G3852" s="27" t="s">
        <v>137</v>
      </c>
      <c r="H3852" s="27" t="s">
        <v>24</v>
      </c>
      <c r="I3852" s="29">
        <v>0.65</v>
      </c>
      <c r="J3852" s="30">
        <v>6500</v>
      </c>
      <c r="K3852" s="31">
        <f t="shared" si="30"/>
        <v>4225</v>
      </c>
      <c r="L3852" s="31">
        <f t="shared" si="31"/>
        <v>1478.7500000000002</v>
      </c>
      <c r="M3852" s="32">
        <v>0.35000000000000003</v>
      </c>
      <c r="O3852" s="37"/>
      <c r="P3852" s="35">
        <f>Data!$I3852+0</f>
        <v>0.65</v>
      </c>
      <c r="Q3852" s="33">
        <f>Data!$J3852-250</f>
        <v>6250</v>
      </c>
      <c r="R3852" s="34">
        <f>Data!$M3852-5%</f>
        <v>0.30000000000000004</v>
      </c>
    </row>
    <row r="3853" spans="1:18" ht="15.75" customHeight="1">
      <c r="A3853" s="22"/>
      <c r="B3853" s="27" t="s">
        <v>21</v>
      </c>
      <c r="C3853" s="27">
        <v>1185732</v>
      </c>
      <c r="D3853" s="28">
        <v>44369</v>
      </c>
      <c r="E3853" s="27" t="s">
        <v>22</v>
      </c>
      <c r="F3853" s="27" t="s">
        <v>136</v>
      </c>
      <c r="G3853" s="27" t="s">
        <v>137</v>
      </c>
      <c r="H3853" s="27" t="s">
        <v>25</v>
      </c>
      <c r="I3853" s="29">
        <v>0.60000000000000009</v>
      </c>
      <c r="J3853" s="30">
        <v>4000</v>
      </c>
      <c r="K3853" s="31">
        <f t="shared" si="30"/>
        <v>2400.0000000000005</v>
      </c>
      <c r="L3853" s="31">
        <f t="shared" si="31"/>
        <v>840.00000000000023</v>
      </c>
      <c r="M3853" s="32">
        <v>0.35000000000000003</v>
      </c>
      <c r="O3853" s="37"/>
      <c r="P3853" s="35">
        <f>Data!$I3853+0</f>
        <v>0.60000000000000009</v>
      </c>
      <c r="Q3853" s="33">
        <f>Data!$J3853-250</f>
        <v>3750</v>
      </c>
      <c r="R3853" s="34">
        <f>Data!$M3853-5%</f>
        <v>0.30000000000000004</v>
      </c>
    </row>
    <row r="3854" spans="1:18" ht="15.75" customHeight="1">
      <c r="A3854" s="22"/>
      <c r="B3854" s="27" t="s">
        <v>21</v>
      </c>
      <c r="C3854" s="27">
        <v>1185732</v>
      </c>
      <c r="D3854" s="28">
        <v>44369</v>
      </c>
      <c r="E3854" s="27" t="s">
        <v>22</v>
      </c>
      <c r="F3854" s="27" t="s">
        <v>136</v>
      </c>
      <c r="G3854" s="27" t="s">
        <v>137</v>
      </c>
      <c r="H3854" s="27" t="s">
        <v>26</v>
      </c>
      <c r="I3854" s="29">
        <v>0.55000000000000004</v>
      </c>
      <c r="J3854" s="30">
        <v>3250</v>
      </c>
      <c r="K3854" s="31">
        <f t="shared" si="30"/>
        <v>1787.5000000000002</v>
      </c>
      <c r="L3854" s="31">
        <f t="shared" si="31"/>
        <v>446.87500000000006</v>
      </c>
      <c r="M3854" s="32">
        <v>0.25</v>
      </c>
      <c r="O3854" s="37"/>
      <c r="P3854" s="35">
        <f>Data!$I3854+0</f>
        <v>0.55000000000000004</v>
      </c>
      <c r="Q3854" s="33">
        <f>Data!$J3854-250</f>
        <v>3000</v>
      </c>
      <c r="R3854" s="34">
        <f>Data!$M3854-5%</f>
        <v>0.2</v>
      </c>
    </row>
    <row r="3855" spans="1:18" ht="15.75" customHeight="1">
      <c r="A3855" s="22"/>
      <c r="B3855" s="27" t="s">
        <v>21</v>
      </c>
      <c r="C3855" s="27">
        <v>1185732</v>
      </c>
      <c r="D3855" s="28">
        <v>44369</v>
      </c>
      <c r="E3855" s="27" t="s">
        <v>22</v>
      </c>
      <c r="F3855" s="27" t="s">
        <v>136</v>
      </c>
      <c r="G3855" s="27" t="s">
        <v>137</v>
      </c>
      <c r="H3855" s="27" t="s">
        <v>27</v>
      </c>
      <c r="I3855" s="29">
        <v>0.55000000000000004</v>
      </c>
      <c r="J3855" s="30">
        <v>3000</v>
      </c>
      <c r="K3855" s="31">
        <f t="shared" si="30"/>
        <v>1650.0000000000002</v>
      </c>
      <c r="L3855" s="31">
        <f t="shared" si="31"/>
        <v>412.50000000000006</v>
      </c>
      <c r="M3855" s="32">
        <v>0.25</v>
      </c>
      <c r="O3855" s="37"/>
      <c r="P3855" s="35">
        <f>Data!$I3855+0</f>
        <v>0.55000000000000004</v>
      </c>
      <c r="Q3855" s="33">
        <f>Data!$J3855-250</f>
        <v>2750</v>
      </c>
      <c r="R3855" s="34">
        <f>Data!$M3855-5%</f>
        <v>0.2</v>
      </c>
    </row>
    <row r="3856" spans="1:18" ht="15.75" customHeight="1">
      <c r="A3856" s="22"/>
      <c r="B3856" s="27" t="s">
        <v>21</v>
      </c>
      <c r="C3856" s="27">
        <v>1185732</v>
      </c>
      <c r="D3856" s="28">
        <v>44369</v>
      </c>
      <c r="E3856" s="27" t="s">
        <v>22</v>
      </c>
      <c r="F3856" s="27" t="s">
        <v>136</v>
      </c>
      <c r="G3856" s="27" t="s">
        <v>137</v>
      </c>
      <c r="H3856" s="27" t="s">
        <v>28</v>
      </c>
      <c r="I3856" s="29">
        <v>0.65</v>
      </c>
      <c r="J3856" s="30">
        <v>3000</v>
      </c>
      <c r="K3856" s="31">
        <f t="shared" si="30"/>
        <v>1950</v>
      </c>
      <c r="L3856" s="31">
        <f t="shared" si="31"/>
        <v>487.5</v>
      </c>
      <c r="M3856" s="32">
        <v>0.25</v>
      </c>
      <c r="O3856" s="37"/>
      <c r="P3856" s="35">
        <f>Data!$I3856+0</f>
        <v>0.65</v>
      </c>
      <c r="Q3856" s="33">
        <f>Data!$J3856-250</f>
        <v>2750</v>
      </c>
      <c r="R3856" s="34">
        <f>Data!$M3856-5%</f>
        <v>0.2</v>
      </c>
    </row>
    <row r="3857" spans="1:18" ht="15.75" customHeight="1">
      <c r="A3857" s="22"/>
      <c r="B3857" s="27" t="s">
        <v>21</v>
      </c>
      <c r="C3857" s="27">
        <v>1185732</v>
      </c>
      <c r="D3857" s="28">
        <v>44369</v>
      </c>
      <c r="E3857" s="27" t="s">
        <v>22</v>
      </c>
      <c r="F3857" s="27" t="s">
        <v>136</v>
      </c>
      <c r="G3857" s="27" t="s">
        <v>137</v>
      </c>
      <c r="H3857" s="27" t="s">
        <v>29</v>
      </c>
      <c r="I3857" s="29">
        <v>0.70000000000000007</v>
      </c>
      <c r="J3857" s="30">
        <v>4500</v>
      </c>
      <c r="K3857" s="31">
        <f t="shared" si="30"/>
        <v>3150.0000000000005</v>
      </c>
      <c r="L3857" s="31">
        <f t="shared" si="31"/>
        <v>945.00000000000011</v>
      </c>
      <c r="M3857" s="32">
        <v>0.3</v>
      </c>
      <c r="O3857" s="37"/>
      <c r="P3857" s="35">
        <f>Data!$I3857+0</f>
        <v>0.70000000000000007</v>
      </c>
      <c r="Q3857" s="33">
        <f>Data!$J3857-250</f>
        <v>4250</v>
      </c>
      <c r="R3857" s="34">
        <f>Data!$M3857-5%</f>
        <v>0.25</v>
      </c>
    </row>
    <row r="3858" spans="1:18" ht="15.75" customHeight="1">
      <c r="A3858" s="22"/>
      <c r="B3858" s="27" t="s">
        <v>21</v>
      </c>
      <c r="C3858" s="27">
        <v>1185732</v>
      </c>
      <c r="D3858" s="28">
        <v>44397</v>
      </c>
      <c r="E3858" s="27" t="s">
        <v>22</v>
      </c>
      <c r="F3858" s="27" t="s">
        <v>136</v>
      </c>
      <c r="G3858" s="27" t="s">
        <v>137</v>
      </c>
      <c r="H3858" s="27" t="s">
        <v>24</v>
      </c>
      <c r="I3858" s="29">
        <v>0.65</v>
      </c>
      <c r="J3858" s="30">
        <v>6750</v>
      </c>
      <c r="K3858" s="31">
        <f t="shared" si="30"/>
        <v>4387.5</v>
      </c>
      <c r="L3858" s="31">
        <f t="shared" si="31"/>
        <v>1535.6250000000002</v>
      </c>
      <c r="M3858" s="32">
        <v>0.35000000000000003</v>
      </c>
      <c r="O3858" s="37"/>
      <c r="P3858" s="35">
        <f>Data!$I3858+0</f>
        <v>0.65</v>
      </c>
      <c r="Q3858" s="33">
        <f>Data!$J3858-250</f>
        <v>6500</v>
      </c>
      <c r="R3858" s="34">
        <f>Data!$M3858-5%</f>
        <v>0.30000000000000004</v>
      </c>
    </row>
    <row r="3859" spans="1:18" ht="15.75" customHeight="1">
      <c r="A3859" s="22"/>
      <c r="B3859" s="27" t="s">
        <v>21</v>
      </c>
      <c r="C3859" s="27">
        <v>1185732</v>
      </c>
      <c r="D3859" s="28">
        <v>44397</v>
      </c>
      <c r="E3859" s="27" t="s">
        <v>22</v>
      </c>
      <c r="F3859" s="27" t="s">
        <v>136</v>
      </c>
      <c r="G3859" s="27" t="s">
        <v>137</v>
      </c>
      <c r="H3859" s="27" t="s">
        <v>25</v>
      </c>
      <c r="I3859" s="29">
        <v>0.60000000000000009</v>
      </c>
      <c r="J3859" s="30">
        <v>4250</v>
      </c>
      <c r="K3859" s="31">
        <f t="shared" si="30"/>
        <v>2550.0000000000005</v>
      </c>
      <c r="L3859" s="31">
        <f t="shared" si="31"/>
        <v>892.50000000000023</v>
      </c>
      <c r="M3859" s="32">
        <v>0.35000000000000003</v>
      </c>
      <c r="O3859" s="37"/>
      <c r="P3859" s="35">
        <f>Data!$I3859+0</f>
        <v>0.60000000000000009</v>
      </c>
      <c r="Q3859" s="33">
        <f>Data!$J3859-250</f>
        <v>4000</v>
      </c>
      <c r="R3859" s="34">
        <f>Data!$M3859-5%</f>
        <v>0.30000000000000004</v>
      </c>
    </row>
    <row r="3860" spans="1:18" ht="15.75" customHeight="1">
      <c r="A3860" s="22"/>
      <c r="B3860" s="27" t="s">
        <v>21</v>
      </c>
      <c r="C3860" s="27">
        <v>1185732</v>
      </c>
      <c r="D3860" s="28">
        <v>44397</v>
      </c>
      <c r="E3860" s="27" t="s">
        <v>22</v>
      </c>
      <c r="F3860" s="27" t="s">
        <v>136</v>
      </c>
      <c r="G3860" s="27" t="s">
        <v>137</v>
      </c>
      <c r="H3860" s="27" t="s">
        <v>26</v>
      </c>
      <c r="I3860" s="29">
        <v>0.55000000000000004</v>
      </c>
      <c r="J3860" s="30">
        <v>3500</v>
      </c>
      <c r="K3860" s="31">
        <f t="shared" si="30"/>
        <v>1925.0000000000002</v>
      </c>
      <c r="L3860" s="31">
        <f t="shared" si="31"/>
        <v>481.25000000000006</v>
      </c>
      <c r="M3860" s="32">
        <v>0.25</v>
      </c>
      <c r="O3860" s="37"/>
      <c r="P3860" s="35">
        <f>Data!$I3860+0</f>
        <v>0.55000000000000004</v>
      </c>
      <c r="Q3860" s="33">
        <f>Data!$J3860-250</f>
        <v>3250</v>
      </c>
      <c r="R3860" s="34">
        <f>Data!$M3860-5%</f>
        <v>0.2</v>
      </c>
    </row>
    <row r="3861" spans="1:18" ht="15.75" customHeight="1">
      <c r="A3861" s="22"/>
      <c r="B3861" s="27" t="s">
        <v>21</v>
      </c>
      <c r="C3861" s="27">
        <v>1185732</v>
      </c>
      <c r="D3861" s="28">
        <v>44397</v>
      </c>
      <c r="E3861" s="27" t="s">
        <v>22</v>
      </c>
      <c r="F3861" s="27" t="s">
        <v>136</v>
      </c>
      <c r="G3861" s="27" t="s">
        <v>137</v>
      </c>
      <c r="H3861" s="27" t="s">
        <v>27</v>
      </c>
      <c r="I3861" s="29">
        <v>0.55000000000000004</v>
      </c>
      <c r="J3861" s="30">
        <v>3000</v>
      </c>
      <c r="K3861" s="31">
        <f t="shared" si="30"/>
        <v>1650.0000000000002</v>
      </c>
      <c r="L3861" s="31">
        <f t="shared" si="31"/>
        <v>412.50000000000006</v>
      </c>
      <c r="M3861" s="32">
        <v>0.25</v>
      </c>
      <c r="O3861" s="37"/>
      <c r="P3861" s="35">
        <f>Data!$I3861+0</f>
        <v>0.55000000000000004</v>
      </c>
      <c r="Q3861" s="33">
        <f>Data!$J3861-250</f>
        <v>2750</v>
      </c>
      <c r="R3861" s="34">
        <f>Data!$M3861-5%</f>
        <v>0.2</v>
      </c>
    </row>
    <row r="3862" spans="1:18" ht="15.75" customHeight="1">
      <c r="A3862" s="22"/>
      <c r="B3862" s="27" t="s">
        <v>21</v>
      </c>
      <c r="C3862" s="27">
        <v>1185732</v>
      </c>
      <c r="D3862" s="28">
        <v>44397</v>
      </c>
      <c r="E3862" s="27" t="s">
        <v>22</v>
      </c>
      <c r="F3862" s="27" t="s">
        <v>136</v>
      </c>
      <c r="G3862" s="27" t="s">
        <v>137</v>
      </c>
      <c r="H3862" s="27" t="s">
        <v>28</v>
      </c>
      <c r="I3862" s="29">
        <v>0.65</v>
      </c>
      <c r="J3862" s="30">
        <v>3250</v>
      </c>
      <c r="K3862" s="31">
        <f t="shared" si="30"/>
        <v>2112.5</v>
      </c>
      <c r="L3862" s="31">
        <f t="shared" si="31"/>
        <v>528.125</v>
      </c>
      <c r="M3862" s="32">
        <v>0.25</v>
      </c>
      <c r="O3862" s="37"/>
      <c r="P3862" s="35">
        <f>Data!$I3862+0</f>
        <v>0.65</v>
      </c>
      <c r="Q3862" s="33">
        <f>Data!$J3862-250</f>
        <v>3000</v>
      </c>
      <c r="R3862" s="34">
        <f>Data!$M3862-5%</f>
        <v>0.2</v>
      </c>
    </row>
    <row r="3863" spans="1:18" ht="15.75" customHeight="1">
      <c r="A3863" s="22"/>
      <c r="B3863" s="27" t="s">
        <v>21</v>
      </c>
      <c r="C3863" s="27">
        <v>1185732</v>
      </c>
      <c r="D3863" s="28">
        <v>44397</v>
      </c>
      <c r="E3863" s="27" t="s">
        <v>22</v>
      </c>
      <c r="F3863" s="27" t="s">
        <v>136</v>
      </c>
      <c r="G3863" s="27" t="s">
        <v>137</v>
      </c>
      <c r="H3863" s="27" t="s">
        <v>29</v>
      </c>
      <c r="I3863" s="29">
        <v>0.70000000000000007</v>
      </c>
      <c r="J3863" s="30">
        <v>5000</v>
      </c>
      <c r="K3863" s="31">
        <f t="shared" si="30"/>
        <v>3500.0000000000005</v>
      </c>
      <c r="L3863" s="31">
        <f t="shared" si="31"/>
        <v>1050</v>
      </c>
      <c r="M3863" s="32">
        <v>0.3</v>
      </c>
      <c r="O3863" s="37"/>
      <c r="P3863" s="35">
        <f>Data!$I3863+0</f>
        <v>0.70000000000000007</v>
      </c>
      <c r="Q3863" s="33">
        <f>Data!$J3863-250</f>
        <v>4750</v>
      </c>
      <c r="R3863" s="34">
        <f>Data!$M3863-5%</f>
        <v>0.25</v>
      </c>
    </row>
    <row r="3864" spans="1:18" ht="15.75" customHeight="1">
      <c r="A3864" s="22"/>
      <c r="B3864" s="27" t="s">
        <v>21</v>
      </c>
      <c r="C3864" s="27">
        <v>1185732</v>
      </c>
      <c r="D3864" s="28">
        <v>44429</v>
      </c>
      <c r="E3864" s="27" t="s">
        <v>22</v>
      </c>
      <c r="F3864" s="27" t="s">
        <v>136</v>
      </c>
      <c r="G3864" s="27" t="s">
        <v>137</v>
      </c>
      <c r="H3864" s="27" t="s">
        <v>24</v>
      </c>
      <c r="I3864" s="29">
        <v>0.65</v>
      </c>
      <c r="J3864" s="30">
        <v>6500</v>
      </c>
      <c r="K3864" s="31">
        <f t="shared" si="30"/>
        <v>4225</v>
      </c>
      <c r="L3864" s="31">
        <f t="shared" si="31"/>
        <v>1478.7500000000002</v>
      </c>
      <c r="M3864" s="32">
        <v>0.35000000000000003</v>
      </c>
      <c r="O3864" s="37"/>
      <c r="P3864" s="35">
        <f>Data!$I3864+0</f>
        <v>0.65</v>
      </c>
      <c r="Q3864" s="33">
        <f>Data!$J3864-250</f>
        <v>6250</v>
      </c>
      <c r="R3864" s="34">
        <f>Data!$M3864-5%</f>
        <v>0.30000000000000004</v>
      </c>
    </row>
    <row r="3865" spans="1:18" ht="15.75" customHeight="1">
      <c r="A3865" s="22"/>
      <c r="B3865" s="27" t="s">
        <v>21</v>
      </c>
      <c r="C3865" s="27">
        <v>1185732</v>
      </c>
      <c r="D3865" s="28">
        <v>44429</v>
      </c>
      <c r="E3865" s="27" t="s">
        <v>22</v>
      </c>
      <c r="F3865" s="27" t="s">
        <v>136</v>
      </c>
      <c r="G3865" s="27" t="s">
        <v>137</v>
      </c>
      <c r="H3865" s="27" t="s">
        <v>25</v>
      </c>
      <c r="I3865" s="29">
        <v>0.60000000000000009</v>
      </c>
      <c r="J3865" s="30">
        <v>4250</v>
      </c>
      <c r="K3865" s="31">
        <f t="shared" si="30"/>
        <v>2550.0000000000005</v>
      </c>
      <c r="L3865" s="31">
        <f t="shared" si="31"/>
        <v>892.50000000000023</v>
      </c>
      <c r="M3865" s="32">
        <v>0.35000000000000003</v>
      </c>
      <c r="O3865" s="37"/>
      <c r="P3865" s="35">
        <f>Data!$I3865+0</f>
        <v>0.60000000000000009</v>
      </c>
      <c r="Q3865" s="33">
        <f>Data!$J3865-250</f>
        <v>4000</v>
      </c>
      <c r="R3865" s="34">
        <f>Data!$M3865-5%</f>
        <v>0.30000000000000004</v>
      </c>
    </row>
    <row r="3866" spans="1:18" ht="15.75" customHeight="1">
      <c r="A3866" s="22"/>
      <c r="B3866" s="27" t="s">
        <v>21</v>
      </c>
      <c r="C3866" s="27">
        <v>1185732</v>
      </c>
      <c r="D3866" s="28">
        <v>44429</v>
      </c>
      <c r="E3866" s="27" t="s">
        <v>22</v>
      </c>
      <c r="F3866" s="27" t="s">
        <v>136</v>
      </c>
      <c r="G3866" s="27" t="s">
        <v>137</v>
      </c>
      <c r="H3866" s="27" t="s">
        <v>26</v>
      </c>
      <c r="I3866" s="29">
        <v>0.55000000000000004</v>
      </c>
      <c r="J3866" s="30">
        <v>3500</v>
      </c>
      <c r="K3866" s="31">
        <f t="shared" si="30"/>
        <v>1925.0000000000002</v>
      </c>
      <c r="L3866" s="31">
        <f t="shared" si="31"/>
        <v>481.25000000000006</v>
      </c>
      <c r="M3866" s="32">
        <v>0.25</v>
      </c>
      <c r="O3866" s="37"/>
      <c r="P3866" s="35">
        <f>Data!$I3866+0</f>
        <v>0.55000000000000004</v>
      </c>
      <c r="Q3866" s="33">
        <f>Data!$J3866-250</f>
        <v>3250</v>
      </c>
      <c r="R3866" s="34">
        <f>Data!$M3866-5%</f>
        <v>0.2</v>
      </c>
    </row>
    <row r="3867" spans="1:18" ht="15.75" customHeight="1">
      <c r="A3867" s="22"/>
      <c r="B3867" s="27" t="s">
        <v>21</v>
      </c>
      <c r="C3867" s="27">
        <v>1185732</v>
      </c>
      <c r="D3867" s="28">
        <v>44429</v>
      </c>
      <c r="E3867" s="27" t="s">
        <v>22</v>
      </c>
      <c r="F3867" s="27" t="s">
        <v>136</v>
      </c>
      <c r="G3867" s="27" t="s">
        <v>137</v>
      </c>
      <c r="H3867" s="27" t="s">
        <v>27</v>
      </c>
      <c r="I3867" s="29">
        <v>0.55000000000000004</v>
      </c>
      <c r="J3867" s="30">
        <v>2500</v>
      </c>
      <c r="K3867" s="31">
        <f t="shared" si="30"/>
        <v>1375</v>
      </c>
      <c r="L3867" s="31">
        <f t="shared" si="31"/>
        <v>343.75</v>
      </c>
      <c r="M3867" s="32">
        <v>0.25</v>
      </c>
      <c r="O3867" s="37"/>
      <c r="P3867" s="35">
        <f>Data!$I3867+0</f>
        <v>0.55000000000000004</v>
      </c>
      <c r="Q3867" s="33">
        <f>Data!$J3867-250</f>
        <v>2250</v>
      </c>
      <c r="R3867" s="34">
        <f>Data!$M3867-5%</f>
        <v>0.2</v>
      </c>
    </row>
    <row r="3868" spans="1:18" ht="15.75" customHeight="1">
      <c r="A3868" s="22"/>
      <c r="B3868" s="27" t="s">
        <v>21</v>
      </c>
      <c r="C3868" s="27">
        <v>1185732</v>
      </c>
      <c r="D3868" s="28">
        <v>44429</v>
      </c>
      <c r="E3868" s="27" t="s">
        <v>22</v>
      </c>
      <c r="F3868" s="27" t="s">
        <v>136</v>
      </c>
      <c r="G3868" s="27" t="s">
        <v>137</v>
      </c>
      <c r="H3868" s="27" t="s">
        <v>28</v>
      </c>
      <c r="I3868" s="29">
        <v>0.65</v>
      </c>
      <c r="J3868" s="30">
        <v>2250</v>
      </c>
      <c r="K3868" s="31">
        <f t="shared" si="30"/>
        <v>1462.5</v>
      </c>
      <c r="L3868" s="31">
        <f t="shared" si="31"/>
        <v>365.625</v>
      </c>
      <c r="M3868" s="32">
        <v>0.25</v>
      </c>
      <c r="O3868" s="37"/>
      <c r="P3868" s="35">
        <f>Data!$I3868+0</f>
        <v>0.65</v>
      </c>
      <c r="Q3868" s="33">
        <f>Data!$J3868-250</f>
        <v>2000</v>
      </c>
      <c r="R3868" s="34">
        <f>Data!$M3868-5%</f>
        <v>0.2</v>
      </c>
    </row>
    <row r="3869" spans="1:18" ht="15.75" customHeight="1">
      <c r="A3869" s="22"/>
      <c r="B3869" s="27" t="s">
        <v>21</v>
      </c>
      <c r="C3869" s="27">
        <v>1185732</v>
      </c>
      <c r="D3869" s="28">
        <v>44429</v>
      </c>
      <c r="E3869" s="27" t="s">
        <v>22</v>
      </c>
      <c r="F3869" s="27" t="s">
        <v>136</v>
      </c>
      <c r="G3869" s="27" t="s">
        <v>137</v>
      </c>
      <c r="H3869" s="27" t="s">
        <v>29</v>
      </c>
      <c r="I3869" s="29">
        <v>0.70000000000000007</v>
      </c>
      <c r="J3869" s="30">
        <v>4000</v>
      </c>
      <c r="K3869" s="31">
        <f t="shared" si="30"/>
        <v>2800.0000000000005</v>
      </c>
      <c r="L3869" s="31">
        <f t="shared" si="31"/>
        <v>840.00000000000011</v>
      </c>
      <c r="M3869" s="32">
        <v>0.3</v>
      </c>
      <c r="O3869" s="37"/>
      <c r="P3869" s="35">
        <f>Data!$I3869+0</f>
        <v>0.70000000000000007</v>
      </c>
      <c r="Q3869" s="33">
        <f>Data!$J3869-250</f>
        <v>3750</v>
      </c>
      <c r="R3869" s="34">
        <f>Data!$M3869-5%</f>
        <v>0.25</v>
      </c>
    </row>
    <row r="3870" spans="1:18" ht="15.75" customHeight="1">
      <c r="A3870" s="22"/>
      <c r="B3870" s="27" t="s">
        <v>21</v>
      </c>
      <c r="C3870" s="27">
        <v>1185732</v>
      </c>
      <c r="D3870" s="28">
        <v>44459</v>
      </c>
      <c r="E3870" s="27" t="s">
        <v>22</v>
      </c>
      <c r="F3870" s="27" t="s">
        <v>136</v>
      </c>
      <c r="G3870" s="27" t="s">
        <v>137</v>
      </c>
      <c r="H3870" s="27" t="s">
        <v>24</v>
      </c>
      <c r="I3870" s="29">
        <v>0.65</v>
      </c>
      <c r="J3870" s="30">
        <v>5250</v>
      </c>
      <c r="K3870" s="31">
        <f t="shared" si="30"/>
        <v>3412.5</v>
      </c>
      <c r="L3870" s="31">
        <f t="shared" si="31"/>
        <v>1194.375</v>
      </c>
      <c r="M3870" s="32">
        <v>0.35000000000000003</v>
      </c>
      <c r="O3870" s="37"/>
      <c r="P3870" s="35">
        <f>Data!$I3870+0</f>
        <v>0.65</v>
      </c>
      <c r="Q3870" s="33">
        <f>Data!$J3870-250</f>
        <v>5000</v>
      </c>
      <c r="R3870" s="34">
        <f>Data!$M3870-5%</f>
        <v>0.30000000000000004</v>
      </c>
    </row>
    <row r="3871" spans="1:18" ht="15.75" customHeight="1">
      <c r="A3871" s="22"/>
      <c r="B3871" s="27" t="s">
        <v>21</v>
      </c>
      <c r="C3871" s="27">
        <v>1185732</v>
      </c>
      <c r="D3871" s="28">
        <v>44459</v>
      </c>
      <c r="E3871" s="27" t="s">
        <v>22</v>
      </c>
      <c r="F3871" s="27" t="s">
        <v>136</v>
      </c>
      <c r="G3871" s="27" t="s">
        <v>137</v>
      </c>
      <c r="H3871" s="27" t="s">
        <v>25</v>
      </c>
      <c r="I3871" s="29">
        <v>0.60000000000000009</v>
      </c>
      <c r="J3871" s="30">
        <v>3250</v>
      </c>
      <c r="K3871" s="31">
        <f t="shared" si="30"/>
        <v>1950.0000000000002</v>
      </c>
      <c r="L3871" s="31">
        <f t="shared" si="31"/>
        <v>682.50000000000011</v>
      </c>
      <c r="M3871" s="32">
        <v>0.35000000000000003</v>
      </c>
      <c r="O3871" s="37"/>
      <c r="P3871" s="35">
        <f>Data!$I3871+0</f>
        <v>0.60000000000000009</v>
      </c>
      <c r="Q3871" s="33">
        <f>Data!$J3871-250</f>
        <v>3000</v>
      </c>
      <c r="R3871" s="34">
        <f>Data!$M3871-5%</f>
        <v>0.30000000000000004</v>
      </c>
    </row>
    <row r="3872" spans="1:18" ht="15.75" customHeight="1">
      <c r="A3872" s="22"/>
      <c r="B3872" s="27" t="s">
        <v>21</v>
      </c>
      <c r="C3872" s="27">
        <v>1185732</v>
      </c>
      <c r="D3872" s="28">
        <v>44459</v>
      </c>
      <c r="E3872" s="27" t="s">
        <v>22</v>
      </c>
      <c r="F3872" s="27" t="s">
        <v>136</v>
      </c>
      <c r="G3872" s="27" t="s">
        <v>137</v>
      </c>
      <c r="H3872" s="27" t="s">
        <v>26</v>
      </c>
      <c r="I3872" s="29">
        <v>0.55000000000000004</v>
      </c>
      <c r="J3872" s="30">
        <v>2250</v>
      </c>
      <c r="K3872" s="31">
        <f t="shared" si="30"/>
        <v>1237.5</v>
      </c>
      <c r="L3872" s="31">
        <f t="shared" si="31"/>
        <v>309.375</v>
      </c>
      <c r="M3872" s="32">
        <v>0.25</v>
      </c>
      <c r="O3872" s="37"/>
      <c r="P3872" s="35">
        <f>Data!$I3872+0</f>
        <v>0.55000000000000004</v>
      </c>
      <c r="Q3872" s="33">
        <f>Data!$J3872-250</f>
        <v>2000</v>
      </c>
      <c r="R3872" s="34">
        <f>Data!$M3872-5%</f>
        <v>0.2</v>
      </c>
    </row>
    <row r="3873" spans="1:18" ht="15.75" customHeight="1">
      <c r="A3873" s="22"/>
      <c r="B3873" s="27" t="s">
        <v>21</v>
      </c>
      <c r="C3873" s="27">
        <v>1185732</v>
      </c>
      <c r="D3873" s="28">
        <v>44459</v>
      </c>
      <c r="E3873" s="27" t="s">
        <v>22</v>
      </c>
      <c r="F3873" s="27" t="s">
        <v>136</v>
      </c>
      <c r="G3873" s="27" t="s">
        <v>137</v>
      </c>
      <c r="H3873" s="27" t="s">
        <v>27</v>
      </c>
      <c r="I3873" s="29">
        <v>0.55000000000000004</v>
      </c>
      <c r="J3873" s="30">
        <v>2000</v>
      </c>
      <c r="K3873" s="31">
        <f t="shared" si="30"/>
        <v>1100</v>
      </c>
      <c r="L3873" s="31">
        <f t="shared" si="31"/>
        <v>275</v>
      </c>
      <c r="M3873" s="32">
        <v>0.25</v>
      </c>
      <c r="O3873" s="37"/>
      <c r="P3873" s="35">
        <f>Data!$I3873+0</f>
        <v>0.55000000000000004</v>
      </c>
      <c r="Q3873" s="33">
        <f>Data!$J3873-250</f>
        <v>1750</v>
      </c>
      <c r="R3873" s="34">
        <f>Data!$M3873-5%</f>
        <v>0.2</v>
      </c>
    </row>
    <row r="3874" spans="1:18" ht="15.75" customHeight="1">
      <c r="A3874" s="22"/>
      <c r="B3874" s="27" t="s">
        <v>21</v>
      </c>
      <c r="C3874" s="27">
        <v>1185732</v>
      </c>
      <c r="D3874" s="28">
        <v>44459</v>
      </c>
      <c r="E3874" s="27" t="s">
        <v>22</v>
      </c>
      <c r="F3874" s="27" t="s">
        <v>136</v>
      </c>
      <c r="G3874" s="27" t="s">
        <v>137</v>
      </c>
      <c r="H3874" s="27" t="s">
        <v>28</v>
      </c>
      <c r="I3874" s="29">
        <v>0.65</v>
      </c>
      <c r="J3874" s="30">
        <v>2000</v>
      </c>
      <c r="K3874" s="31">
        <f t="shared" si="30"/>
        <v>1300</v>
      </c>
      <c r="L3874" s="31">
        <f t="shared" si="31"/>
        <v>325</v>
      </c>
      <c r="M3874" s="32">
        <v>0.25</v>
      </c>
      <c r="O3874" s="37"/>
      <c r="P3874" s="35">
        <f>Data!$I3874+0</f>
        <v>0.65</v>
      </c>
      <c r="Q3874" s="33">
        <f>Data!$J3874-250</f>
        <v>1750</v>
      </c>
      <c r="R3874" s="34">
        <f>Data!$M3874-5%</f>
        <v>0.2</v>
      </c>
    </row>
    <row r="3875" spans="1:18" ht="15.75" customHeight="1">
      <c r="A3875" s="22"/>
      <c r="B3875" s="27" t="s">
        <v>21</v>
      </c>
      <c r="C3875" s="27">
        <v>1185732</v>
      </c>
      <c r="D3875" s="28">
        <v>44459</v>
      </c>
      <c r="E3875" s="27" t="s">
        <v>22</v>
      </c>
      <c r="F3875" s="27" t="s">
        <v>136</v>
      </c>
      <c r="G3875" s="27" t="s">
        <v>137</v>
      </c>
      <c r="H3875" s="27" t="s">
        <v>29</v>
      </c>
      <c r="I3875" s="29">
        <v>0.70000000000000007</v>
      </c>
      <c r="J3875" s="30">
        <v>3000</v>
      </c>
      <c r="K3875" s="31">
        <f t="shared" si="30"/>
        <v>2100</v>
      </c>
      <c r="L3875" s="31">
        <f t="shared" si="31"/>
        <v>630</v>
      </c>
      <c r="M3875" s="32">
        <v>0.3</v>
      </c>
      <c r="O3875" s="37"/>
      <c r="P3875" s="35">
        <f>Data!$I3875+0</f>
        <v>0.70000000000000007</v>
      </c>
      <c r="Q3875" s="33">
        <f>Data!$J3875-250</f>
        <v>2750</v>
      </c>
      <c r="R3875" s="34">
        <f>Data!$M3875-5%</f>
        <v>0.25</v>
      </c>
    </row>
    <row r="3876" spans="1:18" ht="15.75" customHeight="1">
      <c r="A3876" s="22"/>
      <c r="B3876" s="27" t="s">
        <v>21</v>
      </c>
      <c r="C3876" s="27">
        <v>1185732</v>
      </c>
      <c r="D3876" s="28">
        <v>44491</v>
      </c>
      <c r="E3876" s="27" t="s">
        <v>22</v>
      </c>
      <c r="F3876" s="27" t="s">
        <v>136</v>
      </c>
      <c r="G3876" s="27" t="s">
        <v>137</v>
      </c>
      <c r="H3876" s="27" t="s">
        <v>24</v>
      </c>
      <c r="I3876" s="29">
        <v>0.70000000000000007</v>
      </c>
      <c r="J3876" s="30">
        <v>4500</v>
      </c>
      <c r="K3876" s="31">
        <f t="shared" si="30"/>
        <v>3150.0000000000005</v>
      </c>
      <c r="L3876" s="31">
        <f t="shared" si="31"/>
        <v>1102.5000000000002</v>
      </c>
      <c r="M3876" s="32">
        <v>0.35000000000000003</v>
      </c>
      <c r="O3876" s="37"/>
      <c r="P3876" s="35">
        <f>Data!$I3876+0</f>
        <v>0.70000000000000007</v>
      </c>
      <c r="Q3876" s="33">
        <f>Data!$J3876-250</f>
        <v>4250</v>
      </c>
      <c r="R3876" s="34">
        <f>Data!$M3876-5%</f>
        <v>0.30000000000000004</v>
      </c>
    </row>
    <row r="3877" spans="1:18" ht="15.75" customHeight="1">
      <c r="A3877" s="22"/>
      <c r="B3877" s="27" t="s">
        <v>21</v>
      </c>
      <c r="C3877" s="27">
        <v>1185732</v>
      </c>
      <c r="D3877" s="28">
        <v>44491</v>
      </c>
      <c r="E3877" s="27" t="s">
        <v>22</v>
      </c>
      <c r="F3877" s="27" t="s">
        <v>136</v>
      </c>
      <c r="G3877" s="27" t="s">
        <v>137</v>
      </c>
      <c r="H3877" s="27" t="s">
        <v>25</v>
      </c>
      <c r="I3877" s="29">
        <v>0.65000000000000013</v>
      </c>
      <c r="J3877" s="30">
        <v>2750</v>
      </c>
      <c r="K3877" s="31">
        <f t="shared" si="30"/>
        <v>1787.5000000000005</v>
      </c>
      <c r="L3877" s="31">
        <f t="shared" si="31"/>
        <v>625.62500000000023</v>
      </c>
      <c r="M3877" s="32">
        <v>0.35000000000000003</v>
      </c>
      <c r="O3877" s="37"/>
      <c r="P3877" s="35">
        <f>Data!$I3877+0</f>
        <v>0.65000000000000013</v>
      </c>
      <c r="Q3877" s="33">
        <f>Data!$J3877-250</f>
        <v>2500</v>
      </c>
      <c r="R3877" s="34">
        <f>Data!$M3877-5%</f>
        <v>0.30000000000000004</v>
      </c>
    </row>
    <row r="3878" spans="1:18" ht="15.75" customHeight="1">
      <c r="A3878" s="22"/>
      <c r="B3878" s="27" t="s">
        <v>21</v>
      </c>
      <c r="C3878" s="27">
        <v>1185732</v>
      </c>
      <c r="D3878" s="28">
        <v>44491</v>
      </c>
      <c r="E3878" s="27" t="s">
        <v>22</v>
      </c>
      <c r="F3878" s="27" t="s">
        <v>136</v>
      </c>
      <c r="G3878" s="27" t="s">
        <v>137</v>
      </c>
      <c r="H3878" s="27" t="s">
        <v>26</v>
      </c>
      <c r="I3878" s="29">
        <v>0.65000000000000013</v>
      </c>
      <c r="J3878" s="30">
        <v>1750</v>
      </c>
      <c r="K3878" s="31">
        <f t="shared" si="30"/>
        <v>1137.5000000000002</v>
      </c>
      <c r="L3878" s="31">
        <f t="shared" si="31"/>
        <v>284.37500000000006</v>
      </c>
      <c r="M3878" s="32">
        <v>0.25</v>
      </c>
      <c r="O3878" s="37"/>
      <c r="P3878" s="35">
        <f>Data!$I3878+0</f>
        <v>0.65000000000000013</v>
      </c>
      <c r="Q3878" s="33">
        <f>Data!$J3878-250</f>
        <v>1500</v>
      </c>
      <c r="R3878" s="34">
        <f>Data!$M3878-5%</f>
        <v>0.2</v>
      </c>
    </row>
    <row r="3879" spans="1:18" ht="15.75" customHeight="1">
      <c r="A3879" s="22"/>
      <c r="B3879" s="27" t="s">
        <v>21</v>
      </c>
      <c r="C3879" s="27">
        <v>1185732</v>
      </c>
      <c r="D3879" s="28">
        <v>44491</v>
      </c>
      <c r="E3879" s="27" t="s">
        <v>22</v>
      </c>
      <c r="F3879" s="27" t="s">
        <v>136</v>
      </c>
      <c r="G3879" s="27" t="s">
        <v>137</v>
      </c>
      <c r="H3879" s="27" t="s">
        <v>27</v>
      </c>
      <c r="I3879" s="29">
        <v>0.65000000000000013</v>
      </c>
      <c r="J3879" s="30">
        <v>1500</v>
      </c>
      <c r="K3879" s="31">
        <f t="shared" si="30"/>
        <v>975.00000000000023</v>
      </c>
      <c r="L3879" s="31">
        <f t="shared" si="31"/>
        <v>243.75000000000006</v>
      </c>
      <c r="M3879" s="32">
        <v>0.25</v>
      </c>
      <c r="O3879" s="37"/>
      <c r="P3879" s="35">
        <f>Data!$I3879+0</f>
        <v>0.65000000000000013</v>
      </c>
      <c r="Q3879" s="33">
        <f>Data!$J3879-250</f>
        <v>1250</v>
      </c>
      <c r="R3879" s="34">
        <f>Data!$M3879-5%</f>
        <v>0.2</v>
      </c>
    </row>
    <row r="3880" spans="1:18" ht="15.75" customHeight="1">
      <c r="A3880" s="22"/>
      <c r="B3880" s="27" t="s">
        <v>21</v>
      </c>
      <c r="C3880" s="27">
        <v>1185732</v>
      </c>
      <c r="D3880" s="28">
        <v>44491</v>
      </c>
      <c r="E3880" s="27" t="s">
        <v>22</v>
      </c>
      <c r="F3880" s="27" t="s">
        <v>136</v>
      </c>
      <c r="G3880" s="27" t="s">
        <v>137</v>
      </c>
      <c r="H3880" s="27" t="s">
        <v>28</v>
      </c>
      <c r="I3880" s="29">
        <v>0.75000000000000011</v>
      </c>
      <c r="J3880" s="30">
        <v>1500</v>
      </c>
      <c r="K3880" s="31">
        <f t="shared" si="30"/>
        <v>1125.0000000000002</v>
      </c>
      <c r="L3880" s="31">
        <f t="shared" si="31"/>
        <v>281.25000000000006</v>
      </c>
      <c r="M3880" s="32">
        <v>0.25</v>
      </c>
      <c r="O3880" s="37"/>
      <c r="P3880" s="35">
        <f>Data!$I3880+0</f>
        <v>0.75000000000000011</v>
      </c>
      <c r="Q3880" s="33">
        <f>Data!$J3880-250</f>
        <v>1250</v>
      </c>
      <c r="R3880" s="34">
        <f>Data!$M3880-5%</f>
        <v>0.2</v>
      </c>
    </row>
    <row r="3881" spans="1:18" ht="15.75" customHeight="1">
      <c r="A3881" s="22"/>
      <c r="B3881" s="27" t="s">
        <v>21</v>
      </c>
      <c r="C3881" s="27">
        <v>1185732</v>
      </c>
      <c r="D3881" s="28">
        <v>44491</v>
      </c>
      <c r="E3881" s="27" t="s">
        <v>22</v>
      </c>
      <c r="F3881" s="27" t="s">
        <v>136</v>
      </c>
      <c r="G3881" s="27" t="s">
        <v>137</v>
      </c>
      <c r="H3881" s="27" t="s">
        <v>29</v>
      </c>
      <c r="I3881" s="29">
        <v>0.8</v>
      </c>
      <c r="J3881" s="30">
        <v>2750</v>
      </c>
      <c r="K3881" s="31">
        <f t="shared" si="30"/>
        <v>2200</v>
      </c>
      <c r="L3881" s="31">
        <f t="shared" si="31"/>
        <v>660</v>
      </c>
      <c r="M3881" s="32">
        <v>0.3</v>
      </c>
      <c r="O3881" s="37"/>
      <c r="P3881" s="35">
        <f>Data!$I3881+0</f>
        <v>0.8</v>
      </c>
      <c r="Q3881" s="33">
        <f>Data!$J3881-250</f>
        <v>2500</v>
      </c>
      <c r="R3881" s="34">
        <f>Data!$M3881-5%</f>
        <v>0.25</v>
      </c>
    </row>
    <row r="3882" spans="1:18" ht="15.75" customHeight="1">
      <c r="A3882" s="22"/>
      <c r="B3882" s="27" t="s">
        <v>21</v>
      </c>
      <c r="C3882" s="27">
        <v>1185732</v>
      </c>
      <c r="D3882" s="28">
        <v>44521</v>
      </c>
      <c r="E3882" s="27" t="s">
        <v>22</v>
      </c>
      <c r="F3882" s="27" t="s">
        <v>136</v>
      </c>
      <c r="G3882" s="27" t="s">
        <v>137</v>
      </c>
      <c r="H3882" s="27" t="s">
        <v>24</v>
      </c>
      <c r="I3882" s="29">
        <v>0.75000000000000011</v>
      </c>
      <c r="J3882" s="30">
        <v>4250</v>
      </c>
      <c r="K3882" s="31">
        <f t="shared" si="30"/>
        <v>3187.5000000000005</v>
      </c>
      <c r="L3882" s="31">
        <f t="shared" si="31"/>
        <v>1115.6250000000002</v>
      </c>
      <c r="M3882" s="32">
        <v>0.35000000000000003</v>
      </c>
      <c r="O3882" s="37"/>
      <c r="P3882" s="35">
        <f>Data!$I3882+0</f>
        <v>0.75000000000000011</v>
      </c>
      <c r="Q3882" s="33">
        <f>Data!$J3882-250</f>
        <v>4000</v>
      </c>
      <c r="R3882" s="34">
        <f>Data!$M3882-5%</f>
        <v>0.30000000000000004</v>
      </c>
    </row>
    <row r="3883" spans="1:18" ht="15.75" customHeight="1">
      <c r="A3883" s="22"/>
      <c r="B3883" s="27" t="s">
        <v>21</v>
      </c>
      <c r="C3883" s="27">
        <v>1185732</v>
      </c>
      <c r="D3883" s="28">
        <v>44521</v>
      </c>
      <c r="E3883" s="27" t="s">
        <v>22</v>
      </c>
      <c r="F3883" s="27" t="s">
        <v>136</v>
      </c>
      <c r="G3883" s="27" t="s">
        <v>137</v>
      </c>
      <c r="H3883" s="27" t="s">
        <v>25</v>
      </c>
      <c r="I3883" s="29">
        <v>0.65000000000000013</v>
      </c>
      <c r="J3883" s="30">
        <v>3000</v>
      </c>
      <c r="K3883" s="31">
        <f t="shared" si="30"/>
        <v>1950.0000000000005</v>
      </c>
      <c r="L3883" s="31">
        <f t="shared" si="31"/>
        <v>682.50000000000023</v>
      </c>
      <c r="M3883" s="32">
        <v>0.35000000000000003</v>
      </c>
      <c r="O3883" s="37"/>
      <c r="P3883" s="35">
        <f>Data!$I3883+0</f>
        <v>0.65000000000000013</v>
      </c>
      <c r="Q3883" s="33">
        <f>Data!$J3883-250</f>
        <v>2750</v>
      </c>
      <c r="R3883" s="34">
        <f>Data!$M3883-5%</f>
        <v>0.30000000000000004</v>
      </c>
    </row>
    <row r="3884" spans="1:18" ht="15.75" customHeight="1">
      <c r="A3884" s="22"/>
      <c r="B3884" s="27" t="s">
        <v>21</v>
      </c>
      <c r="C3884" s="27">
        <v>1185732</v>
      </c>
      <c r="D3884" s="28">
        <v>44521</v>
      </c>
      <c r="E3884" s="27" t="s">
        <v>22</v>
      </c>
      <c r="F3884" s="27" t="s">
        <v>136</v>
      </c>
      <c r="G3884" s="27" t="s">
        <v>137</v>
      </c>
      <c r="H3884" s="27" t="s">
        <v>26</v>
      </c>
      <c r="I3884" s="29">
        <v>0.65000000000000013</v>
      </c>
      <c r="J3884" s="30">
        <v>3200</v>
      </c>
      <c r="K3884" s="31">
        <f t="shared" si="30"/>
        <v>2080.0000000000005</v>
      </c>
      <c r="L3884" s="31">
        <f t="shared" si="31"/>
        <v>520.00000000000011</v>
      </c>
      <c r="M3884" s="32">
        <v>0.25</v>
      </c>
      <c r="O3884" s="37"/>
      <c r="P3884" s="35">
        <f>Data!$I3884+0</f>
        <v>0.65000000000000013</v>
      </c>
      <c r="Q3884" s="33">
        <f>Data!$J3884-250</f>
        <v>2950</v>
      </c>
      <c r="R3884" s="34">
        <f>Data!$M3884-5%</f>
        <v>0.2</v>
      </c>
    </row>
    <row r="3885" spans="1:18" ht="15.75" customHeight="1">
      <c r="A3885" s="22"/>
      <c r="B3885" s="27" t="s">
        <v>21</v>
      </c>
      <c r="C3885" s="27">
        <v>1185732</v>
      </c>
      <c r="D3885" s="28">
        <v>44521</v>
      </c>
      <c r="E3885" s="27" t="s">
        <v>22</v>
      </c>
      <c r="F3885" s="27" t="s">
        <v>136</v>
      </c>
      <c r="G3885" s="27" t="s">
        <v>137</v>
      </c>
      <c r="H3885" s="27" t="s">
        <v>27</v>
      </c>
      <c r="I3885" s="29">
        <v>0.65000000000000013</v>
      </c>
      <c r="J3885" s="30">
        <v>3000</v>
      </c>
      <c r="K3885" s="31">
        <f t="shared" si="30"/>
        <v>1950.0000000000005</v>
      </c>
      <c r="L3885" s="31">
        <f t="shared" si="31"/>
        <v>487.50000000000011</v>
      </c>
      <c r="M3885" s="32">
        <v>0.25</v>
      </c>
      <c r="O3885" s="37"/>
      <c r="P3885" s="35">
        <f>Data!$I3885+0</f>
        <v>0.65000000000000013</v>
      </c>
      <c r="Q3885" s="33">
        <f>Data!$J3885-250</f>
        <v>2750</v>
      </c>
      <c r="R3885" s="34">
        <f>Data!$M3885-5%</f>
        <v>0.2</v>
      </c>
    </row>
    <row r="3886" spans="1:18" ht="15.75" customHeight="1">
      <c r="A3886" s="22"/>
      <c r="B3886" s="27" t="s">
        <v>21</v>
      </c>
      <c r="C3886" s="27">
        <v>1185732</v>
      </c>
      <c r="D3886" s="28">
        <v>44521</v>
      </c>
      <c r="E3886" s="27" t="s">
        <v>22</v>
      </c>
      <c r="F3886" s="27" t="s">
        <v>136</v>
      </c>
      <c r="G3886" s="27" t="s">
        <v>137</v>
      </c>
      <c r="H3886" s="27" t="s">
        <v>28</v>
      </c>
      <c r="I3886" s="29">
        <v>0.75000000000000011</v>
      </c>
      <c r="J3886" s="30">
        <v>2750</v>
      </c>
      <c r="K3886" s="31">
        <f t="shared" si="30"/>
        <v>2062.5000000000005</v>
      </c>
      <c r="L3886" s="31">
        <f t="shared" si="31"/>
        <v>515.62500000000011</v>
      </c>
      <c r="M3886" s="32">
        <v>0.25</v>
      </c>
      <c r="O3886" s="37"/>
      <c r="P3886" s="35">
        <f>Data!$I3886+0</f>
        <v>0.75000000000000011</v>
      </c>
      <c r="Q3886" s="33">
        <f>Data!$J3886-250</f>
        <v>2500</v>
      </c>
      <c r="R3886" s="34">
        <f>Data!$M3886-5%</f>
        <v>0.2</v>
      </c>
    </row>
    <row r="3887" spans="1:18" ht="15.75" customHeight="1">
      <c r="A3887" s="22"/>
      <c r="B3887" s="27" t="s">
        <v>21</v>
      </c>
      <c r="C3887" s="27">
        <v>1185732</v>
      </c>
      <c r="D3887" s="28">
        <v>44521</v>
      </c>
      <c r="E3887" s="27" t="s">
        <v>22</v>
      </c>
      <c r="F3887" s="27" t="s">
        <v>136</v>
      </c>
      <c r="G3887" s="27" t="s">
        <v>137</v>
      </c>
      <c r="H3887" s="27" t="s">
        <v>29</v>
      </c>
      <c r="I3887" s="29">
        <v>0.8</v>
      </c>
      <c r="J3887" s="30">
        <v>3750</v>
      </c>
      <c r="K3887" s="31">
        <f t="shared" si="30"/>
        <v>3000</v>
      </c>
      <c r="L3887" s="31">
        <f t="shared" si="31"/>
        <v>900</v>
      </c>
      <c r="M3887" s="32">
        <v>0.3</v>
      </c>
      <c r="O3887" s="37"/>
      <c r="P3887" s="35">
        <f>Data!$I3887+0</f>
        <v>0.8</v>
      </c>
      <c r="Q3887" s="33">
        <f>Data!$J3887-250</f>
        <v>3500</v>
      </c>
      <c r="R3887" s="34">
        <f>Data!$M3887-5%</f>
        <v>0.25</v>
      </c>
    </row>
    <row r="3888" spans="1:18" ht="15.75" customHeight="1">
      <c r="A3888" s="22"/>
      <c r="B3888" s="27" t="s">
        <v>21</v>
      </c>
      <c r="C3888" s="27">
        <v>1185732</v>
      </c>
      <c r="D3888" s="28">
        <v>44550</v>
      </c>
      <c r="E3888" s="27" t="s">
        <v>22</v>
      </c>
      <c r="F3888" s="27" t="s">
        <v>136</v>
      </c>
      <c r="G3888" s="27" t="s">
        <v>137</v>
      </c>
      <c r="H3888" s="27" t="s">
        <v>24</v>
      </c>
      <c r="I3888" s="29">
        <v>0.75000000000000011</v>
      </c>
      <c r="J3888" s="30">
        <v>6000</v>
      </c>
      <c r="K3888" s="31">
        <f t="shared" si="30"/>
        <v>4500.0000000000009</v>
      </c>
      <c r="L3888" s="31">
        <f t="shared" si="31"/>
        <v>1575.0000000000005</v>
      </c>
      <c r="M3888" s="32">
        <v>0.35000000000000003</v>
      </c>
      <c r="O3888" s="37"/>
      <c r="P3888" s="35">
        <f>Data!$I3888+0</f>
        <v>0.75000000000000011</v>
      </c>
      <c r="Q3888" s="33">
        <f>Data!$J3888-250</f>
        <v>5750</v>
      </c>
      <c r="R3888" s="34">
        <f>Data!$M3888-5%</f>
        <v>0.30000000000000004</v>
      </c>
    </row>
    <row r="3889" spans="1:18" ht="15.75" customHeight="1">
      <c r="A3889" s="22"/>
      <c r="B3889" s="27" t="s">
        <v>21</v>
      </c>
      <c r="C3889" s="27">
        <v>1185732</v>
      </c>
      <c r="D3889" s="28">
        <v>44550</v>
      </c>
      <c r="E3889" s="27" t="s">
        <v>22</v>
      </c>
      <c r="F3889" s="27" t="s">
        <v>136</v>
      </c>
      <c r="G3889" s="27" t="s">
        <v>137</v>
      </c>
      <c r="H3889" s="27" t="s">
        <v>25</v>
      </c>
      <c r="I3889" s="29">
        <v>0.65000000000000013</v>
      </c>
      <c r="J3889" s="30">
        <v>4000</v>
      </c>
      <c r="K3889" s="31">
        <f t="shared" si="30"/>
        <v>2600.0000000000005</v>
      </c>
      <c r="L3889" s="31">
        <f t="shared" si="31"/>
        <v>910.00000000000023</v>
      </c>
      <c r="M3889" s="32">
        <v>0.35000000000000003</v>
      </c>
      <c r="O3889" s="37"/>
      <c r="P3889" s="35">
        <f>Data!$I3889+0</f>
        <v>0.65000000000000013</v>
      </c>
      <c r="Q3889" s="33">
        <f>Data!$J3889-250</f>
        <v>3750</v>
      </c>
      <c r="R3889" s="34">
        <f>Data!$M3889-5%</f>
        <v>0.30000000000000004</v>
      </c>
    </row>
    <row r="3890" spans="1:18" ht="15.75" customHeight="1">
      <c r="A3890" s="22"/>
      <c r="B3890" s="27" t="s">
        <v>21</v>
      </c>
      <c r="C3890" s="27">
        <v>1185732</v>
      </c>
      <c r="D3890" s="28">
        <v>44550</v>
      </c>
      <c r="E3890" s="27" t="s">
        <v>22</v>
      </c>
      <c r="F3890" s="27" t="s">
        <v>136</v>
      </c>
      <c r="G3890" s="27" t="s">
        <v>137</v>
      </c>
      <c r="H3890" s="27" t="s">
        <v>26</v>
      </c>
      <c r="I3890" s="29">
        <v>0.65000000000000013</v>
      </c>
      <c r="J3890" s="30">
        <v>3750</v>
      </c>
      <c r="K3890" s="31">
        <f t="shared" si="30"/>
        <v>2437.5000000000005</v>
      </c>
      <c r="L3890" s="31">
        <f t="shared" si="31"/>
        <v>609.37500000000011</v>
      </c>
      <c r="M3890" s="32">
        <v>0.25</v>
      </c>
      <c r="O3890" s="37"/>
      <c r="P3890" s="35">
        <f>Data!$I3890+0</f>
        <v>0.65000000000000013</v>
      </c>
      <c r="Q3890" s="33">
        <f>Data!$J3890-250</f>
        <v>3500</v>
      </c>
      <c r="R3890" s="34">
        <f>Data!$M3890-5%</f>
        <v>0.2</v>
      </c>
    </row>
    <row r="3891" spans="1:18" ht="15.75" customHeight="1">
      <c r="A3891" s="22"/>
      <c r="B3891" s="27" t="s">
        <v>21</v>
      </c>
      <c r="C3891" s="27">
        <v>1185732</v>
      </c>
      <c r="D3891" s="28">
        <v>44550</v>
      </c>
      <c r="E3891" s="27" t="s">
        <v>22</v>
      </c>
      <c r="F3891" s="27" t="s">
        <v>136</v>
      </c>
      <c r="G3891" s="27" t="s">
        <v>137</v>
      </c>
      <c r="H3891" s="27" t="s">
        <v>27</v>
      </c>
      <c r="I3891" s="29">
        <v>0.65000000000000013</v>
      </c>
      <c r="J3891" s="30">
        <v>3250</v>
      </c>
      <c r="K3891" s="31">
        <f t="shared" si="30"/>
        <v>2112.5000000000005</v>
      </c>
      <c r="L3891" s="31">
        <f t="shared" si="31"/>
        <v>528.12500000000011</v>
      </c>
      <c r="M3891" s="32">
        <v>0.25</v>
      </c>
      <c r="O3891" s="37"/>
      <c r="P3891" s="35">
        <f>Data!$I3891+0</f>
        <v>0.65000000000000013</v>
      </c>
      <c r="Q3891" s="33">
        <f>Data!$J3891-250</f>
        <v>3000</v>
      </c>
      <c r="R3891" s="34">
        <f>Data!$M3891-5%</f>
        <v>0.2</v>
      </c>
    </row>
    <row r="3892" spans="1:18" ht="15.75" customHeight="1">
      <c r="A3892" s="22"/>
      <c r="B3892" s="27" t="s">
        <v>21</v>
      </c>
      <c r="C3892" s="27">
        <v>1185732</v>
      </c>
      <c r="D3892" s="28">
        <v>44550</v>
      </c>
      <c r="E3892" s="27" t="s">
        <v>22</v>
      </c>
      <c r="F3892" s="27" t="s">
        <v>136</v>
      </c>
      <c r="G3892" s="27" t="s">
        <v>137</v>
      </c>
      <c r="H3892" s="27" t="s">
        <v>28</v>
      </c>
      <c r="I3892" s="29">
        <v>0.75000000000000011</v>
      </c>
      <c r="J3892" s="30">
        <v>3250</v>
      </c>
      <c r="K3892" s="31">
        <f t="shared" si="30"/>
        <v>2437.5000000000005</v>
      </c>
      <c r="L3892" s="31">
        <f t="shared" si="31"/>
        <v>609.37500000000011</v>
      </c>
      <c r="M3892" s="32">
        <v>0.25</v>
      </c>
      <c r="O3892" s="37"/>
      <c r="P3892" s="35">
        <f>Data!$I3892+0</f>
        <v>0.75000000000000011</v>
      </c>
      <c r="Q3892" s="33">
        <f>Data!$J3892-250</f>
        <v>3000</v>
      </c>
      <c r="R3892" s="34">
        <f>Data!$M3892-5%</f>
        <v>0.2</v>
      </c>
    </row>
    <row r="3893" spans="1:18" ht="15.75" customHeight="1">
      <c r="A3893" s="22"/>
      <c r="B3893" s="27" t="s">
        <v>21</v>
      </c>
      <c r="C3893" s="27">
        <v>1185732</v>
      </c>
      <c r="D3893" s="28">
        <v>44550</v>
      </c>
      <c r="E3893" s="27" t="s">
        <v>22</v>
      </c>
      <c r="F3893" s="27" t="s">
        <v>136</v>
      </c>
      <c r="G3893" s="27" t="s">
        <v>137</v>
      </c>
      <c r="H3893" s="27" t="s">
        <v>29</v>
      </c>
      <c r="I3893" s="29">
        <v>0.8</v>
      </c>
      <c r="J3893" s="30">
        <v>4250</v>
      </c>
      <c r="K3893" s="31">
        <f t="shared" si="30"/>
        <v>3400</v>
      </c>
      <c r="L3893" s="31">
        <f t="shared" si="31"/>
        <v>1020</v>
      </c>
      <c r="M3893" s="32">
        <v>0.3</v>
      </c>
      <c r="O3893" s="37"/>
      <c r="P3893" s="35">
        <f>Data!$I3893+0</f>
        <v>0.8</v>
      </c>
      <c r="Q3893" s="33">
        <f>Data!$J3893-250</f>
        <v>4000</v>
      </c>
      <c r="R3893" s="34">
        <f>Data!$M3893-5%</f>
        <v>0.25</v>
      </c>
    </row>
  </sheetData>
  <pageMargins left="0.7" right="0.7" top="0.75" bottom="0.75" header="0" footer="0"/>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166E2-8E45-4138-AD49-074C83AECC20}">
  <dimension ref="A3:E106"/>
  <sheetViews>
    <sheetView topLeftCell="A76" workbookViewId="0">
      <selection activeCell="B97" sqref="B97"/>
    </sheetView>
  </sheetViews>
  <sheetFormatPr defaultRowHeight="14.25"/>
  <cols>
    <col min="1" max="1" width="12.33203125" bestFit="1" customWidth="1"/>
    <col min="2" max="2" width="21.9296875" bestFit="1" customWidth="1"/>
    <col min="3" max="3" width="20.73046875" bestFit="1" customWidth="1"/>
    <col min="4" max="4" width="25.265625" bestFit="1" customWidth="1"/>
  </cols>
  <sheetData>
    <row r="3" spans="1:4">
      <c r="A3" t="s">
        <v>139</v>
      </c>
      <c r="B3" t="s">
        <v>140</v>
      </c>
      <c r="C3" t="s">
        <v>141</v>
      </c>
      <c r="D3" t="s">
        <v>143</v>
      </c>
    </row>
    <row r="4" spans="1:4">
      <c r="A4" s="65">
        <v>8684027.5</v>
      </c>
      <c r="B4" s="65">
        <v>17148250</v>
      </c>
      <c r="C4" s="65">
        <v>3173631.875</v>
      </c>
      <c r="D4" s="65">
        <v>0.36310442386830921</v>
      </c>
    </row>
    <row r="10" spans="1:4">
      <c r="A10" s="48" t="s">
        <v>147</v>
      </c>
      <c r="B10" t="s">
        <v>139</v>
      </c>
    </row>
    <row r="11" spans="1:4">
      <c r="A11" s="49" t="s">
        <v>149</v>
      </c>
      <c r="B11" s="50">
        <v>510750</v>
      </c>
    </row>
    <row r="12" spans="1:4">
      <c r="A12" s="49" t="s">
        <v>150</v>
      </c>
      <c r="B12" s="50">
        <v>484975</v>
      </c>
    </row>
    <row r="13" spans="1:4">
      <c r="A13" s="49" t="s">
        <v>151</v>
      </c>
      <c r="B13" s="50">
        <v>483530</v>
      </c>
    </row>
    <row r="14" spans="1:4">
      <c r="A14" s="49" t="s">
        <v>152</v>
      </c>
      <c r="B14" s="50">
        <v>494887.5</v>
      </c>
    </row>
    <row r="15" spans="1:4">
      <c r="A15" s="49" t="s">
        <v>153</v>
      </c>
      <c r="B15" s="50">
        <v>673572.5</v>
      </c>
    </row>
    <row r="16" spans="1:4">
      <c r="A16" s="49" t="s">
        <v>154</v>
      </c>
      <c r="B16" s="50">
        <v>903837.5</v>
      </c>
    </row>
    <row r="17" spans="1:5">
      <c r="A17" s="49" t="s">
        <v>155</v>
      </c>
      <c r="B17" s="50">
        <v>1041437.5</v>
      </c>
    </row>
    <row r="18" spans="1:5">
      <c r="A18" s="49" t="s">
        <v>156</v>
      </c>
      <c r="B18" s="50">
        <v>945275</v>
      </c>
    </row>
    <row r="19" spans="1:5">
      <c r="A19" s="49" t="s">
        <v>157</v>
      </c>
      <c r="B19" s="50">
        <v>681000</v>
      </c>
    </row>
    <row r="20" spans="1:5">
      <c r="A20" s="49" t="s">
        <v>158</v>
      </c>
      <c r="B20" s="50">
        <v>623375</v>
      </c>
    </row>
    <row r="21" spans="1:5">
      <c r="A21" s="49" t="s">
        <v>159</v>
      </c>
      <c r="B21" s="50">
        <v>795612.5</v>
      </c>
    </row>
    <row r="22" spans="1:5">
      <c r="A22" s="49" t="s">
        <v>160</v>
      </c>
      <c r="B22" s="50">
        <v>1045775</v>
      </c>
    </row>
    <row r="23" spans="1:5">
      <c r="A23" s="49" t="s">
        <v>148</v>
      </c>
      <c r="B23" s="50">
        <v>8684027.5</v>
      </c>
    </row>
    <row r="27" spans="1:5">
      <c r="A27" s="48" t="s">
        <v>147</v>
      </c>
      <c r="B27" t="s">
        <v>140</v>
      </c>
      <c r="D27" s="52" t="s">
        <v>13</v>
      </c>
      <c r="E27" s="52" t="s">
        <v>17</v>
      </c>
    </row>
    <row r="28" spans="1:5">
      <c r="A28" s="49" t="s">
        <v>64</v>
      </c>
      <c r="B28" s="65">
        <v>408500</v>
      </c>
      <c r="D28" t="str">
        <f>A28</f>
        <v>Alabama</v>
      </c>
      <c r="E28" s="51">
        <f>B28</f>
        <v>408500</v>
      </c>
    </row>
    <row r="29" spans="1:5">
      <c r="A29" s="49" t="s">
        <v>68</v>
      </c>
      <c r="B29" s="65">
        <v>312250</v>
      </c>
      <c r="D29" t="str">
        <f t="shared" ref="D29:D57" si="0">A29</f>
        <v>Alaska</v>
      </c>
      <c r="E29" s="51">
        <f t="shared" ref="E29:E57" si="1">B29</f>
        <v>312250</v>
      </c>
    </row>
    <row r="30" spans="1:5">
      <c r="A30" s="49" t="s">
        <v>89</v>
      </c>
      <c r="B30" s="65">
        <v>331500</v>
      </c>
      <c r="D30" t="str">
        <f t="shared" si="0"/>
        <v>Arizona</v>
      </c>
      <c r="E30" s="51">
        <f t="shared" si="1"/>
        <v>331500</v>
      </c>
    </row>
    <row r="31" spans="1:5">
      <c r="A31" s="49" t="s">
        <v>105</v>
      </c>
      <c r="B31" s="65">
        <v>255350</v>
      </c>
      <c r="D31" t="str">
        <f t="shared" si="0"/>
        <v>Arkansas</v>
      </c>
      <c r="E31" s="51">
        <f t="shared" si="1"/>
        <v>255350</v>
      </c>
    </row>
    <row r="32" spans="1:5">
      <c r="A32" s="49" t="s">
        <v>36</v>
      </c>
      <c r="B32" s="65">
        <v>1037250</v>
      </c>
      <c r="D32" t="str">
        <f t="shared" si="0"/>
        <v>California</v>
      </c>
      <c r="E32" s="51">
        <f t="shared" si="1"/>
        <v>1037250</v>
      </c>
    </row>
    <row r="33" spans="1:5">
      <c r="A33" s="49" t="s">
        <v>49</v>
      </c>
      <c r="B33" s="65">
        <v>324250</v>
      </c>
      <c r="D33" t="str">
        <f t="shared" si="0"/>
        <v>Colorado</v>
      </c>
      <c r="E33" s="51">
        <f t="shared" si="1"/>
        <v>324250</v>
      </c>
    </row>
    <row r="34" spans="1:5">
      <c r="A34" s="49" t="s">
        <v>128</v>
      </c>
      <c r="B34" s="65">
        <v>169600</v>
      </c>
      <c r="D34" t="str">
        <f t="shared" si="0"/>
        <v>Connecticut</v>
      </c>
      <c r="E34" s="51">
        <f t="shared" si="1"/>
        <v>169600</v>
      </c>
    </row>
    <row r="35" spans="1:5">
      <c r="A35" s="49" t="s">
        <v>124</v>
      </c>
      <c r="B35" s="65">
        <v>205600</v>
      </c>
      <c r="D35" t="str">
        <f t="shared" si="0"/>
        <v>Delaware</v>
      </c>
      <c r="E35" s="51">
        <f t="shared" si="1"/>
        <v>205600</v>
      </c>
    </row>
    <row r="36" spans="1:5">
      <c r="A36" s="49" t="s">
        <v>54</v>
      </c>
      <c r="B36" s="65">
        <v>1051700</v>
      </c>
      <c r="D36" t="str">
        <f t="shared" si="0"/>
        <v>Florida</v>
      </c>
      <c r="E36" s="51">
        <f t="shared" si="1"/>
        <v>1051700</v>
      </c>
    </row>
    <row r="37" spans="1:5">
      <c r="A37" s="49" t="s">
        <v>93</v>
      </c>
      <c r="B37" s="65">
        <v>579350</v>
      </c>
      <c r="D37" t="str">
        <f t="shared" si="0"/>
        <v>Georgia</v>
      </c>
      <c r="E37" s="51">
        <f t="shared" si="1"/>
        <v>579350</v>
      </c>
    </row>
    <row r="38" spans="1:5">
      <c r="A38" s="49" t="s">
        <v>70</v>
      </c>
      <c r="B38" s="65">
        <v>353500</v>
      </c>
      <c r="D38" t="str">
        <f t="shared" si="0"/>
        <v>Hawaii</v>
      </c>
      <c r="E38" s="51">
        <f t="shared" si="1"/>
        <v>353500</v>
      </c>
    </row>
    <row r="39" spans="1:5">
      <c r="A39" s="49" t="s">
        <v>87</v>
      </c>
      <c r="B39" s="65">
        <v>288250</v>
      </c>
      <c r="D39" t="str">
        <f t="shared" si="0"/>
        <v>Idaho</v>
      </c>
      <c r="E39" s="51">
        <f t="shared" si="1"/>
        <v>288250</v>
      </c>
    </row>
    <row r="40" spans="1:5">
      <c r="A40" s="49" t="s">
        <v>41</v>
      </c>
      <c r="B40" s="65">
        <v>185600</v>
      </c>
      <c r="D40" t="str">
        <f t="shared" si="0"/>
        <v>Illinois</v>
      </c>
      <c r="E40" s="51">
        <f t="shared" si="1"/>
        <v>185600</v>
      </c>
    </row>
    <row r="41" spans="1:5">
      <c r="A41" s="49" t="s">
        <v>119</v>
      </c>
      <c r="B41" s="65">
        <v>241600</v>
      </c>
      <c r="D41" t="str">
        <f t="shared" si="0"/>
        <v>Indiana</v>
      </c>
      <c r="E41" s="51">
        <f t="shared" si="1"/>
        <v>241600</v>
      </c>
    </row>
    <row r="42" spans="1:5">
      <c r="A42" s="49" t="s">
        <v>115</v>
      </c>
      <c r="B42" s="65">
        <v>183100</v>
      </c>
      <c r="D42" t="str">
        <f t="shared" si="0"/>
        <v>Iowa</v>
      </c>
      <c r="E42" s="51">
        <f t="shared" si="1"/>
        <v>183100</v>
      </c>
    </row>
    <row r="43" spans="1:5">
      <c r="A43" s="49" t="s">
        <v>109</v>
      </c>
      <c r="B43" s="65">
        <v>180600</v>
      </c>
      <c r="D43" t="str">
        <f t="shared" si="0"/>
        <v>Kansas</v>
      </c>
      <c r="E43" s="51">
        <f t="shared" si="1"/>
        <v>180600</v>
      </c>
    </row>
    <row r="44" spans="1:5">
      <c r="A44" s="49" t="s">
        <v>101</v>
      </c>
      <c r="B44" s="65">
        <v>363350</v>
      </c>
      <c r="D44" t="str">
        <f t="shared" si="0"/>
        <v>Kentucky</v>
      </c>
      <c r="E44" s="51">
        <f t="shared" si="1"/>
        <v>363350</v>
      </c>
    </row>
    <row r="45" spans="1:5">
      <c r="A45" s="49" t="s">
        <v>85</v>
      </c>
      <c r="B45" s="65">
        <v>412250</v>
      </c>
      <c r="D45" t="str">
        <f t="shared" si="0"/>
        <v>Louisiana</v>
      </c>
      <c r="E45" s="51">
        <f t="shared" si="1"/>
        <v>412250</v>
      </c>
    </row>
    <row r="46" spans="1:5">
      <c r="A46" s="49" t="s">
        <v>66</v>
      </c>
      <c r="B46" s="65">
        <v>172600</v>
      </c>
      <c r="D46" t="str">
        <f t="shared" si="0"/>
        <v>Maine</v>
      </c>
      <c r="E46" s="51">
        <f t="shared" si="1"/>
        <v>172600</v>
      </c>
    </row>
    <row r="47" spans="1:5">
      <c r="A47" s="49" t="s">
        <v>122</v>
      </c>
      <c r="B47" s="65">
        <v>241600</v>
      </c>
      <c r="D47" t="str">
        <f t="shared" si="0"/>
        <v>Maryland</v>
      </c>
      <c r="E47" s="51">
        <f t="shared" si="1"/>
        <v>241600</v>
      </c>
    </row>
    <row r="48" spans="1:5">
      <c r="A48" s="49" t="s">
        <v>132</v>
      </c>
      <c r="B48" s="65">
        <v>241600</v>
      </c>
      <c r="D48" t="str">
        <f t="shared" si="0"/>
        <v>Massachusetts</v>
      </c>
      <c r="E48" s="51">
        <f t="shared" si="1"/>
        <v>241600</v>
      </c>
    </row>
    <row r="49" spans="1:5">
      <c r="A49" s="49" t="s">
        <v>78</v>
      </c>
      <c r="B49" s="65">
        <v>280350</v>
      </c>
      <c r="D49" t="str">
        <f t="shared" si="0"/>
        <v>Michigan</v>
      </c>
      <c r="E49" s="51">
        <f t="shared" si="1"/>
        <v>280350</v>
      </c>
    </row>
    <row r="50" spans="1:5">
      <c r="A50" s="49" t="s">
        <v>56</v>
      </c>
      <c r="B50" s="65">
        <v>156850</v>
      </c>
      <c r="D50" t="str">
        <f t="shared" si="0"/>
        <v>Minnesota</v>
      </c>
      <c r="E50" s="51">
        <f t="shared" si="1"/>
        <v>156850</v>
      </c>
    </row>
    <row r="51" spans="1:5">
      <c r="A51" s="49" t="s">
        <v>103</v>
      </c>
      <c r="B51" s="65">
        <v>309350</v>
      </c>
      <c r="D51" t="str">
        <f t="shared" si="0"/>
        <v>Mississippi</v>
      </c>
      <c r="E51" s="51">
        <f t="shared" si="1"/>
        <v>309350</v>
      </c>
    </row>
    <row r="52" spans="1:5">
      <c r="A52" s="49" t="s">
        <v>80</v>
      </c>
      <c r="B52" s="65">
        <v>316350</v>
      </c>
      <c r="D52" t="str">
        <f t="shared" si="0"/>
        <v>Missouri</v>
      </c>
      <c r="E52" s="51">
        <f t="shared" si="1"/>
        <v>316350</v>
      </c>
    </row>
    <row r="53" spans="1:5">
      <c r="A53" s="49" t="s">
        <v>58</v>
      </c>
      <c r="B53" s="65">
        <v>328000</v>
      </c>
      <c r="D53" t="str">
        <f t="shared" si="0"/>
        <v>Montana</v>
      </c>
      <c r="E53" s="51">
        <f t="shared" si="1"/>
        <v>328000</v>
      </c>
    </row>
    <row r="54" spans="1:5">
      <c r="A54" s="49" t="s">
        <v>62</v>
      </c>
      <c r="B54" s="65">
        <v>136350</v>
      </c>
      <c r="D54" t="str">
        <f t="shared" si="0"/>
        <v>Nebraska</v>
      </c>
      <c r="E54" s="51">
        <f t="shared" si="1"/>
        <v>136350</v>
      </c>
    </row>
    <row r="55" spans="1:5">
      <c r="A55" s="49" t="s">
        <v>47</v>
      </c>
      <c r="B55" s="65">
        <v>324000</v>
      </c>
      <c r="D55" t="str">
        <f t="shared" si="0"/>
        <v>Nevada</v>
      </c>
      <c r="E55" s="51">
        <f t="shared" si="1"/>
        <v>324000</v>
      </c>
    </row>
    <row r="56" spans="1:5">
      <c r="A56" s="49" t="s">
        <v>136</v>
      </c>
      <c r="B56" s="65">
        <v>238850</v>
      </c>
      <c r="D56" t="str">
        <f t="shared" si="0"/>
        <v>New Hampshire</v>
      </c>
      <c r="E56" s="51">
        <f t="shared" si="1"/>
        <v>238850</v>
      </c>
    </row>
    <row r="57" spans="1:5">
      <c r="A57" s="49" t="s">
        <v>126</v>
      </c>
      <c r="B57" s="65">
        <v>223600</v>
      </c>
      <c r="D57" t="str">
        <f t="shared" si="0"/>
        <v>New Jersey</v>
      </c>
      <c r="E57" s="51">
        <f t="shared" si="1"/>
        <v>223600</v>
      </c>
    </row>
    <row r="58" spans="1:5">
      <c r="A58" s="49" t="s">
        <v>91</v>
      </c>
      <c r="B58" s="65">
        <v>313500</v>
      </c>
      <c r="D58" t="str">
        <f>A58</f>
        <v>New Mexico</v>
      </c>
      <c r="E58" s="51">
        <f>B58</f>
        <v>313500</v>
      </c>
    </row>
    <row r="59" spans="1:5">
      <c r="A59" s="49" t="s">
        <v>23</v>
      </c>
      <c r="B59" s="65">
        <v>1125200</v>
      </c>
      <c r="D59" t="str">
        <f t="shared" ref="D59:D72" si="2">A59</f>
        <v>New York</v>
      </c>
      <c r="E59" s="51">
        <f t="shared" ref="E59:E72" si="3">B59</f>
        <v>1125200</v>
      </c>
    </row>
    <row r="60" spans="1:5">
      <c r="A60" s="49" t="s">
        <v>97</v>
      </c>
      <c r="B60" s="65">
        <v>399350</v>
      </c>
      <c r="D60" t="str">
        <f t="shared" si="2"/>
        <v>North Carolina</v>
      </c>
      <c r="E60" s="51">
        <f t="shared" si="3"/>
        <v>399350</v>
      </c>
    </row>
    <row r="61" spans="1:5">
      <c r="A61" s="49" t="s">
        <v>113</v>
      </c>
      <c r="B61" s="65">
        <v>184100</v>
      </c>
      <c r="D61" t="str">
        <f t="shared" si="2"/>
        <v>North Dakota</v>
      </c>
      <c r="E61" s="51">
        <f t="shared" si="3"/>
        <v>184100</v>
      </c>
    </row>
    <row r="62" spans="1:5">
      <c r="A62" s="49" t="s">
        <v>99</v>
      </c>
      <c r="B62" s="65">
        <v>203600</v>
      </c>
      <c r="D62" t="str">
        <f t="shared" si="2"/>
        <v>Ohio</v>
      </c>
      <c r="E62" s="51">
        <f t="shared" si="3"/>
        <v>203600</v>
      </c>
    </row>
    <row r="63" spans="1:5">
      <c r="A63" s="49" t="s">
        <v>107</v>
      </c>
      <c r="B63" s="65">
        <v>237350</v>
      </c>
      <c r="D63" t="str">
        <f t="shared" si="2"/>
        <v>Oklahoma</v>
      </c>
      <c r="E63" s="51">
        <f t="shared" si="3"/>
        <v>237350</v>
      </c>
    </row>
    <row r="64" spans="1:5">
      <c r="A64" s="49" t="s">
        <v>84</v>
      </c>
      <c r="B64" s="65">
        <v>346750</v>
      </c>
      <c r="D64" t="str">
        <f t="shared" si="2"/>
        <v>Oregon</v>
      </c>
      <c r="E64" s="51">
        <f t="shared" si="3"/>
        <v>346750</v>
      </c>
    </row>
    <row r="65" spans="1:5">
      <c r="A65" s="49" t="s">
        <v>44</v>
      </c>
      <c r="B65" s="65">
        <v>165600</v>
      </c>
      <c r="D65" t="str">
        <f t="shared" si="2"/>
        <v>Pennsylvania</v>
      </c>
      <c r="E65" s="51">
        <f t="shared" si="3"/>
        <v>165600</v>
      </c>
    </row>
    <row r="66" spans="1:5">
      <c r="A66" s="49" t="s">
        <v>130</v>
      </c>
      <c r="B66" s="65">
        <v>198850</v>
      </c>
      <c r="D66" t="str">
        <f t="shared" si="2"/>
        <v>Rhode Island</v>
      </c>
      <c r="E66" s="51">
        <f t="shared" si="3"/>
        <v>198850</v>
      </c>
    </row>
    <row r="67" spans="1:5">
      <c r="A67" s="49" t="s">
        <v>95</v>
      </c>
      <c r="B67" s="65">
        <v>507350</v>
      </c>
      <c r="D67" t="str">
        <f t="shared" si="2"/>
        <v>South Carolina</v>
      </c>
      <c r="E67" s="51">
        <f t="shared" si="3"/>
        <v>507350</v>
      </c>
    </row>
    <row r="68" spans="1:5">
      <c r="A68" s="49" t="s">
        <v>111</v>
      </c>
      <c r="B68" s="65">
        <v>180600</v>
      </c>
      <c r="D68" t="str">
        <f t="shared" si="2"/>
        <v>South Dakota</v>
      </c>
      <c r="E68" s="51">
        <f t="shared" si="3"/>
        <v>180600</v>
      </c>
    </row>
    <row r="69" spans="1:5">
      <c r="A69" s="49" t="s">
        <v>60</v>
      </c>
      <c r="B69" s="65">
        <v>427750</v>
      </c>
      <c r="D69" t="str">
        <f t="shared" si="2"/>
        <v>Tennessee</v>
      </c>
      <c r="E69" s="51">
        <f t="shared" si="3"/>
        <v>427750</v>
      </c>
    </row>
    <row r="70" spans="1:5">
      <c r="A70" s="49" t="s">
        <v>32</v>
      </c>
      <c r="B70" s="65">
        <v>1014250</v>
      </c>
      <c r="D70" t="str">
        <f t="shared" si="2"/>
        <v>Texas</v>
      </c>
      <c r="E70" s="51">
        <f t="shared" si="3"/>
        <v>1014250</v>
      </c>
    </row>
    <row r="71" spans="1:5">
      <c r="A71" s="49" t="s">
        <v>82</v>
      </c>
      <c r="B71" s="65">
        <v>310750</v>
      </c>
      <c r="D71" t="str">
        <f t="shared" si="2"/>
        <v>Utah</v>
      </c>
      <c r="E71" s="51">
        <f t="shared" si="3"/>
        <v>310750</v>
      </c>
    </row>
    <row r="72" spans="1:5">
      <c r="A72" s="49" t="s">
        <v>134</v>
      </c>
      <c r="B72" s="65">
        <v>256850</v>
      </c>
      <c r="D72" t="str">
        <f t="shared" si="2"/>
        <v>Vermont</v>
      </c>
      <c r="E72" s="51">
        <f t="shared" si="3"/>
        <v>256850</v>
      </c>
    </row>
    <row r="73" spans="1:5">
      <c r="A73" s="49" t="s">
        <v>76</v>
      </c>
      <c r="B73" s="65">
        <v>403350</v>
      </c>
      <c r="D73" t="str">
        <f>A73</f>
        <v>Virginia</v>
      </c>
      <c r="E73" s="51">
        <f>B73</f>
        <v>403350</v>
      </c>
    </row>
    <row r="74" spans="1:5">
      <c r="A74" s="49" t="s">
        <v>51</v>
      </c>
      <c r="B74" s="65">
        <v>348750</v>
      </c>
      <c r="D74" t="str">
        <f t="shared" ref="D74:D77" si="4">A74</f>
        <v>Washington</v>
      </c>
      <c r="E74" s="51">
        <f t="shared" ref="E74:E77" si="5">B74</f>
        <v>348750</v>
      </c>
    </row>
    <row r="75" spans="1:5">
      <c r="A75" s="49" t="s">
        <v>121</v>
      </c>
      <c r="B75" s="65">
        <v>154600</v>
      </c>
      <c r="D75" t="str">
        <f t="shared" si="4"/>
        <v>West Virginia</v>
      </c>
      <c r="E75" s="51">
        <f t="shared" si="5"/>
        <v>154600</v>
      </c>
    </row>
    <row r="76" spans="1:5">
      <c r="A76" s="49" t="s">
        <v>117</v>
      </c>
      <c r="B76" s="65">
        <v>205850</v>
      </c>
      <c r="D76" t="str">
        <f t="shared" si="4"/>
        <v>Wisconsin</v>
      </c>
      <c r="E76" s="51">
        <f t="shared" si="5"/>
        <v>205850</v>
      </c>
    </row>
    <row r="77" spans="1:5">
      <c r="A77" s="49" t="s">
        <v>74</v>
      </c>
      <c r="B77" s="65">
        <v>310750</v>
      </c>
      <c r="D77" t="str">
        <f t="shared" si="4"/>
        <v>Wyoming</v>
      </c>
      <c r="E77" s="51">
        <f t="shared" si="5"/>
        <v>310750</v>
      </c>
    </row>
    <row r="78" spans="1:5">
      <c r="A78" s="49" t="s">
        <v>148</v>
      </c>
      <c r="B78" s="65">
        <v>17148250</v>
      </c>
    </row>
    <row r="82" spans="1:5">
      <c r="A82" t="s">
        <v>141</v>
      </c>
      <c r="D82" s="52" t="s">
        <v>15</v>
      </c>
      <c r="E82" s="52" t="s">
        <v>19</v>
      </c>
    </row>
    <row r="83" spans="1:5">
      <c r="A83">
        <v>3173631.875</v>
      </c>
      <c r="D83">
        <f>A83</f>
        <v>3173631.875</v>
      </c>
      <c r="E83">
        <f>B83</f>
        <v>0</v>
      </c>
    </row>
    <row r="84" spans="1:5">
      <c r="D84">
        <f t="shared" ref="D84:D88" si="6">A84</f>
        <v>0</v>
      </c>
      <c r="E84">
        <f t="shared" ref="E84:E88" si="7">B84</f>
        <v>0</v>
      </c>
    </row>
    <row r="85" spans="1:5">
      <c r="D85">
        <f t="shared" si="6"/>
        <v>0</v>
      </c>
      <c r="E85">
        <f t="shared" si="7"/>
        <v>0</v>
      </c>
    </row>
    <row r="86" spans="1:5">
      <c r="D86">
        <f t="shared" si="6"/>
        <v>0</v>
      </c>
      <c r="E86">
        <f t="shared" si="7"/>
        <v>0</v>
      </c>
    </row>
    <row r="87" spans="1:5">
      <c r="D87">
        <f t="shared" si="6"/>
        <v>0</v>
      </c>
      <c r="E87">
        <f t="shared" si="7"/>
        <v>0</v>
      </c>
    </row>
    <row r="88" spans="1:5">
      <c r="D88">
        <f t="shared" si="6"/>
        <v>0</v>
      </c>
      <c r="E88">
        <f t="shared" si="7"/>
        <v>0</v>
      </c>
    </row>
    <row r="93" spans="1:5">
      <c r="A93" s="48" t="s">
        <v>147</v>
      </c>
      <c r="B93" t="s">
        <v>142</v>
      </c>
      <c r="D93" s="52" t="s">
        <v>161</v>
      </c>
      <c r="E93" s="52" t="s">
        <v>162</v>
      </c>
    </row>
    <row r="94" spans="1:5">
      <c r="A94" s="49" t="s">
        <v>149</v>
      </c>
      <c r="B94" s="65">
        <v>115.89999999999995</v>
      </c>
      <c r="D94" t="str">
        <f>A94</f>
        <v>Jan</v>
      </c>
      <c r="E94">
        <f>B94</f>
        <v>115.89999999999995</v>
      </c>
    </row>
    <row r="95" spans="1:5">
      <c r="A95" s="49" t="s">
        <v>150</v>
      </c>
      <c r="B95" s="65">
        <v>115.89999999999995</v>
      </c>
      <c r="D95" t="str">
        <f t="shared" ref="D95:D105" si="8">A95</f>
        <v>Feb</v>
      </c>
      <c r="E95">
        <f t="shared" ref="E95:E105" si="9">B95</f>
        <v>115.89999999999995</v>
      </c>
    </row>
    <row r="96" spans="1:5">
      <c r="A96" s="49" t="s">
        <v>151</v>
      </c>
      <c r="B96" s="65">
        <v>116.99999999999996</v>
      </c>
      <c r="D96" t="str">
        <f t="shared" si="8"/>
        <v>Mar</v>
      </c>
      <c r="E96">
        <f t="shared" si="9"/>
        <v>116.99999999999996</v>
      </c>
    </row>
    <row r="97" spans="1:5">
      <c r="A97" s="49" t="s">
        <v>152</v>
      </c>
      <c r="B97" s="65">
        <v>116.79999999999997</v>
      </c>
      <c r="D97" t="str">
        <f t="shared" si="8"/>
        <v>Apr</v>
      </c>
      <c r="E97">
        <f t="shared" si="9"/>
        <v>116.79999999999997</v>
      </c>
    </row>
    <row r="98" spans="1:5">
      <c r="A98" s="49" t="s">
        <v>153</v>
      </c>
      <c r="B98" s="65">
        <v>118.34999999999995</v>
      </c>
      <c r="D98" t="str">
        <f t="shared" si="8"/>
        <v>May</v>
      </c>
      <c r="E98">
        <f t="shared" si="9"/>
        <v>118.34999999999995</v>
      </c>
    </row>
    <row r="99" spans="1:5">
      <c r="A99" s="49" t="s">
        <v>154</v>
      </c>
      <c r="B99" s="65">
        <v>118.59999999999995</v>
      </c>
      <c r="D99" t="str">
        <f t="shared" si="8"/>
        <v>Jun</v>
      </c>
      <c r="E99">
        <f t="shared" si="9"/>
        <v>118.59999999999995</v>
      </c>
    </row>
    <row r="100" spans="1:5">
      <c r="A100" s="49" t="s">
        <v>155</v>
      </c>
      <c r="B100" s="65">
        <v>118.89999999999993</v>
      </c>
      <c r="D100" t="str">
        <f t="shared" si="8"/>
        <v>Jul</v>
      </c>
      <c r="E100">
        <f t="shared" si="9"/>
        <v>118.89999999999993</v>
      </c>
    </row>
    <row r="101" spans="1:5">
      <c r="A101" s="49" t="s">
        <v>156</v>
      </c>
      <c r="B101" s="65">
        <v>118.89999999999993</v>
      </c>
      <c r="D101" t="str">
        <f t="shared" si="8"/>
        <v>Aug</v>
      </c>
      <c r="E101">
        <f t="shared" si="9"/>
        <v>118.89999999999993</v>
      </c>
    </row>
    <row r="102" spans="1:5">
      <c r="A102" s="49" t="s">
        <v>157</v>
      </c>
      <c r="B102" s="65">
        <v>117.69999999999995</v>
      </c>
      <c r="D102" t="str">
        <f t="shared" si="8"/>
        <v>Sep</v>
      </c>
      <c r="E102">
        <f t="shared" si="9"/>
        <v>117.69999999999995</v>
      </c>
    </row>
    <row r="103" spans="1:5">
      <c r="A103" s="49" t="s">
        <v>158</v>
      </c>
      <c r="B103" s="65">
        <v>117.69999999999995</v>
      </c>
      <c r="D103" t="str">
        <f t="shared" si="8"/>
        <v>Oct</v>
      </c>
      <c r="E103">
        <f t="shared" si="9"/>
        <v>117.69999999999995</v>
      </c>
    </row>
    <row r="104" spans="1:5">
      <c r="A104" s="49" t="s">
        <v>159</v>
      </c>
      <c r="B104" s="65">
        <v>117.99999999999994</v>
      </c>
      <c r="D104" t="str">
        <f t="shared" si="8"/>
        <v>Nov</v>
      </c>
      <c r="E104">
        <f t="shared" si="9"/>
        <v>117.99999999999994</v>
      </c>
    </row>
    <row r="105" spans="1:5">
      <c r="A105" s="49" t="s">
        <v>160</v>
      </c>
      <c r="B105" s="65">
        <v>117.99999999999994</v>
      </c>
      <c r="D105" t="str">
        <f t="shared" si="8"/>
        <v>Dec</v>
      </c>
      <c r="E105">
        <f t="shared" si="9"/>
        <v>117.99999999999994</v>
      </c>
    </row>
    <row r="106" spans="1:5">
      <c r="A106" s="49" t="s">
        <v>148</v>
      </c>
      <c r="B106" s="65">
        <v>1411.7499999999995</v>
      </c>
    </row>
  </sheetData>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Cover Page</vt:lpstr>
      <vt:lpstr>Data</vt:lpstr>
      <vt:lpstr>Sheet1</vt:lpstr>
      <vt:lpstr>Newtable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Rukkaiya Patthawala</cp:lastModifiedBy>
  <dcterms:created xsi:type="dcterms:W3CDTF">2022-04-21T14:05:43Z</dcterms:created>
  <dcterms:modified xsi:type="dcterms:W3CDTF">2023-10-29T03:20:40Z</dcterms:modified>
</cp:coreProperties>
</file>