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2.xml" ContentType="application/vnd.ms-excel.slicer+xml"/>
  <Override PartName="/xl/pivotTables/pivotTable1.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Ex3.xml" ContentType="application/vnd.ms-office.chartex+xml"/>
  <Override PartName="/xl/charts/style12.xml" ContentType="application/vnd.ms-office.chartstyle+xml"/>
  <Override PartName="/xl/charts/colors12.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Ex4.xml" ContentType="application/vnd.ms-office.chartex+xml"/>
  <Override PartName="/xl/charts/style14.xml" ContentType="application/vnd.ms-office.chartstyle+xml"/>
  <Override PartName="/xl/charts/colors14.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rulam\Desktop\DYNAMIC EXCEL DASHBOARD PROJECT\"/>
    </mc:Choice>
  </mc:AlternateContent>
  <xr:revisionPtr revIDLastSave="0" documentId="13_ncr:1_{8770FB71-D8DD-494C-8BBB-2B36639C69BF}" xr6:coauthVersionLast="47" xr6:coauthVersionMax="47" xr10:uidLastSave="{00000000-0000-0000-0000-000000000000}"/>
  <bookViews>
    <workbookView xWindow="-108" yWindow="-108" windowWidth="23256" windowHeight="12456" xr2:uid="{00000000-000D-0000-FFFF-FFFF00000000}"/>
  </bookViews>
  <sheets>
    <sheet name="DASHBOARD" sheetId="2" r:id="rId1"/>
    <sheet name="Data" sheetId="1" r:id="rId2"/>
    <sheet name="combo chart" sheetId="3" r:id="rId3"/>
    <sheet name="waterfall chart" sheetId="4" r:id="rId4"/>
    <sheet name="pie chart" sheetId="5" r:id="rId5"/>
    <sheet name="mAP" sheetId="6" r:id="rId6"/>
    <sheet name="bar" sheetId="7" r:id="rId7"/>
    <sheet name="kpi " sheetId="8" r:id="rId8"/>
    <sheet name="kpi year" sheetId="9" r:id="rId9"/>
  </sheets>
  <definedNames>
    <definedName name="_xlchart.v1.11" hidden="1">'waterfall chart'!$D$4:$D$7</definedName>
    <definedName name="_xlchart.v1.12" hidden="1">'waterfall chart'!$E$3</definedName>
    <definedName name="_xlchart.v1.13" hidden="1">'waterfall chart'!$E$4:$E$7</definedName>
    <definedName name="_xlchart.v1.4" hidden="1">'waterfall chart'!$D$4:$D$7</definedName>
    <definedName name="_xlchart.v1.5" hidden="1">'waterfall chart'!$E$3</definedName>
    <definedName name="_xlchart.v1.6" hidden="1">'waterfall chart'!$E$4:$E$7</definedName>
    <definedName name="_xlchart.v5.0" hidden="1">mAP!$E$3</definedName>
    <definedName name="_xlchart.v5.1" hidden="1">mAP!$E$4:$E$52</definedName>
    <definedName name="_xlchart.v5.10" hidden="1">mAP!$F$4:$F$52</definedName>
    <definedName name="_xlchart.v5.14" hidden="1">mAP!$E$3</definedName>
    <definedName name="_xlchart.v5.15" hidden="1">mAP!$E$4:$E$52</definedName>
    <definedName name="_xlchart.v5.16" hidden="1">mAP!$F$2</definedName>
    <definedName name="_xlchart.v5.17" hidden="1">mAP!$F$3</definedName>
    <definedName name="_xlchart.v5.18" hidden="1">mAP!$F$4:$F$52</definedName>
    <definedName name="_xlchart.v5.2" hidden="1">mAP!$F$3</definedName>
    <definedName name="_xlchart.v5.3" hidden="1">mAP!$F$4:$F$52</definedName>
    <definedName name="_xlchart.v5.7" hidden="1">mAP!$E$3</definedName>
    <definedName name="_xlchart.v5.8" hidden="1">mAP!$E$4:$E$52</definedName>
    <definedName name="_xlchart.v5.9" hidden="1">mAP!$F$3</definedName>
    <definedName name="_xlcn.WorksheetConnection_EcommerceSalesAnalysis.xlsxTable_11" hidden="1">Table_1[]</definedName>
    <definedName name="Slicer_Category">#N/A</definedName>
    <definedName name="Slicer_Discount">#N/A</definedName>
    <definedName name="Slicer_Postal_Code">#N/A</definedName>
    <definedName name="Slicer_Product_ID">#N/A</definedName>
    <definedName name="Slicer_Product_Name">#N/A</definedName>
    <definedName name="Slicer_Profit">#N/A</definedName>
    <definedName name="Slicer_Quantity">#N/A</definedName>
    <definedName name="Slicer_Region">#N/A</definedName>
    <definedName name="Slicer_Region1">#N/A</definedName>
    <definedName name="Slicer_Sales">#N/A</definedName>
    <definedName name="Slicer_Segment">#N/A</definedName>
    <definedName name="Slicer_State">#N/A</definedName>
    <definedName name="Slicer_Sub_Category">#N/A</definedName>
    <definedName name="Slicer_Year">#N/A</definedName>
  </definedNames>
  <calcPr calcId="191029"/>
  <pivotCaches>
    <pivotCache cacheId="0" r:id="rId10"/>
    <pivotCache cacheId="14"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5"/>
        <x14:slicerCache r:id="rId16"/>
        <x14:slicerCache r:id="rId17"/>
        <x14:slicerCache r:id="rId18"/>
        <x14:slicerCache r:id="rId19"/>
        <x14:slicerCache r:id="rId20"/>
        <x14:slicerCache r:id="rId21"/>
        <x14:slicerCache r:id="rId22"/>
        <x14:slicerCache r:id="rId23"/>
        <x14:slicerCache r:id="rId24"/>
        <x14:slicerCache r:id="rId25"/>
      </x15:slicerCaches>
    </ext>
    <ext xmlns:x15="http://schemas.microsoft.com/office/spreadsheetml/2010/11/main" uri="{FCE2AD5D-F65C-4FA6-A056-5C36A1767C68}">
      <x15:dataModel>
        <x15:modelTables>
          <x15:modelTable id="Table_1" name="Table_1" connection="WorksheetConnection_Ecommerce Sales Analysis.xlsx!Table_1"/>
        </x15:modelTables>
        <x15:extLst>
          <ext xmlns:x16="http://schemas.microsoft.com/office/spreadsheetml/2014/11/main" uri="{9835A34E-60A6-4A7C-AAB8-D5F71C897F49}">
            <x16:modelTimeGroupings>
              <x16:modelTimeGrouping tableName="Table_1"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26" roundtripDataSignature="AMtx7mgYS6wfnPy0iIjdhtUlD2xFm8j14w=="/>
    </ext>
  </extLst>
</workbook>
</file>

<file path=xl/calcChain.xml><?xml version="1.0" encoding="utf-8"?>
<calcChain xmlns="http://schemas.openxmlformats.org/spreadsheetml/2006/main">
  <c r="E5" i="6" l="1"/>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4" i="6"/>
  <c r="D5" i="4"/>
  <c r="D6" i="4"/>
  <c r="D7" i="4"/>
  <c r="D4" i="4"/>
  <c r="B11" i="2"/>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L8" i="9"/>
  <c r="K8" i="9"/>
  <c r="J8" i="9"/>
  <c r="I8" i="9"/>
  <c r="H8" i="9"/>
  <c r="N17" i="8"/>
  <c r="K17" i="8"/>
  <c r="H17" i="8"/>
  <c r="E17" i="8"/>
  <c r="B17" i="8"/>
  <c r="E7" i="4"/>
  <c r="E5" i="4"/>
  <c r="E6" i="4"/>
  <c r="E4" i="4"/>
  <c r="F5" i="6"/>
  <c r="F17" i="6"/>
  <c r="F29" i="6"/>
  <c r="F41" i="6"/>
  <c r="F32" i="6"/>
  <c r="F47" i="6"/>
  <c r="F12" i="6"/>
  <c r="F13" i="6"/>
  <c r="F38" i="6"/>
  <c r="F39" i="6"/>
  <c r="F16" i="6"/>
  <c r="F6" i="6"/>
  <c r="F18" i="6"/>
  <c r="F30" i="6"/>
  <c r="F42" i="6"/>
  <c r="F20" i="6"/>
  <c r="F44" i="6"/>
  <c r="F23" i="6"/>
  <c r="F24" i="6"/>
  <c r="F48" i="6"/>
  <c r="F25" i="6"/>
  <c r="F26" i="6"/>
  <c r="F50" i="6"/>
  <c r="F27" i="6"/>
  <c r="F40" i="6"/>
  <c r="F52" i="6"/>
  <c r="F7" i="6"/>
  <c r="F19" i="6"/>
  <c r="F31" i="6"/>
  <c r="F43" i="6"/>
  <c r="F8" i="6"/>
  <c r="F35" i="6"/>
  <c r="F36" i="6"/>
  <c r="F37" i="6"/>
  <c r="F14" i="6"/>
  <c r="F15" i="6"/>
  <c r="F28" i="6"/>
  <c r="F9" i="6"/>
  <c r="F21" i="6"/>
  <c r="F33" i="6"/>
  <c r="F45" i="6"/>
  <c r="F10" i="6"/>
  <c r="F22" i="6"/>
  <c r="F34" i="6"/>
  <c r="F46" i="6"/>
  <c r="F11" i="6"/>
  <c r="F49" i="6"/>
  <c r="F51" i="6"/>
  <c r="F4"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7F3E861-3565-4AAF-8E65-11DC28AA00F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7BEDA13-ED35-42FE-81EA-3EAC6F52F5C0}" name="WorksheetConnection_Ecommerce Sales Analysis.xlsx!Table_1" type="102" refreshedVersion="8" minRefreshableVersion="5">
    <extLst>
      <ext xmlns:x15="http://schemas.microsoft.com/office/spreadsheetml/2010/11/main" uri="{DE250136-89BD-433C-8126-D09CA5730AF9}">
        <x15:connection id="Table_1" autoDelete="1">
          <x15:rangePr sourceName="_xlcn.WorksheetConnection_EcommerceSalesAnalysis.xlsxTable_11"/>
        </x15:connection>
      </ext>
    </extLst>
  </connection>
</connections>
</file>

<file path=xl/sharedStrings.xml><?xml version="1.0" encoding="utf-8"?>
<sst xmlns="http://schemas.openxmlformats.org/spreadsheetml/2006/main" count="130133" uniqueCount="10957">
  <si>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</si>
  <si>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</si>
  <si>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</si>
  <si>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</si>
  <si>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</si>
  <si>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</si>
  <si>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</si>
  <si>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</si>
  <si>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</si>
  <si>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</si>
  <si>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</si>
  <si>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</si>
  <si>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</si>
  <si>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</si>
  <si>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</si>
  <si>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</si>
  <si>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</si>
  <si>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</si>
  <si>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</si>
  <si>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</si>
  <si>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</si>
  <si>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</si>
  <si>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</si>
  <si>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</si>
  <si>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</si>
  <si>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</si>
  <si>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</si>
  <si>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</si>
  <si>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</si>
  <si>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</si>
  <si>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</si>
  <si>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</si>
  <si>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</si>
  <si>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</si>
  <si>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</si>
  <si>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</si>
  <si>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</si>
  <si>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</si>
  <si>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</si>
  <si>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</si>
  <si>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</si>
  <si>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</si>
  <si>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</si>
  <si>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</si>
  <si>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</si>
  <si>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</si>
  <si>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</si>
  <si>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</si>
  <si>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</si>
  <si>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</si>
  <si>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</si>
  <si>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</si>
  <si>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</si>
  <si>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</si>
  <si>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</si>
  <si>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</si>
  <si>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</si>
  <si>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</si>
  <si>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</si>
  <si>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</si>
  <si>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</si>
  <si>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</si>
  <si>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</si>
  <si>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</si>
  <si>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</si>
  <si>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</si>
  <si>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</si>
  <si>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</si>
  <si>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</si>
  <si>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</si>
  <si>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</si>
  <si>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</si>
  <si>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</si>
  <si>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</si>
  <si>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</si>
  <si>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</si>
  <si>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</si>
  <si>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</si>
  <si>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</si>
  <si>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</si>
  <si>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</si>
  <si>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</si>
  <si>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</si>
  <si>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</si>
  <si>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</si>
  <si>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</si>
  <si>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</si>
  <si>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</si>
  <si>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</si>
  <si>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</si>
  <si>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</si>
  <si>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</si>
  <si>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</si>
  <si>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</si>
  <si>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</si>
  <si>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</si>
  <si>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</si>
  <si>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</si>
  <si>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</si>
  <si>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</si>
  <si>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</si>
  <si>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</si>
  <si>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</si>
  <si>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</si>
  <si>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</si>
  <si>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</si>
  <si>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</si>
  <si>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</si>
  <si>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</si>
  <si>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</si>
  <si>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</si>
  <si>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</si>
  <si>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</si>
  <si>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</si>
  <si>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</si>
  <si>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</si>
  <si>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</si>
  <si>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</si>
  <si>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</si>
  <si>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</si>
  <si>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</si>
  <si>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</si>
  <si>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</si>
  <si>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</si>
  <si>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</si>
  <si>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</si>
  <si>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</si>
  <si>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</si>
  <si>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</si>
  <si>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</si>
  <si>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</si>
  <si>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</si>
  <si>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</si>
  <si>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</si>
  <si>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</si>
  <si>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</si>
  <si>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</si>
  <si>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</si>
  <si>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</si>
  <si>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</si>
  <si>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</si>
  <si>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</si>
  <si>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</si>
  <si>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</si>
  <si>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</si>
  <si>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</si>
  <si>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</si>
  <si>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</si>
  <si>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</si>
  <si>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</si>
  <si>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</si>
  <si>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</si>
  <si>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</si>
  <si>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</si>
  <si>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</si>
  <si>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</si>
  <si>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</si>
  <si>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</si>
  <si>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</si>
  <si>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</si>
  <si>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</si>
  <si>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</si>
  <si>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</si>
  <si>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</si>
  <si>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</si>
  <si>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</si>
  <si>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</si>
  <si>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</si>
  <si>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</si>
  <si>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</si>
  <si>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</si>
  <si>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</si>
  <si>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</si>
  <si>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</si>
  <si>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</si>
  <si>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</si>
  <si>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</si>
  <si>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</si>
  <si>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</si>
  <si>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</si>
  <si>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</si>
  <si>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</si>
  <si>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</si>
  <si>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</si>
  <si>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</si>
  <si>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</si>
  <si>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</si>
  <si>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</si>
  <si>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</si>
  <si>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</si>
  <si>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</si>
  <si>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</si>
  <si>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</si>
  <si>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</si>
  <si>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</si>
  <si>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</si>
  <si>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</si>
  <si>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</si>
  <si>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</si>
  <si>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</si>
  <si>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</si>
  <si>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</si>
  <si>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</si>
  <si>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</si>
  <si>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</si>
  <si>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</si>
  <si>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</si>
  <si>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</si>
  <si>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</si>
  <si>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</si>
  <si>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</si>
  <si>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</si>
  <si>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</si>
  <si>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</si>
  <si>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</si>
  <si>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</si>
  <si>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</si>
  <si>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</si>
  <si>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</si>
  <si>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</si>
  <si>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</si>
  <si>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</si>
  <si>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</si>
  <si>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</si>
  <si>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</si>
  <si>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</si>
  <si>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</si>
  <si>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</si>
  <si>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</si>
  <si>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</si>
  <si>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</si>
  <si>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</si>
  <si>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</si>
  <si>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</si>
  <si>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</si>
  <si>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</si>
  <si>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</si>
  <si>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</si>
  <si>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</si>
  <si>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</si>
  <si>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</si>
  <si>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</si>
  <si>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</si>
  <si>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</si>
  <si>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</si>
  <si>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</si>
  <si>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</si>
  <si>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</si>
  <si>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</si>
  <si>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</si>
  <si>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</si>
  <si>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</si>
  <si>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</si>
  <si>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</si>
  <si>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</si>
  <si>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</si>
  <si>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</si>
  <si>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</si>
  <si>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</si>
  <si>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</si>
  <si>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</si>
  <si>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</si>
  <si>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</si>
  <si>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</si>
  <si>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</si>
  <si>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</si>
  <si>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</si>
  <si>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</si>
  <si>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</si>
  <si>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</si>
  <si>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</si>
  <si>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</si>
  <si>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</si>
  <si>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</si>
  <si>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</si>
  <si>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</si>
  <si>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</si>
  <si>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</si>
  <si>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</si>
  <si>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</si>
  <si>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</si>
  <si>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</si>
  <si>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</si>
  <si>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</si>
  <si>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</si>
  <si>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</si>
  <si>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</si>
  <si>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</si>
  <si>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</si>
  <si>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</si>
  <si>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</si>
  <si>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</si>
  <si>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</si>
  <si>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</si>
  <si>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</si>
  <si>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</si>
  <si>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</si>
  <si>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</si>
  <si>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</si>
  <si>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</si>
  <si>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</si>
  <si>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</si>
  <si>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</si>
  <si>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</si>
  <si>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</si>
  <si>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</si>
  <si>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</si>
  <si>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</si>
  <si>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</si>
  <si>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</si>
  <si>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</si>
  <si>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</si>
  <si>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</si>
  <si>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</si>
  <si>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</si>
  <si>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</si>
  <si>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</si>
  <si>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</si>
  <si>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</si>
  <si>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</si>
  <si>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</si>
  <si>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</si>
  <si>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</si>
  <si>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</si>
  <si>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</si>
  <si>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</si>
  <si>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</si>
  <si>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</si>
  <si>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</si>
  <si>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</si>
  <si>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</si>
  <si>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</si>
  <si>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</si>
  <si>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</si>
  <si>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</si>
  <si>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</si>
  <si>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</si>
  <si>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</si>
  <si>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</si>
  <si>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</si>
  <si>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</si>
  <si>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</si>
  <si>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</si>
  <si>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</si>
  <si>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</si>
  <si>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</si>
  <si>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</si>
  <si>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</si>
  <si>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</si>
  <si>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</si>
  <si>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</si>
  <si>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</si>
  <si>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</si>
  <si>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</si>
  <si>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</si>
  <si>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</si>
  <si>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</si>
  <si>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</si>
  <si>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</si>
  <si>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</si>
  <si>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</si>
  <si>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</si>
  <si>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</si>
  <si>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</si>
  <si>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</si>
  <si>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</si>
  <si>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</si>
  <si>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</si>
  <si>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</si>
  <si>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</si>
  <si>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</si>
  <si>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</si>
  <si>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</si>
  <si>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</si>
  <si>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</si>
  <si>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</si>
  <si>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</si>
  <si>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</si>
  <si>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</si>
  <si>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</si>
  <si>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</si>
  <si>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</si>
  <si>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</si>
  <si>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</si>
  <si>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</si>
  <si>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</si>
  <si>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</si>
  <si>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</si>
  <si>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</si>
  <si>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</si>
  <si>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</si>
  <si>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</si>
  <si>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</si>
  <si>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</si>
  <si>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</si>
  <si>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</si>
  <si>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</si>
  <si>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</si>
  <si>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</si>
  <si>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</si>
  <si>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</si>
  <si>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</si>
  <si>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</si>
  <si>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</si>
  <si>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</si>
  <si>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</si>
  <si>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</si>
  <si>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</si>
  <si>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</si>
  <si>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</si>
  <si>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</si>
  <si>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</si>
  <si>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</si>
  <si>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</si>
  <si>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</si>
  <si>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</si>
  <si>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</si>
  <si>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</si>
  <si>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</si>
  <si>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</si>
  <si>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</si>
  <si>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</si>
  <si>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</si>
  <si>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</si>
  <si>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</si>
  <si>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</si>
  <si>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</si>
  <si>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</si>
  <si>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</si>
  <si>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</si>
  <si>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</si>
  <si>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</si>
  <si>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</si>
  <si>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</si>
  <si>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</si>
  <si>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</si>
  <si>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</si>
  <si>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</si>
  <si>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</si>
  <si>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</si>
  <si>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</si>
  <si>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</si>
  <si>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</si>
  <si>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</si>
  <si>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</si>
  <si>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</si>
  <si>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</si>
  <si>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</si>
  <si>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</si>
  <si>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</si>
  <si>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</si>
  <si>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</si>
  <si>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</si>
  <si>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</si>
  <si>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</si>
  <si>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</si>
  <si>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</si>
  <si>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</si>
  <si>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</si>
  <si>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</si>
  <si>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</si>
  <si>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</si>
  <si>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</si>
  <si>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</si>
  <si>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</si>
  <si>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</si>
  <si>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</si>
  <si>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</si>
  <si>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</si>
  <si>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</si>
  <si>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</si>
  <si>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</si>
  <si>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</si>
  <si>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</si>
  <si>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</si>
  <si>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</si>
  <si>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</si>
  <si>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</si>
  <si>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</si>
  <si>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</si>
  <si>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</si>
  <si>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</si>
  <si>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</si>
  <si>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</si>
  <si>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</si>
  <si>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</si>
  <si>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</si>
  <si>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</si>
  <si>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</si>
  <si>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</si>
  <si>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</si>
  <si>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</si>
  <si>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</si>
  <si>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</si>
  <si>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</si>
  <si>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</si>
  <si>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</si>
  <si>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</si>
  <si>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</si>
  <si>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</si>
  <si>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</si>
  <si>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</si>
  <si>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</si>
  <si>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</si>
  <si>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</si>
  <si>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</si>
  <si>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</si>
  <si>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</si>
  <si>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</si>
  <si>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</si>
  <si>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</si>
  <si>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</si>
  <si>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</si>
  <si>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</si>
  <si>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</si>
  <si>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</si>
  <si>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</si>
  <si>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</si>
  <si>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</si>
  <si>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</si>
  <si>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</si>
  <si>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</si>
  <si>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</si>
  <si>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</si>
  <si>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</si>
  <si>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</si>
  <si>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</si>
  <si>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</si>
  <si>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</si>
  <si>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</si>
  <si>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</si>
  <si>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</si>
  <si>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</si>
  <si>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</si>
  <si>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</si>
  <si>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</si>
  <si>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</si>
  <si>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</si>
  <si>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</si>
  <si>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</si>
  <si>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</si>
  <si>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</si>
  <si>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</si>
  <si>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</si>
  <si>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</si>
  <si>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</si>
  <si>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</si>
  <si>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</si>
  <si>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</si>
  <si>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</si>
  <si>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</si>
  <si>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</si>
  <si>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</si>
  <si>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</si>
  <si>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</si>
  <si>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</si>
  <si>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</si>
  <si>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</si>
  <si>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</si>
  <si>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</si>
  <si>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</si>
  <si>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</si>
  <si>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</si>
  <si>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</si>
  <si>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</si>
  <si>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</si>
  <si>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</si>
  <si>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</si>
  <si>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</si>
  <si>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</si>
  <si>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</si>
  <si>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</si>
  <si>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</si>
  <si>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</si>
  <si>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</si>
  <si>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</si>
  <si>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</si>
  <si>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</si>
  <si>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</si>
  <si>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</si>
  <si>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</si>
  <si>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</si>
  <si>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</si>
  <si>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</si>
  <si>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</si>
  <si>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</si>
  <si>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</si>
  <si>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</si>
  <si>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</si>
  <si>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</si>
  <si>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</si>
  <si>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</si>
  <si>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</si>
  <si>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</si>
  <si>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</si>
  <si>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</si>
  <si>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</si>
  <si>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</si>
  <si>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</si>
  <si>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</si>
  <si>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</si>
  <si>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</si>
  <si>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</si>
  <si>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</si>
  <si>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</si>
  <si>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</si>
  <si>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</si>
  <si>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</si>
  <si>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</si>
  <si>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</si>
  <si>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</si>
  <si>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</si>
  <si>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</si>
  <si>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</si>
  <si>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</si>
  <si>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</si>
  <si>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</si>
  <si>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</si>
  <si>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</si>
  <si>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</si>
  <si>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</si>
  <si>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</si>
  <si>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</si>
  <si>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</si>
  <si>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</si>
  <si>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</si>
  <si>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</si>
  <si>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</si>
  <si>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</si>
  <si>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</si>
  <si>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</si>
  <si>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</si>
  <si>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</si>
  <si>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</si>
  <si>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</si>
  <si>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</si>
  <si>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</si>
  <si>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</si>
  <si>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</si>
  <si>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</si>
  <si>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</si>
  <si>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</si>
  <si>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</si>
  <si>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</si>
  <si>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</si>
  <si>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</si>
  <si>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</si>
  <si>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</si>
  <si>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</si>
  <si>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</si>
  <si>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</si>
  <si>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</si>
  <si>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</si>
  <si>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</si>
  <si>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</si>
  <si>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</si>
  <si>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</si>
  <si>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</si>
  <si>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</si>
  <si>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</si>
  <si>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</si>
  <si>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</si>
  <si>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</si>
  <si>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</si>
  <si>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</si>
  <si>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</si>
  <si>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</si>
  <si>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</si>
  <si>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</si>
  <si>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</si>
  <si>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</si>
  <si>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</si>
  <si>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</si>
  <si>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</si>
  <si>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</si>
  <si>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</si>
  <si>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</si>
  <si>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</si>
  <si>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</si>
  <si>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</si>
  <si>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</si>
  <si>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</si>
  <si>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</si>
  <si>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</si>
  <si>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</si>
  <si>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</si>
  <si>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</si>
  <si>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</si>
  <si>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</si>
  <si>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</si>
  <si>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</si>
  <si>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</si>
  <si>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</si>
  <si>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</si>
  <si>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</si>
  <si>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</si>
  <si>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</si>
  <si>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</si>
  <si>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</si>
  <si>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</si>
  <si>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</si>
  <si>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</si>
  <si>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</si>
  <si>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</si>
  <si>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</si>
  <si>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</si>
  <si>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</si>
  <si>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</si>
  <si>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</si>
  <si>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</si>
  <si>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</si>
  <si>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</si>
  <si>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</si>
  <si>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</si>
  <si>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</si>
  <si>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</si>
  <si>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</si>
  <si>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</si>
  <si>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</si>
  <si>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</si>
  <si>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</si>
  <si>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</si>
  <si>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</si>
  <si>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</si>
  <si>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</si>
  <si>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</si>
  <si>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</si>
  <si>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</si>
  <si>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</si>
  <si>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</si>
  <si>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</si>
  <si>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</si>
  <si>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</si>
  <si>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</si>
  <si>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</si>
  <si>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</si>
  <si>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</si>
  <si>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</si>
  <si>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</si>
  <si>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</si>
  <si>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</si>
  <si>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</si>
  <si>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</si>
  <si>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</si>
  <si>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</si>
  <si>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</si>
  <si>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</si>
  <si>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</si>
  <si>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</si>
  <si>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</si>
  <si>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</si>
  <si>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</si>
  <si>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</si>
  <si>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</si>
  <si>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</si>
  <si>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</si>
  <si>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</si>
  <si>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</si>
  <si>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</si>
  <si>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</si>
  <si>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</si>
  <si>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</si>
  <si>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</si>
  <si>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</si>
  <si>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</si>
  <si>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</si>
  <si>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</si>
  <si>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</si>
  <si>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</si>
  <si>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</si>
  <si>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</si>
  <si>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</si>
  <si>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</si>
  <si>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</si>
  <si>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</si>
  <si>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</si>
  <si>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</si>
  <si>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</si>
  <si>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</si>
  <si>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</si>
  <si>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</si>
  <si>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</si>
  <si>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</si>
  <si>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</si>
  <si>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</si>
  <si>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</si>
  <si>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</si>
  <si>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</si>
  <si>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</si>
  <si>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</si>
  <si>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</si>
  <si>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</si>
  <si>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</si>
  <si>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</si>
  <si>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</si>
  <si>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</si>
  <si>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</si>
  <si>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</si>
  <si>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</si>
  <si>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</si>
  <si>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</si>
  <si>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</si>
  <si>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</si>
  <si>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</si>
  <si>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</si>
  <si>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</si>
  <si>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</si>
  <si>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</si>
  <si>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</si>
  <si>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</si>
  <si>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</si>
  <si>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</si>
  <si>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</si>
  <si>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</si>
  <si>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</si>
  <si>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</si>
  <si>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</si>
  <si>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</si>
  <si>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</si>
  <si>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</si>
  <si>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</si>
  <si>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</si>
  <si>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</si>
  <si>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</si>
  <si>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</si>
  <si>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</si>
  <si>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</si>
  <si>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</si>
  <si>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</si>
  <si>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</si>
  <si>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</si>
  <si>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</si>
  <si>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</si>
  <si>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</si>
  <si>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</si>
  <si>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</si>
  <si>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</si>
  <si>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</si>
  <si>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</si>
  <si>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</si>
  <si>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</si>
  <si>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</si>
  <si>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</si>
  <si>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</si>
  <si>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</si>
  <si>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</si>
  <si>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</si>
  <si>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</si>
  <si>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</si>
  <si>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</si>
  <si>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</si>
  <si>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</si>
  <si>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</si>
  <si>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</si>
  <si>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</si>
  <si>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</si>
  <si>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</si>
  <si>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</si>
  <si>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</si>
  <si>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</si>
  <si>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</si>
  <si>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</si>
  <si>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</si>
  <si>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</si>
  <si>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</si>
  <si>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</si>
  <si>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</si>
  <si>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</si>
  <si>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</si>
  <si>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</si>
  <si>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</si>
  <si>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</si>
  <si>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</si>
  <si>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</si>
  <si>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</si>
  <si>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</si>
  <si>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</si>
  <si>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</si>
  <si>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</si>
  <si>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</si>
  <si>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</si>
  <si>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</si>
  <si>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</si>
  <si>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</si>
  <si>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</si>
  <si>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</si>
  <si>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</si>
  <si>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</si>
  <si>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</si>
  <si>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</si>
  <si>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</si>
  <si>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</si>
  <si>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</si>
  <si>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</si>
  <si>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</si>
  <si>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</si>
  <si>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</si>
  <si>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</si>
  <si>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</si>
  <si>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</si>
  <si>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</si>
  <si>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</si>
  <si>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</si>
  <si>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</si>
  <si>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</si>
  <si>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</si>
  <si>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</si>
  <si>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</si>
  <si>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</si>
  <si>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</si>
  <si>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</si>
  <si>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</si>
  <si>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</si>
  <si>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</si>
  <si>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</si>
  <si>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</si>
  <si>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</si>
  <si>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</si>
  <si>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</si>
  <si>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</si>
  <si>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</si>
  <si>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</si>
  <si>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</si>
  <si>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</si>
  <si>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</si>
  <si>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</si>
  <si>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</si>
  <si>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</si>
  <si>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</si>
  <si>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</si>
  <si>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</si>
  <si>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</si>
  <si>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</si>
  <si>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</si>
  <si>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</si>
  <si>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</si>
  <si>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</si>
  <si>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</si>
  <si>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</si>
  <si>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</si>
  <si>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</si>
  <si>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</si>
  <si>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</si>
  <si>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</si>
  <si>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</si>
  <si>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</si>
  <si>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</si>
  <si>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</si>
  <si>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</si>
  <si>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</si>
  <si>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</si>
  <si>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</si>
  <si>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</si>
  <si>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</si>
  <si>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</si>
  <si>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</si>
  <si>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</si>
  <si>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</si>
  <si>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</si>
  <si>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</si>
  <si>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</si>
  <si>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</si>
  <si>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</si>
  <si>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</si>
  <si>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</si>
  <si>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</si>
  <si>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</si>
  <si>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</si>
  <si>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</si>
  <si>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</si>
  <si>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</si>
  <si>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</si>
  <si>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</si>
  <si>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</si>
  <si>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</si>
  <si>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</si>
  <si>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</si>
  <si>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</si>
  <si>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</si>
  <si>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</si>
  <si>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</si>
  <si>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</si>
  <si>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</si>
  <si>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</si>
  <si>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</si>
  <si>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</si>
  <si>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</si>
  <si>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</si>
  <si>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</si>
  <si>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</si>
  <si>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</si>
  <si>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</si>
  <si>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</si>
  <si>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</si>
  <si>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</si>
  <si>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</si>
  <si>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</si>
  <si>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</si>
  <si>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</si>
  <si>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</si>
  <si>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</si>
  <si>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</si>
  <si>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</si>
  <si>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</si>
  <si>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</si>
  <si>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</si>
  <si>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</si>
  <si>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</si>
  <si>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</si>
  <si>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</si>
  <si>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</si>
  <si>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</si>
  <si>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</si>
  <si>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</si>
  <si>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</si>
  <si>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</si>
  <si>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</si>
  <si>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</si>
  <si>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</si>
  <si>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</si>
  <si>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</si>
  <si>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</si>
  <si>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</si>
  <si>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</si>
  <si>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</si>
  <si>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</si>
  <si>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</si>
  <si>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</si>
  <si>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</si>
  <si>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</si>
  <si>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</si>
  <si>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</si>
  <si>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</si>
  <si>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</si>
  <si>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</si>
  <si>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</si>
  <si>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</si>
  <si>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</si>
  <si>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</si>
  <si>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</si>
  <si>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</si>
  <si>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</si>
  <si>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</si>
  <si>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</si>
  <si>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</si>
  <si>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</si>
  <si>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</si>
  <si>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</si>
  <si>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</si>
  <si>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</si>
  <si>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</si>
  <si>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</si>
  <si>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</si>
  <si>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</si>
  <si>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</si>
  <si>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</si>
  <si>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</si>
  <si>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</si>
  <si>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</si>
  <si>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</si>
  <si>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</si>
  <si>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</si>
  <si>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</si>
  <si>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</si>
  <si>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</si>
  <si>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</si>
  <si>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</si>
  <si>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</si>
  <si>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</si>
  <si>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</si>
  <si>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</si>
  <si>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</si>
  <si>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</si>
  <si>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</si>
  <si>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</si>
  <si>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</si>
  <si>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</si>
  <si>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</si>
  <si>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</si>
  <si>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</si>
  <si>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</si>
  <si>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</si>
  <si>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</si>
  <si>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</si>
  <si>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</si>
  <si>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</si>
  <si>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</si>
  <si>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</si>
  <si>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</si>
  <si>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</si>
  <si>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</si>
  <si>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</si>
  <si>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</si>
  <si>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</si>
  <si>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</si>
  <si>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</si>
  <si>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</si>
  <si>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</si>
  <si>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</si>
  <si>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</si>
  <si>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</si>
  <si>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</si>
  <si>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</si>
  <si>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</si>
  <si>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</si>
  <si>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</si>
  <si>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</si>
  <si>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</si>
  <si>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</si>
  <si>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</si>
  <si>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</si>
  <si>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</si>
  <si>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</si>
  <si>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</si>
  <si>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</si>
  <si>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</si>
  <si>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</si>
  <si>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</si>
  <si>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</si>
  <si>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</si>
  <si>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</si>
  <si>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</si>
  <si>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</si>
  <si>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</si>
  <si>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</si>
  <si>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</si>
  <si>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</si>
  <si>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</si>
  <si>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</si>
  <si>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</si>
  <si>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</si>
  <si>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</si>
  <si>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</si>
  <si>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</si>
  <si>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</si>
  <si>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</si>
  <si>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</si>
  <si>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</si>
  <si>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</si>
  <si>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</si>
  <si>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</si>
  <si>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</si>
  <si>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</si>
  <si>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</si>
  <si>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</si>
  <si>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</si>
  <si>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</si>
  <si>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</si>
  <si>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</si>
  <si>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</si>
  <si>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</si>
  <si>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</si>
  <si>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</si>
  <si>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</si>
  <si>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</si>
  <si>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</si>
  <si>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</si>
  <si>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</si>
  <si>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</si>
  <si>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</si>
  <si>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</si>
  <si>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</si>
  <si>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</si>
  <si>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</si>
  <si>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</si>
  <si>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</si>
  <si>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</si>
  <si>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</si>
  <si>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</si>
  <si>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</si>
  <si>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</si>
  <si>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</si>
  <si>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</si>
  <si>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</si>
  <si>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</si>
  <si>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</si>
  <si>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</si>
  <si>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</si>
  <si>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</si>
  <si>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</si>
  <si>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</si>
  <si>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</si>
  <si>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</si>
  <si>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</si>
  <si>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</si>
  <si>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</si>
  <si>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</si>
  <si>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</si>
  <si>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</si>
  <si>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</si>
  <si>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</si>
  <si>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</si>
  <si>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</si>
  <si>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</si>
  <si>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</si>
  <si>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</si>
  <si>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</si>
  <si>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</si>
  <si>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</si>
  <si>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</si>
  <si>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</si>
  <si>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</si>
  <si>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</si>
  <si>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</si>
  <si>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</si>
  <si>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</si>
  <si>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</si>
  <si>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</si>
  <si>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</si>
  <si>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</si>
  <si>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</si>
  <si>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</si>
  <si>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</si>
  <si>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</si>
  <si>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</si>
  <si>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</si>
  <si>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</si>
  <si>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</si>
  <si>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</si>
  <si>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</si>
  <si>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</si>
  <si>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</si>
  <si>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</si>
  <si>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</si>
  <si>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</si>
  <si>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</si>
  <si>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</si>
  <si>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</si>
  <si>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</si>
  <si>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</si>
  <si>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</si>
  <si>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</si>
  <si>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</si>
  <si>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</si>
  <si>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</si>
  <si>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</si>
  <si>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</si>
  <si>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</si>
  <si>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</si>
  <si>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</si>
  <si>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</si>
  <si>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</si>
  <si>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</si>
  <si>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</si>
  <si>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</si>
  <si>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</si>
  <si>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</si>
  <si>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</si>
  <si>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</si>
  <si>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</si>
  <si>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</si>
  <si>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</si>
  <si>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</si>
  <si>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</si>
  <si>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</si>
  <si>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</si>
  <si>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</si>
  <si>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</si>
  <si>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</si>
  <si>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</si>
  <si>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</si>
  <si>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</si>
  <si>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</si>
  <si>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</si>
  <si>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</si>
  <si>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</si>
  <si>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</si>
  <si>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</si>
  <si>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</si>
  <si>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</si>
  <si>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</si>
  <si>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</si>
  <si>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</si>
  <si>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</si>
  <si>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</si>
  <si>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</si>
  <si>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</si>
  <si>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</si>
  <si>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</si>
  <si>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</si>
  <si>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</si>
  <si>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</si>
  <si>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</si>
  <si>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</si>
  <si>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</si>
  <si>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</si>
  <si>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</si>
  <si>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</si>
  <si>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</si>
  <si>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</si>
  <si>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</si>
  <si>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</si>
  <si>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</si>
  <si>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</si>
  <si>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</si>
  <si>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</si>
  <si>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</si>
  <si>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</si>
  <si>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</si>
  <si>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</si>
  <si>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</si>
  <si>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</si>
  <si>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</si>
  <si>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</si>
  <si>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</si>
  <si>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</si>
  <si>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</si>
  <si>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</si>
  <si>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</si>
  <si>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</si>
  <si>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</si>
  <si>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</si>
  <si>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</si>
  <si>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</si>
  <si>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</si>
  <si>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</si>
  <si>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</si>
  <si>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</si>
  <si>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</si>
  <si>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</si>
  <si>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</si>
  <si>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</si>
  <si>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</si>
  <si>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</si>
  <si>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</si>
  <si>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</si>
  <si>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</si>
  <si>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</si>
  <si>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</si>
  <si>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</si>
  <si>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</si>
  <si>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</si>
  <si>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</si>
  <si>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</si>
  <si>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</si>
  <si>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</si>
  <si>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</si>
  <si>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</si>
  <si>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</si>
  <si>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</si>
  <si>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</si>
  <si>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</si>
  <si>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</si>
  <si>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</si>
  <si>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</si>
  <si>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</si>
  <si>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</si>
  <si>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</si>
  <si>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</si>
  <si>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</si>
  <si>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</si>
  <si>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</si>
  <si>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</si>
  <si>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</si>
  <si>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</si>
  <si>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</si>
  <si>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</si>
  <si>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</si>
  <si>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</si>
  <si>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</si>
  <si>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</si>
  <si>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</si>
  <si>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</si>
  <si>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</si>
  <si>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</si>
  <si>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</si>
  <si>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</si>
  <si>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</si>
  <si>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</si>
  <si>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</si>
  <si>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</si>
  <si>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</si>
  <si>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</si>
  <si>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</si>
  <si>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</si>
  <si>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</si>
  <si>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</si>
  <si>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</si>
  <si>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</si>
  <si>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</si>
  <si>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</si>
  <si>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</si>
  <si>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</si>
  <si>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</si>
  <si>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</si>
  <si>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</si>
  <si>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</si>
  <si>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</si>
  <si>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</si>
  <si>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</si>
  <si>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</si>
  <si>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</si>
  <si>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</si>
  <si>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</si>
  <si>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</si>
  <si>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</si>
  <si>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</si>
  <si>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</si>
  <si>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</si>
  <si>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</si>
  <si>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</si>
  <si>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</si>
  <si>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</si>
  <si>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</si>
  <si>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</si>
  <si>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</si>
  <si>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</si>
  <si>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</si>
  <si>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</si>
  <si>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</si>
  <si>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</si>
  <si>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</si>
  <si>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</si>
  <si>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</si>
  <si>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</si>
  <si>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</si>
  <si>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</si>
  <si>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</si>
  <si>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</si>
  <si>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</si>
  <si>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</si>
  <si>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</si>
  <si>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</si>
  <si>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</si>
  <si>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</si>
  <si>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</si>
  <si>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</si>
  <si>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</si>
  <si>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</si>
  <si>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</si>
  <si>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</si>
  <si>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</si>
  <si>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</si>
  <si>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</si>
  <si>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</si>
  <si>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</si>
  <si>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</si>
  <si>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</si>
  <si>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</si>
  <si>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</si>
  <si>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</si>
  <si>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</si>
  <si>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</si>
  <si>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</si>
  <si>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</si>
  <si>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</si>
  <si>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</si>
  <si>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</si>
  <si>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</si>
  <si>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</si>
  <si>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</si>
  <si>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</si>
  <si>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</si>
  <si>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</si>
  <si>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</si>
  <si>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</si>
  <si>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</si>
  <si>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</si>
  <si>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</si>
  <si>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</si>
  <si>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</si>
  <si>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</si>
  <si>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</si>
  <si>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</si>
  <si>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</si>
  <si>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</si>
  <si>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</si>
  <si>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</si>
  <si>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</si>
  <si>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</si>
  <si>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</si>
  <si>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</si>
  <si>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</si>
  <si>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</si>
  <si>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</si>
  <si>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</si>
  <si>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</si>
  <si>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</si>
  <si>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</si>
  <si>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</si>
  <si>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</si>
  <si>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</si>
  <si>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</si>
  <si>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</si>
  <si>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</si>
  <si>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</si>
  <si>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</si>
  <si>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</si>
  <si>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</si>
  <si>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</si>
  <si>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</si>
  <si>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</si>
  <si>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</si>
  <si>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</si>
  <si>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</si>
  <si>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</si>
  <si>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</si>
  <si>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</si>
  <si>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</si>
  <si>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</si>
  <si>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</si>
  <si>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</si>
  <si>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</si>
  <si>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</si>
  <si>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</si>
  <si>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</si>
  <si>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</si>
  <si>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</si>
  <si>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</si>
  <si>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</si>
  <si>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</si>
  <si>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</si>
  <si>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</si>
  <si>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</si>
  <si>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</si>
  <si>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</si>
  <si>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</si>
  <si>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</si>
  <si>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</si>
  <si>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</si>
  <si>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</si>
  <si>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</si>
  <si>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</si>
  <si>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</si>
  <si>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</si>
  <si>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</si>
  <si>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</si>
  <si>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</si>
  <si>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</si>
  <si>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</si>
  <si>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</si>
  <si>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</si>
  <si>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</si>
  <si>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</si>
  <si>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</si>
  <si>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</si>
  <si>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</si>
  <si>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</si>
  <si>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</si>
  <si>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</si>
  <si>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</si>
  <si>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</si>
  <si>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</si>
  <si>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</si>
  <si>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</si>
  <si>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</si>
  <si>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</si>
  <si>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</si>
  <si>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</si>
  <si>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</si>
  <si>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</si>
  <si>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</si>
  <si>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</si>
  <si>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</si>
  <si>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</si>
  <si>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</si>
  <si>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</si>
  <si>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</si>
  <si>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</si>
  <si>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</si>
  <si>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</si>
  <si>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</si>
  <si>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</si>
  <si>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</si>
  <si>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</si>
  <si>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</si>
  <si>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</si>
  <si>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</si>
  <si>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</si>
  <si>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</si>
  <si>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</si>
  <si>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</si>
  <si>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</si>
  <si>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</si>
  <si>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</si>
  <si>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</si>
  <si>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</si>
  <si>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</si>
  <si>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</si>
  <si>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</si>
  <si>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</si>
  <si>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</si>
  <si>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</si>
  <si>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</si>
  <si>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</si>
  <si>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</si>
  <si>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</si>
  <si>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</si>
  <si>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</si>
  <si>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</si>
  <si>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</si>
  <si>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</si>
  <si>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</si>
  <si>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</si>
  <si>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</si>
  <si>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</si>
  <si>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</si>
  <si>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</si>
  <si>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</si>
  <si>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</si>
  <si>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</si>
  <si>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</si>
  <si>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</si>
  <si>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</si>
  <si>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</si>
  <si>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</si>
  <si>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</si>
  <si>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</si>
  <si>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</si>
  <si>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</si>
  <si>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</si>
  <si>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</si>
  <si>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</si>
  <si>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</si>
  <si>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</si>
  <si>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</si>
  <si>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</si>
  <si>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</si>
  <si>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</si>
  <si>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</si>
  <si>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</si>
  <si>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</si>
  <si>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</si>
  <si>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</si>
  <si>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</si>
  <si>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</si>
  <si>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</si>
  <si>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</si>
  <si>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</si>
  <si>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</si>
  <si>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</si>
  <si>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</si>
  <si>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</si>
  <si>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</si>
  <si>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</si>
  <si>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</si>
  <si>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</si>
  <si>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</si>
  <si>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</si>
  <si>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</si>
  <si>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</si>
  <si>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</si>
  <si>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</si>
  <si>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</si>
  <si>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</si>
  <si>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</si>
  <si>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</si>
  <si>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</si>
  <si>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</si>
  <si>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</si>
  <si>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</si>
  <si>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</si>
  <si>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</si>
  <si>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</si>
  <si>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</si>
  <si>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</si>
  <si>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</si>
  <si>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</si>
  <si>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</si>
  <si>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</si>
  <si>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</si>
  <si>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</si>
  <si>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</si>
  <si>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</si>
  <si>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</si>
  <si>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</si>
  <si>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</si>
  <si>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</si>
  <si>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</si>
  <si>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</si>
  <si>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</si>
  <si>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</si>
  <si>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</si>
  <si>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</si>
  <si>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</si>
  <si>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</si>
  <si>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</si>
  <si>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</si>
  <si>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</si>
  <si>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</si>
  <si>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</si>
  <si>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</si>
  <si>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</si>
  <si>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</si>
  <si>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</si>
  <si>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</si>
  <si>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</si>
  <si>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</si>
  <si>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</si>
  <si>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</si>
  <si>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</si>
  <si>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</si>
  <si>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</si>
  <si>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</si>
  <si>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</si>
  <si>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</si>
  <si>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</si>
  <si>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</si>
  <si>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</si>
  <si>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</si>
  <si>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</si>
  <si>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</si>
  <si>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</si>
  <si>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</si>
  <si>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</si>
  <si>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</si>
  <si>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</si>
  <si>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</si>
  <si>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</si>
  <si>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</si>
  <si>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</si>
  <si>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</si>
  <si>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</si>
  <si>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</si>
  <si>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</si>
  <si>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</si>
  <si>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</si>
  <si>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</si>
  <si>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</si>
  <si>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</si>
  <si>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</si>
  <si>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</si>
  <si>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</si>
  <si>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</si>
  <si>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</si>
  <si>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</si>
  <si>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</si>
  <si>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</si>
  <si>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</si>
  <si>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</si>
  <si>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</si>
  <si>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</si>
  <si>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</si>
  <si>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</si>
  <si>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</si>
  <si>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</si>
  <si>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</si>
  <si>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</si>
  <si>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</si>
  <si>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</si>
  <si>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</si>
  <si>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</si>
  <si>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</si>
  <si>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</si>
  <si>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</si>
  <si>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</si>
  <si>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</si>
  <si>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</si>
  <si>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</si>
  <si>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</si>
  <si>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</si>
  <si>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</si>
  <si>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</si>
  <si>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</si>
  <si>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</si>
  <si>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</si>
  <si>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</si>
  <si>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</si>
  <si>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</si>
  <si>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</si>
  <si>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</si>
  <si>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</si>
  <si>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</si>
  <si>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</si>
  <si>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</si>
  <si>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</si>
  <si>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</si>
  <si>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</si>
  <si>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</si>
  <si>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</si>
  <si>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</si>
  <si>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</si>
  <si>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</si>
  <si>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</si>
  <si>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</si>
  <si>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</si>
  <si>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</si>
  <si>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</si>
  <si>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</si>
  <si>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</si>
  <si>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</si>
  <si>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</si>
  <si>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</si>
  <si>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</si>
  <si>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</si>
  <si>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</si>
  <si>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</si>
  <si>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</si>
  <si>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</si>
  <si>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</si>
  <si>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</si>
  <si>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</si>
  <si>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</si>
  <si>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</si>
  <si>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</si>
  <si>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</si>
  <si>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</si>
  <si>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</si>
  <si>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</si>
  <si>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</si>
  <si>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</si>
  <si>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</si>
  <si>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</si>
  <si>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</si>
  <si>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</si>
  <si>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</si>
  <si>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</si>
  <si>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</si>
  <si>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</si>
  <si>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</si>
  <si>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</si>
  <si>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</si>
  <si>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</si>
  <si>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</si>
  <si>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</si>
  <si>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</si>
  <si>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</si>
  <si>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</si>
  <si>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</si>
  <si>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</si>
  <si>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</si>
  <si>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</si>
  <si>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</si>
  <si>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</si>
  <si>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</si>
  <si>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</si>
  <si>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</si>
  <si>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</si>
  <si>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</si>
  <si>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</si>
  <si>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</si>
  <si>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</si>
  <si>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</si>
  <si>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</si>
  <si>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</si>
  <si>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</si>
  <si>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</si>
  <si>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</si>
  <si>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</si>
  <si>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</si>
  <si>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</si>
  <si>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</si>
  <si>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</si>
  <si>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</si>
  <si>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</si>
  <si>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</si>
  <si>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</si>
  <si>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</si>
  <si>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</si>
  <si>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</si>
  <si>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</si>
  <si>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</si>
  <si>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</si>
  <si>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</si>
  <si>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</si>
  <si>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</si>
  <si>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</si>
  <si>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</si>
  <si>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</si>
  <si>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</si>
  <si>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</si>
  <si>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</si>
  <si>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</si>
  <si>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</si>
  <si>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</si>
  <si>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</si>
  <si>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</si>
  <si>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</si>
  <si>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</si>
  <si>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</si>
  <si>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</si>
  <si>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</si>
  <si>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</si>
  <si>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</si>
  <si>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</si>
  <si>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</si>
  <si>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</si>
  <si>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</si>
  <si>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</si>
  <si>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</si>
  <si>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</si>
  <si>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</si>
  <si>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</si>
  <si>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</si>
  <si>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</si>
  <si>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</si>
  <si>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</si>
  <si>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</si>
  <si>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</si>
  <si>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</si>
  <si>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</si>
  <si>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</si>
  <si>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</si>
  <si>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</si>
  <si>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</si>
  <si>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</si>
  <si>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</si>
  <si>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</si>
  <si>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</si>
  <si>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</si>
  <si>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</si>
  <si>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</si>
  <si>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</si>
  <si>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</si>
  <si>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</si>
  <si>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</si>
  <si>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</si>
  <si>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</si>
  <si>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</si>
  <si>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</si>
  <si>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</si>
  <si>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</si>
  <si>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</si>
  <si>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</si>
  <si>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</si>
  <si>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</si>
  <si>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</si>
  <si>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</si>
  <si>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</si>
  <si>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</si>
  <si>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</si>
  <si>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</si>
  <si>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</si>
  <si>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</si>
  <si>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</si>
  <si>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</si>
  <si>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</si>
  <si>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</si>
  <si>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</si>
  <si>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</si>
  <si>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</si>
  <si>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</si>
  <si>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</si>
  <si>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</si>
  <si>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</si>
  <si>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</si>
  <si>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</si>
  <si>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</si>
  <si>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</si>
  <si>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</si>
  <si>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</si>
  <si>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</si>
  <si>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</si>
  <si>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</si>
  <si>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</si>
  <si>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</si>
  <si>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</si>
  <si>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</si>
  <si>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</si>
  <si>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</si>
  <si>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</si>
  <si>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</si>
  <si>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</si>
  <si>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</si>
  <si>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</si>
  <si>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</si>
  <si>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</si>
  <si>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</si>
  <si>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</si>
  <si>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</si>
  <si>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</si>
  <si>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</si>
  <si>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</si>
  <si>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</si>
  <si>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</si>
  <si>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</si>
  <si>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</si>
  <si>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</si>
  <si>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</si>
  <si>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</si>
  <si>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</si>
  <si>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</si>
  <si>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</si>
  <si>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</si>
  <si>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</si>
  <si>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</si>
  <si>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</si>
  <si>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</si>
  <si>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</si>
  <si>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</si>
  <si>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</si>
  <si>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</si>
  <si>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</si>
  <si>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</si>
  <si>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</si>
  <si>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</si>
  <si>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</si>
  <si>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</si>
  <si>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</si>
  <si>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</si>
  <si>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</si>
  <si>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</si>
  <si>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</si>
  <si>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</si>
  <si>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</si>
  <si>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</si>
  <si>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</si>
  <si>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</si>
  <si>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</si>
  <si>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</si>
  <si>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</si>
  <si>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</si>
  <si>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</si>
  <si>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</si>
  <si>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</si>
  <si>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</si>
  <si>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</si>
  <si>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</si>
  <si>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</si>
  <si>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</si>
  <si>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</si>
  <si>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</si>
  <si>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</si>
  <si>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</si>
  <si>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</si>
  <si>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</si>
  <si>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</si>
  <si>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</si>
  <si>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</si>
  <si>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</si>
  <si>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</si>
  <si>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</si>
  <si>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</si>
  <si>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</si>
  <si>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</si>
  <si>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</si>
  <si>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</si>
  <si>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</si>
  <si>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</si>
  <si>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</si>
  <si>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</si>
  <si>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</si>
  <si>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</si>
  <si>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</si>
  <si>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</si>
  <si>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</si>
  <si>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</si>
  <si>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</si>
  <si>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</si>
  <si>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</si>
  <si>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</si>
  <si>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</si>
  <si>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</si>
  <si>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</si>
  <si>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</si>
  <si>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</si>
  <si>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</si>
  <si>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</si>
  <si>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</si>
  <si>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</si>
  <si>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</si>
  <si>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</si>
  <si>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</si>
  <si>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</si>
  <si>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</si>
  <si>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</si>
  <si>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</si>
  <si>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</si>
  <si>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</si>
  <si>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</si>
  <si>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</si>
  <si>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</si>
  <si>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</si>
  <si>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</si>
  <si>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</si>
  <si>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</si>
  <si>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</si>
  <si>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</si>
  <si>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</si>
  <si>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</si>
  <si>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</si>
  <si>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</si>
  <si>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</si>
  <si>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</si>
  <si>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</si>
  <si>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</si>
  <si>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</si>
  <si>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</si>
  <si>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</si>
  <si>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</si>
  <si>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</si>
  <si>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</si>
  <si>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</si>
  <si>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</si>
  <si>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</si>
  <si>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</si>
  <si>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</si>
  <si>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</si>
  <si>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</si>
  <si>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</si>
  <si>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</si>
  <si>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</si>
  <si>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</si>
  <si>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</si>
  <si>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</si>
  <si>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</si>
  <si>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</si>
  <si>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</si>
  <si>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</si>
  <si>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</si>
  <si>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</si>
  <si>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</si>
  <si>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</si>
  <si>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</si>
  <si>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</si>
  <si>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</si>
  <si>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</si>
  <si>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</si>
  <si>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</si>
  <si>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</si>
  <si>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</si>
  <si>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</si>
  <si>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</si>
  <si>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</si>
  <si>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</si>
  <si>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</si>
  <si>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</si>
  <si>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</si>
  <si>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</si>
  <si>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</si>
  <si>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</si>
  <si>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</si>
  <si>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</si>
  <si>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</si>
  <si>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</si>
  <si>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</si>
  <si>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</si>
  <si>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</si>
  <si>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</si>
  <si>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</si>
  <si>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</si>
  <si>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</si>
  <si>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</si>
  <si>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</si>
  <si>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</si>
  <si>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</si>
  <si>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</si>
  <si>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</si>
  <si>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</si>
  <si>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</si>
  <si>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</si>
  <si>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</si>
  <si>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</si>
  <si>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</si>
  <si>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</si>
  <si>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</si>
  <si>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</si>
  <si>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</si>
  <si>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</si>
  <si>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</si>
  <si>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</si>
  <si>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</si>
  <si>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</si>
  <si>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</si>
  <si>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</si>
  <si>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</si>
  <si>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</si>
  <si>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</si>
  <si>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</si>
  <si>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</si>
  <si>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</si>
  <si>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</si>
  <si>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</si>
  <si>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</si>
  <si>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</si>
  <si>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</si>
  <si>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</si>
  <si>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</si>
  <si>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</si>
  <si>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</si>
  <si>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</si>
  <si>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</si>
  <si>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</si>
  <si>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</si>
  <si>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</si>
  <si>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</si>
  <si>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</si>
  <si>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</si>
  <si>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</si>
  <si>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</si>
  <si>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</si>
  <si>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</si>
  <si>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</si>
  <si>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</si>
  <si>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</si>
  <si>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</si>
  <si>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</si>
  <si>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</si>
  <si>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</si>
  <si>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</si>
  <si>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</si>
  <si>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</si>
  <si>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</si>
  <si>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</si>
  <si>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</si>
  <si>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</si>
  <si>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</si>
  <si>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</si>
  <si>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</si>
  <si>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</si>
  <si>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</si>
  <si>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</si>
  <si>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</si>
  <si>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</si>
  <si>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</si>
  <si>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</si>
  <si>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</si>
  <si>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</si>
  <si>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</si>
  <si>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</si>
  <si>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</si>
  <si>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</si>
  <si>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</si>
  <si>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</si>
  <si>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</si>
  <si>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</si>
  <si>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</si>
  <si>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</si>
  <si>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</si>
  <si>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</si>
  <si>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</si>
  <si>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</si>
  <si>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</si>
  <si>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</si>
  <si>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</si>
  <si>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</si>
  <si>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</si>
  <si>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</si>
  <si>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</si>
  <si>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</si>
  <si>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</si>
  <si>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</si>
  <si>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</si>
  <si>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</si>
  <si>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</si>
  <si>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</si>
  <si>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</si>
  <si>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</si>
  <si>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</si>
  <si>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</si>
  <si>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</si>
  <si>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</si>
  <si>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</si>
  <si>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</si>
  <si>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</si>
  <si>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</si>
  <si>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</si>
  <si>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</si>
  <si>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</si>
  <si>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</si>
  <si>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</si>
  <si>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</si>
  <si>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</si>
  <si>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</si>
  <si>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</si>
  <si>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</si>
  <si>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</si>
  <si>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</si>
  <si>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</si>
  <si>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</si>
  <si>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</si>
  <si>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</si>
  <si>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</si>
  <si>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</si>
  <si>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</si>
  <si>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</si>
  <si>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</si>
  <si>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</si>
  <si>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</si>
  <si>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</si>
  <si>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</si>
  <si>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</si>
  <si>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</si>
  <si>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</si>
  <si>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</si>
  <si>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</si>
  <si>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</si>
  <si>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</si>
  <si>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</si>
  <si>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</si>
  <si>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</si>
  <si>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</si>
  <si>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</si>
  <si>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</si>
  <si>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</si>
  <si>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</si>
  <si>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</si>
  <si>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</si>
  <si>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</si>
  <si>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</si>
  <si>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</si>
  <si>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</si>
  <si>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</si>
  <si>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</si>
  <si>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</si>
  <si>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</si>
  <si>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</si>
  <si>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</si>
  <si>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</si>
  <si>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</si>
  <si>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</si>
  <si>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</si>
  <si>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</si>
  <si>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</si>
  <si>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</si>
  <si>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</si>
  <si>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</si>
  <si>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</si>
  <si>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</si>
  <si>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</si>
  <si>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</si>
  <si>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</si>
  <si>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</si>
  <si>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</si>
  <si>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</si>
  <si>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</si>
  <si>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</si>
  <si>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</si>
  <si>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</si>
  <si>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</si>
  <si>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</si>
  <si>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</si>
  <si>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</si>
  <si>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</si>
  <si>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</si>
  <si>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</si>
  <si>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</si>
  <si>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</si>
  <si>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</si>
  <si>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</si>
  <si>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</si>
  <si>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</si>
  <si>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</si>
  <si>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</si>
  <si>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</si>
  <si>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</si>
  <si>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</si>
  <si>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</si>
  <si>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</si>
  <si>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</si>
  <si>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</si>
  <si>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</si>
  <si>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</si>
  <si>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</si>
  <si>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</si>
  <si>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</si>
  <si>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</si>
  <si>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</si>
  <si>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</si>
  <si>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</si>
  <si>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</si>
  <si>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</si>
  <si>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</si>
  <si>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</si>
  <si>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</si>
  <si>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</si>
  <si>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</si>
  <si>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</si>
  <si>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</si>
  <si>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</si>
  <si>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</si>
  <si>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</si>
  <si>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</si>
  <si>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</si>
  <si>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</si>
  <si>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</si>
  <si>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</si>
  <si>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</si>
  <si>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</si>
  <si>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</si>
  <si>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</si>
  <si>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</si>
  <si>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</si>
  <si>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</si>
  <si>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</si>
  <si>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</si>
  <si>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</si>
  <si>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</si>
  <si>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</si>
  <si>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</si>
  <si>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</si>
  <si>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</si>
  <si>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</si>
  <si>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</si>
  <si>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</si>
  <si>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</si>
  <si>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</si>
  <si>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</si>
  <si>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</si>
  <si>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</si>
  <si>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</si>
  <si>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</si>
  <si>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</si>
  <si>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</si>
  <si>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</si>
  <si>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</si>
  <si>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</si>
  <si>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</si>
  <si>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</si>
  <si>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</si>
  <si>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</si>
  <si>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</si>
  <si>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</si>
  <si>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</si>
  <si>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</si>
  <si>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</si>
  <si>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</si>
  <si>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</si>
  <si>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</si>
  <si>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</si>
  <si>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</si>
  <si>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</si>
  <si>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</si>
  <si>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</si>
  <si>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</si>
  <si>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</si>
  <si>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</si>
  <si>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</si>
  <si>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</si>
  <si>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</si>
  <si>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</si>
  <si>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</si>
  <si>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</si>
  <si>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</si>
  <si>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</si>
  <si>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</si>
  <si>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</si>
  <si>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</si>
  <si>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</si>
  <si>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</si>
  <si>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</si>
  <si>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</si>
  <si>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</si>
  <si>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</si>
  <si>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</si>
  <si>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</si>
  <si>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</si>
  <si>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</si>
  <si>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</si>
  <si>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</si>
  <si>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</si>
  <si>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</si>
  <si>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</si>
  <si>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</si>
  <si>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</si>
  <si>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</si>
  <si>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</si>
  <si>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</si>
  <si>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</si>
  <si>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</si>
  <si>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</si>
  <si>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</si>
  <si>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</si>
  <si>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</si>
  <si>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</si>
  <si>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</si>
  <si>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</si>
  <si>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</si>
  <si>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</si>
  <si>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</si>
  <si>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</si>
  <si>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</si>
  <si>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</si>
  <si>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</si>
  <si>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</si>
  <si>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</si>
  <si>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</si>
  <si>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</si>
  <si>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</si>
  <si>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</si>
  <si>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</si>
  <si>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</si>
  <si>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</si>
  <si>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</si>
  <si>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</si>
  <si>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</si>
  <si>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</si>
  <si>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</si>
  <si>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</si>
  <si>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</si>
  <si>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</si>
  <si>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</si>
  <si>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</si>
  <si>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</si>
  <si>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</si>
  <si>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</si>
  <si>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</si>
  <si>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</si>
  <si>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</si>
  <si>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</si>
  <si>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</si>
  <si>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</si>
  <si>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</si>
  <si>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</si>
  <si>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</si>
  <si>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</si>
  <si>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</si>
  <si>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</si>
  <si>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</si>
  <si>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</si>
  <si>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</si>
  <si>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</si>
  <si>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</si>
  <si>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</si>
  <si>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</si>
  <si>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</si>
  <si>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</si>
  <si>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</si>
  <si>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</si>
  <si>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</si>
  <si>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</si>
  <si>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</si>
  <si>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</si>
  <si>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</si>
  <si>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</si>
  <si>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</si>
  <si>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</si>
  <si>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</si>
  <si>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</si>
  <si>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</si>
  <si>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</si>
  <si>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</si>
  <si>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</si>
  <si>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</si>
  <si>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</si>
  <si>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</si>
  <si>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</si>
  <si>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</si>
  <si>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</si>
  <si>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</si>
  <si>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</si>
  <si>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</si>
  <si>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</si>
  <si>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</si>
  <si>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</si>
  <si>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</si>
  <si>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</si>
  <si>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</si>
  <si>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</si>
  <si>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</si>
  <si>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</si>
  <si>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</si>
  <si>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</si>
  <si>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</si>
  <si>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</si>
  <si>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</si>
  <si>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</si>
  <si>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</si>
  <si>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</si>
  <si>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</si>
  <si>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</si>
  <si>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</si>
  <si>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</si>
  <si>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</si>
  <si>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</si>
  <si>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</si>
  <si>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</si>
  <si>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</si>
  <si>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</si>
  <si>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</si>
  <si>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</si>
  <si>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</si>
  <si>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</si>
  <si>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</si>
  <si>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</si>
  <si>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</si>
  <si>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</si>
  <si>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</si>
  <si>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</si>
  <si>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</si>
  <si>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</si>
  <si>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</si>
  <si>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</si>
  <si>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</si>
  <si>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</si>
  <si>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</si>
  <si>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</si>
  <si>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</si>
  <si>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</si>
  <si>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</si>
  <si>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</si>
  <si>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</si>
  <si>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</si>
  <si>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</si>
  <si>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</si>
  <si>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</si>
  <si>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</si>
  <si>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</si>
  <si>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</si>
  <si>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</si>
  <si>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</si>
  <si>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</si>
  <si>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</si>
  <si>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</si>
  <si>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</si>
  <si>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</si>
  <si>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</si>
  <si>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</si>
  <si>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</si>
  <si>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</si>
  <si>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</si>
  <si>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</si>
  <si>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</si>
  <si>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</si>
  <si>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</si>
  <si>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</si>
  <si>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</si>
  <si>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</si>
  <si>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</si>
  <si>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</si>
  <si>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</si>
  <si>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</si>
  <si>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</si>
  <si>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</si>
  <si>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</si>
  <si>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</si>
  <si>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</si>
  <si>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</si>
  <si>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</si>
  <si>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</si>
  <si>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</si>
  <si>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</si>
  <si>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</si>
  <si>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</si>
  <si>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</si>
  <si>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</si>
  <si>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</si>
  <si>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</si>
  <si>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</si>
  <si>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</si>
  <si>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</si>
  <si>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</si>
  <si>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</si>
  <si>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</si>
  <si>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</si>
  <si>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</si>
  <si>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</si>
  <si>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</si>
  <si>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</si>
  <si>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</si>
  <si>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</si>
  <si>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</si>
  <si>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</si>
  <si>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</si>
  <si>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</si>
  <si>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</si>
  <si>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</si>
  <si>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</si>
  <si>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</si>
  <si>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</si>
  <si>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</si>
  <si>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</si>
  <si>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</si>
  <si>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</si>
  <si>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</si>
  <si>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</si>
  <si>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</si>
  <si>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</si>
  <si>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</si>
  <si>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</si>
  <si>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</si>
  <si>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</si>
  <si>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</si>
  <si>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</si>
  <si>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</si>
  <si>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</si>
  <si>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</si>
  <si>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</si>
  <si>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</si>
  <si>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</si>
  <si>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</si>
  <si>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</si>
  <si>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</si>
  <si>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</si>
  <si>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</si>
  <si>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</si>
  <si>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</si>
  <si>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</si>
  <si>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</si>
  <si>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</si>
  <si>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</si>
  <si>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</si>
  <si>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</si>
  <si>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</si>
  <si>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</si>
  <si>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</si>
  <si>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</si>
  <si>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</si>
  <si>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</si>
  <si>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</si>
  <si>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</si>
  <si>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</si>
  <si>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</si>
  <si>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</si>
  <si>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</si>
  <si>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</si>
  <si>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</si>
  <si>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</si>
  <si>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</si>
  <si>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</si>
  <si>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</si>
  <si>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</si>
  <si>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</si>
  <si>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</si>
  <si>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</si>
  <si>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</si>
  <si>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</si>
  <si>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</si>
  <si>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</si>
  <si>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</si>
  <si>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</si>
  <si>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</si>
  <si>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</si>
  <si>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</si>
  <si>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</si>
  <si>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</si>
  <si>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</si>
  <si>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</si>
  <si>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</si>
  <si>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</si>
  <si>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</si>
  <si>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</si>
  <si>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</si>
  <si>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</si>
  <si>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</si>
  <si>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</si>
  <si>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</si>
  <si>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</si>
  <si>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</si>
  <si>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</si>
  <si>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</si>
  <si>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</si>
  <si>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</si>
  <si>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</si>
  <si>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</si>
  <si>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</si>
  <si>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</si>
  <si>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</si>
  <si>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</si>
  <si>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</si>
  <si>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</si>
  <si>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</si>
  <si>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</si>
  <si>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</si>
  <si>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</si>
  <si>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</si>
  <si>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</si>
  <si>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</si>
  <si>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</si>
  <si>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</si>
  <si>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</si>
  <si>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</si>
  <si>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</si>
  <si>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</si>
  <si>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</si>
  <si>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</si>
  <si>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</si>
  <si>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</si>
  <si>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</si>
  <si>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</si>
  <si>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</si>
  <si>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</si>
  <si>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</si>
  <si>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</si>
  <si>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</si>
  <si>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</si>
  <si>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</si>
  <si>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</si>
  <si>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</si>
  <si>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</si>
  <si>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</si>
  <si>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</si>
  <si>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</si>
  <si>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</si>
  <si>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</si>
  <si>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</si>
  <si>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</si>
  <si>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</si>
  <si>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</si>
  <si>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</si>
  <si>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</si>
  <si>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</si>
  <si>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</si>
  <si>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</si>
  <si>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</si>
  <si>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</si>
  <si>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</si>
  <si>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</si>
  <si>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</si>
  <si>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</si>
  <si>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</si>
  <si>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</si>
  <si>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</si>
  <si>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</si>
  <si>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</si>
  <si>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</si>
  <si>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</si>
  <si>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</si>
  <si>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</si>
  <si>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</si>
  <si>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</si>
  <si>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</si>
  <si>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</si>
  <si>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</si>
  <si>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</si>
  <si>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</si>
  <si>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</si>
  <si>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</si>
  <si>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</si>
  <si>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</si>
  <si>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</si>
  <si>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</si>
  <si>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</si>
  <si>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</si>
  <si>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</si>
  <si>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</si>
  <si>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</si>
  <si>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</si>
  <si>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</si>
  <si>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</si>
  <si>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</si>
  <si>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</si>
  <si>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</si>
  <si>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</si>
  <si>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</si>
  <si>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</si>
  <si>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</si>
  <si>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</si>
  <si>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</si>
  <si>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</si>
  <si>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</si>
  <si>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</si>
  <si>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</si>
  <si>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</si>
  <si>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</si>
  <si>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</si>
  <si>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</si>
  <si>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</si>
  <si>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</si>
  <si>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</si>
  <si>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</si>
  <si>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</si>
  <si>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</si>
  <si>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</si>
  <si>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</si>
  <si>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</si>
  <si>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</si>
  <si>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</si>
  <si>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</si>
  <si>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</si>
  <si>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</si>
  <si>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</si>
  <si>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</si>
  <si>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</si>
  <si>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</si>
  <si>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</si>
  <si>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</si>
  <si>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</si>
  <si>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</si>
  <si>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</si>
  <si>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</si>
  <si>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</si>
  <si>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</si>
  <si>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</si>
  <si>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</si>
  <si>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</si>
  <si>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</si>
  <si>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</si>
  <si>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</si>
  <si>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</si>
  <si>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</si>
  <si>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</si>
  <si>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</si>
  <si>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</si>
  <si>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</si>
  <si>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</si>
  <si>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</si>
  <si>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</si>
  <si>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</si>
  <si>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</si>
  <si>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</si>
  <si>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</si>
  <si>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</si>
  <si>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</si>
  <si>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</si>
  <si>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</si>
  <si>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</si>
  <si>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</si>
  <si>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</si>
  <si>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</si>
  <si>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</si>
  <si>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</si>
  <si>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</si>
  <si>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</si>
  <si>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</si>
  <si>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</si>
  <si>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</si>
  <si>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</si>
  <si>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</si>
  <si>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</si>
  <si>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</si>
  <si>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</si>
  <si>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</si>
  <si>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</si>
  <si>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</si>
  <si>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</si>
  <si>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</si>
  <si>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</si>
  <si>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</si>
  <si>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</si>
  <si>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</si>
  <si>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</si>
  <si>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</si>
  <si>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</si>
  <si>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</si>
  <si>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</si>
  <si>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</si>
  <si>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</si>
  <si>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</si>
  <si>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</si>
  <si>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</si>
  <si>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</si>
  <si>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</si>
  <si>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</si>
  <si>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</si>
  <si>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</si>
  <si>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</si>
  <si>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</si>
  <si>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</si>
  <si>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</si>
  <si>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</si>
  <si>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</si>
  <si>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</si>
  <si>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</si>
  <si>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</si>
  <si>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</si>
  <si>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</si>
  <si>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</si>
  <si>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</si>
  <si>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</si>
  <si>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</si>
  <si>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</si>
  <si>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</si>
  <si>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</si>
  <si>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</si>
  <si>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</si>
  <si>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</si>
  <si>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</si>
  <si>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</si>
  <si>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</si>
  <si>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</si>
  <si>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</si>
  <si>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</si>
  <si>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</si>
  <si>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</si>
  <si>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</si>
  <si>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</si>
  <si>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</si>
  <si>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</si>
  <si>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</si>
  <si>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</si>
  <si>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</si>
  <si>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</si>
  <si>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</si>
  <si>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</si>
  <si>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</si>
  <si>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</si>
  <si>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</si>
  <si>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</si>
  <si>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</si>
  <si>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</si>
  <si>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</si>
  <si>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</si>
  <si>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</si>
  <si>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</si>
  <si>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</si>
  <si>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</si>
  <si>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</si>
  <si>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</si>
  <si>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</si>
  <si>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</si>
  <si>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</si>
  <si>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</si>
  <si>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</si>
  <si>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</si>
  <si>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</si>
  <si>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</si>
  <si>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</si>
  <si>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</si>
  <si>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</si>
  <si>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</si>
  <si>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</si>
  <si>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</si>
  <si>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</si>
  <si>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</si>
  <si>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</si>
  <si>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</si>
  <si>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</si>
  <si>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</si>
  <si>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</si>
  <si>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</si>
  <si>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</si>
  <si>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</si>
  <si>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</si>
  <si>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</si>
  <si>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</si>
  <si>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</si>
  <si>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</si>
  <si>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</si>
  <si>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</si>
  <si>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</si>
  <si>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</si>
  <si>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</si>
  <si>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</si>
  <si>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</si>
  <si>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</si>
  <si>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</si>
  <si>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</si>
  <si>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</si>
  <si>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</si>
  <si>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</si>
  <si>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</si>
  <si>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</si>
  <si>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</si>
  <si>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</si>
  <si>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</si>
  <si>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</si>
  <si>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</si>
  <si>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</si>
  <si>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</si>
  <si>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</si>
  <si>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</si>
  <si>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</si>
  <si>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</si>
  <si>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</si>
  <si>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</si>
  <si>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</si>
  <si>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</si>
  <si>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</si>
  <si>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</si>
  <si>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</si>
  <si>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</si>
  <si>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</si>
  <si>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</si>
  <si>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</si>
  <si>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</si>
  <si>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</si>
  <si>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</si>
  <si>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</si>
  <si>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</si>
  <si>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</si>
  <si>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</si>
  <si>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</si>
  <si>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</si>
  <si>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</si>
  <si>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</si>
  <si>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</si>
  <si>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</si>
  <si>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</si>
  <si>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</si>
  <si>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</si>
  <si>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</si>
  <si>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</si>
  <si>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</si>
  <si>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</si>
  <si>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</si>
  <si>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</si>
  <si>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</si>
  <si>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</si>
  <si>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</si>
  <si>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</si>
  <si>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</si>
  <si>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</si>
  <si>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</si>
  <si>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</si>
  <si>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</si>
  <si>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</si>
  <si>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</si>
  <si>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</si>
  <si>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</si>
  <si>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</si>
  <si>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</si>
  <si>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</si>
  <si>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</si>
  <si>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</si>
  <si>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</si>
  <si>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</si>
  <si>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</si>
  <si>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</si>
  <si>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</si>
  <si>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</si>
  <si>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</si>
  <si>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</si>
  <si>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</si>
  <si>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</si>
  <si>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</si>
  <si>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</si>
  <si>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</si>
  <si>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</si>
  <si>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</si>
  <si>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</si>
  <si>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</si>
  <si>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</si>
  <si>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</si>
  <si>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</si>
  <si>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</si>
  <si>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</si>
  <si>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</si>
  <si>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</si>
  <si>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</si>
  <si>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</si>
  <si>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</si>
  <si>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</si>
  <si>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</si>
  <si>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</si>
  <si>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</si>
  <si>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</si>
  <si>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</si>
  <si>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</si>
  <si>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</si>
  <si>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</si>
  <si>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</si>
  <si>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</si>
  <si>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</si>
  <si>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</si>
  <si>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</si>
  <si>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</si>
  <si>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</si>
  <si>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</si>
  <si>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</si>
  <si>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</si>
  <si>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</si>
  <si>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</si>
  <si>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</si>
  <si>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</si>
  <si>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</si>
  <si>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</si>
  <si>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</si>
  <si>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</si>
  <si>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</si>
  <si>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</si>
  <si>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</si>
  <si>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</si>
  <si>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</si>
  <si>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</si>
  <si>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</si>
  <si>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</si>
  <si>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</si>
  <si>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</si>
  <si>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</si>
  <si>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</si>
  <si>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</si>
  <si>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</si>
  <si>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</si>
  <si>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</si>
  <si>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</si>
  <si>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</si>
  <si>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</si>
  <si>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</si>
  <si>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</si>
  <si>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</si>
  <si>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</si>
  <si>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</si>
  <si>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</si>
  <si>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</si>
  <si>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</si>
  <si>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</si>
  <si>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</si>
  <si>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</si>
  <si>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</si>
  <si>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</si>
  <si>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</si>
  <si>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</si>
  <si>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</si>
  <si>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</si>
  <si>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</si>
  <si>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</si>
  <si>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</si>
  <si>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</si>
  <si>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</si>
  <si>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</si>
  <si>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</si>
  <si>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</si>
  <si>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</si>
  <si>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</si>
  <si>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</si>
  <si>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</si>
  <si>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</si>
  <si>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</si>
  <si>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</si>
  <si>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</si>
  <si>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</si>
  <si>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</si>
  <si>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</si>
  <si>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</si>
  <si>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</si>
  <si>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</si>
  <si>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</si>
  <si>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</si>
  <si>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</si>
  <si>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</si>
  <si>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</si>
  <si>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</si>
  <si>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</si>
  <si>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</si>
  <si>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</si>
  <si>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</si>
  <si>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</si>
  <si>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</si>
  <si>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</si>
  <si>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</si>
  <si>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</si>
  <si>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</si>
  <si>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</si>
  <si>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</si>
  <si>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</si>
  <si>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</si>
  <si>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</si>
  <si>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</si>
  <si>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</si>
  <si>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</si>
  <si>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</si>
  <si>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</si>
  <si>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</si>
  <si>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</si>
  <si>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</si>
  <si>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</si>
  <si>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</si>
  <si>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</si>
  <si>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</si>
  <si>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</si>
  <si>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</si>
  <si>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</si>
  <si>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</si>
  <si>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</si>
  <si>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</si>
  <si>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</si>
  <si>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</si>
  <si>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</si>
  <si>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</si>
  <si>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</si>
  <si>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</si>
  <si>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</si>
  <si>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</si>
  <si>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</si>
  <si>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</si>
  <si>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</si>
  <si>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</si>
  <si>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</si>
  <si>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</si>
  <si>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</si>
  <si>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</si>
  <si>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</si>
  <si>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</si>
  <si>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</si>
  <si>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</si>
  <si>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</si>
  <si>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</si>
  <si>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</si>
  <si>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</si>
  <si>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</si>
  <si>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</si>
  <si>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</si>
  <si>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</si>
  <si>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</si>
  <si>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</si>
  <si>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</si>
  <si>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</si>
  <si>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</si>
  <si>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</si>
  <si>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</si>
  <si>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</si>
  <si>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</si>
  <si>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</si>
  <si>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</si>
  <si>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</si>
  <si>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</si>
  <si>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</si>
  <si>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</si>
  <si>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</si>
  <si>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</si>
  <si>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</si>
  <si>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</si>
  <si>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</si>
  <si>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</si>
  <si>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</si>
  <si>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</si>
  <si>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</si>
  <si>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</si>
  <si>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</si>
  <si>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</si>
  <si>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</si>
  <si>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</si>
  <si>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</si>
  <si>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</si>
  <si>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</si>
  <si>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</si>
  <si>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</si>
  <si>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</si>
  <si>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</si>
  <si>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</si>
  <si>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</si>
  <si>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</si>
  <si>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</si>
  <si>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</si>
  <si>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</si>
  <si>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</si>
  <si>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</si>
  <si>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</si>
  <si>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</si>
  <si>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</si>
  <si>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</si>
  <si>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</si>
  <si>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</si>
  <si>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</si>
  <si>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</si>
  <si>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</si>
  <si>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</si>
  <si>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</si>
  <si>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</si>
  <si>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</si>
  <si>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</si>
  <si>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</si>
  <si>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</si>
  <si>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</si>
  <si>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</si>
  <si>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</si>
  <si>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</si>
  <si>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</si>
  <si>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</si>
  <si>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</si>
  <si>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</si>
  <si>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</si>
  <si>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</si>
  <si>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</si>
  <si>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</si>
  <si>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</si>
  <si>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</si>
  <si>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</si>
  <si>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</si>
  <si>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</si>
  <si>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</si>
  <si>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</si>
  <si>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</si>
  <si>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</si>
  <si>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</si>
  <si>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</si>
  <si>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</si>
  <si>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</si>
  <si>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</si>
  <si>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</si>
  <si>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</si>
  <si>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</si>
  <si>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</si>
  <si>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</si>
  <si>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</si>
  <si>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</si>
  <si>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</si>
  <si>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</si>
  <si>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</si>
  <si>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</si>
  <si>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</si>
  <si>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</si>
  <si>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</si>
  <si>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</si>
  <si>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</si>
  <si>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</si>
  <si>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</si>
  <si>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</si>
  <si>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</si>
  <si>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</si>
  <si>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</si>
  <si>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</si>
  <si>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</si>
  <si>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</si>
  <si>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</si>
  <si>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</si>
  <si>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</si>
  <si>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</si>
  <si>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</si>
  <si>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</si>
  <si>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</si>
  <si>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</si>
  <si>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</si>
  <si>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</si>
  <si>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</si>
  <si>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</si>
  <si>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</si>
  <si>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</si>
  <si>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</si>
  <si>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</si>
  <si>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</si>
  <si>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</si>
  <si>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</si>
  <si>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</si>
  <si>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</si>
  <si>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</si>
  <si>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</si>
  <si>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</si>
  <si>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</si>
  <si>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</si>
  <si>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</si>
  <si>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</si>
  <si>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</si>
  <si>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</si>
  <si>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</si>
  <si>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</si>
  <si>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</si>
  <si>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</si>
  <si>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</si>
  <si>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</si>
  <si>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</si>
  <si>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</si>
  <si>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</si>
  <si>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</si>
  <si>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</si>
  <si>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</si>
  <si>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</si>
  <si>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</si>
  <si>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</si>
  <si>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</si>
  <si>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</si>
  <si>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</si>
  <si>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</si>
  <si>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</si>
  <si>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</si>
  <si>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</si>
  <si>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</si>
  <si>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</si>
  <si>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</si>
  <si>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</si>
  <si>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</si>
  <si>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</si>
  <si>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</si>
  <si>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</si>
  <si>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</si>
  <si>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</si>
  <si>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</si>
  <si>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</si>
  <si>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</si>
  <si>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</si>
  <si>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</si>
  <si>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</si>
  <si>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</si>
  <si>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</si>
  <si>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</si>
  <si>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</si>
  <si>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</si>
  <si>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</si>
  <si>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</si>
  <si>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</si>
  <si>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</si>
  <si>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</si>
  <si>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</si>
  <si>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</si>
  <si>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</si>
  <si>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</si>
  <si>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</si>
  <si>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</si>
  <si>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</si>
  <si>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</si>
  <si>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</si>
  <si>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</si>
  <si>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</si>
  <si>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</si>
  <si>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</si>
  <si>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</si>
  <si>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</si>
  <si>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</si>
  <si>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</si>
  <si>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</si>
  <si>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</si>
  <si>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</si>
  <si>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</si>
  <si>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</si>
  <si>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</si>
  <si>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</si>
  <si>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</si>
  <si>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</si>
  <si>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</si>
  <si>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</si>
  <si>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</si>
  <si>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</si>
  <si>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</si>
  <si>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</si>
  <si>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</si>
  <si>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</si>
  <si>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</si>
  <si>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</si>
  <si>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</si>
  <si>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</si>
  <si>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</si>
  <si>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</si>
  <si>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</si>
  <si>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</si>
  <si>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</si>
  <si>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</si>
  <si>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</si>
  <si>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</si>
  <si>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</si>
  <si>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</si>
  <si>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</si>
  <si>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</si>
  <si>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</si>
  <si>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</si>
  <si>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</si>
  <si>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</si>
  <si>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</si>
  <si>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</si>
  <si>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</si>
  <si>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</si>
  <si>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</si>
  <si>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</si>
  <si>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</si>
  <si>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</si>
  <si>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</si>
  <si>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</si>
  <si>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</si>
  <si>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</si>
  <si>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</si>
  <si>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</si>
  <si>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</si>
  <si>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</si>
  <si>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</si>
  <si>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</si>
  <si>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</si>
  <si>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</si>
  <si>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</si>
  <si>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</si>
  <si>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</si>
  <si>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</si>
  <si>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</si>
  <si>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</si>
  <si>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</si>
  <si>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</si>
  <si>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</si>
  <si>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</si>
  <si>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</si>
  <si>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</si>
  <si>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</si>
  <si>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</si>
  <si>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</si>
  <si>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</si>
  <si>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</si>
  <si>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</si>
  <si>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</si>
  <si>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</si>
  <si>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</si>
  <si>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</si>
  <si>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</si>
  <si>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</si>
  <si>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</si>
  <si>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</si>
  <si>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</si>
  <si>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</si>
  <si>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</si>
  <si>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</si>
  <si>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</si>
  <si>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</si>
  <si>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</si>
  <si>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</si>
  <si>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</si>
  <si>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</si>
  <si>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</si>
  <si>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</si>
  <si>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</si>
  <si>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</si>
  <si>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</si>
  <si>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</si>
  <si>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</si>
  <si>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</si>
  <si>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</si>
  <si>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</si>
  <si>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</si>
  <si>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</si>
  <si>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</si>
  <si>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</si>
  <si>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</si>
  <si>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</si>
  <si>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</si>
  <si>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</si>
  <si>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</si>
  <si>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</si>
  <si>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</si>
  <si>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</si>
  <si>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</si>
  <si>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</si>
  <si>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</si>
  <si>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</si>
  <si>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</si>
  <si>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</si>
  <si>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</si>
  <si>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</si>
  <si>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</si>
  <si>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</si>
  <si>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</si>
  <si>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</si>
  <si>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</si>
  <si>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</si>
  <si>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</si>
  <si>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</si>
  <si>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</si>
  <si>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</si>
  <si>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</si>
  <si>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</si>
  <si>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</si>
  <si>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</si>
  <si>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</si>
  <si>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</si>
  <si>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</si>
  <si>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</si>
  <si>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</si>
  <si>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</si>
  <si>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</si>
  <si>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</si>
  <si>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</si>
  <si>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</si>
  <si>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</si>
  <si>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</si>
  <si>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</si>
  <si>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</si>
  <si>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</si>
  <si>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</si>
  <si>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</si>
  <si>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</si>
  <si>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</si>
  <si>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</si>
  <si>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</si>
  <si>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</si>
  <si>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</si>
  <si>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</si>
  <si>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</si>
  <si>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</si>
  <si>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</si>
  <si>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</si>
  <si>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</si>
  <si>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</si>
  <si>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</si>
  <si>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</si>
  <si>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</si>
  <si>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</si>
  <si>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</si>
  <si>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</si>
  <si>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</si>
  <si>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</si>
  <si>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</si>
  <si>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</si>
  <si>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</si>
  <si>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</si>
  <si>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</si>
  <si>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</si>
  <si>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</si>
  <si>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</si>
  <si>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</si>
  <si>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</si>
  <si>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</si>
  <si>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</si>
  <si>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</si>
  <si>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</si>
  <si>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</si>
  <si>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</si>
  <si>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</si>
  <si>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</si>
  <si>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</si>
  <si>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</si>
  <si>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</si>
  <si>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</si>
  <si>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</si>
  <si>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</si>
  <si>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</si>
  <si>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</si>
  <si>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</si>
  <si>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</si>
  <si>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</si>
  <si>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</si>
  <si>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</si>
  <si>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</si>
  <si>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</si>
  <si>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</si>
  <si>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</si>
  <si>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</si>
  <si>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</si>
  <si>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</si>
  <si>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</si>
  <si>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</si>
  <si>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</si>
  <si>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</si>
  <si>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</si>
  <si>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</si>
  <si>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</si>
  <si>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</si>
  <si>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</si>
  <si>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</si>
  <si>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</si>
  <si>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</si>
  <si>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</si>
  <si>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</si>
  <si>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</si>
  <si>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</si>
  <si>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</si>
  <si>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</si>
  <si>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</si>
  <si>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</si>
  <si>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</si>
  <si>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</si>
  <si>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</si>
  <si>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</si>
  <si>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</si>
  <si>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</si>
  <si>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</si>
  <si>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</si>
  <si>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</si>
  <si>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</si>
  <si>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</si>
  <si>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</si>
  <si>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</si>
  <si>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</si>
  <si>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</si>
  <si>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</si>
  <si>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</si>
  <si>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</si>
  <si>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</si>
  <si>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</si>
  <si>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</si>
  <si>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</si>
  <si>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</si>
  <si>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</si>
  <si>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</si>
  <si>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</si>
  <si>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</si>
  <si>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</si>
  <si>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</si>
  <si>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</si>
  <si>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</si>
  <si>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</si>
  <si>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</si>
  <si>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</si>
  <si>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</si>
  <si>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</si>
  <si>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</si>
  <si>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</si>
  <si>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</si>
  <si>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</si>
  <si>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</si>
  <si>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</si>
  <si>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</si>
  <si>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</si>
  <si>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</si>
  <si>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</si>
  <si>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</si>
  <si>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</si>
  <si>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</si>
  <si>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</si>
  <si>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</si>
  <si>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</si>
  <si>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</si>
  <si>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</si>
  <si>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</si>
  <si>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</si>
  <si>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</si>
  <si>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</si>
  <si>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</si>
  <si>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</si>
  <si>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</si>
  <si>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</si>
  <si>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</si>
  <si>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</si>
  <si>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</si>
  <si>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</si>
  <si>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</si>
  <si>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</si>
  <si>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</si>
  <si>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</si>
  <si>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</si>
  <si>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</si>
  <si>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</si>
  <si>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</si>
  <si>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</si>
  <si>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</si>
  <si>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</si>
  <si>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</si>
  <si>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</si>
  <si>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</si>
  <si>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</si>
  <si>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</si>
  <si>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</si>
  <si>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</si>
  <si>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</si>
  <si>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</si>
  <si>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</si>
  <si>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</si>
  <si>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</si>
  <si>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</si>
  <si>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</si>
  <si>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</si>
  <si>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</si>
  <si>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</si>
  <si>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</si>
  <si>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</si>
  <si>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</si>
  <si>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</si>
  <si>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</si>
  <si>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</si>
  <si>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</si>
  <si>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</si>
  <si>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</si>
  <si>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</si>
  <si>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</si>
  <si>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</si>
  <si>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</si>
  <si>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</si>
  <si>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</si>
  <si>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</si>
  <si>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</si>
  <si>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</si>
  <si>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</si>
  <si>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</si>
  <si>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</si>
  <si>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</si>
  <si>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</si>
  <si>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</si>
  <si>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</si>
  <si>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</si>
  <si>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</si>
  <si>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</si>
  <si>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</si>
  <si>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</si>
  <si>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</si>
  <si>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</si>
  <si>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</si>
  <si>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</si>
  <si>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</si>
  <si>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</si>
  <si>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</si>
  <si>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</si>
  <si>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</si>
  <si>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</si>
  <si>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</si>
  <si>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</si>
  <si>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</si>
  <si>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</si>
  <si>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</si>
  <si>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</si>
  <si>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</si>
  <si>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</si>
  <si>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</si>
  <si>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</si>
  <si>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</si>
  <si>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</si>
  <si>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</si>
  <si>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</si>
  <si>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</si>
  <si>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</si>
  <si>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</si>
  <si>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</si>
  <si>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</si>
  <si>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</si>
  <si>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</si>
  <si>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</si>
  <si>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</si>
  <si>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</si>
  <si>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</si>
  <si>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</si>
  <si>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</si>
  <si>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</si>
  <si>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</si>
  <si>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</si>
  <si>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</si>
  <si>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</si>
  <si>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</si>
  <si>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</si>
  <si>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</si>
  <si>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</si>
  <si>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</si>
  <si>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</si>
  <si>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</si>
  <si>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</si>
  <si>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</si>
  <si>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</si>
  <si>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</si>
  <si>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</si>
  <si>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</si>
  <si>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</si>
  <si>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</si>
  <si>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</si>
  <si>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</si>
  <si>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</si>
  <si>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</si>
  <si>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</si>
  <si>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</si>
  <si>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</si>
  <si>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</si>
  <si>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</si>
  <si>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</si>
  <si>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</si>
  <si>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</si>
  <si>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</si>
  <si>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</si>
  <si>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</si>
  <si>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</si>
  <si>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</si>
  <si>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</si>
  <si>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</si>
  <si>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</si>
  <si>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</si>
  <si>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</si>
  <si>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</si>
  <si>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</si>
  <si>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</si>
  <si>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</si>
  <si>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</si>
  <si>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</si>
  <si>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</si>
  <si>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</si>
  <si>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</si>
  <si>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</si>
  <si>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</si>
  <si>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</si>
  <si>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</si>
  <si>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</si>
  <si>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</si>
  <si>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</si>
  <si>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</si>
  <si>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</si>
  <si>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</si>
  <si>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</si>
  <si>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</si>
  <si>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</si>
  <si>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</si>
  <si>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</si>
  <si>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</si>
  <si>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</si>
  <si>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</si>
  <si>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</si>
  <si>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</si>
  <si>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</si>
  <si>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</si>
  <si>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</si>
  <si>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</si>
  <si>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</si>
  <si>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</si>
  <si>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</si>
  <si>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</si>
  <si>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</si>
  <si>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</si>
  <si>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</si>
  <si>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</si>
  <si>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</si>
  <si>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</si>
  <si>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</si>
  <si>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</si>
  <si>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</si>
  <si>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</si>
  <si>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</si>
  <si>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</si>
  <si>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</si>
  <si>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</si>
  <si>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</si>
  <si>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</si>
  <si>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</si>
  <si>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</si>
  <si>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</si>
  <si>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</si>
  <si>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</si>
  <si>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</si>
  <si>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</si>
  <si>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</si>
  <si>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</si>
  <si>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</si>
  <si>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</si>
  <si>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</si>
  <si>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</si>
  <si>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</si>
  <si>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</si>
  <si>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</si>
  <si>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</si>
  <si>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</si>
  <si>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</si>
  <si>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</si>
  <si>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</si>
  <si>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</si>
  <si>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</si>
  <si>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</si>
  <si>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</si>
  <si>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</si>
  <si>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</si>
  <si>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</si>
  <si>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</si>
  <si>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</si>
  <si>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</si>
  <si>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</si>
  <si>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</si>
  <si>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</si>
  <si>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</si>
  <si>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</si>
  <si>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</si>
  <si>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</si>
  <si>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</si>
  <si>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</si>
  <si>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</si>
  <si>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</si>
  <si>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</si>
  <si>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</si>
  <si>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</si>
  <si>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</si>
  <si>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</si>
  <si>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</si>
  <si>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</si>
  <si>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</si>
  <si>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</si>
  <si>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</si>
  <si>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</si>
  <si>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</si>
  <si>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</si>
  <si>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</si>
  <si>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</si>
  <si>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</si>
  <si>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</si>
  <si>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</si>
  <si>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</si>
  <si>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</si>
  <si>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</si>
  <si>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</si>
  <si>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</si>
  <si>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</si>
  <si>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</si>
  <si>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</si>
  <si>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</si>
  <si>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</si>
  <si>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</si>
  <si>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</si>
  <si>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</si>
  <si>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</si>
  <si>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</si>
  <si>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</si>
  <si>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</si>
  <si>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</si>
  <si>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</si>
  <si>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</si>
  <si>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</si>
  <si>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</si>
  <si>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</si>
  <si>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</si>
  <si>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</si>
  <si>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</si>
  <si>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</si>
  <si>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</si>
  <si>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</si>
  <si>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</si>
  <si>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</si>
  <si>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</si>
  <si>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</si>
  <si>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</si>
  <si>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</si>
  <si>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</si>
  <si>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</si>
  <si>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</si>
  <si>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</si>
  <si>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</si>
  <si>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</si>
  <si>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</si>
  <si>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</si>
  <si>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</si>
  <si>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</si>
  <si>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</si>
  <si>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</si>
  <si>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</si>
  <si>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</si>
  <si>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</si>
  <si>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</si>
  <si>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</si>
  <si>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</si>
  <si>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</si>
  <si>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</si>
  <si>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</si>
  <si>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</si>
  <si>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</si>
  <si>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</si>
  <si>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</si>
  <si>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</si>
  <si>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</si>
  <si>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</si>
  <si>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</si>
  <si>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</si>
  <si>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</si>
  <si>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</si>
  <si>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</si>
  <si>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</si>
  <si>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</si>
  <si>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</si>
  <si>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</si>
  <si>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</si>
  <si>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</si>
  <si>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</si>
  <si>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</si>
  <si>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</si>
  <si>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</si>
  <si>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</si>
  <si>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</si>
  <si>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</si>
  <si>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</si>
  <si>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</si>
  <si>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</si>
  <si>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</si>
  <si>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</si>
  <si>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</si>
  <si>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</si>
  <si>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</si>
  <si>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</si>
  <si>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</si>
  <si>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</si>
  <si>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</si>
  <si>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</si>
  <si>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</si>
  <si>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</si>
  <si>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</si>
  <si>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</si>
  <si>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</si>
  <si>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</si>
  <si>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</si>
  <si>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</si>
  <si>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</si>
  <si>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</si>
  <si>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</si>
  <si>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</si>
  <si>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</si>
  <si>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</si>
  <si>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</si>
  <si>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</si>
  <si>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</si>
  <si>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</si>
  <si>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</si>
  <si>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</si>
  <si>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</si>
  <si>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</si>
  <si>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</si>
  <si>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</si>
  <si>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</si>
  <si>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</si>
  <si>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</si>
  <si>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</si>
  <si>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</si>
  <si>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</si>
  <si>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</si>
  <si>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</si>
  <si>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</si>
  <si>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</si>
  <si>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</si>
  <si>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</si>
  <si>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</si>
  <si>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</si>
  <si>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</si>
  <si>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</si>
  <si>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</si>
  <si>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</si>
  <si>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</si>
  <si>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</si>
  <si>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</si>
  <si>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</si>
  <si>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</si>
  <si>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</si>
  <si>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</si>
  <si>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</si>
  <si>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</si>
  <si>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</si>
  <si>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</si>
  <si>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</si>
  <si>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</si>
  <si>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</si>
  <si>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</si>
  <si>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</si>
  <si>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</si>
  <si>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</si>
  <si>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</si>
  <si>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</si>
  <si>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</si>
  <si>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</si>
  <si>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</si>
  <si>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</si>
  <si>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</si>
  <si>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</si>
  <si>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</si>
  <si>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</si>
  <si>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</si>
  <si>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</si>
  <si>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</si>
  <si>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</si>
  <si>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</si>
  <si>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</si>
  <si>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</si>
  <si>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</si>
  <si>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</si>
  <si>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</si>
  <si>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</si>
  <si>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</si>
  <si>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</si>
  <si>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</si>
  <si>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</si>
  <si>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</si>
  <si>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</si>
  <si>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</si>
  <si>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</si>
  <si>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</si>
  <si>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</si>
  <si>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</si>
  <si>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</si>
  <si>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</si>
  <si>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</si>
  <si>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</si>
  <si>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</si>
  <si>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</si>
  <si>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</si>
  <si>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</si>
  <si>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</si>
  <si>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</si>
  <si>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</si>
  <si>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</si>
  <si>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</si>
  <si>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</si>
  <si>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</si>
  <si>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</si>
  <si>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</si>
  <si>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</si>
  <si>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</si>
  <si>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</si>
  <si>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</si>
  <si>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</si>
  <si>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</si>
  <si>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</si>
  <si>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</si>
  <si>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</si>
  <si>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</si>
  <si>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</si>
  <si>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</si>
  <si>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</si>
  <si>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</si>
  <si>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</si>
  <si>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</si>
  <si>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</si>
  <si>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</si>
  <si>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</si>
  <si>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</si>
  <si>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</si>
  <si>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</si>
  <si>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</si>
  <si>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</si>
  <si>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</si>
  <si>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</si>
  <si>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</si>
  <si>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</si>
  <si>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</si>
  <si>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</si>
  <si>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</si>
  <si>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</si>
  <si>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</si>
  <si>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</si>
  <si>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</si>
  <si>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</si>
  <si>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</si>
  <si>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</si>
  <si>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</si>
  <si>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</si>
  <si>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</si>
  <si>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</si>
  <si>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</si>
  <si>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</si>
  <si>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</si>
  <si>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</si>
  <si>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</si>
  <si>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</si>
  <si>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</si>
  <si>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</si>
  <si>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</si>
  <si>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</si>
  <si>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</si>
  <si>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</si>
  <si>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</si>
  <si>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</si>
  <si>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</si>
  <si>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</si>
  <si>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</si>
  <si>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</si>
  <si>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</si>
  <si>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</si>
  <si>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</si>
  <si>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</si>
  <si>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</si>
  <si>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</si>
  <si>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</si>
  <si>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</si>
  <si>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</si>
  <si>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</si>
  <si>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</si>
  <si>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</si>
  <si>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</si>
  <si>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</si>
  <si>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</si>
  <si>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</si>
  <si>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</si>
  <si>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</si>
  <si>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</si>
  <si>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</si>
  <si>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</si>
  <si>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</si>
  <si>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</si>
  <si>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</si>
  <si>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</si>
  <si>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</si>
  <si>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</si>
  <si>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</si>
  <si>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</si>
  <si>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</si>
  <si>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</si>
  <si>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</si>
  <si>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</si>
  <si>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</si>
  <si>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</si>
  <si>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</si>
  <si>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</si>
  <si>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</si>
  <si>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</si>
  <si>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</si>
  <si>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</si>
  <si>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</si>
  <si>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</si>
  <si>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</si>
  <si>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</si>
  <si>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</si>
  <si>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</si>
  <si>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</si>
  <si>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</si>
  <si>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</si>
  <si>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</si>
  <si>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</si>
  <si>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</si>
  <si>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</si>
  <si>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</si>
  <si>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</si>
  <si>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</si>
  <si>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</si>
  <si>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</si>
  <si>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</si>
  <si>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</si>
  <si>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</si>
  <si>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</si>
  <si>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</si>
  <si>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</si>
  <si>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</si>
  <si>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</si>
  <si>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</si>
  <si>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</si>
  <si>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</si>
  <si>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</si>
  <si>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</si>
  <si>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</si>
  <si>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</si>
  <si>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</si>
  <si>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</si>
  <si>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</si>
  <si>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</si>
  <si>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</si>
  <si>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</si>
  <si>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</si>
  <si>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</si>
  <si>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</si>
  <si>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</si>
  <si>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</si>
  <si>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</si>
  <si>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</si>
  <si>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</si>
  <si>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</si>
  <si>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</si>
  <si>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</si>
  <si>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</si>
  <si>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</si>
  <si>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</si>
  <si>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</si>
  <si>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</si>
  <si>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</si>
  <si>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</si>
  <si>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</si>
  <si>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</si>
  <si>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</si>
  <si>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</si>
  <si>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</si>
  <si>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</si>
  <si>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</si>
  <si>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</si>
  <si>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</si>
  <si>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</si>
  <si>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</si>
  <si>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</si>
  <si>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</si>
  <si>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</si>
  <si>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</si>
  <si>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</si>
  <si>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</si>
  <si>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</si>
  <si>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</si>
  <si>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</si>
  <si>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</si>
  <si>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</si>
  <si>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</si>
  <si>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</si>
  <si>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</si>
  <si>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</si>
  <si>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</si>
  <si>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</si>
  <si>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</si>
  <si>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</si>
  <si>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</si>
  <si>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</si>
  <si>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</si>
  <si>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</si>
  <si>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</si>
  <si>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</si>
  <si>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</si>
  <si>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</si>
  <si>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</si>
  <si>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</si>
  <si>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</si>
  <si>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</si>
  <si>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</si>
  <si>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</si>
  <si>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</si>
  <si>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</si>
  <si>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</si>
  <si>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</si>
  <si>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</si>
  <si>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</si>
  <si>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</si>
  <si>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</si>
  <si>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</si>
  <si>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</si>
  <si>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</si>
  <si>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</si>
  <si>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</si>
  <si>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</si>
  <si>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</si>
  <si>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</si>
  <si>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</si>
  <si>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</si>
  <si>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</si>
  <si>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</si>
  <si>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</si>
  <si>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</si>
  <si>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</si>
  <si>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</si>
  <si>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</si>
  <si>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</si>
  <si>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</si>
  <si>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</si>
  <si>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</si>
  <si>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</si>
  <si>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</si>
  <si>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</si>
  <si>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</si>
  <si>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</si>
  <si>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</si>
  <si>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</si>
  <si>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</si>
  <si>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</si>
  <si>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</si>
  <si>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</si>
  <si>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</si>
  <si>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</si>
  <si>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</si>
  <si>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</si>
  <si>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</si>
  <si>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</si>
  <si>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</si>
  <si>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</si>
  <si>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</si>
  <si>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</si>
  <si>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</si>
  <si>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</si>
  <si>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</si>
  <si>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</si>
  <si>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</si>
  <si>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</si>
  <si>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</si>
  <si>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</si>
  <si>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</si>
  <si>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</si>
  <si>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</si>
  <si>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</si>
  <si>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</si>
  <si>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</si>
  <si>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</si>
  <si>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</si>
  <si>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</si>
  <si>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</si>
  <si>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</si>
  <si>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</si>
  <si>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</si>
  <si>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</si>
  <si>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</si>
  <si>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</si>
  <si>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</si>
  <si>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</si>
  <si>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</si>
  <si>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</si>
  <si>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</si>
  <si>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</si>
  <si>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</si>
  <si>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</si>
  <si>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</si>
  <si>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</si>
  <si>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</si>
  <si>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</si>
  <si>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</si>
  <si>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</si>
  <si>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</si>
  <si>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</si>
  <si>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</si>
  <si>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</si>
  <si>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</si>
  <si>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</si>
  <si>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</si>
  <si>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</si>
  <si>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</si>
  <si>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</si>
  <si>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</si>
  <si>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</si>
  <si>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</si>
  <si>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</si>
  <si>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</si>
  <si>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</si>
  <si>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</si>
  <si>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</si>
  <si>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</si>
  <si>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</si>
  <si>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</si>
  <si>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</si>
  <si>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</si>
  <si>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</si>
  <si>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</si>
  <si>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</si>
  <si>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</si>
  <si>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</si>
  <si>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</si>
  <si>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</si>
  <si>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</si>
  <si>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</si>
  <si>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</si>
  <si>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</si>
  <si>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</si>
  <si>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</si>
  <si>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</si>
  <si>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</si>
  <si>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</si>
  <si>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</si>
  <si>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</si>
  <si>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</si>
  <si>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</si>
  <si>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</si>
  <si>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</si>
  <si>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</si>
  <si>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</si>
  <si>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</si>
  <si>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</si>
  <si>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</si>
  <si>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</si>
  <si>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</si>
  <si>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</si>
  <si>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</si>
  <si>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</si>
  <si>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</si>
  <si>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</si>
  <si>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</si>
  <si>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</si>
  <si>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</si>
  <si>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</si>
  <si>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</si>
  <si>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</si>
  <si>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</si>
  <si>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</si>
  <si>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</si>
  <si>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</si>
  <si>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</si>
  <si>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</si>
  <si>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</si>
  <si>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</si>
  <si>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</si>
  <si>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</si>
  <si>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</si>
  <si>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</si>
  <si>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</si>
  <si>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</si>
  <si>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</si>
  <si>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</si>
  <si>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</si>
  <si>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</si>
  <si>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</si>
  <si>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</si>
  <si>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</si>
  <si>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</si>
  <si>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</si>
  <si>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</si>
  <si>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</si>
  <si>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</si>
  <si>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</si>
  <si>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</si>
  <si>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</si>
  <si>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</si>
  <si>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</si>
  <si>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</si>
  <si>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</si>
  <si>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</si>
  <si>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</si>
  <si>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</si>
  <si>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</si>
  <si>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</si>
  <si>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</si>
  <si>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</si>
  <si>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</si>
  <si>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</si>
  <si>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</si>
  <si>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</si>
  <si>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</si>
  <si>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</si>
  <si>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</si>
  <si>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</si>
  <si>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</si>
  <si>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</si>
  <si>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</si>
  <si>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</si>
  <si>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</si>
  <si>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</si>
  <si>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</si>
  <si>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</si>
  <si>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</si>
  <si>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</si>
  <si>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</si>
  <si>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</si>
  <si>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</si>
  <si>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</si>
  <si>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</si>
  <si>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</si>
  <si>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</si>
  <si>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</si>
  <si>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</si>
  <si>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</si>
  <si>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</si>
  <si>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</si>
  <si>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</si>
  <si>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</si>
  <si>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</si>
  <si>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</si>
  <si>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</si>
  <si>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</si>
  <si>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</si>
  <si>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</si>
  <si>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</si>
  <si>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</si>
  <si>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</si>
  <si>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</si>
  <si>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</si>
  <si>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</si>
  <si>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</si>
  <si>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</si>
  <si>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</si>
  <si>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</si>
  <si>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</si>
  <si>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</si>
  <si>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</si>
  <si>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</si>
  <si>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</si>
  <si>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</si>
  <si>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</si>
  <si>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</si>
  <si>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</si>
  <si>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</si>
  <si>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</si>
  <si>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</si>
  <si>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</si>
  <si>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</si>
  <si>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</si>
  <si>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</si>
  <si>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</si>
  <si>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</si>
  <si>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</si>
  <si>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</si>
  <si>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</si>
  <si>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</si>
  <si>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</si>
  <si>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</si>
  <si>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</si>
  <si>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</si>
  <si>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</si>
  <si>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</si>
  <si>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</si>
  <si>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</si>
  <si>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</si>
  <si>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</si>
  <si>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</si>
  <si>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</si>
  <si>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</si>
  <si>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</si>
  <si>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</si>
  <si>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</si>
  <si>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</si>
  <si>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</si>
  <si>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</si>
  <si>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</si>
  <si>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</si>
  <si>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</si>
  <si>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</si>
  <si>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</si>
  <si>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</si>
  <si>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</si>
  <si>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</si>
  <si>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</si>
  <si>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</si>
  <si>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</si>
  <si>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</si>
  <si>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</si>
  <si>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</si>
  <si>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</si>
  <si>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</si>
  <si>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</si>
  <si>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</si>
  <si>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</si>
  <si>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</si>
  <si>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</si>
  <si>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</si>
  <si>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</si>
  <si>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</si>
  <si>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</si>
  <si>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</si>
  <si>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</si>
  <si>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</si>
  <si>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</si>
  <si>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</si>
  <si>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</si>
  <si>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</si>
  <si>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</si>
  <si>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</si>
  <si>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</si>
  <si>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</si>
  <si>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</si>
  <si>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</si>
  <si>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</si>
  <si>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</si>
  <si>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</si>
  <si>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</si>
  <si>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</si>
  <si>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</si>
  <si>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</si>
  <si>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</si>
  <si>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</si>
  <si>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</si>
  <si>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</si>
  <si>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</si>
  <si>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</si>
  <si>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</si>
  <si>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</si>
  <si>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</si>
  <si>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</si>
  <si>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</si>
  <si>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</si>
  <si>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</si>
  <si>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</si>
  <si>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</si>
  <si>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</si>
  <si>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</si>
  <si>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</si>
  <si>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</si>
  <si>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</si>
  <si>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</si>
  <si>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</si>
  <si>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</si>
  <si>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</si>
  <si>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</si>
  <si>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</si>
  <si>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</si>
  <si>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</si>
  <si>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</si>
  <si>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</si>
  <si>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</si>
  <si>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</si>
  <si>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</si>
  <si>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</si>
  <si>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</si>
  <si>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</si>
  <si>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</si>
  <si>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</si>
  <si>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</si>
  <si>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</si>
  <si>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</si>
  <si>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</si>
  <si>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</si>
  <si>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</si>
  <si>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</si>
  <si>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</si>
  <si>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</si>
  <si>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</si>
  <si>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</si>
  <si>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</si>
  <si>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</si>
  <si>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</si>
  <si>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</si>
  <si>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</si>
  <si>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</si>
  <si>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</si>
  <si>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</si>
  <si>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</si>
  <si>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</si>
  <si>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</si>
  <si>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</si>
  <si>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</si>
  <si>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</si>
  <si>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</si>
  <si>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</si>
  <si>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</si>
  <si>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</si>
  <si>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</si>
  <si>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</si>
  <si>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</si>
  <si>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</si>
  <si>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</si>
  <si>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</si>
  <si>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</si>
  <si>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</si>
  <si>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</si>
  <si>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</si>
  <si>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</si>
  <si>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</si>
  <si>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</si>
  <si>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</si>
  <si>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</si>
  <si>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</si>
  <si>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</si>
  <si>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</si>
  <si>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</si>
  <si>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</si>
  <si>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</si>
  <si>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</si>
  <si>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</si>
  <si>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</si>
  <si>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</si>
  <si>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</si>
  <si>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</si>
  <si>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</si>
  <si>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</si>
  <si>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</si>
  <si>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</si>
  <si>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</si>
  <si>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</si>
  <si>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</si>
  <si>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</si>
  <si>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</si>
  <si>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</si>
  <si>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</si>
  <si>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</si>
  <si>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</si>
  <si>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</si>
  <si>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</si>
  <si>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</si>
  <si>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</si>
  <si>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</si>
  <si>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</si>
  <si>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</si>
  <si>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</si>
  <si>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</si>
  <si>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</si>
  <si>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</si>
  <si>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</si>
  <si>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</si>
  <si>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</si>
  <si>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</si>
  <si>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</si>
  <si>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</si>
  <si>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</si>
  <si>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</si>
  <si>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</si>
  <si>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</si>
  <si>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</si>
  <si>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</si>
  <si>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</si>
  <si>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</si>
  <si>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</si>
  <si>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</si>
  <si>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</si>
  <si>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</si>
  <si>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</si>
  <si>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</si>
  <si>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</si>
  <si>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</si>
  <si>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</si>
  <si>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</si>
  <si>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</si>
  <si>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</si>
  <si>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</si>
  <si>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</si>
  <si>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</si>
  <si>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</si>
  <si>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</si>
  <si>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</si>
  <si>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</si>
  <si>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</si>
  <si>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</si>
  <si>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</si>
  <si>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</si>
  <si>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</si>
  <si>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</si>
  <si>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</si>
  <si>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</si>
  <si>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</si>
  <si>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</si>
  <si>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</si>
  <si>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</si>
  <si>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</si>
  <si>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</si>
  <si>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</si>
  <si>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</si>
  <si>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</si>
  <si>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</si>
  <si>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</si>
  <si>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</si>
  <si>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</si>
  <si>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</si>
  <si>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</si>
  <si>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</si>
  <si>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</si>
  <si>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</si>
  <si>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</si>
  <si>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</si>
  <si>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</si>
  <si>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</si>
  <si>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</si>
  <si>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</si>
  <si>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</si>
  <si>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</si>
  <si>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</si>
  <si>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</si>
  <si>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</si>
  <si>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</si>
  <si>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</si>
  <si>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</si>
  <si>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</si>
  <si>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</si>
  <si>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</si>
  <si>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</si>
  <si>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</si>
  <si>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</si>
  <si>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</si>
  <si>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</si>
  <si>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</si>
  <si>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</si>
  <si>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</si>
  <si>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</si>
  <si>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</si>
  <si>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</si>
  <si>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</si>
  <si>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</si>
  <si>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</si>
  <si>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</si>
  <si>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</si>
  <si>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</si>
  <si>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</si>
  <si>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</si>
  <si>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</si>
  <si>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</si>
  <si>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</si>
  <si>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</si>
  <si>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</si>
  <si>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</si>
  <si>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</si>
  <si>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</si>
  <si>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</si>
  <si>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</si>
  <si>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</si>
  <si>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</si>
  <si>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</si>
  <si>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</si>
  <si>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</si>
  <si>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</si>
  <si>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</si>
  <si>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</si>
  <si>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</si>
  <si>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</si>
  <si>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</si>
  <si>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</si>
  <si>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</si>
  <si>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</si>
  <si>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</si>
  <si>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</si>
  <si>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</si>
  <si>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</si>
  <si>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</si>
  <si>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</si>
  <si>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</si>
  <si>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</si>
  <si>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</si>
  <si>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</si>
  <si>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</si>
  <si>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</si>
  <si>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</si>
  <si>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</si>
  <si>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</si>
  <si>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</si>
  <si>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</si>
  <si>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</si>
  <si>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</si>
  <si>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</si>
  <si>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</si>
  <si>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</si>
  <si>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</si>
  <si>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</si>
  <si>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</si>
  <si>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</si>
  <si>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</si>
  <si>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</si>
  <si>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</si>
  <si>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</si>
  <si>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</si>
  <si>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</si>
  <si>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</si>
  <si>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</si>
  <si>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</si>
  <si>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</si>
  <si>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</si>
  <si>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</si>
  <si>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</si>
  <si>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</si>
  <si>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</si>
  <si>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</si>
  <si>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</si>
  <si>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</si>
  <si>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</si>
  <si>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</si>
  <si>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</si>
  <si>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</si>
  <si>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</si>
  <si>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</si>
  <si>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</si>
  <si>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</si>
  <si>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</si>
  <si>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</si>
  <si>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</si>
  <si>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</si>
  <si>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</si>
  <si>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</si>
  <si>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</si>
  <si>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</si>
  <si>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</si>
  <si>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</si>
  <si>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</si>
  <si>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</si>
  <si>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</si>
  <si>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</si>
  <si>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</si>
  <si>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</si>
  <si>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</si>
  <si>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</si>
  <si>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</si>
  <si>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</si>
  <si>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</si>
  <si>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</si>
  <si>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</si>
  <si>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</si>
  <si>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</si>
  <si>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</si>
  <si>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</si>
  <si>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</si>
  <si>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</si>
  <si>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</si>
  <si>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</si>
  <si>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</si>
  <si>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</si>
  <si>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</si>
  <si>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</si>
  <si>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</si>
  <si>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</si>
  <si>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</si>
  <si>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</si>
  <si>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</si>
  <si>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</si>
  <si>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</si>
  <si>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</si>
  <si>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</si>
  <si>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</si>
  <si>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</si>
  <si>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</si>
  <si>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</si>
  <si>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</si>
  <si>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</si>
  <si>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</si>
  <si>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</si>
  <si>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</si>
  <si>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</si>
  <si>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</si>
  <si>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</si>
  <si>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</si>
  <si>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</si>
  <si>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</si>
  <si>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</si>
  <si>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</si>
  <si>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</si>
  <si>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</si>
  <si>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</si>
  <si>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</si>
  <si>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</si>
  <si>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</si>
  <si>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</si>
  <si>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</si>
  <si>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</si>
  <si>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</si>
  <si>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</si>
  <si>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</si>
  <si>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</si>
  <si>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</si>
  <si>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</si>
  <si>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</si>
  <si>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</si>
  <si>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</si>
  <si>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</si>
  <si>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</si>
  <si>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</si>
  <si>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</si>
  <si>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</si>
  <si>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</si>
  <si>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</si>
  <si>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</si>
  <si>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</si>
  <si>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</si>
  <si>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</si>
  <si>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</si>
  <si>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</si>
  <si>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</si>
  <si>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</si>
  <si>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</si>
  <si>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</si>
  <si>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</si>
  <si>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</si>
  <si>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</si>
  <si>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</si>
  <si>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</si>
  <si>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</si>
  <si>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</si>
  <si>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</si>
  <si>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</si>
  <si>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</si>
  <si>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</si>
  <si>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</si>
  <si>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</si>
  <si>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</si>
  <si>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</si>
  <si>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</si>
  <si>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</si>
  <si>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</si>
  <si>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</si>
  <si>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</si>
  <si>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</si>
  <si>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</si>
  <si>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</si>
  <si>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</si>
  <si>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</si>
  <si>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</si>
  <si>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</si>
  <si>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</si>
  <si>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</si>
  <si>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</si>
  <si>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</si>
  <si>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</si>
  <si>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</si>
  <si>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</si>
  <si>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</si>
  <si>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</si>
  <si>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</si>
  <si>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</si>
  <si>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</si>
  <si>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</si>
  <si>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</si>
  <si>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</si>
  <si>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</si>
  <si>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</si>
  <si>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</si>
  <si>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</si>
  <si>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</si>
  <si>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</si>
  <si>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</si>
  <si>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</si>
  <si>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</si>
  <si>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</si>
  <si>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</si>
  <si>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</si>
  <si>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</si>
  <si>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</si>
  <si>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</si>
  <si>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</si>
  <si>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</si>
  <si>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</si>
  <si>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</si>
  <si>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</si>
  <si>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</si>
  <si>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</si>
  <si>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</si>
  <si>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</si>
  <si>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</si>
  <si>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</si>
  <si>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</si>
  <si>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</si>
  <si>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</si>
  <si>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</si>
  <si>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</si>
  <si>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</si>
  <si>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</si>
  <si>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</si>
  <si>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</si>
  <si>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</si>
  <si>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</si>
  <si>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</si>
  <si>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</si>
  <si>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</si>
  <si>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</si>
  <si>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</si>
  <si>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</si>
  <si>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</si>
  <si>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</si>
  <si>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</si>
  <si>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</si>
  <si>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</si>
  <si>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</si>
  <si>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</si>
  <si>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</si>
  <si>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</si>
  <si>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</si>
  <si>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</si>
  <si>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</si>
  <si>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</si>
  <si>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</si>
  <si>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</si>
  <si>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</si>
  <si>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</si>
  <si>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</si>
  <si>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</si>
  <si>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</si>
  <si>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</si>
  <si>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</si>
  <si>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</si>
  <si>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</si>
  <si>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</si>
  <si>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</si>
  <si>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</si>
  <si>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</si>
  <si>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</si>
  <si>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</si>
  <si>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</si>
  <si>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</si>
  <si>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</si>
  <si>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</si>
  <si>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</si>
  <si>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</si>
  <si>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</si>
  <si>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</si>
  <si>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</si>
  <si>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</si>
  <si>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</si>
  <si>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</si>
  <si>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</si>
  <si>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</si>
  <si>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</si>
  <si>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</si>
  <si>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</si>
  <si>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</si>
  <si>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</si>
  <si>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</si>
  <si>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</si>
  <si>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</si>
  <si>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</si>
  <si>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</si>
  <si>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</si>
  <si>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</si>
  <si>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</si>
  <si>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</si>
  <si>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</si>
  <si>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</si>
  <si>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</si>
  <si>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</si>
  <si>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</si>
  <si>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</si>
  <si>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</si>
  <si>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</si>
  <si>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</si>
  <si>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</si>
  <si>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</si>
  <si>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</si>
  <si>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</si>
  <si>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</si>
  <si>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</si>
  <si>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</si>
  <si>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</si>
  <si>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</si>
  <si>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</si>
  <si>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</si>
  <si>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</si>
  <si>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</si>
  <si>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</si>
  <si>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</si>
  <si>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</si>
  <si>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</si>
  <si>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</si>
  <si>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</si>
  <si>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</si>
  <si>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</si>
  <si>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</si>
  <si>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</si>
  <si>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</si>
  <si>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</si>
  <si>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</si>
  <si>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</si>
  <si>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</si>
  <si>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</si>
  <si>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</si>
  <si>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</si>
  <si>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</si>
  <si>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</si>
  <si>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</si>
  <si>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</si>
  <si>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</si>
  <si>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</si>
  <si>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</si>
  <si>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</si>
  <si>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</si>
  <si>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</si>
  <si>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</si>
  <si>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</si>
  <si>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</si>
  <si>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</si>
  <si>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</si>
  <si>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</si>
  <si>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</si>
  <si>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</si>
  <si>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</si>
  <si>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</si>
  <si>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</si>
  <si>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</si>
  <si>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</si>
  <si>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</si>
  <si>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</si>
  <si>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</si>
  <si>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</si>
  <si>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</si>
  <si>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</si>
  <si>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</si>
  <si>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</si>
  <si>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</si>
  <si>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</si>
  <si>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</si>
  <si>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</si>
  <si>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</si>
  <si>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</si>
  <si>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</si>
  <si>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</si>
  <si>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</si>
  <si>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</si>
  <si>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</si>
  <si>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</si>
  <si>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</si>
  <si>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</si>
  <si>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</si>
  <si>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</si>
  <si>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</si>
  <si>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</si>
  <si>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</si>
  <si>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</si>
  <si>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</si>
  <si>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</si>
  <si>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</si>
  <si>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</si>
  <si>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</si>
  <si>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</si>
  <si>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</si>
  <si>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</si>
  <si>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</si>
  <si>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</si>
  <si>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</si>
  <si>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</si>
  <si>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</si>
  <si>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</si>
  <si>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</si>
  <si>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</si>
  <si>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</si>
  <si>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</si>
  <si>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</si>
  <si>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</si>
  <si>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</si>
  <si>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</si>
  <si>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</si>
  <si>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</si>
  <si>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</si>
  <si>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</si>
  <si>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</si>
  <si>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</si>
  <si>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</si>
  <si>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</si>
  <si>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</si>
  <si>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</si>
  <si>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</si>
  <si>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</si>
  <si>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</si>
  <si>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</si>
  <si>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</si>
  <si>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</si>
  <si>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</si>
  <si>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</si>
  <si>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</si>
  <si>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</si>
  <si>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</si>
  <si>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</si>
  <si>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</si>
  <si>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</si>
  <si>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</si>
  <si>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</si>
  <si>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</si>
  <si>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</si>
  <si>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</si>
  <si>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</si>
  <si>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</si>
  <si>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</si>
  <si>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</si>
  <si>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</si>
  <si>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</si>
  <si>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</si>
  <si>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</si>
  <si>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</si>
  <si>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</si>
  <si>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</si>
  <si>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</si>
  <si>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</si>
  <si>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</si>
  <si>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</si>
  <si>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</si>
  <si>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</si>
  <si>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</si>
  <si>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</si>
  <si>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</si>
  <si>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</si>
  <si>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</si>
  <si>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</si>
  <si>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</si>
  <si>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</si>
  <si>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</si>
  <si>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</si>
  <si>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</si>
  <si>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</si>
  <si>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</si>
  <si>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</si>
  <si>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</si>
  <si>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</si>
  <si>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</si>
  <si>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</si>
  <si>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</si>
  <si>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</si>
  <si>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</si>
  <si>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</si>
  <si>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</si>
  <si>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</si>
  <si>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</si>
  <si>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</si>
  <si>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</si>
  <si>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</si>
  <si>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</si>
  <si>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</si>
  <si>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</si>
  <si>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</si>
  <si>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</si>
  <si>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</si>
  <si>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</si>
  <si>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</si>
  <si>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</si>
  <si>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</si>
  <si>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</si>
  <si>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</si>
  <si>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</si>
  <si>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</si>
  <si>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</si>
  <si>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</si>
  <si>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</si>
  <si>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</si>
  <si>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</si>
  <si>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</si>
  <si>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</si>
  <si>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</si>
  <si>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</si>
  <si>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</si>
  <si>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</si>
  <si>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</si>
  <si>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</si>
  <si>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</si>
  <si>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</si>
  <si>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</si>
  <si>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</si>
  <si>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</si>
  <si>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</si>
  <si>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</si>
  <si>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</si>
  <si>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</si>
  <si>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</si>
  <si>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</si>
  <si>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</si>
  <si>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</si>
  <si>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</si>
  <si>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</si>
  <si>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</si>
  <si>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</si>
  <si>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</si>
  <si>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</si>
  <si>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</si>
  <si>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</si>
  <si>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</si>
  <si>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</si>
  <si>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</si>
  <si>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</si>
  <si>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</si>
  <si>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</si>
  <si>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</si>
  <si>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</si>
  <si>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</si>
  <si>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</si>
  <si>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</si>
  <si>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</si>
  <si>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</si>
  <si>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</si>
  <si>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</si>
  <si>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</si>
  <si>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</si>
  <si>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</si>
  <si>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</si>
  <si>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</si>
  <si>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</si>
  <si>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</si>
  <si>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</si>
  <si>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</si>
  <si>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</si>
  <si>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</si>
  <si>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</si>
  <si>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</si>
  <si>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</si>
  <si>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</si>
  <si>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</si>
  <si>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</si>
  <si>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</si>
  <si>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</si>
  <si>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</si>
  <si>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</si>
  <si>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</si>
  <si>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</si>
  <si>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</si>
  <si>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</si>
  <si>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</si>
  <si>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</si>
  <si>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</si>
  <si>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</si>
  <si>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</si>
  <si>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</si>
  <si>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</si>
  <si>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</si>
  <si>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</si>
  <si>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</si>
  <si>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</si>
  <si>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</si>
  <si>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</si>
  <si>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</si>
  <si>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</si>
  <si>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</si>
  <si>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</si>
  <si>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</si>
  <si>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</si>
  <si>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</si>
  <si>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</si>
  <si>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</si>
  <si>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</si>
  <si>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</si>
  <si>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</si>
  <si>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</si>
  <si>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</si>
  <si>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</si>
  <si>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</si>
  <si>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</si>
  <si>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</si>
  <si>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</si>
  <si>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</si>
  <si>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</si>
  <si>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</si>
  <si>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</si>
  <si>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</si>
  <si>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</si>
  <si>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</si>
  <si>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</si>
  <si>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</si>
  <si>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</si>
  <si>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</si>
  <si>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</si>
  <si>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</si>
  <si>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</si>
  <si>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</si>
  <si>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</si>
  <si>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</si>
  <si>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</si>
  <si>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</si>
  <si>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</si>
  <si>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</si>
  <si>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</si>
  <si>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</si>
  <si>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</si>
  <si>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</si>
  <si>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</si>
  <si>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</si>
  <si>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</si>
  <si>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</si>
  <si>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</si>
  <si>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</si>
  <si>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</si>
  <si>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</si>
  <si>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</si>
  <si>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</si>
  <si>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</si>
  <si>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</si>
  <si>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</si>
  <si>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</si>
  <si>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</si>
  <si>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</si>
  <si>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</si>
  <si>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</si>
  <si>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</si>
  <si>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</si>
  <si>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</si>
  <si>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</si>
  <si>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</si>
  <si>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</si>
  <si>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</si>
  <si>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</si>
  <si>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</si>
  <si>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</si>
  <si>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</si>
  <si>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</si>
  <si>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</si>
  <si>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</si>
  <si>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</si>
  <si>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</si>
  <si>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</si>
  <si>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</si>
  <si>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</si>
  <si>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</si>
  <si>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</si>
  <si>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</si>
  <si>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</si>
  <si>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</si>
  <si>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</si>
  <si>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</si>
  <si>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</si>
  <si>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</si>
  <si>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</si>
  <si>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</si>
  <si>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</si>
  <si>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</si>
  <si>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</si>
  <si>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</si>
  <si>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</si>
  <si>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</si>
  <si>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</si>
  <si>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</si>
  <si>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</si>
  <si>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</si>
  <si>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</si>
  <si>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</si>
  <si>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</si>
  <si>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</si>
  <si>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</si>
  <si>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</si>
  <si>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</si>
  <si>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</si>
  <si>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</si>
  <si>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</si>
  <si>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</si>
  <si>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</si>
  <si>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</si>
  <si>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</si>
  <si>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</si>
  <si>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</si>
  <si>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</si>
  <si>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</si>
  <si>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</si>
  <si>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</si>
  <si>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</si>
  <si>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</si>
  <si>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</si>
  <si>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</si>
  <si>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</si>
  <si>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</si>
  <si>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</si>
  <si>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</si>
  <si>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</si>
  <si>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</si>
  <si>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</si>
  <si>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</si>
  <si>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</si>
  <si>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</si>
  <si>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</si>
  <si>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</si>
  <si>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</si>
  <si>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</si>
  <si>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</si>
  <si>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</si>
  <si>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</si>
  <si>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</si>
  <si>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</si>
  <si>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</si>
  <si>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</si>
  <si>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</si>
  <si>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</si>
  <si>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</si>
  <si>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</si>
  <si>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</si>
  <si>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</si>
  <si>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</si>
  <si>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</si>
  <si>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</si>
  <si>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</si>
  <si>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</si>
  <si>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</si>
  <si>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</si>
  <si>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</si>
  <si>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</si>
  <si>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</si>
  <si>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</si>
  <si>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</si>
  <si>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</si>
  <si>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</si>
  <si>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</si>
  <si>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</si>
  <si>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</si>
  <si>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</si>
  <si>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</si>
  <si>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</si>
  <si>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</si>
  <si>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</si>
  <si>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</si>
  <si>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</si>
  <si>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</si>
  <si>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</si>
  <si>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</si>
  <si>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</si>
  <si>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</si>
  <si>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</si>
  <si>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</si>
  <si>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</si>
  <si>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</si>
  <si>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</si>
  <si>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</si>
  <si>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</si>
  <si>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</si>
  <si>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</si>
  <si>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</si>
  <si>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</si>
  <si>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</si>
  <si>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</si>
  <si>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</si>
  <si>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</si>
  <si>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</si>
  <si>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</si>
  <si>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</si>
  <si>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</si>
  <si>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</si>
  <si>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</si>
  <si>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</si>
  <si>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</si>
  <si>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</si>
  <si>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</si>
  <si>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</si>
  <si>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</si>
  <si>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</si>
  <si>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</si>
  <si>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</si>
  <si>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</si>
  <si>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</si>
  <si>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</si>
  <si>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</si>
  <si>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</si>
  <si>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</si>
  <si>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</si>
  <si>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</si>
  <si>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</si>
  <si>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</si>
  <si>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</si>
  <si>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</si>
  <si>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</si>
  <si>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</si>
  <si>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</si>
  <si>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</si>
  <si>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</si>
  <si>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</si>
  <si>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</si>
  <si>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</si>
  <si>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</si>
  <si>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</si>
  <si>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</si>
  <si>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</si>
  <si>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</si>
  <si>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</si>
  <si>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</si>
  <si>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</si>
  <si>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</si>
  <si>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</si>
  <si>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</si>
  <si>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</si>
  <si>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</si>
  <si>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</si>
  <si>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</si>
  <si>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</si>
  <si>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</si>
  <si>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</si>
  <si>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</si>
  <si>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</si>
  <si>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</si>
  <si>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</si>
  <si>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</si>
  <si>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</si>
  <si>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</si>
  <si>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</si>
  <si>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</si>
  <si>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</si>
  <si>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</si>
  <si>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</si>
  <si>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</si>
  <si>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</si>
  <si>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</si>
  <si>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</si>
  <si>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</si>
  <si>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</si>
  <si>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</si>
  <si>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</si>
  <si>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</si>
  <si>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</si>
  <si>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</si>
  <si>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</si>
  <si>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</si>
  <si>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</si>
  <si>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</si>
  <si>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</si>
  <si>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</si>
  <si>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</si>
  <si>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</si>
  <si>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</si>
  <si>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</si>
  <si>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</si>
  <si>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</si>
  <si>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</si>
  <si>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</si>
  <si>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</si>
  <si>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</si>
  <si>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</si>
  <si>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</si>
  <si>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</si>
  <si>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</si>
  <si>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</si>
  <si>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</si>
  <si>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</si>
  <si>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</si>
  <si>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</si>
  <si>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</si>
  <si>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</si>
  <si>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</si>
  <si>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</si>
  <si>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</si>
  <si>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</si>
  <si>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</si>
  <si>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</si>
  <si>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</si>
  <si>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</si>
  <si>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</si>
  <si>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</si>
  <si>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</si>
  <si>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</si>
  <si>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</si>
  <si>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</si>
  <si>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</si>
  <si>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</si>
  <si>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</si>
  <si>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</si>
  <si>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</si>
  <si>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</si>
  <si>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</si>
  <si>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</si>
  <si>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</si>
  <si>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</si>
  <si>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</si>
  <si>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</si>
  <si>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</si>
  <si>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</si>
  <si>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</si>
  <si>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</si>
  <si>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</si>
  <si>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</si>
  <si>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</si>
  <si>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</si>
  <si>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</si>
  <si>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</si>
  <si>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</si>
  <si>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</si>
  <si>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</si>
  <si>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</si>
  <si>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</si>
  <si>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</si>
  <si>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</si>
  <si>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</si>
  <si>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</si>
  <si>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</si>
  <si>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</si>
  <si>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</si>
  <si>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</si>
  <si>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</si>
  <si>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</si>
  <si>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</si>
  <si>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</si>
  <si>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</si>
  <si>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</si>
  <si>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</si>
  <si>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</si>
  <si>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</si>
  <si>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</si>
  <si>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</si>
  <si>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</si>
  <si>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</si>
  <si>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</si>
  <si>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</si>
  <si>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</si>
  <si>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</si>
  <si>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</si>
  <si>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</si>
  <si>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</si>
  <si>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</si>
  <si>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</si>
  <si>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</si>
  <si>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</si>
  <si>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</si>
  <si>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</si>
  <si>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</si>
  <si>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</si>
  <si>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</si>
  <si>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</si>
  <si>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</si>
  <si>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</si>
  <si>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</si>
  <si>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</si>
  <si>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</si>
  <si>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</si>
  <si>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</si>
  <si>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</si>
  <si>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</si>
  <si>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</si>
  <si>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</si>
  <si>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</si>
  <si>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</si>
  <si>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</si>
  <si>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</si>
  <si>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</si>
  <si>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</si>
  <si>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</si>
  <si>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</si>
  <si>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</si>
  <si>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</si>
  <si>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</si>
  <si>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</si>
  <si>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</si>
  <si>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</si>
  <si>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</si>
  <si>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</si>
  <si>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</si>
  <si>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</si>
  <si>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</si>
  <si>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</si>
  <si>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</si>
  <si>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</si>
  <si>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</si>
  <si>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</si>
  <si>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</si>
  <si>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</si>
  <si>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</si>
  <si>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</si>
  <si>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</si>
  <si>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</si>
  <si>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</si>
  <si>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</si>
  <si>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</si>
  <si>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</si>
  <si>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</si>
  <si>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</si>
  <si>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</si>
  <si>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</si>
  <si>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</si>
  <si>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</si>
  <si>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</si>
  <si>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</si>
  <si>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</si>
  <si>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</si>
  <si>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</si>
  <si>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</si>
  <si>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</si>
  <si>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</si>
  <si>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</si>
  <si>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</si>
  <si>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</si>
  <si>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</si>
  <si>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</si>
  <si>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</si>
  <si>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</si>
  <si>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</si>
  <si>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</si>
  <si>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</si>
  <si>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</si>
  <si>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</si>
  <si>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</si>
  <si>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</si>
  <si>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</si>
  <si>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</si>
  <si>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</si>
  <si>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</si>
  <si>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</si>
  <si>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</si>
  <si>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</si>
  <si>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</si>
  <si>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</si>
  <si>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</si>
  <si>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</si>
  <si>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</si>
  <si>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</si>
  <si>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</si>
  <si>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</si>
  <si>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</si>
  <si>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</si>
  <si>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</si>
  <si>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</si>
  <si>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</si>
  <si>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</si>
  <si>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</si>
  <si>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</si>
  <si>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</si>
  <si>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</si>
  <si>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</si>
  <si>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</si>
  <si>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</si>
  <si>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</si>
  <si>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</si>
  <si>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</si>
  <si>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</si>
  <si>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</si>
  <si>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</si>
  <si>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</si>
  <si>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</si>
  <si>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</si>
  <si>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</si>
  <si>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</si>
  <si>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</si>
  <si>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</si>
  <si>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</si>
  <si>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</si>
  <si>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</si>
  <si>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</si>
  <si>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</si>
  <si>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</si>
  <si>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</si>
  <si>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</si>
  <si>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</si>
  <si>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</si>
  <si>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</si>
  <si>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</si>
  <si>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</si>
  <si>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</si>
  <si>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</si>
  <si>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</si>
  <si>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</si>
  <si>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</si>
  <si>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</si>
  <si>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</si>
  <si>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</si>
  <si>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</si>
  <si>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</si>
  <si>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</si>
  <si>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</si>
  <si>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</si>
  <si>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</si>
  <si>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</si>
  <si>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</si>
  <si>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</si>
  <si>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</si>
  <si>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</si>
  <si>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</si>
  <si>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</si>
  <si>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</si>
  <si>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</si>
  <si>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</si>
  <si>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</si>
  <si>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</si>
  <si>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</si>
  <si>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</si>
  <si>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</si>
  <si>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</si>
  <si>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</si>
  <si>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</si>
  <si>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</si>
  <si>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</si>
  <si>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</si>
  <si>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</si>
  <si>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</si>
  <si>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</si>
  <si>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</si>
  <si>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</si>
  <si>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</si>
  <si>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</si>
  <si>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</si>
  <si>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</si>
  <si>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</si>
  <si>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</si>
  <si>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</si>
  <si>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</si>
  <si>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</si>
  <si>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</si>
  <si>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</si>
  <si>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</si>
  <si>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</si>
  <si>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</si>
  <si>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</si>
  <si>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</si>
  <si>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</si>
  <si>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</si>
  <si>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</si>
  <si>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</si>
  <si>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</si>
  <si>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</si>
  <si>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</si>
  <si>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</si>
  <si>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</si>
  <si>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</si>
  <si>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</si>
  <si>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</si>
  <si>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</si>
  <si>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</si>
  <si>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</si>
  <si>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</si>
  <si>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</si>
  <si>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</si>
  <si>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</si>
  <si>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</si>
  <si>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</si>
  <si>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</si>
  <si>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</si>
  <si>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</si>
  <si>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</si>
  <si>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</si>
  <si>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</si>
  <si>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</si>
  <si>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</si>
  <si>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</si>
  <si>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</si>
  <si>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</si>
  <si>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</si>
  <si>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</si>
  <si>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</si>
  <si>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</si>
  <si>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</si>
  <si>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</si>
  <si>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</si>
  <si>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</si>
  <si>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</si>
  <si>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</si>
  <si>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</si>
  <si>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</si>
  <si>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</si>
  <si>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</si>
  <si>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</si>
  <si>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</si>
  <si>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</si>
  <si>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</si>
  <si>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</si>
  <si>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</si>
  <si>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</si>
  <si>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</si>
  <si>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</si>
  <si>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</si>
  <si>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</si>
  <si>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</si>
  <si>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</si>
  <si>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</si>
  <si>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</si>
  <si>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</si>
  <si>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</si>
  <si>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</si>
  <si>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</si>
  <si>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</si>
  <si>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</si>
  <si>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</si>
  <si>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</si>
  <si>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</si>
  <si>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</si>
  <si>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</si>
  <si>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</si>
  <si>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</si>
  <si>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</si>
  <si>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</si>
  <si>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</si>
  <si>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</si>
  <si>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</si>
  <si>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</si>
  <si>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</si>
  <si>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</si>
  <si>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</si>
  <si>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</si>
  <si>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</si>
  <si>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</si>
  <si>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</si>
  <si>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</si>
  <si>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</si>
  <si>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</si>
  <si>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</si>
  <si>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</si>
  <si>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</si>
  <si>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</si>
  <si>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</si>
  <si>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</si>
  <si>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</si>
  <si>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</si>
  <si>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</si>
  <si>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</si>
  <si>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</si>
  <si>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</si>
  <si>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</si>
  <si>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</si>
  <si>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</si>
  <si>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</si>
  <si>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</si>
  <si>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</si>
  <si>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</si>
  <si>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</si>
  <si>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</si>
  <si>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</si>
  <si>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</si>
  <si>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</si>
  <si>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</si>
  <si>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</si>
  <si>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</si>
  <si>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</si>
  <si>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</si>
  <si>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</si>
  <si>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</si>
  <si>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</si>
  <si>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</si>
  <si>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</si>
  <si>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</si>
  <si>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</si>
  <si>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</si>
  <si>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</si>
  <si>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</si>
  <si>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</si>
  <si>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</si>
  <si>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</si>
  <si>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</si>
  <si>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</si>
  <si>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</si>
  <si>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</si>
  <si>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</si>
  <si>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</si>
  <si>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</si>
  <si>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</si>
  <si>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</si>
  <si>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</si>
  <si>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</si>
  <si>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</si>
  <si>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</si>
  <si>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</si>
  <si>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</si>
  <si>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</si>
  <si>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</si>
  <si>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</si>
  <si>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</si>
  <si>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</si>
  <si>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</si>
  <si>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</si>
  <si>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</si>
  <si>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</si>
  <si>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</si>
  <si>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</si>
  <si>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</si>
  <si>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</si>
  <si>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</si>
  <si>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</si>
  <si>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</si>
  <si>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</si>
  <si>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</si>
  <si>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</si>
  <si>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</si>
  <si>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</si>
  <si>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</si>
  <si>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</si>
  <si>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</si>
  <si>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</si>
  <si>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</si>
  <si>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</si>
  <si>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</si>
  <si>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</si>
  <si>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</si>
  <si>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</si>
  <si>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</si>
  <si>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</si>
  <si>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</si>
  <si>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</si>
  <si>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</si>
  <si>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</si>
  <si>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</si>
  <si>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</si>
  <si>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</si>
  <si>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</si>
  <si>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</si>
  <si>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</si>
  <si>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</si>
  <si>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</si>
  <si>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</si>
  <si>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</si>
  <si>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</si>
  <si>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</si>
  <si>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</si>
  <si>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</si>
  <si>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</si>
  <si>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</si>
  <si>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</si>
  <si>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</si>
  <si>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</si>
  <si>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</si>
  <si>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</si>
  <si>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</si>
  <si>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</si>
  <si>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</si>
  <si>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</si>
  <si>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</si>
  <si>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</si>
  <si>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</si>
  <si>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</si>
  <si>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</si>
  <si>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</si>
  <si>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</si>
  <si>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</si>
  <si>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</si>
  <si>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</si>
  <si>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</si>
  <si>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</si>
  <si>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</si>
  <si>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</si>
  <si>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</si>
  <si>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</si>
  <si>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</si>
  <si>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</si>
  <si>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</si>
  <si>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</si>
  <si>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</si>
  <si>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</si>
  <si>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</si>
  <si>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</si>
  <si>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</si>
  <si>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</si>
  <si>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</si>
  <si>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</si>
  <si>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</si>
  <si>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</si>
  <si>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</si>
  <si>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</si>
  <si>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</si>
  <si>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</si>
  <si>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</si>
  <si>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</si>
  <si>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</si>
  <si>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</si>
  <si>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</si>
  <si>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</si>
  <si>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</si>
  <si>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</si>
  <si>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</si>
  <si>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</si>
  <si>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</si>
  <si>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</si>
  <si>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</si>
  <si>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</si>
  <si>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</si>
  <si>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</si>
  <si>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</si>
  <si>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</si>
  <si>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</si>
  <si>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</si>
  <si>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</si>
  <si>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</si>
  <si>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</si>
  <si>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</si>
  <si>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</si>
  <si>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</si>
  <si>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</si>
  <si>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</si>
  <si>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</si>
  <si>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</si>
  <si>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</si>
  <si>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</si>
  <si>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</si>
  <si>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</si>
  <si>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</si>
  <si>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</si>
  <si>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</si>
  <si>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</si>
  <si>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</si>
  <si>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</si>
  <si>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</si>
  <si>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</si>
  <si>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</si>
  <si>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</si>
  <si>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</si>
  <si>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</si>
  <si>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</si>
  <si>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</si>
  <si>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</si>
  <si>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</si>
  <si>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</si>
  <si>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</si>
  <si>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</si>
  <si>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</si>
  <si>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</si>
  <si>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</si>
  <si>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</si>
  <si>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</si>
  <si>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</si>
  <si>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</si>
  <si>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</si>
  <si>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</si>
  <si>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</si>
  <si>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</si>
  <si>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</si>
  <si>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</si>
  <si>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</si>
  <si>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</si>
  <si>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</si>
  <si>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</si>
  <si>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</si>
  <si>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</si>
  <si>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</si>
  <si>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</si>
  <si>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</si>
  <si>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</si>
  <si>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</si>
  <si>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</si>
  <si>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</si>
  <si>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</si>
  <si>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</si>
  <si>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</si>
  <si>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</si>
  <si>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</si>
  <si>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</si>
  <si>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</si>
  <si>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</si>
  <si>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</si>
  <si>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</si>
  <si>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</si>
  <si>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</si>
  <si>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</si>
  <si>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</si>
  <si>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</si>
  <si>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</si>
  <si>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</si>
  <si>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</si>
  <si>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</si>
  <si>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</si>
  <si>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</si>
  <si>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</si>
  <si>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</si>
  <si>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</si>
  <si>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</si>
  <si>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</si>
  <si>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</si>
  <si>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</si>
  <si>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</si>
  <si>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</si>
  <si>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</si>
  <si>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</si>
  <si>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</si>
  <si>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</si>
  <si>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</si>
  <si>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</si>
  <si>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</si>
  <si>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</si>
  <si>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</si>
  <si>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</si>
  <si>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</si>
  <si>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</si>
  <si>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</si>
  <si>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</si>
  <si>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</si>
  <si>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</si>
  <si>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</si>
  <si>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</si>
  <si>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</si>
  <si>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</si>
  <si>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</si>
  <si>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</si>
  <si>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</si>
  <si>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</si>
  <si>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</si>
  <si>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</si>
  <si>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</si>
  <si>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</si>
  <si>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</si>
  <si>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</si>
  <si>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</si>
  <si>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</si>
  <si>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</si>
  <si>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</si>
  <si>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</si>
  <si>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</si>
  <si>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</si>
  <si>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</si>
  <si>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</si>
  <si>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</si>
  <si>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</si>
  <si>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</si>
  <si>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</si>
  <si>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</si>
  <si>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</si>
  <si>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</si>
  <si>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</si>
  <si>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</si>
  <si>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</si>
  <si>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</si>
  <si>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</si>
  <si>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</si>
  <si>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</si>
  <si>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</si>
  <si>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</si>
  <si>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</si>
  <si>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</si>
  <si>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</si>
  <si>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</si>
  <si>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</si>
  <si>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</si>
  <si>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</si>
  <si>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</si>
  <si>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</si>
  <si>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</si>
  <si>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</si>
  <si>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</si>
  <si>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</si>
  <si>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</si>
  <si>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</si>
  <si>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</si>
  <si>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</si>
  <si>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</si>
  <si>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</si>
  <si>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</si>
  <si>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</si>
  <si>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</si>
  <si>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</si>
  <si>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</si>
  <si>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</si>
  <si>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</si>
  <si>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</si>
  <si>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</si>
  <si>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</si>
  <si>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</si>
  <si>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</si>
  <si>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</si>
  <si>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</si>
  <si>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</si>
  <si>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</si>
  <si>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</si>
  <si>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</si>
  <si>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</si>
  <si>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</si>
  <si>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</si>
  <si>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</si>
  <si>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</si>
  <si>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</si>
  <si>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</si>
  <si>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</si>
  <si>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</si>
  <si>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</si>
  <si>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</si>
  <si>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</si>
  <si>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</si>
  <si>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</si>
  <si>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</si>
  <si>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</si>
  <si>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</si>
  <si>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</si>
  <si>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</si>
  <si>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</si>
  <si>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</si>
  <si>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</si>
  <si>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</si>
  <si>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</si>
  <si>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</si>
  <si>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</si>
  <si>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</si>
  <si>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</si>
  <si>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</si>
  <si>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</si>
  <si>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</si>
  <si>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</si>
  <si>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</si>
  <si>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</si>
  <si>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</si>
  <si>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</si>
  <si>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</si>
  <si>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</si>
  <si>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</si>
  <si>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</si>
  <si>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</si>
  <si>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</si>
  <si>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</si>
  <si>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</si>
  <si>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</si>
  <si>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</si>
  <si>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</si>
  <si>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</si>
  <si>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</si>
  <si>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</si>
  <si>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</si>
  <si>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</si>
  <si>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</si>
  <si>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</si>
  <si>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</si>
  <si>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</si>
  <si>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</si>
  <si>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</si>
  <si>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</si>
  <si>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</si>
  <si>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</si>
  <si>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</si>
  <si>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</si>
  <si>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</si>
  <si>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</si>
  <si>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</si>
  <si>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</si>
  <si>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</si>
  <si>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</si>
  <si>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</si>
  <si>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</si>
  <si>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</si>
  <si>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</si>
  <si>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</si>
  <si>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</si>
  <si>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</si>
  <si>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</si>
  <si>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</si>
  <si>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</si>
  <si>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</si>
  <si>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</si>
  <si>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</si>
  <si>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</si>
  <si>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</si>
  <si>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</si>
  <si>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</si>
  <si>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</si>
  <si>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</si>
  <si>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</si>
  <si>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</si>
  <si>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</si>
  <si>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</si>
  <si>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</si>
  <si>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</si>
  <si>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</si>
  <si>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</si>
  <si>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</si>
  <si>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</si>
  <si>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</si>
  <si>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</si>
  <si>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</si>
  <si>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</si>
  <si>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</si>
  <si>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</si>
  <si>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</si>
  <si>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</si>
  <si>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</si>
  <si>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</si>
  <si>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</si>
  <si>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</si>
  <si>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</si>
  <si>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</si>
  <si>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</si>
  <si>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</si>
  <si>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</si>
  <si>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</si>
  <si>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</si>
  <si>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</si>
  <si>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</si>
  <si>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</si>
  <si>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</si>
  <si>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</si>
  <si>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</si>
  <si>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</si>
  <si>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</si>
  <si>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</si>
  <si>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</si>
  <si>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</si>
  <si>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</si>
  <si>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</si>
  <si>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</si>
  <si>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</si>
  <si>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</si>
  <si>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</si>
  <si>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</si>
  <si>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</si>
  <si>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</si>
  <si>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</si>
  <si>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</si>
  <si>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</si>
  <si>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</si>
  <si>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</si>
  <si>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</si>
  <si>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</si>
  <si>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</si>
  <si>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</si>
  <si>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</si>
  <si>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</si>
  <si>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</si>
  <si>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</si>
  <si>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</si>
  <si>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</si>
  <si>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</si>
  <si>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</si>
  <si>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</si>
  <si>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</si>
  <si>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</si>
  <si>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</si>
  <si>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</si>
  <si>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</si>
  <si>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</si>
  <si>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</si>
  <si>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</si>
  <si>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</si>
  <si>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</si>
  <si>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</si>
  <si>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</si>
  <si>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</si>
  <si>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</si>
  <si>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</si>
  <si>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</si>
  <si>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</si>
  <si>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</si>
  <si>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</si>
  <si>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</si>
  <si>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</si>
  <si>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</si>
  <si>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</si>
  <si>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</si>
  <si>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</si>
  <si>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</si>
  <si>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</si>
  <si>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</si>
  <si>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</si>
  <si>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</si>
  <si>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</si>
  <si>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</si>
  <si>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</si>
  <si>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</si>
  <si>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</si>
  <si>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</si>
  <si>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</si>
  <si>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</si>
  <si>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</si>
  <si>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</si>
  <si>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</si>
  <si>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</si>
  <si>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</si>
  <si>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</si>
  <si>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</si>
  <si>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</si>
  <si>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</si>
  <si>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</si>
  <si>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</si>
  <si>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</si>
  <si>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</si>
  <si>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</si>
  <si>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</si>
  <si>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</si>
  <si>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</si>
  <si>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</si>
  <si>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</si>
  <si>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</si>
  <si>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</si>
  <si>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</si>
  <si>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</si>
  <si>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</si>
  <si>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</si>
  <si>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</si>
  <si>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</si>
  <si>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</si>
  <si>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</si>
  <si>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</si>
  <si>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</si>
  <si>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</si>
  <si>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</si>
  <si>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</si>
  <si>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</si>
  <si>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</si>
  <si>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</si>
  <si>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</si>
  <si>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</si>
  <si>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</si>
  <si>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</si>
  <si>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</si>
  <si>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</si>
  <si>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</si>
  <si>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</si>
  <si>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</si>
  <si>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</si>
  <si>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</si>
  <si>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</si>
  <si>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</si>
  <si>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</si>
  <si>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</si>
  <si>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</si>
  <si>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</si>
  <si>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</si>
  <si>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</si>
  <si>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</si>
  <si>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</si>
  <si>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</si>
  <si>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</si>
  <si>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</si>
  <si>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</si>
  <si>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</si>
  <si>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</si>
  <si>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</si>
  <si>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</si>
  <si>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</si>
  <si>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</si>
  <si>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</si>
  <si>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</si>
  <si>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</si>
  <si>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</si>
  <si>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</si>
  <si>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</si>
  <si>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</si>
  <si>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</si>
  <si>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</si>
  <si>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</si>
  <si>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</si>
  <si>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</si>
  <si>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</si>
  <si>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</si>
  <si>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</si>
  <si>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</si>
  <si>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</si>
  <si>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</si>
  <si>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</si>
  <si>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</si>
  <si>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</si>
  <si>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</si>
  <si>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</si>
  <si>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</si>
  <si>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</si>
  <si>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</si>
  <si>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</si>
  <si>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</si>
  <si>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</si>
  <si>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</si>
  <si>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</si>
  <si>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</si>
  <si>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</si>
  <si>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</si>
  <si>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</si>
  <si>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</si>
  <si>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</si>
  <si>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</si>
  <si>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</si>
  <si>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</si>
  <si>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</si>
  <si>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</si>
  <si>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</si>
  <si>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</si>
  <si>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</si>
  <si>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</si>
  <si>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</si>
  <si>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</si>
  <si>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</si>
  <si>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</si>
  <si>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</si>
  <si>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</si>
  <si>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</si>
  <si>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</si>
  <si>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</si>
  <si>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</si>
  <si>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</si>
  <si>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</si>
  <si>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</si>
  <si>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</si>
  <si>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</si>
  <si>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</si>
  <si>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</si>
  <si>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</si>
  <si>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</si>
  <si>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</si>
  <si>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</si>
  <si>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</si>
  <si>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</si>
  <si>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</si>
  <si>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</si>
  <si>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</si>
  <si>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</si>
  <si>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</si>
  <si>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</si>
  <si>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</si>
  <si>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</si>
  <si>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</si>
  <si>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</si>
  <si>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</si>
  <si>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</si>
  <si>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</si>
  <si>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</si>
  <si>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</si>
  <si>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</si>
  <si>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</si>
  <si>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</si>
  <si>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</si>
  <si>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</si>
  <si>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</si>
  <si>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</si>
  <si>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</si>
  <si>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</si>
  <si>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</si>
  <si>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</si>
  <si>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</si>
  <si>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</si>
  <si>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</si>
  <si>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</si>
  <si>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</si>
  <si>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</si>
  <si>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</si>
  <si>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</si>
  <si>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</si>
  <si>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</si>
  <si>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</si>
  <si>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</si>
  <si>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</si>
  <si>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</si>
  <si>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</si>
  <si>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</si>
  <si>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</si>
  <si>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</si>
  <si>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</si>
  <si>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</si>
  <si>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</si>
  <si>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</si>
  <si>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</si>
  <si>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</si>
  <si>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</si>
  <si>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</si>
  <si>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</si>
  <si>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</si>
  <si>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</si>
  <si>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</si>
  <si>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</si>
  <si>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</si>
  <si>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</si>
  <si>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</si>
  <si>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</si>
  <si>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</si>
  <si>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</si>
  <si>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</si>
  <si>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</si>
  <si>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</si>
  <si>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</si>
  <si>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</si>
  <si>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</si>
  <si>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</si>
  <si>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</si>
  <si>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</si>
  <si>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</si>
  <si>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</si>
  <si>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</si>
  <si>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</si>
  <si>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</si>
  <si>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</si>
  <si>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</si>
  <si>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</si>
  <si>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</si>
  <si>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</si>
  <si>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</si>
  <si>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</si>
  <si>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</si>
  <si>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</si>
  <si>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</si>
  <si>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</si>
  <si>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</si>
  <si>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</si>
  <si>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</si>
  <si>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</si>
  <si>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</si>
  <si>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</si>
  <si>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</si>
  <si>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</si>
  <si>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</si>
  <si>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</si>
  <si>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</si>
  <si>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</si>
  <si>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</si>
  <si>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</si>
  <si>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</si>
  <si>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</si>
  <si>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</si>
  <si>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</si>
  <si>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</si>
  <si>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</si>
  <si>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</si>
  <si>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</si>
  <si>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</si>
  <si>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</si>
  <si>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</si>
  <si>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</si>
  <si>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</si>
  <si>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</si>
  <si>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</si>
  <si>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</si>
  <si>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</si>
  <si>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</si>
  <si>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</si>
  <si>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</si>
  <si>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</si>
  <si>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</si>
  <si>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</si>
  <si>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</si>
  <si>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</si>
  <si>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</si>
  <si>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</si>
  <si>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</si>
  <si>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</si>
  <si>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</si>
  <si>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</si>
  <si>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</si>
  <si>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</si>
  <si>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</si>
  <si>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</si>
  <si>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</si>
  <si>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</si>
  <si>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</si>
  <si>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</si>
  <si>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</si>
  <si>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</si>
  <si>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</si>
  <si>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</si>
  <si>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</si>
  <si>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</si>
  <si>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</si>
  <si>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</si>
  <si>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</si>
  <si>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</si>
  <si>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</si>
  <si>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</si>
  <si>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</si>
  <si>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</si>
  <si>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</si>
  <si>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</si>
  <si>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</si>
  <si>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</si>
  <si>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</si>
  <si>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</si>
  <si>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</si>
  <si>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</si>
  <si>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</si>
  <si>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</si>
  <si>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</si>
  <si>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</si>
  <si>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</si>
  <si>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</si>
  <si>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</si>
  <si>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</si>
  <si>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</si>
  <si>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</si>
  <si>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</si>
  <si>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</si>
  <si>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</si>
  <si>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</si>
  <si>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</si>
  <si>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</si>
  <si>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</si>
  <si>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</si>
  <si>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</si>
  <si>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</si>
  <si>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</si>
  <si>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</si>
  <si>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</si>
  <si>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</si>
  <si>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</si>
  <si>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</si>
  <si>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</si>
  <si>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</si>
  <si>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</si>
  <si>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</si>
  <si>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</si>
  <si>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</si>
  <si>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</si>
  <si>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</si>
  <si>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</si>
  <si>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</si>
  <si>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</si>
  <si>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</si>
  <si>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</si>
  <si>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</si>
  <si>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</si>
  <si>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</si>
  <si>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</si>
  <si>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</si>
  <si>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</si>
  <si>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</si>
  <si>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</si>
  <si>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</si>
  <si>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</si>
  <si>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</si>
  <si>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</si>
  <si>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</si>
  <si>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</si>
  <si>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</si>
  <si>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</si>
  <si>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</si>
  <si>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</si>
  <si>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</si>
  <si>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</si>
  <si>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</si>
  <si>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</si>
  <si>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</si>
  <si>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</si>
  <si>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</si>
  <si>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</si>
  <si>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</si>
  <si>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</si>
  <si>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</si>
  <si>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</si>
  <si>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</si>
  <si>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</si>
  <si>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</si>
  <si>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</si>
  <si>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</si>
  <si>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</si>
  <si>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</si>
  <si>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</si>
  <si>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</si>
  <si>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</si>
  <si>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</si>
  <si>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</si>
  <si>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</si>
  <si>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</si>
  <si>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</si>
  <si>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</si>
  <si>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</si>
  <si>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</si>
  <si>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</si>
  <si>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</si>
  <si>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</si>
  <si>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</si>
  <si>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</si>
  <si>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</si>
  <si>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</si>
  <si>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</si>
  <si>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</si>
  <si>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</si>
  <si>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</si>
  <si>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</si>
  <si>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</si>
  <si>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</si>
  <si>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</si>
  <si>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</si>
  <si>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</si>
  <si>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</si>
  <si>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</si>
  <si>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</si>
  <si>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</si>
  <si>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</si>
  <si>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</si>
  <si>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</si>
  <si>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</si>
  <si>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</si>
  <si>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</si>
  <si>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</si>
  <si>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</si>
  <si>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</si>
  <si>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</si>
  <si>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</si>
  <si>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</si>
  <si>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</si>
  <si>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</si>
  <si>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</si>
  <si>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</si>
  <si>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</si>
  <si>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</si>
  <si>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</si>
  <si>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</si>
  <si>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</si>
  <si>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</si>
  <si>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</si>
  <si>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</si>
  <si>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</si>
  <si>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</si>
  <si>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</si>
  <si>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</si>
  <si>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</si>
  <si>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</si>
  <si>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</si>
  <si>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</si>
  <si>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</si>
  <si>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</si>
  <si>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</si>
  <si>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</si>
  <si>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</si>
  <si>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</si>
  <si>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</si>
  <si>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</si>
  <si>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</si>
  <si>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</si>
  <si>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</si>
  <si>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</si>
  <si>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</si>
  <si>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</si>
  <si>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</si>
  <si>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</si>
  <si>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</si>
  <si>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</si>
  <si>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</si>
  <si>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</si>
  <si>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</si>
  <si>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</si>
  <si>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</si>
  <si>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</si>
  <si>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</si>
  <si>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</si>
  <si>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</si>
  <si>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</si>
  <si>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</si>
  <si>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</si>
  <si>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</si>
  <si>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</si>
  <si>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</si>
  <si>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</si>
  <si>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</si>
  <si>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</si>
  <si>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</si>
  <si>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</si>
  <si>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</si>
  <si>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</si>
  <si>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</si>
  <si>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</si>
  <si>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</si>
  <si>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</si>
  <si>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</si>
  <si>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</si>
  <si>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</si>
  <si>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</si>
  <si>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</si>
  <si>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</si>
  <si>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</si>
  <si>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</si>
  <si>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</si>
  <si>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</si>
  <si>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</si>
  <si>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</si>
  <si>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</si>
  <si>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</si>
  <si>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</si>
  <si>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</si>
  <si>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</si>
  <si>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</si>
  <si>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</si>
  <si>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</si>
  <si>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</si>
  <si>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</si>
  <si>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</si>
  <si>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</si>
  <si>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</si>
  <si>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</si>
  <si>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</si>
  <si>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</si>
  <si>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</si>
  <si>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</si>
  <si>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</si>
  <si>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</si>
  <si>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</si>
  <si>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</si>
  <si>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</si>
  <si>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</si>
  <si>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</si>
  <si>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</si>
  <si>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</si>
  <si>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</si>
  <si>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</si>
  <si>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</si>
  <si>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</si>
  <si>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</si>
  <si>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</si>
  <si>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</si>
  <si>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</si>
  <si>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</si>
  <si>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</si>
  <si>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</si>
  <si>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</si>
  <si>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</si>
  <si>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</si>
  <si>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</si>
  <si>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</si>
  <si>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</si>
  <si>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</si>
  <si>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</si>
  <si>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</si>
  <si>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</si>
  <si>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</si>
  <si>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</si>
  <si>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</si>
  <si>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</si>
  <si>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</si>
  <si>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</si>
  <si>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</si>
  <si>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</si>
  <si>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</si>
  <si>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</si>
  <si>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</si>
  <si>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</si>
  <si>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</si>
  <si>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</si>
  <si>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</si>
  <si>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</si>
  <si>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</si>
  <si>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</si>
  <si>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</si>
  <si>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</si>
  <si>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</si>
  <si>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</si>
  <si>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</si>
  <si>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</si>
  <si>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</si>
  <si>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</si>
  <si>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</si>
  <si>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</si>
  <si>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</si>
  <si>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</si>
  <si>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</si>
  <si>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</si>
  <si>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</si>
  <si>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</si>
  <si>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</si>
  <si>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</si>
  <si>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</si>
  <si>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</si>
  <si>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</si>
  <si>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</si>
  <si>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</si>
  <si>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</si>
  <si>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</si>
  <si>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</si>
  <si>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</si>
  <si>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</si>
  <si>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</si>
  <si>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</si>
  <si>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</si>
  <si>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</si>
  <si>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</si>
  <si>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</si>
  <si>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</si>
  <si>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</si>
  <si>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</si>
  <si>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</si>
  <si>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</si>
  <si>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</si>
  <si>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</si>
  <si>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</si>
  <si>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</si>
  <si>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</si>
  <si>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</si>
  <si>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</si>
  <si>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</si>
  <si>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</si>
  <si>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</si>
  <si>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</si>
  <si>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</si>
  <si>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</si>
  <si>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</si>
  <si>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</si>
  <si>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</si>
  <si>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</si>
  <si>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</si>
  <si>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</si>
  <si>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</si>
  <si>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</si>
  <si>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</si>
  <si>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</si>
  <si>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</si>
  <si>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</si>
  <si>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</si>
  <si>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</si>
  <si>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</si>
  <si>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</si>
  <si>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</si>
  <si>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</si>
  <si>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</si>
  <si>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</si>
  <si>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</si>
  <si>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</si>
  <si>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</si>
  <si>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</si>
  <si>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</si>
  <si>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</si>
  <si>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</si>
  <si>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</si>
  <si>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</si>
  <si>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</si>
  <si>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</si>
  <si>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</si>
  <si>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</si>
  <si>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</si>
  <si>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</si>
  <si>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</si>
  <si>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</si>
  <si>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</si>
  <si>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</si>
  <si>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</si>
  <si>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</si>
  <si>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</si>
  <si>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</si>
  <si>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</si>
  <si>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</si>
  <si>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</si>
  <si>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</si>
  <si>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</si>
  <si>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</si>
  <si>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</si>
  <si>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</si>
  <si>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</si>
  <si>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</si>
  <si>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</si>
  <si>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</si>
  <si>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</si>
  <si>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</si>
  <si>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</si>
  <si>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</si>
  <si>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</si>
  <si>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</si>
  <si>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</si>
  <si>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</si>
  <si>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</si>
  <si>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</si>
  <si>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</si>
  <si>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</si>
  <si>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</si>
  <si>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</si>
  <si>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</si>
  <si>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</si>
  <si>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</si>
  <si>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</si>
  <si>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</si>
  <si>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</si>
  <si>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</si>
  <si>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</si>
  <si>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</si>
  <si>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</si>
  <si>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</si>
  <si>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</si>
  <si>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</si>
  <si>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</si>
  <si>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</si>
  <si>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</si>
  <si>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</si>
  <si>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</si>
  <si>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</si>
  <si>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</si>
  <si>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</si>
  <si>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</si>
  <si>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</si>
  <si>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</si>
  <si>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</si>
  <si>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</si>
  <si>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</si>
  <si>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</si>
  <si>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</si>
  <si>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</si>
  <si>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</si>
  <si>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</si>
  <si>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</si>
  <si>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</si>
  <si>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</si>
  <si>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</si>
  <si>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</si>
  <si>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</si>
  <si>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</si>
  <si>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</si>
  <si>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</si>
  <si>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</si>
  <si>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</si>
  <si>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</si>
  <si>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</si>
  <si>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</si>
  <si>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</si>
  <si>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</si>
  <si>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</si>
  <si>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</si>
  <si>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</si>
  <si>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</si>
  <si>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</si>
  <si>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</si>
  <si>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</si>
  <si>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</si>
  <si>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</si>
  <si>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</si>
  <si>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</si>
  <si>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</si>
  <si>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</si>
  <si>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</si>
  <si>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</si>
  <si>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</si>
  <si>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</si>
  <si>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</si>
  <si>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</si>
  <si>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</si>
  <si>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</si>
  <si>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</si>
  <si>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</si>
  <si>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</si>
  <si>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</si>
  <si>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</si>
  <si>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</si>
  <si>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</si>
  <si>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</si>
  <si>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</si>
  <si>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</si>
  <si>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</si>
  <si>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</si>
  <si>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</si>
  <si>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</si>
  <si>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</si>
  <si>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</si>
  <si>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</si>
  <si>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</si>
  <si>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</si>
  <si>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</si>
  <si>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</si>
  <si>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</si>
  <si>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</si>
  <si>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</si>
  <si>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</si>
  <si>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</si>
  <si>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</si>
  <si>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</si>
  <si>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</si>
  <si>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</si>
  <si>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</si>
  <si>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</si>
  <si>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</si>
  <si>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</si>
  <si>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</si>
  <si>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</si>
  <si>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</si>
  <si>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</si>
  <si>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</si>
  <si>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</si>
  <si>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</si>
  <si>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</si>
  <si>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</si>
  <si>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</si>
  <si>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</si>
  <si>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</si>
  <si>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</si>
  <si>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</si>
  <si>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</si>
  <si>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</si>
  <si>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</si>
  <si>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</si>
  <si>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</si>
  <si>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</si>
  <si>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</si>
  <si>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</si>
  <si>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</si>
  <si>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</si>
  <si>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</si>
  <si>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</si>
  <si>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</si>
  <si>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</si>
  <si>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</si>
  <si>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</si>
  <si>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</si>
  <si>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</si>
  <si>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</si>
  <si>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</si>
  <si>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</si>
  <si>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</si>
  <si>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</si>
  <si>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</si>
  <si>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</si>
  <si>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</si>
  <si>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</si>
  <si>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</si>
  <si>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</si>
  <si>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</si>
  <si>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</si>
  <si>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</si>
  <si>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</si>
  <si>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</si>
  <si>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</si>
  <si>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</si>
  <si>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</si>
  <si>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</si>
  <si>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</si>
  <si>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</si>
  <si>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</si>
  <si>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</si>
  <si>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</si>
  <si>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</si>
  <si>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</si>
  <si>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</si>
  <si>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</si>
  <si>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</si>
  <si>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</si>
  <si>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</si>
  <si>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</si>
  <si>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</si>
  <si>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</si>
  <si>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</si>
  <si>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</si>
  <si>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</si>
  <si>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</si>
  <si>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</si>
  <si>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</si>
  <si>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</si>
  <si>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</si>
  <si>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</si>
  <si>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</si>
  <si>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</si>
  <si>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</si>
  <si>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</si>
  <si>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</si>
  <si>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</si>
  <si>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</si>
  <si>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</si>
  <si>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</si>
  <si>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</si>
  <si>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</si>
  <si>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</si>
  <si>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</si>
  <si>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</si>
  <si>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</si>
  <si>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</si>
  <si>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</si>
  <si>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</si>
  <si>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</si>
  <si>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</si>
  <si>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</si>
  <si>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</si>
  <si>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</si>
  <si>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</si>
  <si>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</si>
  <si>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</si>
  <si>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</si>
  <si>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</si>
  <si>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</si>
  <si>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</si>
  <si>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</si>
  <si>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</si>
  <si>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</si>
  <si>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</si>
  <si>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</si>
  <si>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</si>
  <si>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</si>
  <si>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</si>
  <si>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</si>
  <si>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</si>
  <si>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</si>
  <si>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</si>
  <si>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</si>
  <si>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</si>
  <si>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</si>
  <si>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</si>
  <si>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</si>
  <si>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</si>
  <si>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</si>
  <si>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</si>
  <si>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</si>
  <si>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</si>
  <si>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</si>
  <si>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</si>
  <si>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</si>
  <si>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</si>
  <si>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</si>
  <si>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</si>
  <si>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</si>
  <si>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</si>
  <si>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</si>
  <si>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</si>
  <si>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</si>
  <si>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</si>
  <si>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</si>
  <si>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</si>
  <si>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</si>
  <si>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</si>
  <si>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</si>
  <si>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</si>
  <si>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</si>
  <si>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</si>
  <si>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</si>
  <si>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</si>
  <si>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</si>
  <si>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</si>
  <si>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</si>
  <si>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</si>
  <si>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</si>
  <si>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</si>
  <si>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</si>
  <si>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</si>
  <si>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</si>
  <si>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</si>
  <si>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</si>
  <si>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</si>
  <si>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</si>
  <si>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</si>
  <si>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</si>
  <si>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</si>
  <si>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</si>
  <si>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</si>
  <si>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</si>
  <si>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</si>
  <si>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</si>
  <si>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</si>
  <si>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</si>
  <si>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</si>
  <si>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</si>
  <si>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</si>
  <si>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</si>
  <si>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</si>
  <si>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</si>
  <si>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</si>
  <si>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</si>
  <si>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</si>
  <si>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</si>
  <si>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</si>
  <si>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</si>
  <si>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</si>
  <si>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</si>
  <si>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</si>
  <si>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</si>
  <si>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</si>
  <si>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</si>
  <si>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</si>
  <si>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</si>
  <si>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</si>
  <si>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</si>
  <si>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</si>
  <si>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</si>
  <si>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</si>
  <si>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</si>
  <si>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</si>
  <si>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</si>
  <si>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</si>
  <si>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</si>
  <si>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</si>
  <si>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</si>
  <si>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</si>
  <si>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</si>
  <si>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</si>
  <si>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</si>
  <si>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</si>
  <si>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</si>
  <si>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</si>
  <si>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</si>
  <si>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</si>
  <si>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</si>
  <si>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</si>
  <si>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</si>
  <si>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</si>
  <si>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</si>
  <si>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</si>
  <si>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</si>
  <si>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</si>
  <si>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</si>
  <si>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</si>
  <si>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</si>
  <si>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</si>
  <si>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</si>
  <si>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</si>
  <si>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</si>
  <si>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</si>
  <si>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</si>
  <si>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</si>
  <si>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</si>
  <si>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</si>
  <si>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</si>
  <si>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</si>
  <si>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</si>
  <si>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</si>
  <si>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</si>
  <si>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</si>
  <si>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</si>
  <si>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</si>
  <si>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</si>
  <si>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</si>
  <si>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</si>
  <si>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</si>
  <si>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</si>
  <si>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</si>
  <si>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</si>
  <si>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</si>
  <si>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</si>
  <si>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</si>
  <si>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</si>
  <si>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</si>
  <si>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</si>
  <si>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</si>
  <si>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</si>
  <si>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</si>
  <si>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</si>
  <si>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</si>
  <si>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</si>
  <si>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</si>
  <si>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</si>
  <si>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</si>
  <si>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</si>
  <si>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</si>
  <si>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</si>
  <si>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</si>
  <si>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</si>
  <si>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</si>
  <si>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</si>
  <si>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</si>
  <si>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</si>
  <si>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</si>
  <si>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</si>
  <si>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</si>
  <si>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</si>
  <si>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</si>
  <si>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</si>
  <si>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</si>
  <si>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</si>
  <si>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</si>
  <si>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</si>
  <si>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</si>
  <si>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</si>
  <si>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</si>
  <si>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</si>
  <si>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</si>
  <si>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</si>
  <si>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</si>
  <si>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</si>
  <si>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</si>
  <si>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</si>
  <si>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</si>
  <si>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</si>
  <si>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</si>
  <si>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</si>
  <si>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</si>
  <si>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</si>
  <si>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</si>
  <si>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</si>
  <si>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</si>
  <si>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</si>
  <si>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</si>
  <si>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</si>
  <si>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</si>
  <si>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</si>
  <si>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</si>
  <si>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</si>
  <si>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</si>
  <si>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</si>
  <si>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</si>
  <si>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</si>
  <si>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</si>
  <si>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</si>
  <si>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</si>
  <si>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</si>
  <si>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</si>
  <si>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</si>
  <si>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</si>
  <si>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</si>
  <si>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</si>
  <si>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</si>
  <si>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</si>
  <si>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</si>
  <si>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</si>
  <si>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</si>
  <si>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</si>
  <si>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</si>
  <si>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</si>
  <si>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</si>
  <si>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</si>
  <si>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</si>
  <si>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</si>
  <si>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</si>
  <si>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</si>
  <si>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</si>
  <si>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</si>
  <si>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</si>
  <si>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</si>
  <si>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</si>
  <si>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</si>
  <si>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</si>
  <si>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</si>
  <si>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</si>
  <si>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</si>
  <si>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</si>
  <si>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</si>
  <si>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</si>
  <si>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</si>
  <si>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</si>
  <si>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</si>
  <si>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</si>
  <si>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</si>
  <si>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</si>
  <si>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</si>
  <si>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</si>
  <si>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</si>
  <si>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</si>
  <si>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</si>
  <si>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</si>
  <si>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</si>
  <si>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</si>
  <si>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</si>
  <si>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</si>
  <si>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</si>
  <si>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</si>
  <si>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</si>
  <si>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</si>
  <si>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</si>
  <si>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</si>
  <si>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</si>
  <si>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</si>
  <si>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</si>
  <si>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</si>
  <si>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</si>
  <si>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</si>
  <si>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</si>
  <si>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</si>
  <si>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</si>
  <si>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</si>
  <si>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</si>
  <si>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</si>
  <si>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</si>
  <si>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</si>
  <si>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</si>
  <si>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</si>
  <si>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</si>
  <si>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</si>
  <si>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</si>
  <si>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</si>
  <si>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</si>
  <si>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</si>
  <si>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</si>
  <si>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</si>
  <si>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</si>
  <si>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</si>
  <si>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</si>
  <si>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</si>
  <si>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</si>
  <si>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</si>
  <si>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</si>
  <si>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</si>
  <si>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</si>
  <si>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</si>
  <si>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</si>
  <si>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</si>
  <si>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</si>
  <si>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</si>
  <si>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</si>
  <si>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</si>
  <si>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</si>
  <si>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</si>
  <si>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</si>
  <si>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</si>
  <si>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</si>
  <si>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</si>
  <si>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</si>
  <si>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</si>
  <si>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</si>
  <si>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</si>
  <si>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</si>
  <si>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</si>
  <si>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</si>
  <si>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</si>
  <si>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</si>
  <si>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</si>
  <si>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</si>
  <si>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</si>
  <si>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</si>
  <si>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</si>
  <si>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</si>
  <si>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</si>
  <si>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</si>
  <si>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</si>
  <si>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</si>
  <si>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</si>
  <si>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</si>
  <si>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</si>
  <si>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</si>
  <si>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</si>
  <si>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</si>
  <si>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</si>
  <si>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</si>
  <si>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</si>
  <si>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</si>
  <si>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</si>
  <si>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</si>
  <si>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</si>
  <si>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</si>
  <si>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</si>
  <si>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</si>
  <si>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</si>
  <si>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</si>
  <si>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</si>
  <si>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</si>
  <si>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</si>
  <si>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</si>
  <si>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</si>
  <si>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</si>
  <si>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</si>
  <si>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</si>
  <si>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</si>
  <si>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</si>
  <si>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</si>
  <si>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</si>
  <si>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</si>
  <si>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</si>
  <si>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</si>
  <si>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</si>
  <si>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</si>
  <si>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</si>
  <si>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</si>
  <si>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</si>
  <si>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</si>
  <si>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</si>
  <si>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</si>
  <si>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</si>
  <si>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</si>
  <si>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</si>
  <si>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</si>
  <si>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</si>
  <si>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</si>
  <si>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</si>
  <si>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</si>
  <si>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</si>
  <si>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</si>
  <si>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</si>
  <si>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</si>
  <si>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</si>
  <si>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</si>
  <si>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</si>
  <si>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</si>
  <si>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</si>
  <si>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</si>
  <si>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</si>
  <si>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</si>
  <si>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</si>
  <si>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</si>
  <si>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</si>
  <si>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</si>
  <si>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</si>
  <si>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</si>
  <si>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</si>
  <si>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</si>
  <si>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</si>
  <si>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</si>
  <si>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</si>
  <si>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</si>
  <si>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</si>
  <si>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</si>
  <si>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</si>
  <si>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</si>
  <si>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</si>
  <si>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</si>
  <si>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</si>
  <si>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</si>
  <si>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</si>
  <si>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</si>
  <si>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</si>
  <si>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</si>
  <si>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</si>
  <si>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</si>
  <si>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</si>
  <si>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</si>
  <si>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</si>
  <si>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</si>
  <si>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</si>
  <si>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</si>
  <si>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</si>
  <si>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</si>
  <si>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</si>
  <si>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</si>
  <si>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</si>
  <si>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</si>
  <si>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</si>
  <si>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</si>
  <si>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</si>
  <si>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</si>
  <si>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</si>
  <si>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</si>
  <si>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</si>
  <si>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</si>
  <si>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</si>
  <si>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</si>
  <si>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</si>
  <si>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</si>
  <si>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</si>
  <si>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</si>
  <si>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</si>
  <si>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</si>
  <si>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</si>
  <si>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</si>
  <si>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</si>
  <si>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</si>
  <si>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</si>
  <si>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</si>
  <si>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</si>
  <si>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</si>
  <si>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</si>
  <si>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</si>
  <si>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</si>
  <si>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</si>
  <si>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</si>
  <si>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</si>
  <si>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</si>
  <si>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</si>
  <si>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</si>
  <si>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</si>
  <si>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</si>
  <si>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</si>
  <si>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</si>
  <si>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</si>
  <si>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</si>
  <si>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</si>
  <si>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</si>
  <si>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</si>
  <si>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</si>
  <si>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</si>
  <si>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</si>
  <si>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</si>
  <si>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</si>
  <si>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</si>
  <si>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</si>
  <si>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</si>
  <si>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</si>
  <si>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</si>
  <si>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</si>
  <si>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</si>
  <si>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</si>
  <si>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</si>
  <si>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</si>
  <si>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</si>
  <si>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</si>
  <si>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</si>
  <si>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</si>
  <si>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</si>
  <si>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</si>
  <si>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</si>
  <si>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</si>
  <si>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</si>
  <si>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</si>
  <si>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</si>
  <si>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</si>
  <si>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</si>
  <si>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</si>
  <si>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</si>
  <si>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</si>
  <si>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</si>
  <si>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</si>
  <si>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</si>
  <si>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</si>
  <si>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</si>
  <si>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</si>
  <si>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</si>
  <si>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</si>
  <si>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</si>
  <si>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</si>
  <si>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</si>
  <si>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</si>
  <si>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</si>
  <si>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</si>
  <si>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</si>
  <si>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</si>
  <si>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</si>
  <si>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</si>
  <si>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</si>
  <si>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</si>
  <si>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</si>
  <si>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</si>
  <si>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</si>
  <si>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</si>
  <si>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</si>
  <si>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</si>
  <si>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</si>
  <si>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</si>
  <si>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</si>
  <si>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</si>
  <si>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</si>
  <si>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</si>
  <si>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</si>
  <si>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</si>
  <si>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</si>
  <si>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</si>
  <si>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</si>
  <si>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</si>
  <si>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</si>
  <si>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</si>
  <si>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</si>
  <si>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</si>
  <si>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</si>
  <si>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</si>
  <si>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</si>
  <si>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</si>
  <si>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</si>
  <si>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</si>
  <si>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</si>
  <si>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</si>
  <si>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</si>
  <si>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</si>
  <si>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</si>
  <si>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</si>
  <si>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</si>
  <si>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</si>
  <si>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</si>
  <si>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</si>
  <si>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</si>
  <si>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</si>
  <si>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</si>
  <si>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</si>
  <si>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</si>
  <si>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</si>
  <si>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</si>
  <si>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</si>
  <si>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</si>
  <si>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</si>
  <si>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</si>
  <si>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</si>
  <si>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</si>
  <si>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</si>
  <si>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</si>
  <si>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</si>
  <si>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</si>
  <si>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</si>
  <si>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</si>
  <si>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</si>
  <si>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</si>
  <si>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</si>
  <si>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</si>
  <si>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</si>
  <si>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</si>
  <si>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</si>
  <si>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</si>
  <si>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</si>
  <si>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</si>
  <si>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</si>
  <si>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</si>
  <si>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</si>
  <si>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</si>
  <si>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</si>
  <si>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</si>
  <si>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</si>
  <si>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</si>
  <si>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</si>
  <si>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</si>
  <si>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</si>
  <si>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</si>
  <si>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</si>
  <si>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</si>
  <si>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</si>
  <si>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</si>
  <si>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</si>
  <si>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</si>
  <si>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</si>
  <si>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</si>
  <si>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</si>
  <si>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</si>
  <si>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</si>
  <si>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</si>
  <si>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</si>
  <si>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</si>
  <si>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</si>
  <si>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</si>
  <si>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</si>
  <si>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</si>
  <si>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</si>
  <si>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</si>
  <si>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</si>
  <si>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</si>
  <si>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</si>
  <si>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</si>
  <si>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</si>
  <si>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</si>
  <si>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</si>
  <si>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</si>
  <si>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</si>
  <si>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</si>
  <si>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</si>
  <si>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</si>
  <si>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</si>
  <si>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</si>
  <si>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</si>
  <si>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</si>
  <si>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</si>
  <si>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</si>
  <si>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</si>
  <si>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</si>
  <si>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</si>
  <si>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</si>
  <si>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</si>
  <si>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</si>
  <si>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</si>
  <si>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</si>
  <si>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</si>
  <si>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</si>
  <si>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</si>
  <si>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</si>
  <si>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</si>
  <si>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</si>
  <si>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</si>
  <si>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</si>
  <si>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</si>
  <si>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</si>
  <si>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</si>
  <si>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</si>
  <si>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</si>
  <si>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</si>
  <si>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</si>
  <si>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</si>
  <si>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</si>
  <si>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</si>
  <si>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</si>
  <si>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</si>
  <si>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</si>
  <si>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</si>
  <si>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</si>
  <si>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</si>
  <si>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</si>
  <si>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</si>
  <si>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</si>
  <si>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</si>
  <si>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</si>
  <si>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</si>
  <si>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</si>
  <si>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</si>
  <si>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</si>
  <si>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</si>
  <si>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</si>
  <si>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</si>
  <si>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</si>
  <si>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</si>
  <si>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</si>
  <si>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</si>
  <si>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</si>
  <si>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</si>
  <si>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</si>
  <si>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</si>
  <si>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</si>
  <si>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</si>
  <si>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</si>
  <si>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</si>
  <si>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</si>
  <si>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</si>
  <si>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</si>
  <si>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</si>
  <si>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</si>
  <si>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</si>
  <si>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</si>
  <si>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</si>
  <si>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</si>
  <si>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</si>
  <si>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</si>
  <si>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</si>
  <si>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</si>
  <si>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</si>
  <si>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</si>
  <si>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</si>
  <si>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</si>
  <si>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</si>
  <si>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</si>
  <si>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</si>
  <si>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</si>
  <si>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</si>
  <si>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</si>
  <si>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</si>
  <si>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</si>
  <si>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</si>
  <si>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</si>
  <si>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</si>
  <si>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</si>
  <si>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</si>
  <si>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</si>
  <si>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</si>
  <si>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</si>
  <si>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</si>
  <si>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</si>
  <si>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</si>
  <si>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</si>
  <si>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</si>
  <si>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</si>
  <si>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</si>
  <si>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</si>
  <si>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</si>
  <si>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</si>
  <si>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</si>
  <si>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</si>
  <si>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</si>
  <si>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</si>
  <si>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</si>
  <si>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</si>
  <si>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</si>
  <si>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</si>
  <si>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</si>
  <si>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</si>
  <si>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</si>
  <si>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</si>
  <si>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</si>
  <si>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</si>
  <si>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</si>
  <si>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</si>
  <si>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</si>
  <si>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</si>
  <si>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</si>
  <si>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</si>
  <si>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</si>
  <si>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</si>
  <si>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</si>
  <si>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</si>
  <si>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</si>
  <si>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</si>
  <si>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</si>
  <si>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</si>
  <si>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</si>
  <si>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</si>
  <si>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</si>
  <si>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</si>
  <si>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</si>
  <si>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</si>
  <si>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</si>
  <si>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</si>
  <si>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</si>
  <si>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</si>
  <si>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</si>
  <si>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</si>
  <si>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</si>
  <si>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</si>
  <si>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</si>
  <si>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</si>
  <si>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</si>
  <si>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</si>
  <si>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</si>
  <si>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</si>
  <si>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</si>
  <si>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</si>
  <si>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</si>
  <si>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</si>
  <si>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</si>
  <si>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</si>
  <si>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</si>
  <si>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</si>
  <si>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</si>
  <si>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</si>
  <si>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</si>
  <si>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</si>
  <si>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</si>
  <si>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</si>
  <si>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</si>
  <si>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</si>
  <si>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</si>
  <si>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</si>
  <si>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</si>
  <si>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</si>
  <si>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</si>
  <si>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</si>
  <si>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</si>
  <si>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</si>
  <si>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</si>
  <si>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</si>
  <si>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</si>
  <si>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</si>
  <si>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</si>
  <si>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</si>
  <si>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</si>
  <si>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</si>
  <si>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</si>
  <si>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</si>
  <si>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</si>
  <si>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</si>
  <si>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</si>
  <si>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</si>
  <si>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</si>
  <si>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</si>
  <si>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</si>
  <si>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</si>
  <si>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</si>
  <si>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</si>
  <si>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</si>
  <si>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</si>
  <si>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</si>
  <si>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</si>
  <si>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</si>
  <si>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</si>
  <si>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</si>
  <si>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</si>
  <si>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</si>
  <si>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</si>
  <si>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</si>
  <si>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</si>
  <si>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</si>
  <si>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</si>
  <si>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</si>
  <si>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</si>
  <si>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</si>
  <si>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</si>
  <si>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</si>
  <si>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</si>
  <si>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</si>
  <si>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</si>
  <si>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</si>
  <si>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</si>
  <si>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</si>
  <si>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</si>
  <si>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</si>
  <si>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</si>
  <si>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</si>
  <si>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</si>
  <si>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</si>
  <si>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</si>
  <si>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</si>
  <si>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</si>
  <si>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</si>
  <si>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</si>
  <si>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</si>
  <si>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</si>
  <si>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</si>
  <si>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</si>
  <si>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</si>
  <si>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</si>
  <si>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</si>
  <si>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</si>
  <si>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</si>
  <si>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</si>
  <si>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</si>
  <si>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</si>
  <si>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</si>
  <si>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</si>
  <si>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</si>
  <si>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</si>
  <si>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</si>
  <si>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</si>
  <si>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</si>
  <si>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</si>
  <si>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</si>
  <si>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</si>
  <si>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</si>
  <si>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</si>
  <si>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</si>
  <si>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</si>
  <si>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</si>
  <si>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</si>
  <si>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</si>
  <si>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</si>
  <si>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</si>
  <si>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</si>
  <si>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</si>
  <si>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</si>
  <si>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</si>
  <si>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</si>
  <si>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</si>
  <si>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</si>
  <si>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</si>
  <si>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</si>
  <si>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</si>
  <si>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</si>
  <si>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</si>
  <si>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</si>
  <si>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</si>
  <si>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</si>
  <si>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</si>
  <si>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</si>
  <si>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</si>
  <si>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</si>
  <si>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</si>
  <si>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</si>
  <si>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</si>
  <si>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</si>
  <si>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</si>
  <si>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</si>
  <si>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</si>
  <si>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</si>
  <si>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</si>
  <si>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</si>
  <si>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</si>
  <si>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</si>
  <si>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</si>
  <si>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</si>
  <si>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</si>
  <si>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</si>
  <si>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</si>
  <si>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</si>
  <si>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</si>
  <si>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</si>
  <si>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</si>
  <si>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</si>
  <si>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</si>
  <si>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</si>
  <si>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</si>
  <si>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</si>
  <si>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</si>
  <si>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</si>
  <si>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</si>
  <si>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</si>
  <si>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</si>
  <si>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</si>
  <si>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</si>
  <si>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</si>
  <si>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</si>
  <si>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</si>
  <si>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</si>
  <si>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</si>
  <si>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</si>
  <si>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</si>
  <si>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</si>
  <si>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</si>
  <si>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</si>
  <si>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</si>
  <si>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</si>
  <si>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</si>
  <si>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</si>
  <si>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</si>
  <si>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</si>
  <si>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</si>
  <si>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</si>
  <si>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</si>
  <si>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</si>
  <si>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</si>
  <si>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</si>
  <si>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</si>
  <si>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</si>
  <si>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</si>
  <si>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</si>
  <si>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</si>
  <si>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</si>
  <si>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</si>
  <si>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</si>
  <si>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</si>
  <si>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</si>
  <si>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</si>
  <si>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</si>
  <si>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</si>
  <si>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</si>
  <si>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</si>
  <si>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</si>
  <si>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</si>
  <si>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</si>
  <si>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</si>
  <si>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</si>
  <si>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</si>
  <si>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</si>
  <si>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</si>
  <si>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</si>
  <si>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</si>
  <si>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</si>
  <si>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</si>
  <si>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</si>
  <si>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</si>
  <si>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</si>
  <si>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</si>
  <si>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</si>
  <si>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</si>
  <si>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</si>
  <si>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</si>
  <si>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</si>
  <si>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</si>
  <si>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</si>
  <si>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</si>
  <si>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</si>
  <si>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</si>
  <si>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</si>
  <si>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</si>
  <si>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</si>
  <si>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</si>
  <si>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</si>
  <si>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</si>
  <si>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</si>
  <si>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</si>
  <si>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</si>
  <si>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</si>
  <si>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</si>
  <si>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</si>
  <si>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</si>
  <si>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</si>
  <si>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</si>
  <si>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</si>
  <si>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</si>
  <si>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</si>
  <si>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</si>
  <si>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</si>
  <si>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</si>
  <si>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</si>
  <si>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</si>
  <si>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</si>
  <si>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</si>
  <si>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</si>
  <si>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</si>
  <si>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</si>
  <si>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</si>
  <si>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</si>
  <si>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</si>
  <si>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</si>
  <si>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</si>
  <si>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</si>
  <si>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</si>
  <si>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</si>
  <si>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</si>
  <si>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</si>
  <si>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</si>
  <si>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</si>
  <si>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</si>
  <si>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</si>
  <si>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</si>
  <si>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</si>
  <si>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</si>
  <si>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</si>
  <si>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</si>
  <si>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</si>
  <si>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</si>
  <si>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</si>
  <si>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</si>
  <si>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</si>
  <si>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</si>
  <si>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</si>
  <si>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</si>
  <si>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</si>
  <si>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</si>
  <si>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</si>
  <si>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</si>
  <si>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</si>
  <si>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</si>
  <si>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</si>
  <si>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</si>
  <si>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</si>
  <si>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</si>
  <si>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</si>
  <si>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</si>
  <si>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</si>
  <si>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</si>
  <si>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</si>
  <si>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</si>
  <si>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</si>
  <si>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</si>
  <si>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</si>
  <si>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</si>
  <si>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</si>
  <si>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</si>
  <si>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</si>
  <si>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</si>
  <si>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</si>
  <si>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</si>
  <si>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</si>
  <si>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</si>
  <si>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</si>
  <si>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</si>
  <si>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</si>
  <si>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</si>
  <si>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</si>
  <si>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</si>
  <si>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</si>
  <si>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</si>
  <si>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</si>
  <si>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</si>
  <si>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</si>
  <si>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</si>
  <si>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</si>
  <si>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</si>
  <si>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</si>
  <si>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</si>
  <si>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</si>
  <si>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</si>
  <si>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</si>
  <si>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</si>
  <si>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</si>
  <si>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</si>
  <si>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</si>
  <si>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</si>
  <si>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</si>
  <si>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</si>
  <si>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</si>
  <si>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</si>
  <si>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</si>
  <si>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</si>
  <si>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</si>
  <si>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</si>
  <si>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</si>
  <si>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</si>
  <si>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</si>
  <si>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</si>
  <si>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</si>
  <si>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</si>
  <si>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</si>
  <si>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</si>
  <si>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</si>
  <si>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</si>
  <si>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</si>
  <si>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</si>
  <si>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</si>
  <si>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</si>
  <si>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</si>
  <si>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</si>
  <si>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</si>
  <si>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</si>
  <si>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</si>
  <si>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</si>
  <si>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</si>
  <si>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</si>
  <si>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</si>
  <si>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</si>
  <si>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</si>
  <si>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</si>
  <si>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</si>
  <si>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</si>
  <si>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</si>
  <si>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</si>
  <si>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</si>
  <si>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</si>
  <si>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</si>
  <si>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</si>
  <si>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</si>
  <si>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</si>
  <si>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</si>
  <si>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</si>
  <si>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</si>
  <si>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</si>
  <si>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</si>
  <si>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</si>
  <si>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</si>
  <si>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</si>
  <si>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</si>
  <si>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</si>
  <si>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</si>
  <si>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</si>
  <si>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</si>
  <si>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</si>
  <si>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</si>
  <si>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</si>
  <si>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</si>
  <si>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</si>
  <si>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</si>
  <si>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</si>
  <si>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</si>
  <si>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</si>
  <si>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</si>
  <si>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</si>
  <si>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</si>
  <si>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</si>
  <si>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</si>
  <si>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</si>
  <si>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</si>
  <si>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</si>
  <si>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</si>
  <si>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</si>
  <si>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</si>
  <si>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</si>
  <si>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</si>
  <si>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</si>
  <si>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</si>
  <si>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</si>
  <si>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</si>
  <si>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</si>
  <si>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</si>
  <si>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</si>
  <si>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</si>
  <si>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</si>
  <si>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</si>
  <si>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</si>
  <si>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</si>
  <si>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</si>
  <si>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</si>
  <si>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</si>
  <si>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</si>
  <si>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</si>
  <si>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</si>
  <si>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</si>
  <si>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</si>
  <si>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</si>
  <si>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</si>
  <si>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</si>
  <si>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</si>
  <si>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</si>
  <si>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</si>
  <si>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</si>
  <si>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</si>
  <si>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</si>
  <si>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</si>
  <si>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</si>
  <si>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</si>
  <si>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</si>
  <si>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</si>
  <si>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</si>
  <si>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</si>
  <si>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</si>
  <si>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</si>
  <si>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</si>
  <si>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</si>
  <si>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</si>
  <si>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</si>
  <si>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</si>
  <si>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</si>
  <si>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</si>
  <si>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</si>
  <si>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</si>
  <si>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</si>
  <si>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</si>
  <si>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</si>
  <si>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</si>
  <si>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</si>
  <si>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</si>
  <si>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</si>
  <si>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</si>
  <si>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</si>
  <si>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</si>
  <si>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</si>
  <si>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</si>
  <si>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</si>
  <si>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</si>
  <si>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</si>
  <si>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</si>
  <si>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</si>
  <si>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</si>
  <si>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</si>
  <si>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</si>
  <si>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</si>
  <si>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</si>
  <si>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</si>
  <si>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</si>
  <si>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</si>
  <si>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</si>
  <si>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</si>
  <si>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</si>
  <si>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</si>
  <si>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</si>
  <si>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</si>
  <si>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</si>
  <si>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</si>
  <si>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</si>
  <si>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</si>
  <si>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</si>
  <si>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</si>
  <si>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</si>
  <si>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</si>
  <si>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</si>
  <si>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</si>
  <si>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</si>
  <si>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</si>
  <si>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</si>
  <si>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</si>
  <si>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</si>
  <si>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</si>
  <si>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</si>
  <si>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</si>
  <si>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</si>
  <si>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</si>
  <si>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</si>
  <si>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</si>
  <si>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</si>
  <si>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</si>
  <si>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</si>
  <si>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</si>
  <si>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</si>
  <si>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</si>
  <si>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</si>
  <si>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</si>
  <si>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</si>
  <si>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</si>
  <si>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</si>
  <si>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</si>
  <si>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</si>
  <si>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</si>
  <si>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</si>
  <si>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</si>
  <si>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</si>
  <si>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</si>
  <si>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</si>
  <si>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</si>
  <si>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</si>
  <si>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</si>
  <si>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</si>
  <si>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</si>
  <si>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</si>
  <si>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</si>
  <si>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</si>
  <si>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</si>
  <si>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</si>
  <si>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</si>
  <si>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</si>
  <si>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</si>
  <si>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</si>
  <si>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</si>
  <si>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</si>
  <si>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</si>
  <si>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</si>
  <si>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</si>
  <si>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</si>
  <si>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</si>
  <si>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</si>
  <si>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</si>
  <si>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</si>
  <si>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</si>
  <si>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</si>
  <si>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</si>
  <si>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</si>
  <si>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</si>
  <si>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</si>
  <si>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</si>
  <si>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</si>
  <si>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</si>
  <si>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</si>
  <si>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</si>
  <si>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</si>
  <si>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</si>
  <si>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</si>
  <si>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</si>
  <si>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</si>
  <si>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</si>
  <si>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</si>
  <si>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</si>
  <si>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</si>
  <si>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</si>
  <si>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</si>
  <si>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</si>
  <si>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</si>
  <si>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</si>
  <si>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</si>
  <si>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</si>
  <si>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</si>
  <si>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</si>
  <si>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</si>
  <si>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</si>
  <si>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</si>
  <si>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</si>
  <si>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</si>
  <si>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</si>
  <si>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</si>
  <si>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</si>
  <si>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</si>
  <si>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</si>
  <si>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</si>
  <si>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</si>
  <si>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</si>
  <si>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</si>
  <si>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</si>
  <si>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</si>
  <si>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</si>
  <si>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</si>
  <si>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</si>
  <si>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</si>
  <si>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</si>
  <si>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</si>
  <si>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</si>
  <si>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</si>
  <si>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</si>
  <si>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</si>
  <si>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</si>
  <si>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</si>
  <si>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</si>
  <si>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</si>
  <si>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</si>
  <si>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</si>
  <si>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</si>
  <si>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</si>
  <si>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</si>
  <si>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</si>
  <si>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</si>
  <si>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</si>
  <si>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</si>
  <si>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</si>
  <si>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</si>
  <si>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</si>
  <si>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</si>
  <si>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</si>
  <si>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</si>
  <si>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</si>
  <si>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</si>
  <si>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</si>
  <si>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</si>
  <si>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</si>
  <si>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</si>
  <si>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</si>
  <si>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</si>
  <si>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</si>
  <si>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</si>
  <si>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</si>
  <si>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</si>
  <si>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</si>
  <si>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</si>
  <si>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</si>
  <si>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</si>
  <si>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</si>
  <si>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</si>
  <si>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</si>
  <si>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</si>
  <si>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</si>
  <si>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</si>
  <si>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</si>
  <si>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</si>
  <si>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</si>
  <si>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</si>
  <si>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</si>
  <si>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</si>
  <si>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</si>
  <si>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</si>
  <si>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</si>
  <si>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</si>
  <si>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</si>
  <si>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</si>
  <si>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</si>
  <si>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</si>
  <si>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</si>
  <si>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</si>
  <si>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</si>
  <si>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</si>
  <si>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</si>
  <si>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</si>
  <si>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</si>
  <si>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</si>
  <si>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</si>
  <si>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</si>
  <si>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</si>
  <si>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</si>
  <si>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</si>
  <si>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</si>
  <si>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</si>
  <si>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</si>
  <si>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</si>
  <si>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</si>
  <si>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</si>
  <si>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</si>
  <si>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</si>
  <si>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</si>
  <si>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</si>
  <si>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</si>
  <si>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</si>
  <si>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</si>
  <si>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</si>
  <si>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</si>
  <si>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</si>
  <si>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</si>
  <si>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</si>
  <si>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</si>
  <si>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</si>
  <si>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</si>
  <si>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</si>
  <si>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</si>
  <si>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</si>
  <si>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</si>
  <si>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</si>
  <si>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</si>
  <si>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</si>
  <si>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</si>
  <si>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</si>
  <si>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</si>
  <si>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</si>
  <si>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</si>
  <si>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</si>
  <si>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</si>
  <si>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</si>
  <si>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</si>
  <si>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</si>
  <si>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</si>
  <si>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</si>
  <si>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</si>
  <si>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</si>
  <si>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</si>
  <si>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</si>
  <si>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</si>
  <si>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</si>
  <si>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</si>
  <si>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</si>
  <si>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</si>
  <si>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</si>
  <si>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</si>
  <si>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</si>
  <si>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</si>
  <si>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</si>
  <si>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</si>
  <si>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</si>
  <si>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</si>
  <si>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</si>
  <si>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</si>
  <si>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</si>
  <si>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</si>
  <si>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</si>
  <si>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</si>
  <si>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</si>
  <si>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</si>
  <si>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</si>
  <si>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</si>
  <si>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</si>
  <si>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</si>
  <si>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</si>
  <si>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</si>
  <si>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</si>
  <si>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</si>
  <si>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</si>
  <si>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</si>
  <si>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</si>
  <si>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</si>
  <si>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</si>
  <si>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</si>
  <si>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</si>
  <si>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</si>
  <si>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</si>
  <si>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</si>
  <si>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</si>
  <si>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</si>
  <si>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</si>
  <si>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</si>
  <si>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</si>
  <si>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</si>
  <si>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</si>
  <si>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</si>
  <si>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</si>
  <si>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</si>
  <si>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</si>
  <si>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</si>
  <si>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</si>
  <si>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</si>
  <si>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</si>
  <si>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</si>
  <si>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</si>
  <si>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</si>
  <si>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</si>
  <si>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</si>
  <si>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</si>
  <si>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</si>
  <si>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</si>
  <si>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</si>
  <si>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</si>
  <si>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</si>
  <si>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</si>
  <si>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</si>
  <si>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</si>
  <si>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</si>
  <si>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</si>
  <si>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</si>
  <si>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</si>
  <si>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</si>
  <si>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</si>
  <si>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</si>
  <si>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</si>
  <si>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</si>
  <si>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</si>
  <si>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</si>
  <si>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</si>
  <si>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</si>
  <si>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</si>
  <si>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</si>
  <si>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</si>
  <si>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</si>
  <si>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</si>
  <si>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</si>
  <si>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</si>
  <si>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</si>
  <si>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</si>
  <si>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</si>
  <si>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</si>
  <si>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</si>
  <si>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</si>
  <si>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</si>
  <si>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</si>
  <si>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</si>
  <si>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</si>
  <si>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</si>
  <si>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</si>
  <si>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</si>
  <si>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</si>
  <si>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</si>
  <si>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</si>
  <si>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</si>
  <si>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</si>
  <si>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</si>
  <si>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</si>
  <si>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</si>
  <si>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</si>
  <si>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</si>
  <si>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</si>
  <si>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</si>
  <si>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</si>
  <si>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</si>
  <si>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</si>
  <si>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</si>
  <si>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</si>
  <si>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</si>
  <si>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</si>
  <si>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</si>
  <si>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</si>
  <si>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</si>
  <si>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</si>
  <si>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</si>
  <si>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</si>
  <si>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</si>
  <si>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</si>
  <si>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</si>
  <si>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</si>
  <si>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</si>
  <si>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</si>
  <si>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</si>
  <si>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</si>
  <si>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</si>
  <si>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</si>
  <si>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</si>
  <si>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</si>
  <si>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</si>
  <si>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</si>
  <si>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</si>
  <si>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</si>
  <si>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</si>
  <si>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</si>
  <si>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</si>
  <si>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</si>
  <si>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</si>
  <si>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</si>
  <si>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</si>
  <si>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</si>
  <si>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</si>
  <si>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</si>
  <si>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</si>
  <si>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</si>
  <si>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</si>
  <si>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</si>
  <si>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</si>
  <si>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</si>
  <si>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</si>
  <si>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</si>
  <si>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</si>
  <si>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</si>
  <si>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</si>
  <si>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</si>
  <si>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</si>
  <si>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</si>
  <si>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</si>
  <si>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</si>
  <si>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</si>
  <si>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</si>
  <si>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</si>
  <si>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</si>
  <si>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</si>
  <si>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</si>
  <si>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</si>
  <si>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</si>
  <si>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</si>
  <si>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</si>
  <si>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</si>
  <si>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</si>
  <si>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</si>
  <si>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</si>
  <si>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</si>
  <si>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</si>
  <si>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</si>
  <si>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</si>
  <si>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</si>
  <si>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</si>
  <si>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</si>
  <si>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</si>
  <si>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</si>
  <si>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</si>
  <si>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</si>
  <si>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</si>
  <si>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</si>
  <si>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</si>
  <si>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</si>
  <si>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</si>
  <si>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</si>
  <si>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</si>
  <si>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</si>
  <si>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</si>
  <si>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</si>
  <si>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</si>
  <si>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</si>
  <si>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</si>
  <si>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</si>
  <si>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</si>
  <si>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</si>
  <si>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</si>
  <si>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</si>
  <si>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</si>
  <si>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</si>
  <si>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</si>
  <si>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</si>
  <si>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</si>
  <si>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</si>
  <si>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</si>
  <si>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</si>
  <si>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</si>
  <si>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</si>
  <si>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</si>
  <si>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</si>
  <si>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</si>
  <si>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</si>
  <si>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</si>
  <si>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</si>
  <si>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</si>
  <si>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</si>
  <si>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</si>
  <si>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</si>
  <si>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</si>
  <si>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</si>
  <si>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</si>
  <si>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</si>
  <si>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</si>
  <si>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</si>
  <si>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</si>
  <si>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</si>
  <si>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</si>
  <si>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</si>
  <si>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</si>
  <si>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</si>
  <si>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</si>
  <si>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</si>
  <si>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</si>
  <si>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</si>
  <si>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</si>
  <si>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</si>
  <si>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</si>
  <si>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</si>
  <si>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</si>
  <si>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</si>
  <si>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</si>
  <si>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</si>
  <si>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</si>
  <si>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</si>
  <si>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</si>
  <si>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</si>
  <si>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</si>
  <si>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</si>
  <si>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</si>
  <si>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</si>
  <si>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</si>
  <si>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</si>
  <si>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</si>
  <si>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</si>
  <si>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</si>
  <si>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</si>
  <si>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</si>
  <si>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</si>
  <si>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</si>
  <si>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</si>
  <si>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</si>
  <si>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</si>
  <si>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</si>
  <si>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</si>
  <si>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</si>
  <si>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</si>
  <si>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</si>
  <si>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</si>
  <si>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</si>
  <si>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</si>
  <si>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</si>
  <si>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</si>
  <si>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</si>
  <si>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</si>
  <si>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</si>
  <si>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</si>
  <si>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</si>
  <si>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</si>
  <si>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</si>
  <si>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</si>
  <si>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</si>
  <si>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</si>
  <si>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</si>
  <si>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</si>
  <si>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</si>
  <si>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</si>
  <si>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</si>
  <si>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</si>
  <si>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</si>
  <si>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</si>
  <si>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</si>
  <si>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</si>
  <si>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</si>
  <si>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</si>
  <si>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</si>
  <si>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</si>
  <si>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</si>
  <si>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</si>
  <si>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</si>
  <si>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</si>
  <si>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</si>
  <si>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</si>
  <si>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</si>
  <si>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</si>
  <si>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</si>
  <si>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</si>
  <si>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</si>
  <si>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</si>
  <si>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</si>
  <si>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</si>
  <si>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</si>
  <si>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</si>
  <si>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</si>
  <si>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</si>
  <si>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</si>
  <si>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</si>
  <si>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</si>
  <si>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</si>
  <si>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</si>
  <si>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</si>
  <si>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</si>
  <si>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</si>
  <si>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</si>
  <si>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</si>
  <si>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</si>
  <si>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</si>
  <si>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</si>
  <si>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</si>
  <si>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</si>
  <si>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</si>
  <si>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</si>
  <si>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</si>
  <si>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</si>
  <si>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</si>
  <si>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</si>
  <si>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</si>
  <si>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</si>
  <si>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</si>
  <si>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</si>
  <si>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</si>
  <si>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</si>
  <si>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</si>
  <si>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</si>
  <si>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</si>
  <si>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</si>
  <si>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</si>
  <si>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</si>
  <si>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</si>
  <si>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</si>
  <si>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</si>
  <si>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</si>
  <si>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</si>
  <si>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</si>
  <si>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</si>
  <si>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</si>
  <si>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</si>
  <si>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</si>
  <si>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</si>
  <si>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</si>
  <si>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</si>
  <si>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</si>
  <si>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</si>
  <si>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</si>
  <si>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</si>
  <si>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</si>
  <si>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</si>
  <si>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</si>
  <si>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</si>
  <si>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</si>
  <si>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</si>
  <si>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</si>
  <si>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</si>
  <si>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</si>
  <si>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</si>
  <si>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</si>
  <si>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</si>
  <si>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</si>
  <si>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</si>
  <si>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</si>
  <si>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</si>
  <si>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</si>
  <si>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</si>
  <si>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</si>
  <si>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</si>
  <si>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</si>
  <si>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</si>
  <si>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</si>
  <si>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</si>
  <si>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</si>
  <si>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</si>
  <si>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</si>
  <si>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</si>
  <si>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</si>
  <si>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</si>
  <si>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</si>
  <si>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</si>
  <si>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</si>
  <si>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</si>
  <si>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</si>
  <si>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</si>
  <si>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</si>
  <si>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</si>
  <si>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</si>
  <si>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</si>
  <si>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</si>
  <si>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</si>
  <si>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</si>
  <si>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</si>
  <si>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</si>
  <si>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</si>
  <si>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</si>
  <si>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</si>
  <si>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</si>
  <si>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</si>
  <si>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</si>
  <si>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</si>
  <si>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</si>
  <si>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</si>
  <si>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</si>
  <si>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</si>
  <si>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</si>
  <si>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</si>
  <si>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</si>
  <si>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</si>
  <si>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</si>
  <si>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</si>
  <si>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</si>
  <si>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</si>
  <si>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</si>
  <si>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</si>
  <si>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</si>
  <si>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</si>
  <si>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</si>
  <si>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</si>
  <si>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</si>
  <si>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</si>
  <si>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</si>
  <si>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</si>
  <si>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</si>
  <si>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</si>
  <si>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</si>
  <si>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</si>
  <si>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</si>
  <si>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</si>
  <si>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</si>
  <si>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</si>
  <si>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</si>
  <si>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</si>
  <si>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</si>
  <si>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</si>
  <si>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</si>
  <si>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</si>
  <si>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</si>
  <si>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</si>
  <si>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</si>
  <si>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</si>
  <si>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</si>
  <si>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</si>
  <si>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</si>
  <si>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</si>
  <si>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</si>
  <si>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</si>
  <si>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</si>
  <si>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</si>
  <si>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</si>
  <si>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</si>
  <si>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</si>
  <si>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</si>
  <si>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</si>
  <si>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</si>
  <si>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</si>
  <si>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</si>
  <si>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</si>
  <si>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</si>
  <si>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</si>
  <si>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</si>
  <si>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</si>
  <si>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</si>
  <si>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</si>
  <si>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</si>
  <si>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</si>
  <si>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</si>
  <si>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</si>
  <si>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</si>
  <si>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</si>
  <si>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</si>
  <si>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</si>
  <si>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</si>
  <si>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</si>
  <si>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</si>
  <si>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</si>
  <si>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</si>
  <si>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</si>
  <si>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</si>
  <si>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</si>
  <si>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</si>
  <si>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</si>
  <si>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</si>
  <si>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</si>
  <si>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</si>
  <si>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</si>
  <si>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</si>
  <si>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</si>
  <si>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</si>
  <si>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</si>
  <si>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</si>
  <si>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</si>
  <si>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</si>
  <si>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</si>
  <si>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</si>
  <si>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</si>
  <si>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</si>
  <si>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</si>
  <si>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</si>
  <si>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</si>
  <si>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</si>
  <si>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</si>
  <si>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</si>
  <si>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</si>
  <si>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</si>
  <si>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</si>
  <si>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</si>
  <si>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</si>
  <si>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</si>
  <si>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</si>
  <si>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</si>
  <si>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</si>
  <si>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</si>
  <si>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</si>
  <si>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</si>
  <si>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</si>
  <si>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</si>
  <si>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</si>
  <si>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</si>
  <si>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</si>
  <si>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</si>
  <si>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</si>
  <si>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</si>
  <si>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</si>
  <si>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</si>
  <si>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</si>
  <si>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</si>
  <si>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</si>
  <si>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</si>
  <si>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</si>
  <si>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</si>
  <si>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</si>
  <si>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</si>
  <si>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</si>
  <si>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</si>
  <si>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</si>
  <si>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</si>
  <si>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</si>
  <si>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</si>
  <si>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</si>
  <si>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</si>
  <si>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</si>
  <si>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</si>
  <si>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</si>
  <si>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</si>
  <si>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</si>
  <si>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</si>
  <si>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</si>
  <si>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</si>
  <si>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</si>
  <si>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</si>
  <si>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</si>
  <si>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</si>
  <si>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</si>
  <si>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</si>
  <si>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</si>
  <si>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</si>
  <si>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</si>
  <si>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</si>
  <si>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</si>
  <si>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</si>
  <si>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</si>
  <si>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</si>
  <si>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</si>
  <si>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</si>
  <si>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</si>
  <si>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</si>
  <si>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</si>
  <si>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</si>
  <si>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</si>
  <si>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</si>
  <si>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</si>
  <si>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</si>
  <si>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</si>
  <si>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</si>
  <si>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</si>
  <si>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</si>
  <si>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</si>
  <si>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</si>
  <si>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</si>
  <si>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</si>
  <si>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</si>
  <si>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</si>
  <si>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</si>
  <si>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</si>
  <si>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</si>
  <si>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</si>
  <si>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</si>
  <si>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</si>
  <si>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</si>
  <si>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</si>
  <si>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</si>
  <si>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</si>
  <si>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</si>
  <si>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</si>
  <si>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</si>
  <si>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</si>
  <si>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</si>
  <si>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</si>
  <si>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</si>
  <si>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</si>
  <si>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</si>
  <si>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</si>
  <si>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</si>
  <si>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</si>
  <si>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</si>
  <si>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</si>
  <si>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</si>
  <si>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</si>
  <si>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</si>
  <si>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</si>
  <si>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</si>
  <si>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</si>
  <si>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</si>
  <si>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</si>
  <si>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</si>
  <si>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</si>
  <si>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</si>
  <si>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</si>
  <si>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</si>
  <si>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</si>
  <si>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</si>
  <si>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</si>
  <si>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</si>
  <si>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</si>
  <si>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</si>
  <si>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</si>
  <si>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</si>
  <si>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</si>
  <si>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</si>
  <si>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</si>
  <si>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</si>
  <si>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</si>
  <si>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</si>
  <si>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</si>
  <si>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</si>
  <si>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</si>
  <si>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</si>
  <si>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</si>
  <si>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</si>
  <si>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</si>
  <si>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</si>
  <si>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</si>
  <si>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</si>
  <si>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</si>
  <si>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</si>
  <si>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</si>
  <si>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</si>
  <si>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</si>
  <si>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</si>
  <si>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</si>
  <si>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</si>
  <si>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</si>
  <si>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</si>
  <si>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</si>
  <si>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</si>
  <si>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</si>
  <si>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</si>
  <si>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</si>
  <si>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</si>
  <si>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</si>
  <si>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</si>
  <si>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</si>
  <si>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</si>
  <si>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</si>
  <si>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</si>
  <si>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</si>
  <si>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</si>
  <si>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</si>
  <si>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</si>
  <si>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</si>
  <si>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</si>
  <si>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</si>
  <si>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</si>
  <si>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</si>
  <si>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</si>
  <si>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</si>
  <si>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</si>
  <si>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</si>
  <si>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</si>
  <si>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</si>
  <si>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</si>
  <si>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</si>
  <si>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</si>
  <si>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</si>
  <si>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</si>
  <si>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</si>
  <si>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</si>
  <si>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</si>
  <si>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</si>
  <si>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</si>
  <si>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</si>
  <si>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</si>
  <si>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</si>
  <si>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</si>
  <si>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</si>
  <si>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</si>
  <si>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</si>
  <si>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</si>
  <si>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</si>
  <si>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</si>
  <si>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</si>
  <si>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</si>
  <si>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</si>
  <si>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</si>
  <si>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</si>
  <si>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</si>
  <si>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</si>
  <si>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</si>
  <si>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</si>
  <si>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</si>
  <si>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</si>
  <si>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</si>
  <si>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</si>
  <si>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</si>
  <si>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</si>
  <si>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</si>
  <si>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</si>
  <si>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</si>
  <si>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</si>
  <si>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</si>
  <si>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</si>
  <si>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</si>
  <si>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</si>
  <si>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</si>
  <si>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</si>
  <si>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</si>
  <si>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</si>
  <si>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</si>
  <si>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</si>
  <si>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</si>
  <si>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</si>
  <si>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</si>
  <si>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</si>
  <si>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</si>
  <si>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</si>
  <si>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</si>
  <si>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</si>
  <si>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</si>
  <si>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</si>
  <si>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</si>
  <si>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</si>
  <si>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</si>
  <si>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</si>
  <si>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</si>
  <si>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</si>
  <si>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</si>
  <si>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</si>
  <si>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</si>
  <si>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</si>
  <si>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</si>
  <si>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</si>
  <si>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</si>
  <si>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</si>
  <si>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</si>
  <si>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</si>
  <si>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</si>
  <si>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</si>
  <si>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</si>
  <si>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</si>
  <si>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</si>
  <si>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</si>
  <si>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</si>
  <si>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</si>
  <si>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</si>
  <si>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</si>
  <si>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</si>
  <si>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</si>
  <si>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</si>
  <si>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</si>
  <si>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</si>
  <si>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</si>
  <si>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</si>
  <si>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</si>
  <si>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</si>
  <si>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</si>
  <si>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</si>
  <si>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</si>
  <si>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</si>
  <si>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</si>
  <si>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</si>
  <si>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</si>
  <si>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</si>
  <si>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</si>
  <si>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</si>
  <si>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</si>
  <si>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</si>
  <si>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</si>
  <si>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</si>
  <si>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</si>
  <si>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</si>
  <si>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</si>
  <si>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</si>
  <si>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</si>
  <si>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</si>
  <si>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</si>
  <si>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</si>
  <si>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</si>
  <si>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</si>
  <si>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</si>
  <si>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</si>
  <si>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</si>
  <si>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</si>
  <si>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</si>
  <si>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</si>
  <si>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</si>
  <si>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</si>
  <si>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</si>
  <si>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</si>
  <si>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</si>
  <si>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</si>
  <si>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</si>
  <si>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</si>
  <si>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</si>
  <si>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</si>
  <si>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</si>
  <si>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</si>
  <si>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</si>
  <si>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</si>
  <si>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</si>
  <si>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</si>
  <si>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</si>
  <si>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</si>
  <si>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</si>
  <si>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</si>
  <si>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</si>
  <si>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</si>
  <si>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</si>
  <si>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</si>
  <si>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</si>
  <si>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</si>
  <si>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</si>
  <si>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</si>
  <si>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</si>
  <si>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</si>
  <si>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</si>
  <si>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</si>
  <si>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</si>
  <si>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</si>
  <si>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</si>
  <si>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</si>
  <si>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</si>
  <si>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</si>
  <si>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</si>
  <si>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</si>
  <si>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</si>
  <si>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</si>
  <si>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</si>
  <si>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</si>
  <si>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</si>
  <si>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</si>
  <si>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</si>
  <si>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</si>
  <si>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</si>
  <si>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</si>
  <si>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</si>
  <si>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</si>
  <si>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</si>
  <si>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</si>
  <si>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</si>
  <si>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</si>
  <si>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</si>
  <si>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</si>
  <si>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</si>
  <si>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</si>
  <si>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</si>
  <si>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</si>
  <si>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</si>
  <si>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</si>
  <si>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</si>
  <si>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</si>
  <si>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</si>
  <si>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</si>
  <si>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</si>
  <si>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</si>
  <si>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</si>
  <si>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</si>
  <si>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</si>
  <si>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</si>
  <si>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</si>
  <si>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</si>
  <si>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</si>
  <si>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</si>
  <si>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</si>
  <si>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</si>
  <si>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</si>
  <si>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</si>
  <si>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</si>
  <si>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</si>
  <si>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</si>
  <si>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</si>
  <si>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</si>
  <si>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</si>
  <si>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</si>
  <si>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</si>
  <si>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</si>
  <si>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</si>
  <si>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</si>
  <si>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</si>
  <si>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</si>
  <si>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</si>
  <si>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</si>
  <si>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</si>
  <si>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</si>
  <si>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</si>
  <si>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</si>
  <si>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</si>
  <si>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</si>
  <si>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</si>
  <si>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</si>
  <si>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</si>
  <si>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</si>
  <si>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</si>
  <si>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</si>
  <si>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</si>
  <si>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</si>
  <si>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</si>
  <si>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</si>
  <si>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</si>
  <si>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</si>
  <si>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</si>
  <si>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</si>
  <si>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</si>
  <si>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</si>
  <si>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</si>
  <si>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</si>
  <si>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</si>
  <si>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</si>
  <si>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</si>
  <si>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</si>
  <si>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</si>
  <si>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</si>
  <si>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</si>
  <si>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</si>
  <si>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</si>
  <si>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</si>
  <si>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</si>
  <si>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</si>
  <si>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</si>
  <si>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</si>
  <si>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</si>
  <si>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</si>
  <si>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</si>
  <si>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</si>
  <si>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</si>
  <si>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</si>
  <si>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</si>
  <si>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</si>
  <si>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</si>
  <si>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</si>
  <si>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</si>
  <si>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</si>
  <si>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</si>
  <si>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</si>
  <si>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</si>
  <si>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</si>
  <si>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</si>
  <si>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</si>
  <si>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</si>
  <si>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</si>
  <si>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</si>
  <si>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</si>
  <si>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</si>
  <si>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</si>
  <si>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</si>
  <si>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</si>
  <si>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</si>
  <si>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</si>
  <si>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</si>
  <si>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</si>
  <si>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</si>
  <si>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</si>
  <si>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</si>
  <si>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</si>
  <si>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</si>
  <si>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</si>
  <si>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</si>
  <si>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</si>
  <si>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</si>
  <si>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</si>
  <si>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</si>
  <si>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</si>
  <si>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</si>
  <si>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</si>
  <si>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</si>
  <si>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</si>
  <si>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</si>
  <si>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</si>
  <si>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</si>
  <si>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</si>
  <si>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</si>
  <si>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</si>
  <si>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</si>
  <si>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</si>
  <si>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</si>
  <si>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</si>
  <si>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</si>
  <si>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</si>
  <si>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</si>
  <si>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</si>
  <si>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</si>
  <si>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</si>
  <si>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</si>
  <si>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</si>
  <si>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</si>
  <si>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</si>
  <si>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</si>
  <si>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</si>
  <si>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</si>
  <si>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</si>
  <si>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</si>
  <si>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</si>
  <si>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</si>
  <si>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</si>
  <si>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</si>
  <si>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</si>
  <si>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</si>
  <si>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</si>
  <si>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</si>
  <si>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</si>
  <si>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</si>
  <si>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</si>
  <si>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</si>
  <si>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</si>
  <si>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</si>
  <si>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</si>
  <si>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</si>
  <si>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</si>
  <si>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</si>
  <si>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</si>
  <si>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</si>
  <si>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</si>
  <si>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</si>
  <si>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</si>
  <si>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</si>
  <si>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</si>
  <si>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</si>
  <si>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</si>
  <si>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</si>
  <si>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</si>
  <si>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</si>
  <si>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</si>
  <si>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</si>
  <si>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</si>
  <si>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</si>
  <si>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</si>
  <si>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</si>
  <si>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</si>
  <si>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</si>
  <si>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</si>
  <si>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</si>
  <si>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</si>
  <si>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</si>
  <si>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</si>
  <si>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</si>
  <si>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</si>
  <si>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</si>
  <si>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</si>
  <si>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</si>
  <si>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</si>
  <si>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</si>
  <si>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</si>
  <si>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</si>
  <si>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</si>
  <si>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</si>
  <si>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</si>
  <si>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</si>
  <si>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</si>
  <si>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</si>
  <si>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</si>
  <si>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</si>
  <si>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</si>
  <si>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</si>
  <si>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</si>
  <si>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</si>
  <si>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</si>
  <si>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</si>
  <si>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</si>
  <si>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</si>
  <si>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</si>
  <si>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</si>
  <si>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</si>
  <si>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</si>
  <si>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</si>
  <si>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</si>
  <si>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</si>
  <si>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</si>
  <si>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</si>
  <si>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</si>
  <si>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</si>
  <si>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</si>
  <si>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</si>
  <si>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</si>
  <si>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</si>
  <si>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</si>
  <si>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</si>
  <si>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</si>
  <si>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</si>
  <si>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</si>
  <si>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</si>
  <si>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</si>
  <si>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</si>
  <si>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</si>
  <si>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</si>
  <si>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</si>
  <si>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</si>
  <si>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</si>
  <si>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</si>
  <si>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</si>
  <si>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</si>
  <si>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</si>
  <si>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</si>
  <si>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</si>
  <si>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</si>
  <si>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</si>
  <si>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</si>
  <si>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</si>
  <si>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</si>
  <si>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</si>
  <si>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</si>
  <si>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</si>
  <si>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</si>
  <si>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</si>
  <si>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</si>
  <si>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</si>
  <si>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</si>
  <si>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</si>
  <si>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</si>
  <si>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</si>
  <si>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</si>
  <si>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</si>
  <si>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</si>
  <si>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</si>
  <si>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</si>
  <si>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</si>
  <si>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</si>
  <si>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</si>
  <si>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</si>
  <si>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</si>
  <si>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</si>
  <si>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</si>
  <si>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</si>
  <si>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</si>
  <si>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</si>
  <si>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</si>
  <si>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</si>
  <si>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</si>
  <si>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</si>
  <si>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</si>
  <si>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</si>
  <si>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</si>
  <si>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</si>
  <si>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</si>
  <si>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</si>
  <si>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</si>
  <si>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</si>
  <si>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</si>
  <si>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</si>
  <si>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</si>
  <si>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</si>
  <si>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</si>
  <si>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</si>
  <si>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</si>
  <si>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</si>
  <si>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</si>
  <si>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</si>
  <si>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</si>
  <si>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</si>
  <si>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</si>
  <si>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</si>
  <si>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</si>
  <si>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</si>
  <si>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</si>
  <si>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</si>
  <si>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</si>
  <si>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</si>
  <si>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</si>
  <si>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</si>
  <si>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</si>
  <si>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</si>
  <si>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</si>
  <si>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</si>
  <si>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</si>
  <si>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</si>
  <si>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</si>
  <si>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</si>
  <si>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</si>
  <si>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</si>
  <si>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</si>
  <si>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</si>
  <si>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</si>
  <si>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</si>
  <si>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</si>
  <si>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</si>
  <si>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</si>
  <si>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</si>
  <si>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</si>
  <si>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</si>
  <si>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</si>
  <si>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</si>
  <si>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</si>
  <si>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</si>
  <si>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</si>
  <si>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</si>
  <si>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</si>
  <si>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</si>
  <si>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</si>
  <si>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</si>
  <si>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</si>
  <si>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</si>
  <si>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</si>
  <si>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</si>
  <si>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</si>
  <si>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</si>
  <si>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</si>
  <si>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</si>
  <si>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</si>
  <si>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</si>
  <si>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</si>
  <si>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</si>
  <si>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</si>
  <si>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</si>
  <si>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</si>
  <si>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</si>
  <si>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</si>
  <si>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</si>
  <si>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</si>
  <si>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</si>
  <si>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</si>
  <si>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</si>
  <si>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</si>
  <si>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</si>
  <si>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</si>
  <si>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</si>
  <si>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</si>
  <si>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</si>
  <si>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</si>
  <si>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</si>
  <si>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</si>
  <si>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</si>
  <si>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</si>
  <si>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</si>
  <si>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</si>
  <si>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</si>
  <si>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</si>
  <si>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</si>
  <si>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</si>
  <si>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</si>
  <si>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</si>
  <si>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</si>
  <si>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</si>
  <si>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</si>
  <si>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</si>
  <si>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</si>
  <si>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</si>
  <si>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</si>
  <si>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</si>
  <si>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</si>
  <si>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</si>
  <si>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</si>
  <si>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</si>
  <si>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</si>
  <si>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</si>
  <si>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</si>
  <si>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</si>
  <si>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</si>
  <si>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</si>
  <si>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</si>
  <si>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</si>
  <si>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</si>
  <si>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</si>
  <si>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</si>
  <si>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</si>
  <si>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</si>
  <si>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</si>
  <si>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</si>
  <si>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</si>
  <si>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</si>
  <si>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</si>
  <si>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</si>
  <si>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</si>
  <si>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</si>
  <si>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</si>
  <si>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</si>
  <si>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</si>
  <si>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</si>
  <si>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</si>
  <si>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</si>
  <si>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</si>
  <si>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</si>
  <si>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</si>
  <si>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</si>
  <si>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</si>
  <si>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</si>
  <si>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</si>
  <si>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</si>
  <si>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</si>
  <si>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</si>
  <si>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</si>
  <si>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</si>
  <si>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</si>
  <si>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</si>
  <si>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</si>
  <si>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</si>
  <si>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</si>
  <si>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</si>
  <si>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</si>
  <si>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</si>
  <si>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</si>
  <si>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</si>
  <si>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</si>
  <si>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</si>
  <si>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</si>
  <si>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</si>
  <si>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</si>
  <si>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</si>
  <si>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</si>
  <si>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</si>
  <si>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</si>
  <si>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</si>
  <si>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</si>
  <si>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</si>
  <si>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</si>
  <si>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</si>
  <si>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</si>
  <si>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</si>
  <si>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</si>
  <si>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</si>
  <si>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</si>
  <si>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</si>
  <si>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</si>
  <si>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</si>
  <si>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</si>
  <si>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</si>
  <si>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</si>
  <si>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</si>
  <si>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</si>
  <si>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</si>
  <si>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</si>
  <si>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</si>
  <si>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</si>
  <si>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</si>
  <si>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</si>
  <si>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</si>
  <si>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</si>
  <si>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</si>
  <si>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</si>
  <si>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</si>
  <si>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</si>
  <si>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</si>
  <si>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</si>
  <si>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</si>
  <si>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</si>
  <si>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</si>
  <si>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</si>
  <si>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</si>
  <si>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</si>
  <si>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</si>
  <si>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</si>
  <si>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</si>
  <si>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</si>
  <si>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</si>
  <si>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</si>
  <si>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</si>
  <si>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</si>
  <si>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</si>
  <si>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</si>
  <si>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</si>
  <si>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</si>
  <si>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</si>
  <si>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</si>
  <si>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</si>
  <si>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</si>
  <si>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</si>
  <si>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</si>
  <si>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</si>
  <si>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</si>
  <si>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</si>
  <si>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</si>
  <si>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</si>
  <si>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</si>
  <si>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</si>
  <si>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</si>
  <si>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</si>
  <si>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</si>
  <si>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</si>
  <si>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</si>
  <si>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</si>
  <si>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</si>
  <si>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</si>
  <si>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</si>
  <si>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</si>
  <si>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</si>
  <si>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</si>
  <si>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</si>
  <si>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</si>
  <si>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</si>
  <si>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</si>
  <si>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</si>
  <si>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</si>
  <si>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</si>
  <si>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</si>
  <si>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</si>
  <si>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</si>
  <si>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</si>
  <si>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</si>
  <si>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</si>
  <si>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</si>
  <si>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</si>
  <si>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</si>
  <si>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</si>
  <si>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</si>
  <si>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</si>
  <si>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</si>
  <si>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</si>
  <si>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</si>
  <si>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</si>
  <si>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</si>
  <si>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</si>
  <si>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</si>
  <si>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</si>
  <si>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</si>
  <si>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</si>
  <si>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</si>
  <si>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</si>
  <si>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</si>
  <si>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</si>
  <si>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</si>
  <si>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</si>
  <si>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</si>
  <si>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</si>
  <si>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</si>
  <si>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</si>
  <si>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</si>
  <si>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</si>
  <si>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</si>
  <si>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</si>
  <si>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</si>
  <si>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</si>
  <si>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</si>
  <si>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</si>
  <si>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</si>
  <si>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</si>
  <si>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</si>
  <si>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</si>
  <si>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</si>
  <si>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</si>
  <si>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</si>
  <si>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</si>
  <si>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</si>
  <si>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</si>
  <si>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</si>
  <si>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</si>
  <si>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</si>
  <si>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</si>
  <si>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</si>
  <si>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</si>
  <si>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</si>
  <si>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</si>
  <si>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</si>
  <si>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</si>
  <si>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</si>
  <si>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</si>
  <si>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</si>
  <si>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</si>
  <si>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</si>
  <si>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</si>
  <si>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</si>
  <si>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</si>
  <si>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</si>
  <si>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</si>
  <si>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</si>
  <si>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</si>
  <si>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</si>
  <si>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</si>
  <si>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</si>
  <si>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</si>
  <si>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</si>
  <si>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</si>
  <si>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</si>
  <si>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</si>
  <si>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</si>
  <si>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</si>
  <si>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</si>
  <si>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</si>
  <si>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</si>
  <si>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</si>
  <si>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</si>
  <si>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</si>
  <si>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</si>
  <si>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</si>
  <si>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</si>
  <si>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</si>
  <si>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</si>
  <si>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</si>
  <si>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</si>
  <si>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</si>
  <si>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</si>
  <si>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</si>
  <si>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</si>
  <si>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</si>
  <si>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</si>
  <si>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</si>
  <si>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</si>
  <si>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</si>
  <si>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</si>
  <si>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</si>
  <si>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</si>
  <si>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</si>
  <si>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</si>
  <si>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</si>
  <si>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</si>
  <si>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</si>
  <si>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</si>
  <si>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</si>
  <si>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</si>
  <si>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</si>
  <si>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</si>
  <si>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</si>
  <si>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</si>
  <si>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</si>
  <si>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</si>
  <si>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</si>
  <si>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</si>
  <si>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</si>
  <si>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</si>
  <si>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</si>
  <si>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</si>
  <si>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</si>
  <si>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</si>
  <si>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</si>
  <si>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</si>
  <si>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</si>
  <si>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</si>
  <si>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</si>
  <si>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</si>
  <si>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</si>
  <si>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</si>
  <si>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</si>
  <si>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</si>
  <si>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</si>
  <si>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</si>
  <si>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</si>
  <si>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</si>
  <si>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</si>
  <si>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</si>
  <si>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</si>
  <si>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</si>
  <si>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</si>
  <si>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</si>
  <si>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</si>
  <si>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</si>
  <si>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</si>
  <si>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</si>
  <si>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</si>
  <si>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</si>
  <si>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</si>
  <si>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</si>
  <si>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</si>
  <si>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</si>
  <si>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</si>
  <si>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</si>
  <si>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</si>
  <si>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</si>
  <si>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</si>
  <si>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</si>
  <si>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</si>
  <si>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</si>
  <si>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</si>
  <si>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</si>
  <si>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</si>
  <si>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</si>
  <si>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</si>
  <si>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</si>
  <si>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</si>
  <si>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</si>
  <si>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</si>
  <si>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</si>
  <si>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</si>
  <si>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</si>
  <si>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</si>
  <si>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</si>
  <si>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</si>
  <si>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</si>
  <si>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</si>
  <si>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</si>
  <si>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</si>
  <si>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</si>
  <si>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</si>
  <si>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</si>
  <si>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</si>
  <si>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</si>
  <si>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</si>
  <si>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</si>
  <si>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</si>
  <si>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</si>
  <si>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</si>
  <si>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</si>
  <si>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</si>
  <si>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</si>
  <si>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</si>
  <si>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</si>
  <si>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</si>
  <si>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</si>
  <si>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</si>
  <si>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</si>
  <si>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</si>
  <si>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</si>
  <si>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</si>
  <si>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</si>
  <si>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</si>
  <si>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</si>
  <si>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</si>
  <si>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</si>
  <si>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</si>
  <si>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</si>
  <si>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</si>
  <si>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</si>
  <si>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</si>
  <si>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</si>
  <si>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</si>
  <si>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</si>
  <si>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</si>
  <si>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</si>
  <si>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</si>
  <si>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</si>
  <si>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</si>
  <si>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</si>
  <si>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</si>
  <si>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</si>
  <si>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</si>
  <si>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</si>
  <si>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</si>
  <si>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</si>
  <si>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</si>
  <si>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</si>
  <si>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</si>
  <si>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</si>
  <si>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</si>
  <si>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</si>
  <si>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</si>
  <si>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</si>
  <si>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</si>
  <si>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</si>
  <si>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</si>
  <si>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</si>
  <si>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</si>
  <si>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</si>
  <si>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</si>
  <si>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</si>
  <si>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</si>
  <si>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</si>
  <si>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</si>
  <si>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</si>
  <si>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</si>
  <si>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</si>
  <si>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</si>
  <si>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</si>
  <si>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</si>
  <si>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</si>
  <si>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</si>
  <si>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</si>
  <si>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</si>
  <si>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</si>
  <si>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</si>
  <si>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</si>
  <si>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</si>
  <si>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</si>
  <si>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</si>
  <si>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</si>
  <si>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</si>
  <si>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</si>
  <si>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</si>
  <si>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</si>
  <si>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</si>
  <si>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</si>
  <si>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</si>
  <si>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</si>
  <si>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</si>
  <si>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</si>
  <si>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</si>
  <si>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</si>
  <si>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</si>
  <si>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</si>
  <si>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</si>
  <si>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</si>
  <si>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</si>
  <si>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</si>
  <si>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</si>
  <si>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</si>
  <si>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</si>
  <si>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</si>
  <si>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</si>
  <si>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</si>
  <si>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</si>
  <si>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</si>
  <si>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</si>
  <si>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</si>
  <si>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</si>
  <si>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</si>
  <si>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</si>
  <si>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</si>
  <si>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</si>
  <si>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</si>
  <si>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</si>
  <si>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</si>
  <si>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</si>
  <si>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</si>
  <si>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</si>
  <si>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</si>
  <si>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</si>
  <si>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</si>
  <si>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</si>
  <si>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</si>
  <si>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</si>
  <si>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</si>
  <si>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</si>
  <si>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</si>
  <si>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</si>
  <si>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</si>
  <si>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</si>
  <si>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</si>
  <si>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</si>
  <si>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</si>
  <si>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</si>
  <si>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</si>
  <si>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</si>
  <si>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</si>
  <si>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</si>
  <si>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</si>
  <si>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</si>
  <si>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</si>
  <si>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</si>
  <si>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</si>
  <si>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</si>
  <si>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</si>
  <si>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</si>
  <si>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</si>
  <si>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</si>
  <si>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</si>
  <si>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</si>
  <si>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Grand Total</t>
  </si>
  <si>
    <t>Jan</t>
  </si>
  <si>
    <t>Feb</t>
  </si>
  <si>
    <t>Mar</t>
  </si>
  <si>
    <t>Apr</t>
  </si>
  <si>
    <t>May</t>
  </si>
  <si>
    <t>Jun</t>
  </si>
  <si>
    <t>Jul</t>
  </si>
  <si>
    <t>Aug</t>
  </si>
  <si>
    <t>Sep</t>
  </si>
  <si>
    <t>Oct</t>
  </si>
  <si>
    <t>Nov</t>
  </si>
  <si>
    <t>Dec</t>
  </si>
  <si>
    <t>Row Labels</t>
  </si>
  <si>
    <t>Sum of Sales</t>
  </si>
  <si>
    <t>Sum of Profit</t>
  </si>
  <si>
    <t xml:space="preserve">State </t>
  </si>
  <si>
    <t>2011</t>
  </si>
  <si>
    <t>2012</t>
  </si>
  <si>
    <t>2013</t>
  </si>
  <si>
    <t>2014</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</si>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</sst>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Green]\▲0.00%;[Red]\ \▼0.00%"/>
    <numFmt numFmtId="165" formatCode="\$0.00,&quot;K&quot;"/>
    <numFmt numFmtId="166" formatCode="&quot;₹&quot;\ #,##0.00"/>
    <numFmt numFmtId="167" formatCode="&quot;#&quot;\ \ 0"/>
  </numFmts>
  <fonts count="8" x14ac:knownFonts="1">
    <font>
      <sz val="11"/>
      <color theme="1"/>
      <name val="Calibri"/>
      <scheme val="minor"/>
    </font>
    <font>
      <sz val="11"/>
      <color theme="1"/>
      <name val="Calibri"/>
      <family val="2"/>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font>
    <font>
      <b/>
      <sz val="11"/>
      <color theme="1"/>
      <name val="Algerian"/>
      <family val="5"/>
    </font>
  </fonts>
  <fills count="2">
    <fill>
      <patternFill patternType="none"/>
    </fill>
    <fill>
      <patternFill patternType="gray125"/>
    </fill>
  </fills>
  <borders count="15">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right style="thin">
        <color rgb="FFABABAB"/>
      </right>
      <top style="thin">
        <color rgb="FFABABAB"/>
      </top>
      <bottom/>
      <diagonal/>
    </border>
    <border>
      <left/>
      <right style="thin">
        <color rgb="FFABABAB"/>
      </right>
      <top style="thin">
        <color indexed="65"/>
      </top>
      <bottom/>
      <diagonal/>
    </border>
    <border>
      <left/>
      <right style="thin">
        <color rgb="FFABABAB"/>
      </right>
      <top style="thin">
        <color rgb="FFABABAB"/>
      </top>
      <bottom style="thin">
        <color rgb="FFABABAB"/>
      </bottom>
      <diagonal/>
    </border>
    <border>
      <left style="thin">
        <color rgb="FFABABAB"/>
      </left>
      <right/>
      <top style="thin">
        <color indexed="65"/>
      </top>
      <bottom style="thin">
        <color rgb="FFABABAB"/>
      </bottom>
      <diagonal/>
    </border>
    <border>
      <left/>
      <right/>
      <top style="thin">
        <color rgb="FFABABAB"/>
      </top>
      <bottom/>
      <diagonal/>
    </border>
    <border>
      <left/>
      <right/>
      <top style="thin">
        <color indexed="65"/>
      </top>
      <bottom/>
      <diagonal/>
    </border>
    <border>
      <left/>
      <right/>
      <top style="thin">
        <color indexed="65"/>
      </top>
      <bottom style="thin">
        <color rgb="FFABABAB"/>
      </bottom>
      <diagonal/>
    </border>
    <border>
      <left/>
      <right style="thin">
        <color rgb="FFABABAB"/>
      </right>
      <top style="thin">
        <color indexed="65"/>
      </top>
      <bottom style="thin">
        <color rgb="FFABABAB"/>
      </bottom>
      <diagonal/>
    </border>
  </borders>
  <cellStyleXfs count="2">
    <xf numFmtId="0" fontId="0" fillId="0" borderId="0"/>
    <xf numFmtId="9" fontId="4" fillId="0" borderId="0" applyFont="0" applyFill="0" applyBorder="0" applyAlignment="0" applyProtection="0"/>
  </cellStyleXfs>
  <cellXfs count="44">
    <xf numFmtId="0" fontId="0" fillId="0" borderId="0" xfId="0"/>
    <xf numFmtId="0" fontId="3" fillId="0" borderId="0" xfId="0" applyFont="1"/>
    <xf numFmtId="0" fontId="4" fillId="0" borderId="0" xfId="0" applyFont="1"/>
    <xf numFmtId="14" fontId="5" fillId="0" borderId="0" xfId="0" applyNumberFormat="1" applyFont="1"/>
    <xf numFmtId="164" fontId="6" fillId="0" borderId="0" xfId="0" applyNumberFormat="1" applyFont="1"/>
    <xf numFmtId="0" fontId="0" fillId="0" borderId="1" xfId="0" applyBorder="1"/>
    <xf numFmtId="0" fontId="0" fillId="0" borderId="1" xfId="0" pivotButton="1" applyBorder="1"/>
    <xf numFmtId="0" fontId="0" fillId="0" borderId="5" xfId="0" applyBorder="1"/>
    <xf numFmtId="0" fontId="0" fillId="0" borderId="1" xfId="0" applyBorder="1" applyAlignment="1">
      <alignment horizontal="left"/>
    </xf>
    <xf numFmtId="0" fontId="0" fillId="0" borderId="2" xfId="0" applyBorder="1" applyAlignment="1">
      <alignment horizontal="left"/>
    </xf>
    <xf numFmtId="0" fontId="0" fillId="0" borderId="3" xfId="0" applyBorder="1" applyAlignment="1">
      <alignment horizontal="left"/>
    </xf>
    <xf numFmtId="0" fontId="0" fillId="0" borderId="7" xfId="0" applyBorder="1"/>
    <xf numFmtId="165" fontId="0" fillId="0" borderId="1" xfId="0" applyNumberFormat="1" applyBorder="1"/>
    <xf numFmtId="165" fontId="0" fillId="0" borderId="7" xfId="0" applyNumberFormat="1" applyBorder="1"/>
    <xf numFmtId="165" fontId="0" fillId="0" borderId="2" xfId="0" applyNumberFormat="1" applyBorder="1"/>
    <xf numFmtId="165" fontId="0" fillId="0" borderId="8" xfId="0" applyNumberFormat="1" applyBorder="1"/>
    <xf numFmtId="165" fontId="0" fillId="0" borderId="3" xfId="0" applyNumberFormat="1" applyBorder="1"/>
    <xf numFmtId="165" fontId="0" fillId="0" borderId="9" xfId="0" applyNumberFormat="1" applyBorder="1"/>
    <xf numFmtId="0" fontId="2" fillId="0" borderId="0" xfId="0" applyFont="1"/>
    <xf numFmtId="165" fontId="0" fillId="0" borderId="0" xfId="0" applyNumberFormat="1"/>
    <xf numFmtId="165" fontId="0" fillId="0" borderId="4" xfId="0" applyNumberFormat="1" applyBorder="1"/>
    <xf numFmtId="10" fontId="0" fillId="0" borderId="5" xfId="0" applyNumberFormat="1" applyBorder="1"/>
    <xf numFmtId="10" fontId="0" fillId="0" borderId="6" xfId="0" applyNumberFormat="1" applyBorder="1"/>
    <xf numFmtId="10" fontId="0" fillId="0" borderId="4" xfId="0" applyNumberFormat="1" applyBorder="1"/>
    <xf numFmtId="0" fontId="0" fillId="0" borderId="5" xfId="0" applyNumberFormat="1" applyBorder="1"/>
    <xf numFmtId="0" fontId="0" fillId="0" borderId="6" xfId="0" applyNumberFormat="1" applyBorder="1"/>
    <xf numFmtId="0" fontId="0" fillId="0" borderId="4" xfId="0" applyNumberFormat="1" applyBorder="1"/>
    <xf numFmtId="0" fontId="1" fillId="0" borderId="0" xfId="0" applyFont="1"/>
    <xf numFmtId="0" fontId="1" fillId="0" borderId="0" xfId="0" applyFont="1" applyFill="1" applyBorder="1"/>
    <xf numFmtId="166" fontId="0" fillId="0" borderId="0" xfId="0" applyNumberFormat="1"/>
    <xf numFmtId="167" fontId="0" fillId="0" borderId="0" xfId="0" applyNumberFormat="1"/>
    <xf numFmtId="10" fontId="0" fillId="0" borderId="0" xfId="1" applyNumberFormat="1" applyFont="1"/>
    <xf numFmtId="0" fontId="0" fillId="0" borderId="1" xfId="0" applyNumberFormat="1" applyBorder="1"/>
    <xf numFmtId="0" fontId="0" fillId="0" borderId="7" xfId="0" applyNumberFormat="1" applyBorder="1"/>
    <xf numFmtId="0" fontId="0" fillId="0" borderId="2" xfId="0" applyNumberFormat="1" applyBorder="1"/>
    <xf numFmtId="0" fontId="0" fillId="0" borderId="8" xfId="0" applyNumberFormat="1" applyBorder="1"/>
    <xf numFmtId="0" fontId="0" fillId="0" borderId="11" xfId="0" applyBorder="1"/>
    <xf numFmtId="0" fontId="0" fillId="0" borderId="11" xfId="0" applyNumberFormat="1" applyBorder="1"/>
    <xf numFmtId="0" fontId="0" fillId="0" borderId="12" xfId="0" applyNumberFormat="1" applyBorder="1"/>
    <xf numFmtId="0" fontId="0" fillId="0" borderId="10" xfId="0" applyBorder="1" applyAlignment="1">
      <alignment horizontal="left"/>
    </xf>
    <xf numFmtId="0" fontId="0" fillId="0" borderId="10" xfId="0" applyNumberFormat="1" applyBorder="1"/>
    <xf numFmtId="0" fontId="0" fillId="0" borderId="13" xfId="0" applyNumberFormat="1" applyBorder="1"/>
    <xf numFmtId="0" fontId="0" fillId="0" borderId="14" xfId="0" applyNumberFormat="1" applyBorder="1"/>
    <xf numFmtId="164" fontId="7" fillId="0" borderId="0" xfId="0" applyNumberFormat="1" applyFont="1" applyAlignment="1">
      <alignment horizontal="center"/>
    </xf>
  </cellXfs>
  <cellStyles count="2">
    <cellStyle name="Normal" xfId="0" builtinId="0"/>
    <cellStyle name="Percent" xfId="1" builtinId="5"/>
  </cellStyles>
  <dxfs count="4">
    <dxf>
      <numFmt numFmtId="165" formatCode="\$0.00,&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2">
    <tableStyle name="aaa" pivot="0" table="0" count="0" xr9:uid="{43C1B35D-886A-4542-8E63-2DF888EBF2AA}"/>
    <tableStyle name="Data-style" pivot="0" count="3" xr9:uid="{00000000-0011-0000-FFFF-FFFF00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x14:slicerStyle name="aaa"/>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07/relationships/slicerCache" Target="slicerCaches/slicerCache7.xml"/><Relationship Id="rId26" Type="http://customschemas.google.com/relationships/workbookmetadata" Target="metadata"/><Relationship Id="rId3" Type="http://schemas.openxmlformats.org/officeDocument/2006/relationships/worksheet" Target="worksheets/sheet3.xml"/><Relationship Id="rId21" Type="http://schemas.microsoft.com/office/2007/relationships/slicerCache" Target="slicerCaches/slicerCache10.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5" Type="http://schemas.microsoft.com/office/2007/relationships/slicerCache" Target="slicerCaches/slicerCache14.xml"/><Relationship Id="rId2" Type="http://schemas.openxmlformats.org/officeDocument/2006/relationships/worksheet" Target="worksheets/sheet2.xml"/><Relationship Id="rId16" Type="http://schemas.microsoft.com/office/2007/relationships/slicerCache" Target="slicerCaches/slicerCache5.xml"/><Relationship Id="rId20" Type="http://schemas.microsoft.com/office/2007/relationships/slicerCache" Target="slicerCaches/slicerCache9.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microsoft.com/office/2007/relationships/slicerCache" Target="slicerCaches/slicerCache13.xml"/><Relationship Id="rId32"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4.xml"/><Relationship Id="rId23" Type="http://schemas.microsoft.com/office/2007/relationships/slicerCache" Target="slicerCaches/slicerCache12.xml"/><Relationship Id="rId28" Type="http://schemas.openxmlformats.org/officeDocument/2006/relationships/connections" Target="connections.xml"/><Relationship Id="rId10" Type="http://schemas.openxmlformats.org/officeDocument/2006/relationships/pivotCacheDefinition" Target="pivotCache/pivotCacheDefinition1.xml"/><Relationship Id="rId19" Type="http://schemas.microsoft.com/office/2007/relationships/slicerCache" Target="slicerCaches/slicerCache8.xml"/><Relationship Id="rId31"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microsoft.com/office/2007/relationships/slicerCache" Target="slicerCaches/slicerCache11.xml"/><Relationship Id="rId27" Type="http://schemas.openxmlformats.org/officeDocument/2006/relationships/theme" Target="theme/theme1.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 !PivotTable3</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44450" cap="rnd">
            <a:solidFill>
              <a:schemeClr val="bg2"/>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599499120714827E-2"/>
          <c:y val="0.17412055284496381"/>
          <c:w val="0.88210075026795287"/>
          <c:h val="0.66049382716049387"/>
        </c:manualLayout>
      </c:layout>
      <c:lineChart>
        <c:grouping val="standard"/>
        <c:varyColors val="0"/>
        <c:ser>
          <c:idx val="0"/>
          <c:order val="0"/>
          <c:tx>
            <c:strRef>
              <c:f>'kpi '!$B$3</c:f>
              <c:strCache>
                <c:ptCount val="1"/>
                <c:pt idx="0">
                  <c:v>Total</c:v>
                </c:pt>
              </c:strCache>
            </c:strRef>
          </c:tx>
          <c:spPr>
            <a:ln w="44450" cap="rnd">
              <a:solidFill>
                <a:schemeClr val="bg2"/>
              </a:solidFill>
              <a:round/>
            </a:ln>
            <a:effectLst/>
          </c:spPr>
          <c:marker>
            <c:symbol val="none"/>
          </c:marker>
          <c:cat>
            <c:strRef>
              <c:f>'kpi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D7FF-4DD3-8DA1-D836B521F7AC}"/>
            </c:ext>
          </c:extLst>
        </c:ser>
        <c:dLbls>
          <c:showLegendKey val="0"/>
          <c:showVal val="0"/>
          <c:showCatName val="0"/>
          <c:showSerName val="0"/>
          <c:showPercent val="0"/>
          <c:showBubbleSize val="0"/>
        </c:dLbls>
        <c:smooth val="0"/>
        <c:axId val="1879855584"/>
        <c:axId val="1879857984"/>
      </c:lineChart>
      <c:catAx>
        <c:axId val="1879855584"/>
        <c:scaling>
          <c:orientation val="minMax"/>
        </c:scaling>
        <c:delete val="1"/>
        <c:axPos val="b"/>
        <c:numFmt formatCode="General" sourceLinked="1"/>
        <c:majorTickMark val="none"/>
        <c:minorTickMark val="none"/>
        <c:tickLblPos val="nextTo"/>
        <c:crossAx val="1879857984"/>
        <c:crosses val="autoZero"/>
        <c:auto val="1"/>
        <c:lblAlgn val="ctr"/>
        <c:lblOffset val="100"/>
        <c:noMultiLvlLbl val="0"/>
      </c:catAx>
      <c:valAx>
        <c:axId val="1879857984"/>
        <c:scaling>
          <c:orientation val="minMax"/>
        </c:scaling>
        <c:delete val="1"/>
        <c:axPos val="l"/>
        <c:numFmt formatCode="General" sourceLinked="1"/>
        <c:majorTickMark val="none"/>
        <c:minorTickMark val="none"/>
        <c:tickLblPos val="nextTo"/>
        <c:crossAx val="187985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0"/>
      </a:schemeClr>
    </a:solidFill>
    <a:ln w="9525" cap="flat" cmpd="sng" algn="ctr">
      <a:noFill/>
      <a:round/>
    </a:ln>
    <a:effectLst/>
  </c:spPr>
  <c:txPr>
    <a:bodyPr/>
    <a:lstStyle/>
    <a:p>
      <a:pPr>
        <a:defRPr>
          <a:solidFill>
            <a:schemeClr val="bg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 !PivotTable4</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4445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074197120708749E-4"/>
          <c:y val="0.14865954255718036"/>
          <c:w val="0.93888888888888888"/>
          <c:h val="0.77736111111111106"/>
        </c:manualLayout>
      </c:layout>
      <c:lineChart>
        <c:grouping val="standard"/>
        <c:varyColors val="0"/>
        <c:ser>
          <c:idx val="0"/>
          <c:order val="0"/>
          <c:tx>
            <c:strRef>
              <c:f>'kpi '!$E$3</c:f>
              <c:strCache>
                <c:ptCount val="1"/>
                <c:pt idx="0">
                  <c:v>Total</c:v>
                </c:pt>
              </c:strCache>
            </c:strRef>
          </c:tx>
          <c:spPr>
            <a:ln w="44450" cap="rnd">
              <a:solidFill>
                <a:schemeClr val="bg1"/>
              </a:solidFill>
              <a:round/>
            </a:ln>
            <a:effectLst/>
          </c:spPr>
          <c:marker>
            <c:symbol val="none"/>
          </c:marker>
          <c:cat>
            <c:strRef>
              <c:f>'kpi '!$D$4:$D$16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FA37-420D-8E32-EE158B979FE5}"/>
            </c:ext>
          </c:extLst>
        </c:ser>
        <c:dLbls>
          <c:showLegendKey val="0"/>
          <c:showVal val="0"/>
          <c:showCatName val="0"/>
          <c:showSerName val="0"/>
          <c:showPercent val="0"/>
          <c:showBubbleSize val="0"/>
        </c:dLbls>
        <c:smooth val="0"/>
        <c:axId val="2108279840"/>
        <c:axId val="2108266400"/>
      </c:lineChart>
      <c:catAx>
        <c:axId val="2108279840"/>
        <c:scaling>
          <c:orientation val="minMax"/>
        </c:scaling>
        <c:delete val="1"/>
        <c:axPos val="b"/>
        <c:numFmt formatCode="General" sourceLinked="1"/>
        <c:majorTickMark val="none"/>
        <c:minorTickMark val="none"/>
        <c:tickLblPos val="nextTo"/>
        <c:crossAx val="2108266400"/>
        <c:crosses val="autoZero"/>
        <c:auto val="1"/>
        <c:lblAlgn val="ctr"/>
        <c:lblOffset val="100"/>
        <c:noMultiLvlLbl val="0"/>
      </c:catAx>
      <c:valAx>
        <c:axId val="2108266400"/>
        <c:scaling>
          <c:orientation val="minMax"/>
        </c:scaling>
        <c:delete val="1"/>
        <c:axPos val="l"/>
        <c:numFmt formatCode="General" sourceLinked="1"/>
        <c:majorTickMark val="none"/>
        <c:minorTickMark val="none"/>
        <c:tickLblPos val="nextTo"/>
        <c:crossAx val="210827984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 !PivotTable5</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41275" cap="rnd">
            <a:solidFill>
              <a:schemeClr val="bg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'!$H$3</c:f>
              <c:strCache>
                <c:ptCount val="1"/>
                <c:pt idx="0">
                  <c:v>Total</c:v>
                </c:pt>
              </c:strCache>
            </c:strRef>
          </c:tx>
          <c:spPr>
            <a:ln w="41275" cap="rnd">
              <a:solidFill>
                <a:schemeClr val="bg2"/>
              </a:solidFill>
              <a:round/>
            </a:ln>
            <a:effectLst/>
          </c:spPr>
          <c:marker>
            <c:symbol val="none"/>
          </c:marker>
          <c:cat>
            <c:strRef>
              <c:f>'kpi '!$G$4:$G$16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8B5B-4A20-996C-4DEFF06D8679}"/>
            </c:ext>
          </c:extLst>
        </c:ser>
        <c:dLbls>
          <c:showLegendKey val="0"/>
          <c:showVal val="0"/>
          <c:showCatName val="0"/>
          <c:showSerName val="0"/>
          <c:showPercent val="0"/>
          <c:showBubbleSize val="0"/>
        </c:dLbls>
        <c:smooth val="0"/>
        <c:axId val="2108278880"/>
        <c:axId val="2108280320"/>
      </c:lineChart>
      <c:catAx>
        <c:axId val="2108278880"/>
        <c:scaling>
          <c:orientation val="minMax"/>
        </c:scaling>
        <c:delete val="1"/>
        <c:axPos val="b"/>
        <c:numFmt formatCode="General" sourceLinked="1"/>
        <c:majorTickMark val="none"/>
        <c:minorTickMark val="none"/>
        <c:tickLblPos val="nextTo"/>
        <c:crossAx val="2108280320"/>
        <c:crosses val="autoZero"/>
        <c:auto val="1"/>
        <c:lblAlgn val="ctr"/>
        <c:lblOffset val="100"/>
        <c:noMultiLvlLbl val="0"/>
      </c:catAx>
      <c:valAx>
        <c:axId val="2108280320"/>
        <c:scaling>
          <c:orientation val="minMax"/>
        </c:scaling>
        <c:delete val="1"/>
        <c:axPos val="l"/>
        <c:numFmt formatCode="General" sourceLinked="1"/>
        <c:majorTickMark val="none"/>
        <c:minorTickMark val="none"/>
        <c:tickLblPos val="nextTo"/>
        <c:crossAx val="2108278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 !PivotTable6</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4445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224021592442652E-2"/>
          <c:y val="0.30612244897959184"/>
          <c:w val="0.85155195681511475"/>
          <c:h val="0.62585034013605445"/>
        </c:manualLayout>
      </c:layout>
      <c:lineChart>
        <c:grouping val="standard"/>
        <c:varyColors val="0"/>
        <c:ser>
          <c:idx val="0"/>
          <c:order val="0"/>
          <c:tx>
            <c:strRef>
              <c:f>'kpi '!$K$3</c:f>
              <c:strCache>
                <c:ptCount val="1"/>
                <c:pt idx="0">
                  <c:v>Total</c:v>
                </c:pt>
              </c:strCache>
            </c:strRef>
          </c:tx>
          <c:spPr>
            <a:ln w="44450" cap="rnd">
              <a:solidFill>
                <a:schemeClr val="bg1"/>
              </a:solidFill>
              <a:round/>
            </a:ln>
            <a:effectLst/>
          </c:spPr>
          <c:marker>
            <c:symbol val="none"/>
          </c:marker>
          <c:cat>
            <c:strRef>
              <c:f>'kpi '!$J$4:$J$16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FD02-4A81-8A40-C903CBACC2C6}"/>
            </c:ext>
          </c:extLst>
        </c:ser>
        <c:dLbls>
          <c:showLegendKey val="0"/>
          <c:showVal val="0"/>
          <c:showCatName val="0"/>
          <c:showSerName val="0"/>
          <c:showPercent val="0"/>
          <c:showBubbleSize val="0"/>
        </c:dLbls>
        <c:smooth val="0"/>
        <c:axId val="2108287040"/>
        <c:axId val="2108288960"/>
      </c:lineChart>
      <c:catAx>
        <c:axId val="2108287040"/>
        <c:scaling>
          <c:orientation val="minMax"/>
        </c:scaling>
        <c:delete val="1"/>
        <c:axPos val="b"/>
        <c:numFmt formatCode="General" sourceLinked="1"/>
        <c:majorTickMark val="none"/>
        <c:minorTickMark val="none"/>
        <c:tickLblPos val="nextTo"/>
        <c:crossAx val="2108288960"/>
        <c:crosses val="autoZero"/>
        <c:auto val="1"/>
        <c:lblAlgn val="ctr"/>
        <c:lblOffset val="100"/>
        <c:noMultiLvlLbl val="0"/>
      </c:catAx>
      <c:valAx>
        <c:axId val="2108288960"/>
        <c:scaling>
          <c:orientation val="minMax"/>
        </c:scaling>
        <c:delete val="1"/>
        <c:axPos val="l"/>
        <c:numFmt formatCode="General" sourceLinked="1"/>
        <c:majorTickMark val="none"/>
        <c:minorTickMark val="none"/>
        <c:tickLblPos val="nextTo"/>
        <c:crossAx val="210828704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 !PivotTable7</c:name>
    <c:fmtId val="1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4762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167212151501302E-2"/>
          <c:y val="0.20151510343233037"/>
          <c:w val="0.85034013605442171"/>
          <c:h val="0.54166666666666663"/>
        </c:manualLayout>
      </c:layout>
      <c:lineChart>
        <c:grouping val="standard"/>
        <c:varyColors val="0"/>
        <c:ser>
          <c:idx val="0"/>
          <c:order val="0"/>
          <c:tx>
            <c:strRef>
              <c:f>'kpi '!$N$3</c:f>
              <c:strCache>
                <c:ptCount val="1"/>
                <c:pt idx="0">
                  <c:v>Total</c:v>
                </c:pt>
              </c:strCache>
            </c:strRef>
          </c:tx>
          <c:spPr>
            <a:ln w="47625" cap="rnd">
              <a:solidFill>
                <a:schemeClr val="bg1"/>
              </a:solidFill>
              <a:round/>
            </a:ln>
            <a:effectLst/>
          </c:spPr>
          <c:marker>
            <c:symbol val="none"/>
          </c:marker>
          <c:cat>
            <c:strRef>
              <c:f>'kpi '!$M$4:$M$16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92C1-4875-844F-B5F4821B3D03}"/>
            </c:ext>
          </c:extLst>
        </c:ser>
        <c:dLbls>
          <c:showLegendKey val="0"/>
          <c:showVal val="0"/>
          <c:showCatName val="0"/>
          <c:showSerName val="0"/>
          <c:showPercent val="0"/>
          <c:showBubbleSize val="0"/>
        </c:dLbls>
        <c:smooth val="0"/>
        <c:axId val="2108250080"/>
        <c:axId val="2108249600"/>
      </c:lineChart>
      <c:catAx>
        <c:axId val="2108250080"/>
        <c:scaling>
          <c:orientation val="minMax"/>
        </c:scaling>
        <c:delete val="1"/>
        <c:axPos val="b"/>
        <c:numFmt formatCode="General" sourceLinked="1"/>
        <c:majorTickMark val="none"/>
        <c:minorTickMark val="none"/>
        <c:tickLblPos val="nextTo"/>
        <c:crossAx val="2108249600"/>
        <c:crosses val="autoZero"/>
        <c:auto val="1"/>
        <c:lblAlgn val="ctr"/>
        <c:lblOffset val="100"/>
        <c:noMultiLvlLbl val="0"/>
      </c:catAx>
      <c:valAx>
        <c:axId val="2108249600"/>
        <c:scaling>
          <c:orientation val="minMax"/>
        </c:scaling>
        <c:delete val="1"/>
        <c:axPos val="l"/>
        <c:numFmt formatCode="General" sourceLinked="1"/>
        <c:majorTickMark val="none"/>
        <c:minorTickMark val="none"/>
        <c:tickLblPos val="nextTo"/>
        <c:crossAx val="210825008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 Sales Analysis.xlsx]combo chart!PivotTable1</c:name>
    <c:fmtId val="8"/>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'combo chart'!$C$3</c:f>
              <c:strCache>
                <c:ptCount val="1"/>
                <c:pt idx="0">
                  <c:v>Sum of Profit</c:v>
                </c:pt>
              </c:strCache>
            </c:strRef>
          </c:tx>
          <c:spPr>
            <a:solidFill>
              <a:srgbClr val="00B0F0"/>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B15C-422D-9D86-79119A4DE6BC}"/>
            </c:ext>
          </c:extLst>
        </c:ser>
        <c:dLbls>
          <c:showLegendKey val="0"/>
          <c:showVal val="0"/>
          <c:showCatName val="0"/>
          <c:showSerName val="0"/>
          <c:showPercent val="0"/>
          <c:showBubbleSize val="0"/>
        </c:dLbls>
        <c:axId val="2108256800"/>
        <c:axId val="2108240000"/>
      </c:areaChart>
      <c:barChart>
        <c:barDir val="col"/>
        <c:grouping val="clustered"/>
        <c:varyColors val="0"/>
        <c:ser>
          <c:idx val="0"/>
          <c:order val="0"/>
          <c:tx>
            <c:strRef>
              <c:f>'combo chart'!$B$3</c:f>
              <c:strCache>
                <c:ptCount val="1"/>
                <c:pt idx="0">
                  <c:v>Sum of Sales</c:v>
                </c:pt>
              </c:strCache>
            </c:strRef>
          </c:tx>
          <c:spPr>
            <a:solidFill>
              <a:schemeClr val="bg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B15C-422D-9D86-79119A4DE6BC}"/>
            </c:ext>
          </c:extLst>
        </c:ser>
        <c:dLbls>
          <c:showLegendKey val="0"/>
          <c:showVal val="0"/>
          <c:showCatName val="0"/>
          <c:showSerName val="0"/>
          <c:showPercent val="0"/>
          <c:showBubbleSize val="0"/>
        </c:dLbls>
        <c:gapWidth val="56"/>
        <c:overlap val="-31"/>
        <c:axId val="43683247"/>
        <c:axId val="43684207"/>
      </c:barChart>
      <c:catAx>
        <c:axId val="43683247"/>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43684207"/>
        <c:crosses val="autoZero"/>
        <c:auto val="1"/>
        <c:lblAlgn val="ctr"/>
        <c:lblOffset val="100"/>
        <c:noMultiLvlLbl val="0"/>
      </c:catAx>
      <c:valAx>
        <c:axId val="43684207"/>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bg1"/>
                    </a:solidFill>
                    <a:latin typeface="+mn-lt"/>
                    <a:ea typeface="+mn-ea"/>
                    <a:cs typeface="+mn-cs"/>
                  </a:defRPr>
                </a:pPr>
                <a:r>
                  <a:rPr lang="en-IN" sz="1200" b="1">
                    <a:solidFill>
                      <a:schemeClr val="bg1"/>
                    </a:solidFill>
                  </a:rPr>
                  <a:t>Sales</a:t>
                </a:r>
              </a:p>
            </c:rich>
          </c:tx>
          <c:layout>
            <c:manualLayout>
              <c:xMode val="edge"/>
              <c:yMode val="edge"/>
              <c:x val="2.2518213599972622E-3"/>
              <c:y val="0.31371387697212444"/>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title>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43683247"/>
        <c:crosses val="autoZero"/>
        <c:crossBetween val="between"/>
      </c:valAx>
      <c:valAx>
        <c:axId val="2108240000"/>
        <c:scaling>
          <c:orientation val="minMax"/>
        </c:scaling>
        <c:delete val="0"/>
        <c:axPos val="r"/>
        <c:title>
          <c:tx>
            <c:rich>
              <a:bodyPr rot="-5400000" spcFirstLastPara="1" vertOverflow="ellipsis" vert="horz" wrap="square" anchor="ctr" anchorCtr="1"/>
              <a:lstStyle/>
              <a:p>
                <a:pPr>
                  <a:defRPr sz="1200" b="1" i="0" u="none" strike="noStrike" kern="1200" baseline="0">
                    <a:solidFill>
                      <a:schemeClr val="bg1"/>
                    </a:solidFill>
                    <a:latin typeface="+mn-lt"/>
                    <a:ea typeface="+mn-ea"/>
                    <a:cs typeface="+mn-cs"/>
                  </a:defRPr>
                </a:pPr>
                <a:r>
                  <a:rPr lang="en-IN" sz="1200" b="1">
                    <a:solidFill>
                      <a:schemeClr val="bg1"/>
                    </a:solidFill>
                  </a:rPr>
                  <a:t>Profit</a:t>
                </a:r>
              </a:p>
            </c:rich>
          </c:tx>
          <c:layout>
            <c:manualLayout>
              <c:xMode val="edge"/>
              <c:yMode val="edge"/>
              <c:x val="0.96025535299604836"/>
              <c:y val="0.26725109096245475"/>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title>
        <c:numFmt formatCode="\$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2108256800"/>
        <c:crosses val="max"/>
        <c:crossBetween val="between"/>
      </c:valAx>
      <c:catAx>
        <c:axId val="2108256800"/>
        <c:scaling>
          <c:orientation val="minMax"/>
        </c:scaling>
        <c:delete val="1"/>
        <c:axPos val="b"/>
        <c:numFmt formatCode="General" sourceLinked="1"/>
        <c:majorTickMark val="out"/>
        <c:minorTickMark val="none"/>
        <c:tickLblPos val="nextTo"/>
        <c:crossAx val="2108240000"/>
        <c:auto val="1"/>
        <c:lblAlgn val="ctr"/>
        <c:lblOffset val="100"/>
        <c:noMultiLvlLbl val="0"/>
      </c:catAx>
      <c:spPr>
        <a:noFill/>
        <a:ln w="25400">
          <a:noFill/>
        </a:ln>
        <a:effectLst/>
      </c:spPr>
    </c:plotArea>
    <c:legend>
      <c:legendPos val="t"/>
      <c:overlay val="0"/>
      <c:spPr>
        <a:noFill/>
        <a:ln>
          <a:noFill/>
        </a:ln>
        <a:effectLst/>
      </c:spPr>
      <c:txPr>
        <a:bodyPr rot="0" spcFirstLastPara="1" vertOverflow="ellipsis" vert="horz" wrap="square" anchor="ctr" anchorCtr="1"/>
        <a:lstStyle/>
        <a:p>
          <a:pPr>
            <a:defRPr sz="1050" b="1"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gradFill>
            <a:gsLst>
              <a:gs pos="0">
                <a:srgbClr val="00B050"/>
              </a:gs>
              <a:gs pos="100000">
                <a:schemeClr val="accent1">
                  <a:lumMod val="30000"/>
                  <a:lumOff val="70000"/>
                </a:schemeClr>
              </a:gs>
            </a:gsLst>
            <a:lin ang="5400000" scaled="1"/>
          </a:gradFill>
          <a:ln w="19050">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w="19050">
            <a:noFill/>
          </a:ln>
          <a:effectLst/>
        </c:spPr>
      </c:pivotFmt>
      <c:pivotFmt>
        <c:idx val="7"/>
        <c:spPr>
          <a:solidFill>
            <a:schemeClr val="accent6">
              <a:lumMod val="40000"/>
              <a:lumOff val="60000"/>
            </a:schemeClr>
          </a:solidFill>
          <a:ln w="19050">
            <a:noFill/>
          </a:ln>
          <a:effectLst/>
        </c:spPr>
      </c:pivotFmt>
      <c:pivotFmt>
        <c:idx val="8"/>
        <c:spPr>
          <a:solidFill>
            <a:schemeClr val="accent6">
              <a:lumMod val="75000"/>
            </a:schemeClr>
          </a:solidFill>
          <a:ln w="19050">
            <a:noFill/>
          </a:ln>
          <a:effectLst/>
        </c:spPr>
      </c:pivotFmt>
    </c:pivotFmts>
    <c:plotArea>
      <c:layout>
        <c:manualLayout>
          <c:layoutTarget val="inner"/>
          <c:xMode val="edge"/>
          <c:yMode val="edge"/>
          <c:x val="0.31687880823907932"/>
          <c:y val="0.17423126440084208"/>
          <c:w val="0.421916285300873"/>
          <c:h val="0.79769918056791123"/>
        </c:manualLayout>
      </c:layout>
      <c:doughnutChart>
        <c:varyColors val="1"/>
        <c:ser>
          <c:idx val="0"/>
          <c:order val="0"/>
          <c:tx>
            <c:strRef>
              <c:f>'pie chart'!$B$3</c:f>
              <c:strCache>
                <c:ptCount val="1"/>
                <c:pt idx="0">
                  <c:v>Total</c:v>
                </c:pt>
              </c:strCache>
            </c:strRef>
          </c:tx>
          <c:spPr>
            <a:gradFill>
              <a:gsLst>
                <a:gs pos="0">
                  <a:srgbClr val="00B050"/>
                </a:gs>
                <a:gs pos="100000">
                  <a:schemeClr val="accent1">
                    <a:lumMod val="30000"/>
                    <a:lumOff val="70000"/>
                  </a:schemeClr>
                </a:gs>
              </a:gsLst>
              <a:lin ang="5400000" scaled="1"/>
            </a:gradFill>
            <a:ln>
              <a:noFill/>
            </a:ln>
          </c:spPr>
          <c:explosion val="3"/>
          <c:dPt>
            <c:idx val="0"/>
            <c:bubble3D val="0"/>
            <c:spPr>
              <a:solidFill>
                <a:srgbClr val="92D050"/>
              </a:solidFill>
              <a:ln w="19050">
                <a:noFill/>
              </a:ln>
              <a:effectLst/>
            </c:spPr>
            <c:extLst>
              <c:ext xmlns:c16="http://schemas.microsoft.com/office/drawing/2014/chart" uri="{C3380CC4-5D6E-409C-BE32-E72D297353CC}">
                <c16:uniqueId val="{00000001-2DD5-4B14-A1B1-8646E91D3881}"/>
              </c:ext>
            </c:extLst>
          </c:dPt>
          <c:dPt>
            <c:idx val="1"/>
            <c:bubble3D val="0"/>
            <c:spPr>
              <a:solidFill>
                <a:schemeClr val="accent6">
                  <a:lumMod val="40000"/>
                  <a:lumOff val="60000"/>
                </a:schemeClr>
              </a:solidFill>
              <a:ln w="19050">
                <a:noFill/>
              </a:ln>
              <a:effectLst/>
            </c:spPr>
            <c:extLst>
              <c:ext xmlns:c16="http://schemas.microsoft.com/office/drawing/2014/chart" uri="{C3380CC4-5D6E-409C-BE32-E72D297353CC}">
                <c16:uniqueId val="{00000003-2DD5-4B14-A1B1-8646E91D3881}"/>
              </c:ext>
            </c:extLst>
          </c:dPt>
          <c:dPt>
            <c:idx val="2"/>
            <c:bubble3D val="0"/>
            <c:spPr>
              <a:solidFill>
                <a:schemeClr val="accent6">
                  <a:lumMod val="75000"/>
                </a:schemeClr>
              </a:solidFill>
              <a:ln w="19050">
                <a:noFill/>
              </a:ln>
              <a:effectLst/>
            </c:spPr>
            <c:extLst>
              <c:ext xmlns:c16="http://schemas.microsoft.com/office/drawing/2014/chart" uri="{C3380CC4-5D6E-409C-BE32-E72D297353CC}">
                <c16:uniqueId val="{00000005-2DD5-4B14-A1B1-8646E91D3881}"/>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j-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2DD5-4B14-A1B1-8646E91D3881}"/>
            </c:ext>
          </c:extLst>
        </c:ser>
        <c:dLbls>
          <c:showLegendKey val="0"/>
          <c:showVal val="1"/>
          <c:showCatName val="0"/>
          <c:showSerName val="0"/>
          <c:showPercent val="0"/>
          <c:showBubbleSize val="0"/>
          <c:showLeaderLines val="1"/>
        </c:dLbls>
        <c:firstSliceAng val="70"/>
        <c:holeSize val="57"/>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Analysis.xlsx]bar!PivotTable2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bar!$B$3</c:f>
              <c:strCache>
                <c:ptCount val="1"/>
                <c:pt idx="0">
                  <c:v>Total</c:v>
                </c:pt>
              </c:strCache>
            </c:strRef>
          </c:tx>
          <c:spPr>
            <a:solidFill>
              <a:schemeClr val="accent1"/>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bar!$A$4:$A$9</c:f>
              <c:strCache>
                <c:ptCount val="5"/>
                <c:pt idx="0">
                  <c:v>Binders</c:v>
                </c:pt>
                <c:pt idx="1">
                  <c:v>Tables</c:v>
                </c:pt>
                <c:pt idx="2">
                  <c:v>Storage</c:v>
                </c:pt>
                <c:pt idx="3">
                  <c:v>Chairs</c:v>
                </c:pt>
                <c:pt idx="4">
                  <c:v>Phones</c:v>
                </c:pt>
              </c:strCache>
            </c:strRef>
          </c:cat>
          <c:val>
            <c:numRef>
              <c:f>bar!$B$4:$B$9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F7D3-4F19-B369-0D3CDFCC516B}"/>
            </c:ext>
          </c:extLst>
        </c:ser>
        <c:dLbls>
          <c:dLblPos val="outEnd"/>
          <c:showLegendKey val="0"/>
          <c:showVal val="1"/>
          <c:showCatName val="0"/>
          <c:showSerName val="0"/>
          <c:showPercent val="0"/>
          <c:showBubbleSize val="0"/>
        </c:dLbls>
        <c:gapWidth val="182"/>
        <c:axId val="1879851744"/>
        <c:axId val="1879852224"/>
      </c:barChart>
      <c:catAx>
        <c:axId val="1879851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79852224"/>
        <c:crosses val="autoZero"/>
        <c:auto val="1"/>
        <c:lblAlgn val="ctr"/>
        <c:lblOffset val="100"/>
        <c:noMultiLvlLbl val="0"/>
      </c:catAx>
      <c:valAx>
        <c:axId val="1879852224"/>
        <c:scaling>
          <c:orientation val="minMax"/>
        </c:scaling>
        <c:delete val="1"/>
        <c:axPos val="b"/>
        <c:numFmt formatCode="General" sourceLinked="1"/>
        <c:majorTickMark val="none"/>
        <c:minorTickMark val="none"/>
        <c:tickLblPos val="nextTo"/>
        <c:crossAx val="1879851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8576-4091-8840-D282C1BB053B}"/>
            </c:ext>
          </c:extLst>
        </c:ser>
        <c:dLbls>
          <c:showLegendKey val="0"/>
          <c:showVal val="0"/>
          <c:showCatName val="0"/>
          <c:showSerName val="0"/>
          <c:showPercent val="0"/>
          <c:showBubbleSize val="0"/>
        </c:dLbls>
        <c:axId val="43690447"/>
        <c:axId val="43687087"/>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8576-4091-8840-D282C1BB053B}"/>
            </c:ext>
          </c:extLst>
        </c:ser>
        <c:dLbls>
          <c:showLegendKey val="0"/>
          <c:showVal val="0"/>
          <c:showCatName val="0"/>
          <c:showSerName val="0"/>
          <c:showPercent val="0"/>
          <c:showBubbleSize val="0"/>
        </c:dLbls>
        <c:gapWidth val="219"/>
        <c:overlap val="-27"/>
        <c:axId val="43683247"/>
        <c:axId val="43684207"/>
      </c:barChart>
      <c:catAx>
        <c:axId val="43683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84207"/>
        <c:crosses val="autoZero"/>
        <c:auto val="1"/>
        <c:lblAlgn val="ctr"/>
        <c:lblOffset val="100"/>
        <c:noMultiLvlLbl val="0"/>
      </c:catAx>
      <c:valAx>
        <c:axId val="43684207"/>
        <c:scaling>
          <c:orientation val="minMax"/>
        </c:scaling>
        <c:delete val="0"/>
        <c:axPos val="l"/>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83247"/>
        <c:crosses val="autoZero"/>
        <c:crossBetween val="between"/>
      </c:valAx>
      <c:valAx>
        <c:axId val="43687087"/>
        <c:scaling>
          <c:orientation val="minMax"/>
        </c:scaling>
        <c:delete val="0"/>
        <c:axPos val="r"/>
        <c:numFmt formatCode="\$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90447"/>
        <c:crosses val="max"/>
        <c:crossBetween val="between"/>
      </c:valAx>
      <c:catAx>
        <c:axId val="43690447"/>
        <c:scaling>
          <c:orientation val="minMax"/>
        </c:scaling>
        <c:delete val="1"/>
        <c:axPos val="b"/>
        <c:numFmt formatCode="General" sourceLinked="1"/>
        <c:majorTickMark val="out"/>
        <c:minorTickMark val="none"/>
        <c:tickLblPos val="nextTo"/>
        <c:crossAx val="4368708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02D4-4858-8221-2C3A942CEE27}"/>
            </c:ext>
          </c:extLst>
        </c:ser>
        <c:dLbls>
          <c:showLegendKey val="0"/>
          <c:showVal val="1"/>
          <c:showCatName val="0"/>
          <c:showSerName val="0"/>
          <c:showPercent val="0"/>
          <c:showBubbleSize val="0"/>
          <c:showLeaderLines val="1"/>
        </c:dLbls>
        <c:firstSliceAng val="70"/>
        <c:holeSize val="61"/>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Analysis.xlsx]bar!PivotTable2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bar!$B$3</c:f>
              <c:strCache>
                <c:ptCount val="1"/>
                <c:pt idx="0">
                  <c:v>Total</c:v>
                </c:pt>
              </c:strCache>
            </c:strRef>
          </c:tx>
          <c:spPr>
            <a:solidFill>
              <a:schemeClr val="accent1"/>
            </a:solidFill>
            <a:ln>
              <a:noFill/>
            </a:ln>
            <a:effectLst/>
          </c:spPr>
          <c:invertIfNegative val="0"/>
          <c:cat>
            <c:strRef>
              <c:f>bar!$A$4:$A$9</c:f>
              <c:strCache>
                <c:ptCount val="5"/>
                <c:pt idx="0">
                  <c:v>Binders</c:v>
                </c:pt>
                <c:pt idx="1">
                  <c:v>Tables</c:v>
                </c:pt>
                <c:pt idx="2">
                  <c:v>Storage</c:v>
                </c:pt>
                <c:pt idx="3">
                  <c:v>Chairs</c:v>
                </c:pt>
                <c:pt idx="4">
                  <c:v>Phones</c:v>
                </c:pt>
              </c:strCache>
            </c:strRef>
          </c:cat>
          <c:val>
            <c:numRef>
              <c:f>bar!$B$4:$B$9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D59B-4C7D-A329-09A1ABC59246}"/>
            </c:ext>
          </c:extLst>
        </c:ser>
        <c:dLbls>
          <c:showLegendKey val="0"/>
          <c:showVal val="0"/>
          <c:showCatName val="0"/>
          <c:showSerName val="0"/>
          <c:showPercent val="0"/>
          <c:showBubbleSize val="0"/>
        </c:dLbls>
        <c:gapWidth val="182"/>
        <c:axId val="1879851744"/>
        <c:axId val="1879852224"/>
      </c:barChart>
      <c:catAx>
        <c:axId val="1879851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852224"/>
        <c:crosses val="autoZero"/>
        <c:auto val="1"/>
        <c:lblAlgn val="ctr"/>
        <c:lblOffset val="100"/>
        <c:noMultiLvlLbl val="0"/>
      </c:catAx>
      <c:valAx>
        <c:axId val="18798522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851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 !PivotTable3</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33950617283950618"/>
          <c:w val="0.88210075026795287"/>
          <c:h val="0.66049382716049387"/>
        </c:manualLayout>
      </c:layout>
      <c:lineChart>
        <c:grouping val="standard"/>
        <c:varyColors val="0"/>
        <c:ser>
          <c:idx val="0"/>
          <c:order val="0"/>
          <c:tx>
            <c:strRef>
              <c:f>'kpi '!$B$3</c:f>
              <c:strCache>
                <c:ptCount val="1"/>
                <c:pt idx="0">
                  <c:v>Total</c:v>
                </c:pt>
              </c:strCache>
            </c:strRef>
          </c:tx>
          <c:spPr>
            <a:ln w="28575" cap="rnd">
              <a:solidFill>
                <a:schemeClr val="accent1"/>
              </a:solidFill>
              <a:round/>
            </a:ln>
            <a:effectLst/>
          </c:spPr>
          <c:marker>
            <c:symbol val="none"/>
          </c:marker>
          <c:cat>
            <c:strRef>
              <c:f>'kpi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4BB3-457D-BB32-168B9FF02F6A}"/>
            </c:ext>
          </c:extLst>
        </c:ser>
        <c:dLbls>
          <c:showLegendKey val="0"/>
          <c:showVal val="0"/>
          <c:showCatName val="0"/>
          <c:showSerName val="0"/>
          <c:showPercent val="0"/>
          <c:showBubbleSize val="0"/>
        </c:dLbls>
        <c:smooth val="0"/>
        <c:axId val="1879855584"/>
        <c:axId val="1879857984"/>
      </c:lineChart>
      <c:catAx>
        <c:axId val="1879855584"/>
        <c:scaling>
          <c:orientation val="minMax"/>
        </c:scaling>
        <c:delete val="1"/>
        <c:axPos val="b"/>
        <c:numFmt formatCode="General" sourceLinked="1"/>
        <c:majorTickMark val="none"/>
        <c:minorTickMark val="none"/>
        <c:tickLblPos val="nextTo"/>
        <c:crossAx val="1879857984"/>
        <c:crosses val="autoZero"/>
        <c:auto val="1"/>
        <c:lblAlgn val="ctr"/>
        <c:lblOffset val="100"/>
        <c:noMultiLvlLbl val="0"/>
      </c:catAx>
      <c:valAx>
        <c:axId val="1879857984"/>
        <c:scaling>
          <c:orientation val="minMax"/>
        </c:scaling>
        <c:delete val="1"/>
        <c:axPos val="l"/>
        <c:numFmt formatCode="General" sourceLinked="1"/>
        <c:majorTickMark val="none"/>
        <c:minorTickMark val="none"/>
        <c:tickLblPos val="nextTo"/>
        <c:crossAx val="187985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 !PivotTable4</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074197120708749E-4"/>
          <c:y val="0.14865954255718036"/>
          <c:w val="0.93888888888888888"/>
          <c:h val="0.77736111111111106"/>
        </c:manualLayout>
      </c:layout>
      <c:lineChart>
        <c:grouping val="standard"/>
        <c:varyColors val="0"/>
        <c:ser>
          <c:idx val="0"/>
          <c:order val="0"/>
          <c:tx>
            <c:strRef>
              <c:f>'kpi '!$E$3</c:f>
              <c:strCache>
                <c:ptCount val="1"/>
                <c:pt idx="0">
                  <c:v>Total</c:v>
                </c:pt>
              </c:strCache>
            </c:strRef>
          </c:tx>
          <c:spPr>
            <a:ln w="28575" cap="rnd">
              <a:solidFill>
                <a:schemeClr val="accent1"/>
              </a:solidFill>
              <a:round/>
            </a:ln>
            <a:effectLst/>
          </c:spPr>
          <c:marker>
            <c:symbol val="none"/>
          </c:marker>
          <c:cat>
            <c:strRef>
              <c:f>'kpi '!$D$4:$D$16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DB35-4034-9D54-BF389B416081}"/>
            </c:ext>
          </c:extLst>
        </c:ser>
        <c:dLbls>
          <c:showLegendKey val="0"/>
          <c:showVal val="0"/>
          <c:showCatName val="0"/>
          <c:showSerName val="0"/>
          <c:showPercent val="0"/>
          <c:showBubbleSize val="0"/>
        </c:dLbls>
        <c:smooth val="0"/>
        <c:axId val="2108279840"/>
        <c:axId val="2108266400"/>
      </c:lineChart>
      <c:catAx>
        <c:axId val="2108279840"/>
        <c:scaling>
          <c:orientation val="minMax"/>
        </c:scaling>
        <c:delete val="1"/>
        <c:axPos val="b"/>
        <c:numFmt formatCode="General" sourceLinked="1"/>
        <c:majorTickMark val="none"/>
        <c:minorTickMark val="none"/>
        <c:tickLblPos val="nextTo"/>
        <c:crossAx val="2108266400"/>
        <c:crosses val="autoZero"/>
        <c:auto val="1"/>
        <c:lblAlgn val="ctr"/>
        <c:lblOffset val="100"/>
        <c:noMultiLvlLbl val="0"/>
      </c:catAx>
      <c:valAx>
        <c:axId val="2108266400"/>
        <c:scaling>
          <c:orientation val="minMax"/>
        </c:scaling>
        <c:delete val="1"/>
        <c:axPos val="l"/>
        <c:numFmt formatCode="General" sourceLinked="1"/>
        <c:majorTickMark val="none"/>
        <c:minorTickMark val="none"/>
        <c:tickLblPos val="nextTo"/>
        <c:crossAx val="210827984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 !PivotTable5</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'!$H$3</c:f>
              <c:strCache>
                <c:ptCount val="1"/>
                <c:pt idx="0">
                  <c:v>Total</c:v>
                </c:pt>
              </c:strCache>
            </c:strRef>
          </c:tx>
          <c:spPr>
            <a:ln w="28575" cap="rnd">
              <a:solidFill>
                <a:schemeClr val="accent1"/>
              </a:solidFill>
              <a:round/>
            </a:ln>
            <a:effectLst/>
          </c:spPr>
          <c:marker>
            <c:symbol val="none"/>
          </c:marker>
          <c:cat>
            <c:strRef>
              <c:f>'kpi '!$G$4:$G$16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C936-4946-9D11-76E732E349BA}"/>
            </c:ext>
          </c:extLst>
        </c:ser>
        <c:dLbls>
          <c:showLegendKey val="0"/>
          <c:showVal val="0"/>
          <c:showCatName val="0"/>
          <c:showSerName val="0"/>
          <c:showPercent val="0"/>
          <c:showBubbleSize val="0"/>
        </c:dLbls>
        <c:smooth val="0"/>
        <c:axId val="2108278880"/>
        <c:axId val="2108280320"/>
      </c:lineChart>
      <c:catAx>
        <c:axId val="2108278880"/>
        <c:scaling>
          <c:orientation val="minMax"/>
        </c:scaling>
        <c:delete val="1"/>
        <c:axPos val="b"/>
        <c:numFmt formatCode="General" sourceLinked="1"/>
        <c:majorTickMark val="none"/>
        <c:minorTickMark val="none"/>
        <c:tickLblPos val="nextTo"/>
        <c:crossAx val="2108280320"/>
        <c:crosses val="autoZero"/>
        <c:auto val="1"/>
        <c:lblAlgn val="ctr"/>
        <c:lblOffset val="100"/>
        <c:noMultiLvlLbl val="0"/>
      </c:catAx>
      <c:valAx>
        <c:axId val="2108280320"/>
        <c:scaling>
          <c:orientation val="minMax"/>
        </c:scaling>
        <c:delete val="1"/>
        <c:axPos val="l"/>
        <c:numFmt formatCode="General" sourceLinked="1"/>
        <c:majorTickMark val="none"/>
        <c:minorTickMark val="none"/>
        <c:tickLblPos val="nextTo"/>
        <c:crossAx val="2108278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 !PivotTable6</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224021592442652E-2"/>
          <c:y val="0.30612244897959184"/>
          <c:w val="0.85155195681511475"/>
          <c:h val="0.62585034013605445"/>
        </c:manualLayout>
      </c:layout>
      <c:lineChart>
        <c:grouping val="standard"/>
        <c:varyColors val="0"/>
        <c:ser>
          <c:idx val="0"/>
          <c:order val="0"/>
          <c:tx>
            <c:strRef>
              <c:f>'kpi '!$K$3</c:f>
              <c:strCache>
                <c:ptCount val="1"/>
                <c:pt idx="0">
                  <c:v>Total</c:v>
                </c:pt>
              </c:strCache>
            </c:strRef>
          </c:tx>
          <c:spPr>
            <a:ln w="28575" cap="rnd">
              <a:solidFill>
                <a:schemeClr val="accent1"/>
              </a:solidFill>
              <a:round/>
            </a:ln>
            <a:effectLst/>
          </c:spPr>
          <c:marker>
            <c:symbol val="none"/>
          </c:marker>
          <c:cat>
            <c:strRef>
              <c:f>'kpi '!$J$4:$J$16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501A-42BB-9C33-D49B3140CCDC}"/>
            </c:ext>
          </c:extLst>
        </c:ser>
        <c:dLbls>
          <c:showLegendKey val="0"/>
          <c:showVal val="0"/>
          <c:showCatName val="0"/>
          <c:showSerName val="0"/>
          <c:showPercent val="0"/>
          <c:showBubbleSize val="0"/>
        </c:dLbls>
        <c:smooth val="0"/>
        <c:axId val="2108287040"/>
        <c:axId val="2108288960"/>
      </c:lineChart>
      <c:catAx>
        <c:axId val="2108287040"/>
        <c:scaling>
          <c:orientation val="minMax"/>
        </c:scaling>
        <c:delete val="1"/>
        <c:axPos val="b"/>
        <c:numFmt formatCode="General" sourceLinked="1"/>
        <c:majorTickMark val="none"/>
        <c:minorTickMark val="none"/>
        <c:tickLblPos val="nextTo"/>
        <c:crossAx val="2108288960"/>
        <c:crosses val="autoZero"/>
        <c:auto val="1"/>
        <c:lblAlgn val="ctr"/>
        <c:lblOffset val="100"/>
        <c:noMultiLvlLbl val="0"/>
      </c:catAx>
      <c:valAx>
        <c:axId val="2108288960"/>
        <c:scaling>
          <c:orientation val="minMax"/>
        </c:scaling>
        <c:delete val="1"/>
        <c:axPos val="l"/>
        <c:numFmt formatCode="General" sourceLinked="1"/>
        <c:majorTickMark val="none"/>
        <c:minorTickMark val="none"/>
        <c:tickLblPos val="nextTo"/>
        <c:crossAx val="210828704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 !PivotTable7</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65986394557823"/>
          <c:y val="0"/>
          <c:w val="0.85034013605442171"/>
          <c:h val="0.54166666666666663"/>
        </c:manualLayout>
      </c:layout>
      <c:lineChart>
        <c:grouping val="standard"/>
        <c:varyColors val="0"/>
        <c:ser>
          <c:idx val="0"/>
          <c:order val="0"/>
          <c:tx>
            <c:strRef>
              <c:f>'kpi '!$N$3</c:f>
              <c:strCache>
                <c:ptCount val="1"/>
                <c:pt idx="0">
                  <c:v>Total</c:v>
                </c:pt>
              </c:strCache>
            </c:strRef>
          </c:tx>
          <c:spPr>
            <a:ln w="28575" cap="rnd">
              <a:solidFill>
                <a:schemeClr val="accent1"/>
              </a:solidFill>
              <a:round/>
            </a:ln>
            <a:effectLst/>
          </c:spPr>
          <c:marker>
            <c:symbol val="none"/>
          </c:marker>
          <c:cat>
            <c:strRef>
              <c:f>'kpi '!$M$4:$M$16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68F8-4A44-A9FF-73022B46D805}"/>
            </c:ext>
          </c:extLst>
        </c:ser>
        <c:dLbls>
          <c:showLegendKey val="0"/>
          <c:showVal val="0"/>
          <c:showCatName val="0"/>
          <c:showSerName val="0"/>
          <c:showPercent val="0"/>
          <c:showBubbleSize val="0"/>
        </c:dLbls>
        <c:smooth val="0"/>
        <c:axId val="2108250080"/>
        <c:axId val="2108249600"/>
      </c:lineChart>
      <c:catAx>
        <c:axId val="2108250080"/>
        <c:scaling>
          <c:orientation val="minMax"/>
        </c:scaling>
        <c:delete val="1"/>
        <c:axPos val="b"/>
        <c:numFmt formatCode="General" sourceLinked="1"/>
        <c:majorTickMark val="none"/>
        <c:minorTickMark val="none"/>
        <c:tickLblPos val="nextTo"/>
        <c:crossAx val="2108249600"/>
        <c:crosses val="autoZero"/>
        <c:auto val="1"/>
        <c:lblAlgn val="ctr"/>
        <c:lblOffset val="100"/>
        <c:noMultiLvlLbl val="0"/>
      </c:catAx>
      <c:valAx>
        <c:axId val="2108249600"/>
        <c:scaling>
          <c:orientation val="minMax"/>
        </c:scaling>
        <c:delete val="1"/>
        <c:axPos val="l"/>
        <c:numFmt formatCode="General" sourceLinked="1"/>
        <c:majorTickMark val="none"/>
        <c:minorTickMark val="none"/>
        <c:tickLblPos val="nextTo"/>
        <c:crossAx val="210825008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_xlchart.v1.6</cx:f>
      </cx:numDim>
    </cx:data>
  </cx:chartData>
  <cx:chart>
    <cx:plotArea>
      <cx:plotAreaRegion>
        <cx:series layoutId="waterfall" uniqueId="{979B11D5-14EF-478E-A26F-ACAE37A5C2D7}">
          <cx:tx>
            <cx:txData>
              <cx:f>_xlchart.v1.5</cx:f>
              <cx:v>Profit</cx:v>
            </cx:txData>
          </cx:tx>
          <cx:dataLabels pos="outEnd">
            <cx:txPr>
              <a:bodyPr spcFirstLastPara="1" vertOverflow="ellipsis" horzOverflow="overflow" wrap="square" lIns="0" tIns="0" rIns="0" bIns="0" anchor="ctr" anchorCtr="1"/>
              <a:lstStyle/>
              <a:p>
                <a:pPr algn="ctr" rtl="0">
                  <a:defRPr sz="1200" b="1">
                    <a:solidFill>
                      <a:schemeClr val="bg2"/>
                    </a:solidFill>
                  </a:defRPr>
                </a:pPr>
                <a:endParaRPr lang="en-US" sz="1200" b="1" i="0" u="none" strike="noStrike" baseline="0">
                  <a:solidFill>
                    <a:schemeClr val="bg2"/>
                  </a:solidFill>
                  <a:latin typeface="Calibri"/>
                  <a:ea typeface="Calibri"/>
                  <a:cs typeface="Calibri"/>
                </a:endParaRPr>
              </a:p>
            </cx:txPr>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sz="1050" b="1">
                <a:solidFill>
                  <a:schemeClr val="bg2"/>
                </a:solidFill>
              </a:defRPr>
            </a:pPr>
            <a:endParaRPr lang="en-US" sz="1050" b="1" i="0" u="none" strike="noStrike" baseline="0">
              <a:solidFill>
                <a:schemeClr val="bg2"/>
              </a:solidFill>
              <a:latin typeface="Calibri"/>
              <a:ea typeface="Calibri"/>
              <a:cs typeface="Calibri"/>
            </a:endParaRPr>
          </a:p>
        </cx:txPr>
      </cx:axis>
      <cx:axis id="1">
        <cx:valScaling/>
        <cx:tickLabels/>
      </cx:axis>
    </cx:plotArea>
    <cx:legend pos="t" align="ctr" overlay="0">
      <cx:txPr>
        <a:bodyPr spcFirstLastPara="1" vertOverflow="ellipsis" horzOverflow="overflow" wrap="square" lIns="0" tIns="0" rIns="0" bIns="0" anchor="ctr" anchorCtr="1"/>
        <a:lstStyle/>
        <a:p>
          <a:pPr algn="ctr" rtl="0">
            <a:defRPr sz="1050" b="1">
              <a:solidFill>
                <a:schemeClr val="bg2"/>
              </a:solidFill>
            </a:defRPr>
          </a:pPr>
          <a:endParaRPr lang="en-US" sz="1050" b="1" i="0" u="none" strike="noStrike" baseline="0">
            <a:solidFill>
              <a:schemeClr val="bg2"/>
            </a:solidFill>
            <a:latin typeface="Calibri"/>
            <a:ea typeface="Calibri"/>
            <a:cs typeface="Calibri"/>
          </a:endParaRPr>
        </a:p>
      </cx:txPr>
    </cx:legend>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plotArea>
      <cx:plotAreaRegion>
        <cx:plotSurface>
          <cx:spPr>
            <a:noFill/>
            <a:ln>
              <a:noFill/>
            </a:ln>
          </cx:spPr>
        </cx:plotSurface>
        <cx:series layoutId="regionMap" uniqueId="{38DE7351-7E06-4A3E-85F6-1678EC2EFECF}">
          <cx:tx>
            <cx:txData>
              <cx:f>_xlchart.v5.9</cx:f>
              <cx:v>Sales</cx:v>
            </cx:txData>
          </cx:tx>
          <cx:dataId val="0"/>
          <cx:layoutPr>
            <cx:geography cultureLanguage="en-US" cultureRegion="IN" attribution="Powered by Bing">
              <cx:geoCache provider="{E9337A44-BEBE-4D9F-B70C-5C5E7DAFC167}">
                <cx:binary>1H1pc9y20u5fcfnzpYIdxKk3b1VIzmiXZct2bH9hjSWFOwCCO3/97bEkW2LGsU5F91bNJFWqhMKw
gQfd/fQC6H+ux/9cl7cb92qsSt3853r8/XXatvY/v/3WXKe31aY5qLJrZxrzV3twbarfzF9/Zde3
v924zZDp5DeCMPvtOt249nZ8/b//A9+W3Jozc71pM6PfdrduenfbdGXb/MOznY9ebW6qTEdZ07rs
usW/v7681bqZyn6js83rV7e6zdrp/WRvf3/95Ddfv/pt+X1/e/erEsRruxsYy9CBr4RQPrr/4Nev
SqOT+8eelAc+9X0lJVLfPv7Duy82FYx/rlTfZNrc3LjbpoGpffu5HP1kHvDwj9evrk2n2+0aJrCc
v7/+oLP29ubVVbtpb5vXr7LGhHe/EJrtZD5cfZv9b09R+N//WfwPWI/F/3kE1HLxfvXobzj9UW6+
bqoXhIiSAykEI4TIp9j44sBniFKCyB026ik2z5BkNyzfBy4Q+eNsLxE5z5rGdC57WJ1/rzXUP6BC
ch8xfKc25CkyihwwKanEBN8hwx/efac1z5FoNzQ/Ri6wOX+zl9iEpjRuc2Me1udFsFHK5xwxcofN
wqJhxA84kz4V9OGld6A8R5TdoPwYuQAl3E9Q/nDZbPRLmjB2QBQlxMfsTh8WlgxjfAAmjivBxTfQ
ALM7D3cHzTME2o3M94ELYP74spfacmFcm74KN86U2YviAypBFZWc3nv5BT5SHWCfU1+IO3iQeIrP
8+XaDdNy/AKti3Av0frDFRvdbICovBRbowzYGnA1ivmdHgEbe8zWtn6HKsw5uKZvn4XfeY5EuxH6
MXKBzR/v9hKbj7euMrp9OWgYO0CSE/gH3MpjTCQB00aEEj7dyQWeIcluSL4PXCDy8f1eIhJuyuwv
4140uqHygHAG4Q1Wu7kAVgcCSyIxuydqDxvinhI8S6bd8DyezwKh8I+9ROghGH1l/noFlKervr5k
JAqcWiHgZZiyhQLJA4QFUYKC7dt+4PljcvDfirUbrt3fsgAu2k9HdFwCXTDZCzoiSBtgwjCQ6HtC
B6HnY6PnA2FgvqDcv3dUi9D0ORLtxunHyAU2x/sZnEa35WbYuNuHPf0CAZA6QMiXgtAfa/8YG8kP
mPAFo/henxYk4TkS7cbmx8gFNtFqLw3exe1Xt2mKFwyEGD7g4G2olPdEepk4UAc+RpIAdncOa0m0
nyHRbmx+zGWBzcV+YnP60tTaP2A+k2Sb6fz2gRD0sdYoSPn4CAP3vtcqCJEee6Ffy7Mbl4dxC1RO
r/ZSY0Kj9e11m113L0mtQWkkx5w+KMUCGmDYkvqQXCALS/ZMaXYD82TwAp1wPyn2GnJt2c0LmjPi
H3DFORb37FktaQDEo76kjPj0TqkgNnqsNM8QaDc43wcugFnvJwk4vDUueVEyDUEnA5Vg6j5BvVAZ
nx4wxqhk6D5RsADmGQLtBub7wAUwh3/spT07vtmkL5ibhiQBBDHg3x/CzUX+BmN2IDgk4ny0MGW/
FGQ3HPfDFmAcR3sJxp+bJoWaa2v0gxX592SZyQOGMeXSl3fB5SLziQk64Bx06aHUA4r02II9T6bd
4Dweu0Dozz1VFzNsHtbnBbAhkFJjgkvGvnuPJ5SMHmxZssDo/vmCLB//QprdqNyNWuBxvKd46Jts
86KFAnUAuTTF/IcEM/iNx5BASRp4GKgSFKW/fZZm7NcC/QSVh4FLYC720pS9cbfJi5oxeqCgPAMZ
F3FnxhZE7M6MQWgJlc8HBb1Lcf5akt2APIxb4PFmP8sBp2DTu+tielibf2+8IPUMkT7xBb9vzli4
ep+DpkhoEsD31HihKc+RaDcyP0YusDn9vJe68mfWXBvdZC/p9YFmQTWGU3Ff71yoC6QvJSUQ2ajd
ccuzRNqNzqOhC3j+PN5LeM5MlzUv7GXQgQJbhcT3uPKpl1EYyqDYh36Ce/gWFYFnibQbnkdDF/Cc
7ScF+NBu0he0auqAkm32ktznJxf5y2+NHBKQIWJBxn4lx2447kYtkPiwn9mX802mb18OCsYPKJQ2
GX+UkHxMxYQ6IJCYYUCh7yjBQkl+Kc5uRO6HLSA5X+2l7XoPPbXQkHr7grBQDk2Z4PKRf59ZWWgI
MGTKKNlWne8YMn7YEnd87Fki7Ybm0dAFPO/3kyWfb5pmc512zW3bNg/L9O+pGSMHsPoUOpp/9DQ/
1hwJzWiIQ2Otv+DKz5ZnNz6L4QuMzvfTv5xv3FRu9M3LwbNtBADqDGbtqdeX4kAiDH2E6t6gLXKW
z5HkZ8A8zGGJSbSXZu08u06zZPOyhNmXTCpoz7hzJn+PZiT0DkLgf/984f2fI9FPsPk+lyU2+0mX
z7OtyzHt5uUUhm1disLQ+XfvcsClPLZnih1gBRUYaMB9eOmdr3mWLD+D5fs0lrjsqa+BQwLbf63N
Hhbp33ua7dENAr0Y37tgFiYN4kzoeCbQqn5PBv6mNs8S6mcQPRq8BOlqPw0btGy+aD4T0v/g5zlW
UAn79lnkMzEChBjHRGy70h4n/s9/LcpPYHkYuITk/V5CcnHbb16ypEwhwoR6C4Q1u8kZxgJ0BnrR
5T3BXvDnX8uzG5aHcQtULj7uKSrDq6NNZaFg9pKtZYweCJ9DVuahE2OhLsCc+TY5AMT6Tp0WDufi
9pli/QyjJ8OXUB3tLVQnt665nR4MzL/3O9v2TAogcLr7fJqE/Cc4JTi8el8tWBi3LU6/lunnID2M
XSJ0srcInd+O2fULdgLASQ5GoA8Qs/tGwIUmYSQOMIIjA8j/m4EbXv1amp9j8zB2ic35fmLz7URU
tClellFDVwATFNb+/szGgreBVkEP7fZE24MCPejuHbG+O8/0a6l+gtKTOS1x2s+QdGtRPhtXPKzT
C9g4AiVPRdj2/PMu6gZtzsCsEXir+3TBgls/R6Kf4PN9LktsPu+lDr1Jsxe0bOB7GJxAA0q9m8D5
EBMhaHGi7L7RFizfY2L9K2l2Y3I3aoHHm/1kBG+KErrOXvQKATjf6VMwafdVG7TMEECxGpwNQvK+
Cwrs3RNMniHRT3D5PnKJzele6sq7FG6aeHXcvGzKE44FCOJDwfn+RIZapNe2vBpDvLM9Iv3ts9CZ
50q1G6Onoxc4vTveS5yuTPf/5qQ0NNogyEATfM+sF7zN396nAl21UAi9Q2rhdZ4v126sluMXaF2F
e4zWr/nSf3m3DXBsCu4fQtI7LJa9ncDiCEWQOhWL+OdulX8tzz9h9DB6idB+8rf3t+OLHmTHwJ+p
z0BP7sjb0iFBFgiIHRzG+dE99dgh/VKc3cjcD1tA8v7TXirNxwzODLz0cWlIdfoK7ra5U5ilG/IP
tjdFcehgv3u+cEPPkWg3MD9GLrD5+MdeYvPnbdO++jGpu63772MeKI3CRVDQrA5l0G+fhUUD7yMg
qQBZgx/e6bHaPFus3Sgthi+g+nM/U6V/TgYuWkseCO+/BwnaCwAbAWc472sKiw4QON8JRwowpLjR
fYT08O675MEzBPoJPA8zWQKzH2Hp9T/e9fZYhZ785n954R3UF6C1A84UQP/HrrSBgtPT23Pt37sM
FtRgcQXdz8XajdFi+JOZ/H+63+7nd999vygw2rSb1bcbBh9df/fPT79NF+4+XAy9DyPvtOrJbB82
/fHN768Jg1X+fm/h9iuehJ+LRbtb8+/jbjdN+/trT4gDJSmF4yKAHlTDt3cUDWCGf38NzT4QPkFR
Ajwbh+tAfHBreptj+/01BFYUWuIB7vvjo802boAh0INCCSQxFIbj2gpuCPl+ueOlKSfo3f++Gvf/
/Up31aXJdNv8/pqCX7R3v7aVcvtGaMBXYJqJhKwhnMuD59ebd2B24Lfx/ylx7jQeCn7r47jt1IpY
Zr0yRLbP5o+cd7bYMM/xZq3rqZlY1JKRp2PomRh9TbRj2gsNGQt5olI+dVGhPF0fDaoqm/OSV9ab
AlOM3H7lRZuPJoK1KnMaJlIyfCtHM3XvynSU5cb3uY2vaUVrcZGIrLY0qHDWgCjMcle9STFqBx0l
JXeFDczAq+oMy6kGkZOqwtMpqajO//Ka3sCYR5DuWCRwXU/WCMoVhCko/W2vo4Tlgh3xeI0krrIu
Fal/Gw9G5/VRW7GSHZWsb5w8mpukzYZwzixcIlOiOCPx+p9fj8EqP33/9sI+CvlESLrDkSK1ff4I
ozmnfiOQyG5yXNAiC1tDOU0DpYhX52s3DolrI5e2CUsDj3mz1ZcDo1NDQsxmMdCTVqS6KQJjaurw
BcT6NTz7ZyHhTMAjGTkwLwEXPiJo+RQQYMIdD09lLERaw9bw+ou0KTwQbq4GKb7Yhuvu7eT5HYPj
sd/VbAcmu94HF+ndWcrt5V9P3yfH0QJfRN3FXDlO6mBM0joPkCkybgLXQA/Sf/c+if1tmgOqu5CL
Yt/CsscY0CHGWPdZfhHnSe9d6SKfEIlkUUq60k0tYcr//MLtgj1STAnFfwr3lADjhSzxVs+fTnBM
M4+kjno3wnM9vCqZZSLrdemzlqJAu1aILwVHcQtZkn9a2MVm376XKbhtANqoCbTmLN9ru8lI41H/
JplAiUXQI1s2n1IWE50EQ5512Rsdwz21bZCmBpqtfzFtSOctpi0h9IIDwopxaNZe7qOE95mHxpTe
eLKUNQ35gATfgGXy2mMzZ7K8yDxs8Dkt6qm7KhqE5jSAWnMJi/LPC/F0h8HO4gQOV8J9Zds+GLg7
awFAKzKUT4WOr2M1a+4OTW2reFp5cdWo6XDy3Qio/PMr/z556B0QkAuF0wPbVM5iU6cyjUvYV+6G
iQHM5nrCYsbFmruha9gq82MmvrgOVr0OGgHV7i8GTb1Tqz4zyA6/2Ah44RpgAeDWIzA7YPngaDBc
MfF0ByZqzrmyrfcVKvmy8o7GNt1amGo0Kdx+2w05m1mYVc1EbDAqQkEqnqG0u6qsyKdQe9jpK1Wl
ldNRzY0j76o+083Xf16zrYN6rCdwRBbBKUzohIGLGEBbFsa5G2LfoXoev46udbAJUFcgWCw0DpR7
wegoaKslRb1VmnYw2x+ZTbr/drGg+QMOhFIEUSijDHzF08Xya9K0UyPMV11yD5xiDu5gHoJ+Qu3E
T2nMwZE2SQf38lU51+CinK0c5ke+l3t9EdQpuK+tK51SGKWzuexP2VhYU/3CTuPlHoPsHwTRBIrs
BBAWYuHwRzpoq/RMvzYxEV61ytvGlt1lPbeZ1eFQTzUI58mqh2dmqiszRX4xT97VYG183ChX5klY
zTOaTqu01m0caIVE3IYdR175TlQqmauQUDWCjyFePmF9gmZVwrcWWTzU9S/UFEM+5tEGgHNq4Jbh
2CekyyBoEXDjw9OV16hN43y06hrlhIsvjDpAnIiCA/yOVgk56ge/11WIKuaIDKQrG1kE5YxwE7ZU
j/JDPqDOu/rnfXnPC35sTbjnFY7RQTQMVUC4zsCHM5BPJUOo1kZmaXPoZoLSZkX4uLXkHTTddeav
ZtZgDELTJHZoVFDFc4pF0PKkxdUpMCjgg0loCtuO9IywUefosop5kpijqR5Any7iMSvwOIUxgaX+
3NR1VScrlxOm61VVdjNpQ2SQaKrIdxxl5RkdsaHiUk3fPEkh/N6jb2Jd4Xo8L5K0V8Dful5kWAUo
B95wVM9CZlVUerkFHS7LnisXSg+GpUEBDh5+JKXxQfHFVIA5Isql3XHxbTWHtCI5D5U3TrCThp54
YEIM8f3yQpMOlhsD1evkBW3Krf/2crJVUQsbC3BD1sdzFhRNW+E50I1TOouElWXeBSaD0rgLRd0K
eD8aR4BbfXPKwBEHWN+59msXr2Xd0/pYIq8QZGV9A6+sijGn/QkaSJwlYTlW0KZ4WI51mZcfqOly
RS/E1Cpmj3OBPNKf8KZ3sI2njBaglmqYGlpHadFVqn835KOkugrytPVNHHqdSQZUBTXcWc7JpaqV
lcMqqaFwUr/nk+pn8x6haWsMY1wgIi5M2wxGvM8sFFeSCPY5mOJ16mqM87DCfuP+miSpG/+Ei3Eg
XzAfp9a/YNUQ27daqbwgq1w3HioDCwfWxjaEuALs0EqbCbCNhpHMbgqQN1rThzVsd+6HE5vi4axQ
TdvMAajykJ1oT/nOC8csRc0hQ2U7fBWoKqY0illstQ4qqSv3Sde173WBD3YQVv+eddVgSxJx5leZ
BCaq01KQLox5hwH5irEYAJp068OPu61RZhAEfdGyLAQ6dArYhA16h0SFgbMlRoIYpChIMBRer96D
QTf+ldXKK9dVxhMepEkyXPEp43k0ZUN8mLGeHmWIzseVG/ujziXmnXSChKPi6YXM2hKFNevd+xg2
9RFLuGkC0L70a+5s+SlBmYlGheMy8EvaHmKFZTgQzU99i76YAtRRD1aciSGzkWRpCugiz61zObJV
brLuzZyXLVrBzm1X/oRoCTtWVNep7a4IZvbUMS85rfqmXfGGjSE48eSoN52KUjX4b6VNa7CJNrvJ
mjqOytQmwcS0jnis6hN/JtV6inXsAm05g6/2Jx2yXMv1AF957HtT+tWNpjsEnxHf1KooD4sRl3Mw
qZyv0xyZK8sEmYMyQXUTeNQkH4Zx9jelp3mgaFe9H3ySrRBp0QlDKs0C43n0jLV8Xru2gV7xXMZv
kccz4HotVTe4SlgfSGzxu57kaba2k/ZWuKnad03P2uOtKYiaaexOaOOmIuDV4IexVHHqf8p6oqZj
oBrddUNYjlems60Lk6xKp6CH2/pu/ZbLKvJiz51UihseMdzmb8eeFiHnlTnlTYvrMPZTs0F5Y89G
aJw9bQTe7tCYZzZgST+cjK4bz5Es+mO/Mt5JVtCURD5Yvxs8DFQH8+zjNGghyP082Hq4rT1vDEmG
ZzjwkxsSqNhCLDvPDezctLRlAGzTdZGdh2I8EV1SJwHCNruYsARDXNkx7Ada0hO4pqO0J26s3ZrY
jpzyshqDnPKPfJiuURfHFwyD+vRN10aVrFEWJGPVy4hPhq6YbPWFTZn7PNmxX+eIdG3SBF1RjEUR
yizhNvA6yjZ9V5uAklIfGuA3AUFV+3bEunjbpFNbhEXbJh/qdKo/udFWJKjHbgxj7Gwe5CAfDbAv
4gIUb0znkI3+cKlIk5ahnvt8k1d2DrwEVR/hwsY6sLbHb5Vh/rElzg87h+ITlmm2aXwxnuUzdn1g
DevgpXEbxJ1Xh1PSJWfC90wWlLhQG+dB+Bb5tYXIjOdNfSkGUazB0AsRqmyWRy026SVwnHpFh9R9
IEbbw74b8WFue7FxNP4w5HP+Ya6r2T+sLZuCvK6S2wkW5DBtZdetDEfTVesUjwPH6ukUF0kboLTv
j4Uq7GEtFcdBIhv1QelWfaWjpe9zF5uv/dzPtx1s8KiXhpyzOKeHCDxFVI91e1VR4wV80P2Z55ri
y4yMPqQljoHVdjO7SCfEwJeNYJFQnvkeeO1CHEnE4tA2Oj8seOc+AC+mIH9PTjDSdJ0L2nwubVxf
Kp26IzyV6qqq3HyaNHm9GiWY3CDXVXahGWpPXMeGS93E7r3zfXZNix6MA6mn/oJNFShPTYc3mLbd
6ejkcJwNIzWB6Xx9GIuKRWktINwfwOYdz56Lz+I4dW9n4qcffIiWP9ez374Hh58cgbLJ8xl7LfA/
ka1LFfOzbCgxDdtKlZE/T5rCfnd6PSeeuSwKP71MRmPrUNkSrd2Q159t27EkiPk8nznFulMgeUWQ
eJV5n9BZVWCzq3FFZeEfYTMmYW9n9sbvE3qYds678WIC/P1s4mzOVDhVI0T1kexs5ftnBae9bFcI
mrfKNiiVjc8GzyaXqsPlhccm/bFs3QbGJEHTZvhjUwGDyTuZX4wqh9CVW5ydKGPJl86LuyEs0wGd
T73sPmSk7+vDlJSUhSrF8pTFxvlrhSqtTqrUt5EZGzYHfZUOka/mSgb53Ko+qGisL4zXIHw6ebWE
tRZoaN1ZrfqhXOPR4eFYs7p6Q0fmvZVaZTYUo0vNKlXWvcuTrK9WrjRTelplhckiz2kO0WQcY+9Q
9k0zv5t87br0cEs9UKTqEf5MQQGrZoakOCkgWnVliCUwl5BXXdyfF2WXNyHtcPJ+kLOZQoNKcQah
ToyjAQNFPG0hwG0/8iydfQd2xNmWCyBOifaS+KhvhTzhZEQ6fz/TKSZ9MI01Ut0JAWOHjn2W9tNh
XU7aRWnf8O5KeUmRBwNJSuUC58VJWYQeU+NVRj0lApKy8q2ZsDcfDoJOeYhkTdDZoPJRh8TVSJ7L
EsxpBMHFHBk9Zyc5abMQjqUWJ603jU3+ppw8oWYKy6/RWEUYkaqAIGmyhFdv2pblfhtNIhclCXTX
GNAHf27qsMMTqVYMd2V6VqQ2F0Gl7TiHczvWOqDVNF8J2eXFkc4YN6tk4MN5kUHONsrHbDyiCVwr
GwkfpRLC69zh4yJxtghsx+UUkGGc3ouWtBceV6MMqzxmTSBZQV04TYn4iK3nbnoF1IQ6O5FDY2JM
V0mfko6EQOFSz4Rt43WNGAKZineTx4wEYtb5U1aGYElb+AWDvAzafcEI1b5Ypba0AU9qPKpVUUks
05Ulo+H8HHu96D7kvq7io7z22Sbp+y/znCYfktR+SZTleQBhQnU1DDJfxX7sDhE4DwRGQrgr4cv5
tJxIeeFo1q371KnQ1na2gYQQ1wZVxasrp0sROSemoPMzBva1b6vrNonntTRlGdTJGJ/bAvxKiMdm
qKMZnA27VE1KryR3zkVZ78dA/FLYMJCey4YbbGzx1ta68VeNlMlZY7S56uqmTVbdmPTxsdBVIgOv
GtVxZfI6Irou10Udc8i3IbxSbWpOi5h756QY2Smxog9N0qCwUBAWRYTE8CeKOtkdziMhZQCXopdV
hFRfNyuLhbloCn9oj60b4kA1AxrDukjykImmt4HCVQzxd+Xp7rgRMLnVZDx8NcdwbWFMmrI+zL20
jxwo5RDMU+EuwMuD889EUUZZDvwCRIjfgdfJ1p1UIuy0TT/mWYK/QOvbuB4LrA4NUtVaWplfejly
YV+J9BPS1YcyRxBJQeC2liTOP5uBtCbg1JjPFMXupCM0HoPYjbkfZmXHTmJLYNIJitcsG/sQTn3T
NzmEJSf9gLPrIqXySxEn+FOB6XDWY00jbmtzTKdk+mhkSYqtTRttQHNUn4s4psBbwThuNyG7ZkUF
gdikq63XHknz1fS+l61KkWXgoSoIWY4115kJG5eNbdSWs6mDWg45DmkJdiQQXpbz89I25Guapm0R
kBJkCPJSpn5YwPeGWgjYE+lk+XElOiIjCOH70gHXKpKTypr2TwtRWxoWllL0BRzv4ALl+UN/5LWF
iFqbe0dZzckHkbN0jee+6IJs8uwbzsf8a9f7FtwDRJ5r00HaMjAxp2cN992pnWZcBi4BSnM2Np39
WpB2zMKGOSC2WV+O1207ga6AUkKc1llO2U0/KHio8r5f6bynJ5DCSGJwruMMZF7y/hZOP/bxupJp
e8omiN8CD+hIG5Vx7fGVV1eQL0Fzzz+2TVl+lrYfw6KhTVQir0YX3SDxVQtRnlrHLXC4QLRDWh4O
QKpOwPrpYTXWaZoDlVNAPd3ceOaCpgP2wi6mkEyZKsTtytkesrN1Y2EThSyt0pwV/Trpha1VVYR5
ASTNrbZhbB/GU50R4NRUx/Mn3XS6eEMMHpoIooq4AJOmhJlt6HCXlNOhh0iu2RvR0dgPClxndFNC
r6anw97zxzxew735xYjOi9QIo0KItkdmg25Oq6YLJThcPkUpBr9VBh1kwtgU6X6Kq+J08mNI6YRN
BwGYvSx7qJ/RYIQUmerWrrN19ilJCmaSaABVkT2Yb0q1C/qxNqJdJ8DV9HGXdl71V1M3Y89XaVFk
lV7xesLFVYyIJ/tD6+VZqyM3MQ/llzlUswAH5pkm6/Kg6/Qw9pAihOnfVh50DcM6NrmeImXTkX/i
jpP0qh5ht37xrID8QVsqSDZ4BMejPYVKO4JImIMdh/wF6OEsbxIWo1EcQrZ0Bn2rcaOyz50dUi8N
tD9MsweRbZwPAlwEmOP2Y5dCQsE/a4FQjhcoV2hiYZc0XV0czhkigBa4vNzkX6nf6b6KeNl2kz6l
HUxvDuAPkxHShII3tIqvaMttJlbC1GlGT1DX1ZOJI5q1wHEgdkjqtbV+DvbYa01U8DI5JylEDUFs
FVjMSWVAonx2mLWymia7TllPaJ2FGthIObBVokeWlSs7DMwoyB1o45/NQP38VeyVIu6Dto+V7QLM
asVWcpopO3TEVR+t35UfvNk0bUAMVEID1oHurLBIqxukC2BZkDlMXbEyolFp1Dui5RjMpG7fQvWq
m75lKE9UlvSXUIbqj2jdZWcGxTQsiOjOczxN1crSqj1ue4UOKZQvr3I1DvK4BgonA6rtxIJRD4U+
dC0iYTv6dtBQ2OiLGzujuADTyqo4EOBHu6il8/SuybxhBILglStgoBAhxrnl/NAJ1lZRXPnjV2+O
x8kGOBlq/M4vsoJH8Ff59LWDo+guaPIeQgM9ez1EIy7H6QrohGuOupQX/U3ijduMCzBqosO5SJM1
FA372FtXHVyM/qEjtdJhjJgxKzah5gg3Rn4u+5JBwlLGJDEhJBQzDhGqnJqLyheoiwjiXfupmQeX
ADg2rtJQY1X3QJAwOWUMklsXCUTeVcBq4OHno+3YGAy0kCtZiPLESxoTNHPHITHt9xe2muqQTF0T
+ZqrOpBemx5CzheAkWPiBXT066PalnUedpAw+zrnvYO9Eau3nYcMzHO2a4HteDkB2BFTsa9WeWeG
Wy/fkoIit8mZB2a4+QLB5ZC+lXnltqyLkuwIGIw4cUzy7CuYSDod0p7l78xA4/Ox8pKbxGFYeX+Y
x6M2jjvIjMxzNgY2Q8MHf+Td5eDKFKYANdU6GGRlwJrKKg3Ggqt3GNKHMlK5GY4xJC2yaKBJ9udA
GRS1edGwI83yPKwHx6/qODHrlmj0SbgGB0qOc5S6cr5itJmnAGpH0wUU+EkWka7poSBWatsEKutV
f5wIZ8DM63lsgiQeRhBXlWkwOIiGQ6vlRNZke9tqAH9QJ2uipKc9mF6viiEL01oZdwFNmhpIgZ6a
c9rZ7iwhuPcjxBMr13lb2vfDKFu8nloNs6wKIb8wl/pJUAEBf1N7W8bbQJejDoBTT1kgilhBYaGo
szQCh54PkBbqh8u5ggxAMAtrxaro53yKKKqy1VyPMOb/Mndmu3nj2rZ+Im6IEqkG2DjAkf7WvR3b
iXNDxEmKokg1VEdRT3+G4qxdFRdWCgvnZgNBDNv6LYliN8f45pTkfDjLJai73Rx1f7ihbPahGJbC
jdy/JJgt5stlbPpuZ+ycPgy8HyecjnOLgEBBBarD9joyIrxMS6OT14wIX+c9FdklIWX46o3SFwvp
hruoHqqCqjT8AkdhauCoJpkvFB8q6M2OKb+bnK+G3PTpKPZTqVKD+bePzGVFQ88PY+z4MxFlt9xA
udIRxIC29rnpavqiskb6vO5of9OKbAj2ieMeQUEW9lgyRcDrfU2r8lHzpXcF1k3s6rA/35VRb9Ot
3eJbFznI0FHYipvU1NEn63sq83kyL9FQt5/6sW1z1IeF9jhi2KSZnNHlTf8iiQsk9lYLKQh2Htf9
BGtkgO7yuZETOfcVBvWuVzq5HaexvRi5rQtE5PoKukByIiJIn6EYqwTdQMavXbhG+4UFw8Pc+/Cs
UcohLKo5ddtuLajPPGsg8STDkJ6GqGzi3ZoRbJxqlS3HhoezeQC6oXY9xK1dj67OChvxaY/tC71s
fFse6srRT6Xwy6dMjDTvhimA7cz1vk6N+AMsRrBjnI1PKbb7R8oEfW3lrD8F+AjPyYKGCyPyqa9Z
er1Yoo7dPGLUpdOXtm7Hu24KvMjTsQ0oxsF6l0misaOhrD5iPegbhBlDtEsTfgkVjVw5G/YfK4gd
u3RBoGIBuKz5UtL2maSGfajKiNUFg6p/7rqGwvSvnNFR9NVPUP/7ve6gB/WvWKB0Pe9gdAuffEJE
29bdQ8+GlvHbsSotZvkB7xi14CcsYJwyx6xe1RZeQ9VF7S3zfjN7XbhsZm/UBvBAz8FU1tV6TkXl
xyehFse/8oa1+lS1aT2yQrA+GMkunTlzPSYvncWfk7qGgV1lVMXBbh4tXbFtTAOvil7HfbCcJ79A
xcxj4DUHxhqXfo6bZnPZbafNYjCP8TLgO+zzmhoqqY+l3FvLZDufF41tfHVYPMAcDBrUC2A893PZ
td8DS3wy7IBumETuh855XYLNUFKDGOmkoDA30ActbBBZyTWw93OUjghhVLTEff/cpk7M1c6tPEXc
h1IEaqluqqodpnY3OBT9pPugi6bBvk56nanP8Vc65QvXMmzJ8rUrMTOcBCzmKiugWG93wmIZZOZY
ymVO7MeJyDXkuRKpxu9QOySJl0syDgiYLys/CBMXS5ClyfwPUM2vmANcwwQkDazDjTYA0rFRXn/l
OSCVpWNQyuZ73XaboTEr3iHsiXjTwz0ekpJNfTHOwULColQVLLp/uIBf8YLtApABAMAAmdBwCWEK
/XoBivsw4VIl3/TbBdToJ+h/tc4Mehxp4Yv9Z04pmI4Y2we87itAVWnU8ubvnFLsShs7N3P3OYG8
DoemC+BU2RxrKObSgq7J5uthnPzgTBBn4nfTD/Cio2LzcBY3RrE9TC76Z/SBbSf/0yzdLg5QPZAD
StEYUKTePRAo3QNWv7b73PXgDaAII1pn1yEtI38ZDZNHrJMhSFyfa/Ryn+RT2TtbFjBUXfwg7SrI
CTNPtT73m8Ryk6p4Y9MWNtcmO+qJb0Z2OyBUg460hW0PXV/p9Xk1sYZeGRiz8VIKPjWs7LbJSvww
8ngb5XNaLwtc7ohjuAtskQI5prsOe+7hADVpwac01A2wbfbH6bNUEu/ytF0q/IkWniSuXJFmw9LG
jtf6yzLEje0O2dzTGXuJdh2v+l7D5zGm7kOsAFLUy0kycF0vTdoI9oytKoWJmqQSiNsMVxl03O/d
6l9744/WTxC2YSiwJEZu/ruugdmxkRSa7ueV1gPWxSUMEmxmXFu15hxN1mFQ/P6M77mNcKudHcJw
ABAJyun9GYc+GEpXR+4lwqYTndFNbPNGQ3jzwJzi2cLLhyiPOABa4zQO8jp5sx5/fxnbizh+6XcR
3mCMkYaykXhZMYPY9+s4XCPIYtAt6+eaNfUY5WM7cfIdQZQFt1FiC0f3vUhadTcPqYQJ3JW8lXuZ
juHc5iij6wxCn1DaSyPS+MMS9Sb1+eBoPD+MKQlUYfm6tJfoRNB4KlgEm1MlYtBkFwFm9PmhnUss
T2dR6XFjJGbUH7nd3rjc+TzSfbTMx9/f8XsCJI2wsADMwl3jbiPgqL/esY5F2Tg7JE/z1ATgJyHW
heAn53Xrtww4GjuV1EGBxI452zQGOf6AKgkWxW1UTBX88w9iibcuHVoFL/ikOiz9gEnsCmn8YM3c
YUlZudcYdcLVG85JfVpjdCbUYhj9/pbCXxkQvB2HpwBAgHdwPEEk7rybTC18+LWtmvApHcsIY2vs
5HYBI4mmbej+GMfIyPa4NlEu2xDHXLlNKX1ngeSQkoIgpQvfftRajRcvmaxK2AleyNYO1kP1uhF2
wVGqjLZb9LKOh4MmSR8durSfo6HwIGtwu/9wa78uVNutZXjvXEgxVFAiG2Tcr09rhHCYmKn1TxH2
Wmj+sbfoWqtZVft1DFINfcuPrV2fk7DZSKKatBQPZIlrI/1+rWM6ykMWkck9gefr0RxQhCP0vmhe
MZs0imToYsyZbpvdJkybJxViuUOcDHYLJ1SjCPAd8F6KpoAFjKYYxwQyQsHhPWBIlFlY4bu39tmm
wu29Vb9jEt+N0RRgFTi0JOQpiOfgb1AgdSuLfWzJ41wnLWaHNxAwLNNl1gWgZqzj/4BJhe+Wo+2U
DKVkwgDLEviL98xvULWA7boleRwmih4CaW5EhwIlhfZhVcdavheOwCXKYxOB6jiZWTSAuzDpoZVc
v5jxLokHbBKh67EUkwEG5PwA6wdHIYzFwB+XBgvVz8cmrWvQlItJG4wVjKLtcUi9bA8CIta2Uct8
BewkwGYaV8Khdq3POoaj8E+4M8vekX+4+W0RwCSBt36AF3vPgAKcG2AEw++AQBQbkY+TjrpCuEBU
NyAKWO/3tuzjLs2zMMyqMu97q+xFYKZo4XkHLoxc9rIm7Bo6RBIhnIbz9xUmfHByYmLxTidNa76x
yqz9Q93Gdf/FQZh1t2ymAaLstGoy3oHciNgwHZzjUCR6W4qlzeM6qOlVFPQ020GaymhRLePUi7yF
IrFWednMPVALuegZg2Fee+dNvhBeseqQhXRiH2IzegZJdqGTm45d5koqQLoJCQGpBC5kimQ1bl1B
VKMrdthee4Tj0Far+DBniYSYXpNlfXRxG6rniRkJlY2NIS08SN7W57Ech2yXqdDpQkJnO2H7N+5s
G7j1UmRNEBypo2V4kGRIy2Df6bZmT57PUpOnDCHG8riA+RqvyTA25AErRjJ9430c909rMsumhe3e
0nK4z5bV6KNQAOsPK4z6us0z3UZhWSTQiW36SmsYRN/KEPzPskNX8fZ7No3OwTswbqAV5JPG8nQH
YpKb+ChqiO43YGCI1kdIx3A9yu9l2kQjWnmhUdqz6zVqZ3RpuP9DV96jiPkYB/umYV2XnKdMqNJc
NXzRANGqWY5uvnJcSKUOAtjSxB9EA03xvKn2Mj2gr8QR7LV53XRUM6TKZTCOWYxorBQ9xIizkwMp
1dGpGqsNbB5oj343d2rin1oyQfg8o3M4IgoHBQFo+9Rh15Xlo4/SJb41YZLgy/j2Q6KUwe9QAILh
dNAjmX1dJ5uF80UV91DOT3QhJEkKX3E9JUcQd7Q2OWfzti6CSlO4HRlxLCpfFuFRv72oeJlxeetd
57rkrhIEMegh0REJu7OefJbOtzEYEJXlNsu2XXXSj7zUz4kUgqxQ5cyAliLeYsq+xqxtS35JItEn
5ooqq6i5qyoHwWwP1swNcv8v9C0Kt0vyMyLycB/I0iu7C+DF9emuGQHsNJ9CCRXVIqI3GQRFmVpb
9CCG0bJhOimsIAX01+2P4PqxZcmtzbY9PSsH3H3RlfCM4kNVuq3FIjNqfGmHcgT4XifblM/mUaZJ
kbmxRQdYoUPHxzHraxzXvd1qCYwIzWerLRTCWjIInM2UFAJ6A6UHz4V2rAz5R2qWrZ0bllUISslE
ejwK0gA1YN/hgmaIOHqlsNMqXEp9YguVlnwieIJsstPzWDWTatBepFxbMAUro8t1WiXbJSs86Q6m
L3oWzhDhV/ZVkGXrYHFPticP9R4/MxmQnHE3zxSHYolNrcM1zKj8j3v8eT99H0X2FbkeJX7GwdTF
HzRnIosK5jKg8nmXgN8M9j97j1iHTVVIKrLdHKydH40xodf0xc89bsbXjacMo4Hr6yhQPfnws6nJ
2+H/auS348BUh/o6CYFGJAVt4Ea+ahV3qj+qJvK4aRuuC84lQyiawQegyrLNcv72oNoVogMUgNGD
kTtDGfYQG6iGtx/fZvXUopXmsDY4JOwyiqsCEC7mLNeB3za9suYA+AqICIGFjPejBdsOIwjz2ts9
laFCjFZ0bRM7eoIIs3HMwdujfeseII8M2ieGMogvPDHbzS+xL9FPJYVsjY0EK2P80LegBMqnlSiY
4uATy2hr3reOtE5+wlXiJre/QlUPyRuxWRKhdw1juV36W4OS1a34pjVRy5I9CThSNs6QGpKlO8qA
h/i0U1Ck56s3eLQbHJ6vmoFcvtJYNug+sAzr7eb7GZvd2wH08fYHw3n7wmaZ4otpgm041Cvfrr+Z
Ylm6p8lII9WhkQBsP5Q2ojI66cEndLyM3vqKqoZsTI4/mxzeYo/LWd4oU6wALU5edUpjnZ8pyJzg
CTu3Kp13nSVjo4pgkAIn51UJ9w0ObIcsEANfEgLGG2eZtJBtQRpjfcXPtJ/iKj1obBYXfxFlg1na
08jaoK4LkzFTz7kYJPQpAJATji/hR+ILNo3c3NR2wv/+RzoPDxwFnWuRRmZuZniKEAVcX+HstIQS
9Rw3YkEUIPy69X34pvGmS0VQ8kBY9qWZ0r2pscTW+4U00GIhWWKpWl5Ar1aYb8ASt1qffmYyQeQu
++owlQbx7lfPBtRbOnVVieY4Rj/GjG1Tg1YfAByJ9Tkq09aNTyCjShefYEtvt75kckATRcBANO5I
SzfwfbwGG6A6QiTG7+jSbb0GZP/Wxd8yTdJBO3yaTuF2v6NS4QaTo4PjeKuQNEJyZVb4gijHoZss
h2Th4/o6gsiMI2I4kOjUM58G5B68iSwr5QZQ8tQATQ7PUtgVf2N9S1IQCMsBR1vONKQf0MEIfesa
sVNTjAbCBL+Evr+Np5E5hfwvqdMRU2UUC+jQNwMkSjQzYr2t8SYVbVJBOKUaaWCVgfYNQdUb3OWL
w/ZMkAsnhr5XN1lUbekcwJ4x/SRaRDEMNwD/XuwXUYEuPcSu42bYQbqgMQP3iQD3M5MRRUiOxXBT
q1bCVtwVuI1t2ai52Nocrh9F53tryWoEcHATqUABvIaOWIvkXq+TIx96bKahKqywqOPPmG/BjxPX
rWiBigXbPQA+Jpj8EV5uKpWBH7ppAVnduu5znPnS0le2mNjcxLHtPFiIEB4j+QPYW7UIiKNZZHg+
GGQKkSI1NOmfkbvh9PgYSFtJCU7ZR+Xy4BLsbey3bFazBUYvAF6DTQYIX2cFCddBP69sClmbT1gd
4BePlLbYUyYJB4c2oZfXVRYWM34IxzlPHJIil93PO3l7lrYDxchBsUYbCv+WQPYTps9ADqHXYfe/
DV411NsRYKLQZqL6QcRzGhAcAXRjO1BEUCfqPSL3LQtMGdFhKEvsFsXNOnra7QFobDI2rmr7zc8u
+xOSRzUS/GrAPgCZeZhOiSz6xfdwoWjYB+ndVCbStbkLGkDazK8iC8/ONtsol2Td5MAB6XH4wrAt
G89AytG/WYBMrRtkeGxXjuw7fDR7OxHvMyxpMALwsN8itkZVa7JhjjAf7/XbhAV+bfvLNqVb2g4x
dhMhhz7uGdvVsratyIEzwnyf3hTa0SGBdL5Qody2cSVbcI5kNttlTT8GHGk11hEAiT8o9C7cMlx3
cPq3PpmINdQq5+UAFX1fVmZLFHhrEGTMbJOexous8HfZQEl1WYaRSdJ/EL7eBfTQcjA/oAfD34MG
/bcEnHJEthUye8IPZdvGuOpEygWjwbWYZi1h2wgyb1rwrOx27b+PpTcd9S8663Z6yM5gjt7ejvpe
ZwUe3RI3JJCq3qbGChrw1v4gCw3qZ/8ubH+XaoTRFADwxbkgWeH/eAvr/5K36lJtYfbS5l99JNBL
2xa2E4zdoqD71uOzuNxk90lVeMItMByMk5+T4++v5VcJgQeoe4R/0NrjJMJbYqLw12sRcxRCvq3k
h80RiD8rTrf9OLwy5G+uLbbO/9TOfz8hUn8gHMRpFkJczN7pirrsA2rqQDy8ASRSY8U/Jz/SZH6O
7N/fIN1kuz8f7HaHW906ngCQDfHewfdC5mIqJpvRxA8/ZwwH3hNDyQPC5PywsCEFWd6Jtb+fHLjM
XT0123z+I12KDCvDevQPV/RrT8cVIZTa3oYUgbKG5/Q+gdBnAXGJj+yDeRtUDvs6jPFlgqdqDyqd
FR4BjBaPkZlFWBywtSDldiEw3+y0FrNFZH/goLE5lnJMLR5pP53F4RAmBb1RPkI8Wbi3zL/ubZr9
/U38OlwgJ6JgCdoVnQZJZhDg3slvYHYW1cMDPSUN6TUvYOQl0ee4x/P9px7z91MhgxpeUJwyBKbJ
+5FZi7D2k4zl6W3lnDmCedx2aDce78dd/ayfcPfWLd7qAHxtO8ibshzffft/8D7crarH8N/bp/7n
qB/FEv787rGt8e+3h+AFCn07tH+M74/65e/i7D+vbquh8Ms3fyvn8G8KNjx8HyYz/ptf/lLN4Zcq
I3+t5kAzDun4f+awv5Vz+L+Q8prhy/D3z/ws5bCVxUd2JzaD2LyiHtGfpRwI3mWA6RwlAqBUImuY
Z3i+P2s5RDEqe2D/CL8xCKErJpgskL63lXOIIhT1oDgaAVWSQcVO/5NyDkiR/nUWgPaNf8jDTygq
Xf49DxUyXMi6cGJnblJkbXBk5PfNOB9X6N4XRlp+WkmL7NzWOf8N6VDJFdcMZGFKqXto2wlz8dCR
LyYxYPo4y25WrP+PcQWSNY+7GBUYBpbclGYeHnw1q8d64Mg7mmZ1rmVMP7edwB6/SqqLNIz3yIi1
r/NQVaeFpL3KVeUWwFFTt36FXEEKJSRytcSiww9I2dcXABiaS5FE5jhFAxijsblueaiKzAh43lVd
XtB5AGCvakQuNYmjXUhkcoEQBYk6wiy3bZeaY2fS7MoPcq6AMy/h/UKmDLlgOrimXiEBALuwOZ/b
yB7ChJojbUP5iWYqu6FE39EFTJkI6SNgp3ZHY0h/jQVLmgfwMP6IvMfeqvZxkdK5CYu+7kfkU1KW
0woLCRKDIQj3Rk1HboLum0NIeYh6iFxW9ebYTK1+sqyK4awYVh27eqlOSMVDqMQcSOXE02Kk4fSx
TZUAElK6+7FV69fMO/8JGF50j52/P2Hy7m/iqFru4WohGASBdAAjPV0CPbSvdTQtO9CgyaGbzXxM
qMZtyGXJmW4MNA2HtCDNpm8ki3LVc19EWXeJ3P4zgzKyn6DRIuhvm93AxXWtu/pMUnIGvaN3gCfW
j2zu7dHamf8hAVEBdBsVEgyYO0LZEOcQ2d53MJLX8JCRSl+UcPDJPlqr6bJjvnqWXmUviY3hFEG6
AMccuw/d7OxjJpi6XoM4uHZDgE32BDD9I4Tz4aqaAvOBtaw7gisJs9xBSD3xxSRVrk0U3a8+UddS
svXgkwRcOunS5AEp3hTo22jTnRqiecvgC+6yHn2llWMsimpl5uuEGhI3AgVJTkhZiy7jsTPHuotB
bKaJ+mQhgt00suP3oF/W01J6EJpkji5Dx7eNdStvEUIPj9UaZQUySc25JtO5a8RGlzc8vQltF740
qPB3bSXTZ6h53amqDAi8GrT1wbGS35rOXYalY+iOtj+RYATbJPHavAloCPIwNIUcI5IviGm/c7vU
Z+k75KD4mp9bK9ghSbt055MmfI6Y/upd1Em4xyx8SdLmsZ2j9XkYOg9urwnu2zKOGwA0CAAh78OL
3DL+b8qZclo4xFlfkGxU3SVSWyAaUZR9BZJRHpsZH5KrMk+pCupijki/BzdZX1YSD9FFkTrHE/IE
UqgIH5JoGEGqwtjOR00f8bbss4Q7f9ECF2qw2SiQTlw3iFoqfQ8XzzxwYU6xd+NFLNbmDFIHVEk3
aZBAWfQytpk6JwgYD+CW7S4ZRjDwzVI9dEPAvq/ggItIV2Wxlkg1BJ6pP0FZWJ6SpiP3XVi3BR5o
gmi01EjqAot4R/rl4ExsL20PAK7IsgMfq/ookApwDQbIIMvlfhZi/kRQ5wV6eUTvqwDSTQNnbiiM
C+abJpj7r9EIDFKwYOeCJTkCnV72s6ET2cPqSD+NKErTISN3NQpOm28RzXl5uw6tPpJlRFKz9zwp
+nmJNyIG4ZZEUYmpWQdgeO00pbssm5/k6lmVG50BreslEiHIoEyODKLgUna2u/aNgPhFyacq1H2a
SwkyTJksyTEDBEXWN3FhiPqIfIfgbAIwb21Q2TysdPtqoCRcirbM7jnI0fMw8KXOkd013quRaKQh
NwUHx/glRpbrsQp4ehcgp3UsOuxCbua0DYpU1KvJIQHFe+zMsucMq8bNivTYj33K1FW9zp8z+GQn
rIgrxPRhvhkkU+hKrroaqhiihifZVT2x/m6shL2uAmcB7ymDBI2627d0kAeagfxew7Lb88FGH7Wr
w1M84i57kbaHcqnC76iHMl07VKj4wiK7LS6Qfj+VtVFP8GJmk8dKZ4eoyuQRNDroYi9dQago7yhV
W4AMSGqWdvkQTGj6puTrzvux2w9LmF6mG7G0W0xb3kZJ5dDRqEMqO+PIiwym9ehlNB0bpD+cdbZ2
T2ZCKjLtqj2sovVOzxHbdzMKp8CZDVYQsqRhSONZDrFt5xs6y/Aio1J/BuKmdw77wXymWG4Vhvgl
qjJ0J3AasLq07bMXHcdqVzcu+GREL06YmcqzGMOdD2N+t04V+dohKrjowBockDwz3FLVmDNnBKoM
wvR74136JF0qDgBRgg/lrEBgzwlyXTySrA5RmfQ3vbevDZDWr8E6Yfqf+nEFarkweUS1CLpbEfTn
4UAueROEAJob5H0g2N5qMJGcNhNyWWutgntgVj3W/qqSjxPHRiSvJuSNFU2UjfdWWnNqSwzpfOkS
reFw9mCwE5HaP6DR6/NsyjAH8kKuFHK4kANX381zo08jn14A4ssccy142BSe3ase4xeks30JxPRH
YtYXsDYPDQVaCc23w/lsfe6B2O5hSj6GVnYXXZkkj3Onw2ddueYrqiwtH3uBD85NTNDVlR97fdFJ
3MV00dnBzuPRxAuUV+jyHOwlcHR4ZHsVtiMDYa/KqwVKMqDUZUrv7Gh9/GmIxR8TApIUTrDDg4OA
FnYHgjzTQrTBEbJ1tx5rQHnXCipu+9JhAsXeK5shQAp9sBpEwUVKdA+wrgqR8xbpSyp9czH1Knnh
ntvPQSJkdSeW0lwmJaf9IzDrUhzNqs3aFEjCgqkFWINX39JyGcgTt2Lhe1rCmUZqN9INzzZR0a4h
gT/2Wdsc5nj4OEDzyftFmh3wCMDHkn0E8+ZOsepghdXjdIMjl0MGIaRAYt2F6tnVlIUgjQPS8lwj
yfMZwhc5YS/y1Kyl2ZcgTy6wgkD7JkoiT9vQQjbU38yltDc9nubFOkLMLJX7simeF30Wk3xgZDrS
ZvFQ0bftFsifCe5U1F8qddbigPoSsP5aMZ6Qq88KSAvqOEDmKLxg9/VaDrvKEnleGXxcpFuLi74O
1cUYICOZGhQ0Q9r6VSliJA4i8P88RbEpAIv7o7KzAlA9ZHtY3mLfK9PunWDdAnZLYyETHTIt8ZhP
U9CF+WjC+oiqS8EfbAL/WXS6Q75eDtWFfovTJk4/DsHUJMPXiSVW8ydhkcIyFsoaBQ/jPw/i/n/i
s1/Cvn8XDf5vDOKCAMDCb4I48+X1y5816rc6d/THR/4VwzEUwk6B0gCyQrmKv5TjI2n6XwwCCl5+
gvCE4n+E+/+K4fh/oQg9R4wWbC+3hT71ZwyHYs2ozoa3dqMQGUo4ZvQ/ieHeywD4K5uSQ4GjAT35
Gxha0S5kQ8TIKSMEmwBV+fU0ZWx4/Eub/FQA/lr5750+tVV1SpMt5sTZAlTaeidsrHToPSYncoL0
Qx/BIAD9n4L0tnao/PMPStCvMA2iRA7Kj6KwGMr+QNfgG2/yFyEQzwJ+1xyJk6dtdhvE/XyNQj4o
mrAGy10X11iPf39zEf377aHWbEx5AGIKdWe31wr89ZSgSbmF5C9OyvcC6em2Ha9QyEEiTR6p6Rz+
psueA+hS4SGYkH6B1CqU3jrGyL1sjpbLqeDzzFw+LQ1A9kr1p6xdCHZvWR+8NtCErmw2ZEfkiGRH
t/bqWMc+LOB/NRcwZep7o4GdGtKPT3SMmwvsibEYCKT3Cz+qGyZRBGoXyaY8egt0X8kBSM041Pch
HJXvKIyyPpea9c9JJ6+Dyau9S0xTIMwNTmsY6WvGsG0oyiqa7sNhqv9Yo7W9XSNXPYWBqvImEObA
bdkgqaKei6lt3CloBRjV1YbHdA5QIw9QG9YGZIGaMRouYU62N32XYl4GRv8lMJKcTLyl9fbEnayH
9YvlOROIfEnYfh1S1F+M13pBiYi1nBAdO6wI2P8dwIr1L0qTzOndUvbJAIXbO/huL3i1KvfDVdl0
1SFpEuQ4OYF+XgQlqpdhwq+b16lPupcKvMLHKtPhQwZSvCxcMGTfqhQATg6jLkG5j9C3GhWD1HLA
Th4ZFpBGy1ddmpQXqFBhbgODFNAC+5/2KsGG4dIj0+859SvwSqF6JApvBTuqFSU2mKr4LSyzh3JR
AZSIyj+U8KP2Aw36F8Bm86FdgvGQzjHh+QJS6Vtf1+WxbMqvvq+6nYTYfymzFHVs6MrLej+gccpG
mGtrakTLIDXuI5TzugpWGEv5sFCNLOc5IDutKhHkpIWDEit+RjzBUKiqGfaRV/oqqOT0TQ7x+Kqp
r8x+lWvc7Mmosgs0wQA+Jv5qR1M4pMbeNCZAGmNivgXR4pCxwi4FQbCktXzKBuRhWIHIFnHx5tfV
CxJQXAMbmyFQECrOk268rEjPkH05SgisQVp9gZYrcHDyORJTtENqp0eFitg+CGfCq7gc7vjiHM1T
vJkVXRujZ0F+CWryMZQkovP3pU7IgfdkvNZhs76OqPNZ4Mny1w71TG6RkAMBdx3HBwuYpkB9oAeY
dWo/8fUTQeB/E65luA/9OtyQZF33LoNK0DTZVEiazQdfs/vG1R+TSLThSSHGmRm2LXPpvzbY84e5
mCekJ8QTij2Z3KddWGG3Wc07LWsN8zecvC68sfF6lTrjl7PJAtQ6LLA5CYJcECQkPOvBweCH9joN
TqIhWrubPISsRwYbXo4Gcs+Szu4x8WO5zyj2UCjkghzGgghYYDm3QZxnY9o0Rzcj6P20EAbgCep/
iIznFBLHThni08NQDcoy4BUj3G/tVvkwa76hUZ2a5U1sUQgib4FFuzuJjGlsw7vYDuVlJsiMIisw
vvlL2KGOBipfNoKUe3CHWfhcwV7lB4saSMm3ZEGyMBx9sDsX2qPwXf9B16j5hQSebNAvhHf6QzbX
6tgHDabhtk74aQ5G85wITza/MRQ+d1McXaB4WRvkbp3dlHNSZkc+RsiGDoW9osvCT2FNAgSg2iNb
q14z+hiWrazywW4/TkQsPng/ua9x2CCTuKFNd0DthOjcGlSeyieGtFs9GXZGdN9cIKkm24/1hG1t
bQUyNJH83f4/9s5sOWota7evcl5AFeqldXMuJGXjtJ3YJjGGG4UxWH0vLTVP/w8lUGUbfoh9bk9V
RbD3xs5UprSaueb8vjEvG9OE8uBIR9tqdldxNE7w+9ai98tOdSePkJszQBiKz1PLvzW9Ur5HSRni
Yy+VARObHIvbyTDrbybGjCs+SBJtM0q7+MJFsQSoN/J40yL2vYCWI97lVmI/5gWWOTRQEulw5xS3
ykguzM9QhpQ+imh+Zil98QzFJL831H66ybPURsK4FNX7qIhRe3ekgjUWj8wemLd58N8o8Mx3/i3u
/D+AZY0D+oug4Dep/GSpSoTGb1/yIwrU6J+qUtFB7ecggj8HJd+hzAqq13/BILW/F9PI8ZNk/xkF
0pV1fZVLUWvN/q92gp+ZfIDN4Ovw9xoUGil7/ZMgEJns60Q+niZESzRHdnUy+uYv5byicbpuyuwR
ZVuNCN3GQdoXeenRBLNSL6taulhF0sbpl2GXId0q1I+A1jBkZWVddCe9MPul9SjOIRHMW3hnY8rU
wXjivk9sEjw2xMa0TLTBr8cJ8oQJGLLA7S3mfaqMo4J/mMJwIS+wfxedJDuFMbOvr8t8TkumUsJ2
Jty6vLKgLx4IqqR6QVJ3vp7NMDylRlOj3LIflK6Su7GSzqq4RRVrpfVVWiBsKtKJWWFZmX6K7YTJ
lMQsW54oRlyBCOoF2cWmGZnkC0GbzXH8bsG9/8gpjPUA2LW8BjYK1UCPe1akVg7JQk4zUsmzTzLf
TRInRmCJigxlETXOUYhepn7HIXcH9AvHpl3P/Y6Dvxw8ZcVTxoWZ7euwHbfp0joLnueSN8YPHE5+
IUP5TrfC8lM/ztrdCFBZ7qo+RanadewUEcQXdtZoXjySWG2QWo18QGA034dL5dg+Sbx6upgqKv+4
zS2+KKSAQX+A99qgkaUM0el2C7smkxubFJ/mdVp7NSL0XclzgATRqce1l2SjdWGzDt2LdJ6u9H4U
3S5JzabfxshWck8y1ANcD7N629jZRmcJLHZGn4e+XVkTQKO0d5CZpKlCfAt/zANH21aBOpANA6dS
7NFbxAEwlsHd6uM4bsY+rXwgmjLaznqvcqOjurZ8rcvHZydM1MeFSvo2s3BKbdfgaoN4ZH4swJdT
AmgLazdUU/1eK9v4EgVy/kAi0vZC/EyjXytRT7IkjtRAb513KJ7aYNBjzuAxIn9EqLnGoNEmTW6i
KG+2s4wmcqyteDdZDWyvsB38AQvkIRbh5HiVUWSIuw1YaVY8EAylSnVByV+/6AvActDZw89rioq6
QKqJL2EhNcL5rpfZLuob/RRStrkY28LZwitxyI+XYfcei/OTOlpKIGd3CUDNYmBmBiQXlVMbBaqc
SQo/sl3tqrBz85DFlvtpPVTsZBfboWd1i6YFltQjr2N/NIIubE7A/Npj46rLl7wvwgA543w/JHWx
Dxc2Zl9RVJF6tUKyU9ZK926upvLYWCiB8SZRh/N0mYS+hT0u0OKw+mBHTe+NiigvoE1FH3sCT+zm
fZjfZVQC/W6Bgwa6Z9dXZOBbJzTZvs1MvbXiZvDnfjLEtipNHcuaFWrh5RkSMVh9/a4tQoE4Rs2/
lVo2X3DeqfxppWzLaRZeGfZPqZqYAcrL0bdABO1XsbFfmfrjNM4fkbtZfplFYgqE1J02CxoDemmO
g6qJ68G+GTvYUVwWtdswt//NjXzfx/6yK1p0YfvTrug/QqFH1Zi82hi/v+rnxsjuh5ifHiAr9not
ZP/sVqBoOn2rVIQdJE3Oxj1O1T82RlqLqBq8Whc4OnP7nDn5uTHS4wDPmem46vdt8x+lR97wfi0s
ojZmKLzFjkEmRl+jgJcne4oA8OeGYTqWowH6esT1z9xH8O1nzihvOajNh3Qid7xR1aynjGTKD5nZ
kbLuRNl8fHH3fpNF0d5qXPg0JkR+9Boc0Nak0etPQ9haZyIeJOW+UjtGGeVyb3Aq4EWTpILlydEc
PjlM5MRrC7dvfCRdbHDIwx2TJIRTfhV9r77jPWIgHnmufUAG42q72bbCbxrq9Gn750+sv8kvrfdv
9fcgSyL+J/Pzxv5nJmCYkE/2R/wXURTYuEg+SJMM5ranXEVRZJ60NEhIzcP6sMFAzJlq7AqYAxr4
q6r/Sm650/xEqa0A7F6FIrKIOYA6rZUhzK7S+CYboOgBc+kC9GHivoubSxwn1rRJOsW+TtpYFrs/
f6tfHwN2atXhQdiMDcxirx+DMyvAWuq8OwKkFvdV5GpUEzLqR15dDtMNsgPxvg61/OHPl32TZSJp
vHpmyTTpjEX+WD/Wi8QWYK/IrLuoPJbuoh3R0w9HYMU4FML4/s9XWtNxL9Vd65UQj2BZx1QvnLX1
8ssr1eyqS8PGeARNaz5iqEJPEPburHtZHW/UBqm3b6izW/kYTsbib4PmrbhsTYiqukWWk9wnq8Ob
y6OPSjDZkb5as9ogzAfrMcvXz4DJo9sAO6m8WeXR78a8OSsMKucbtCT8OWI2rybbaFWf7BQkw9QB
eGa0tU5ewZ3nb7Ui60BVlgJXBbjRdm8Z9jL8JR/4Nh3Ig6IlBcsGKi7kOehwXt8+1R6s0rJC5Vob
wuIxafETe8g9egpzaDrK6DDGSfYFST9c2aVB+gzAIPGpIzrPPTmIyp/jyAE3kcpvCYLZr9KipkRP
8X9nqX+zlqCIe/uQ0QYxiBAXYYpmdr7Jk9otRfYW1O41EV0dCjfoRbzsVjeY2PZkNZDrNuqtLGZr
oPtCTBlZKwkc23qXr1t9ljfFXU3blclz8jH6OKZFdUGE03s1AdMHmKBuEKLnJR+4xhGQoYgpwrQr
j+MaaDRryBGRY0k96EZEIrqMiz3syPxOT6MbalHG5OWD0xx7opj+HM/Ya2ijJbPO2mAOy+Kpo5te
5WsYRHxrHuI1NFrOUdKoxhA7GPMJkpI1jhrXkEpbg6slnZ7qDu7qgJh4Fdj0DoftZkCTouunBjcy
PjdHIV6jkht+EecoLikb5fOwhnZ13YFDAR57oTUi/5rI2mber+Fgco4M5Roktmu4SBWt3mmmLt41
I1RS+BzNVjtHmLnlEG3KEauUL9cgtOgMwtFavEMxQYSK6Lvfs9Xoo4/lg9NY7+QPU6HGl3or6vcW
9K3dIFJFJ2IqlkfXrtoNSpZ02crMjbYK9u9HDHXjM7h34mfg7MTS5TmuntYQ21iD7fkcd7drCE5S
ttiX/CoS2TVCJzYnWk/PkbsTjmRUzvG8uYb2xjnKb4n3o1VMeTuuh4DkfB5Iz2cD43xOmAxnurKB
JeUhEtCmLwoP8iRgz69xGOv68qkblWkFJYmWpbx60uci7Y0Wbtsw1Oqxz3r46YC4mmUHKr4PYW4n
pDdSPa/eq7AjLtLZMNaQHLkW8ElVTDwuOK5BGYbsh+SVx2YDbSFS/TbvtfBdTJoMinI2O2MczFMu
+iu76w1G1BiiAhj9gb1waytxGr6jpm7Ykd+geGHAGcAitmWetMIDMAJeajNBYiT3g3cJ9knIIQSw
fohKLBZ0iED24eTkZkOigi313GLx3cVixSx1pFB+EbcKR6dujrqbLlFQhldR4j4rg3QSNVArvQc0
7g7u0SJiDQ+l4fSOlfrl1DXLvO84mrWAOaPYQdzfyaXh4NOVyXbO7WLeq11X1L6lAzvyHQqO+a7F
2qf4PFb9o1IXixagPc04oGSFqrwDBalAfu7L8mNaFKK4MFrR55sM2fjdMpBx23Ks0bXLeIw7UuFO
zPF3F7ayLt+zGRsHKC56th1qPsGm6vNo2bjatCA1Sed6vC5cWOEbhanSQqHXhkNLW6o8iEIjGgKH
/jYcMZ2O+KSk6dDyjUqAQNvDBygI87H1XmhE/HuoJZntA2pvjCCpkjBYhjCDADS2tcAFOaambyBd
X4AupYtySS3C3Gp1CC3ZiYVTbzSaXFQXcaKN0SYTZsyRgN8juU9mmOETIemdxgTAHWxG5XMLm2jG
b8M80o/aQjI98VxpKsZpziFDHO1aoNQrcRxdW0PJlhSBkOAFAmCgscWSqpWfMBeX8aHBpjdtu9Fa
kktc8f3JTHXr0ZpC4G+uxuDFnjMh4+vshVwCMLaU3gcGOAAfDM4mwZL5KSftrXtplMr3nWWPX4CV
GHvpjFG4cenGA4/WDXkfK68w5Zat1I5wNg3ztust7aT10BS9EcmBi85vdtAN6UWa7FtwpaganajT
3yWKI+5LtVkHZ5o23c7JO/Lt02z2rk+VhWcTjyUfrIIvrV2yg4l7hFyM7oJVsg1cTUwcezsR6jdp
C0H8TndLYV5MZjoO1/3Ur8EnWrYbK1PsaVMhrBkvqmpZqCDoRb/s1MxZv/z60UfWJz4XEK2jaZV8
i6FBjuXFWZUtvsgkU6fOEU3cljhWAcQORAURP2NN1fsyftdo5gzXyahjlcdNbnq4LpQYrAgyiwYk
Ku4BYzPjulkXDSaTzzdiAQEIucbJfVncg4gUB3Tiieth+swYF/hlHscS3qE3tRRrjH5Su8uIMDcl
J4bF773LbrHrSlU7NiJqPsEgQW6JISTRD5UbieESyAx8rrl1GkCuyNN3tc5tXTHF81OWZ9bNNHQg
7Bpa62QfR3JH3R40bPGMqW1dQyjlxwHnABfFFeT9bkv9UnxU1LDYFmMdUe0yWebmdozvkqrvLuFv
plZg6a2O2ya3TMeDCCzu21SR0SbXS6bJooSGuDDLSmu+FSzI88HVGFIbqN6MkdQCJrkFLyk3bDJj
c6m1g277och7yU5rSJXQu0k/t4KWCcpMmH5YRN9qX0H4zx1d1DRHQgjXeaup0Fbw+4jI/KLmsSCI
yoSNeVzK/nqaHcCJknqd63R7swDgtF9GyiV+pmrdgqw2q6rr0p7MK6VXTYjWTVnIywj3c+y7VlfE
JyKR7qtKrw66OjhJJ70s7kbShKN0G3aBuXmPAllLHrQKTZH0FiKw+UPdG4rgzdAfkt2BCXZQwnr8
QlpIkThOOxvtJCL9WxQt4bJrB2BVm2RZs32J3qfGzYT6xToWdr1CiWup2temhi3In4luus0IQxmh
oluiX24Xp2Dt6Lp8o03G1AYyJ22/WwAH8FHNKXKCOQS46KP5sJuPYOK0UxqTBmE6JOKesV50N6Ug
G7Id9FrguStiYM7T8AlTNeZkKm7S+WBBLR6DkT4uJlj5HPRDE3YC+mrEiN7UicHT5OBA+i4x+owK
ZVvHxg0E7ty+gHAg+F7TpETXWavUY1B0oEzRPRZDf50jg+YYiYtx28VuFtPiQ1Uv5sZk3s9IFhKS
irFzfY5Kf4jxf4Slb7wBb/7z//7/qDLhJGlzivx3AP9LgeEurr5++z8XXf5Yfn1ZZfjxwh/ZFNo4
apycOJNiDXhtGOBHNGQne6CtIozVE/Ail6KT9CebcpanvCgymLwdmRmiGGyW1j+pMNAe6fVpg45E
pGMwCvEZKGX80umtaSkGFkJUe8XpwDPPcfWeonufbDgGFSxu1sNYSHmdK3WClK9+yCNLuVBH56hX
A8x3NFdZUHdmcUv9sLzJB/XeCtUo8VYq6LYyR5e4gKiwhV/jm5gjt6SsyTJ2zrHG4Obpk3YD1qB9
FEZxbY/5taGMHGnrMOhbS9BfrLAwwg2oFdvkeVCH5FhwH/3GqUEFljCnVcWFCGiRQkzU5RK07I2t
dQbR6/hYTSA3rYxJZyIObvvkuUN0HBQGSBynco+OMQGVcEBxRuWzyMrrUZN3iOViBAEDRtLsepiX
GzOdL9WI32KxRjmdPM416FxYO09Wnx2oCD6R2n+gL+a2ykM6ehWx8RHB1z5pXdtbVQsbYlDaFynu
UeuNh0zmj466aFs1Gu/UNrte7wBFTjcws/w5xe1KAaFPt0ZOPGNQB/GGiNOQHCWdFMY7t5wQX+gs
3W0unsYwEzvWuX0UzZfZoFcXS06EibWPG6OqvmklBz2GPD9l08mO57uxRh1rZIdoyh/ZLh4rFk0n
Nlrbs81uY/KF4Gw+V/18Y+Y8q9not7QwwulrZgcMsOy3fUzuW6ekq1fcKJoThpgs2x4GjBpvENtS
UKIsfdkDANxEynov4+Jx0DDmq/MCVWFEBbBeq4bnuVGahQywetPr4w4Z46XmRqS+pXpZO5Xiyyx+
NnJ+zdKSa7qgXOo8nL1b0V8gpVmOV1FYWUIIOXlvg1/HqR5gsKfdWuKmNNcxaUVhpYdqhjdlNkQs
1nQqoCdOc8nxLcY7HVbJI4JkwQ48PbnVcsk5NvFZ7JNj1jgPyaR+cRvjncBM7NsjuCe93y909dg3
kzwtuGg4+cA+b419BPjbU1QXbUmPOHYYlkub9g6bceR5CgOVk3AYCRN6B6/RC0r4nXoPbO0Jx1tP
Mz0CpD7KD2zSJ8r9JxzNzwWNB33VrvpgKKYTRjeAuUlfb3P4yZuF85CPhBlXzHrftRJkizAfqqZM
Ufxax5oQY9uvr+N7ejGyDW807IfEaee9PTEcSSkea12pP8MrEb6TxnNAFwcJzIVhl09R6LOjWP5M
uWzfOLM8NJUlL7rCdi8mqSjvsnjON81SF+9KpZ63Kl4gWmY0na8rufHUa93nGZzBleZmACYpeyeN
GWCXq9NAFBwYHDppPQJUaxWKZjrYGU6o5T19Fu+LSaFCvphAs5H4JNQaaJpTZp9bY5Yw9vLNFGMA
XIwkqPu53TQmNNAALo6NSG5qo4NLPc6zSU/kSnxTVkQoo2LeY16P/G6wLEzT1uNUzu1TSQMyZmUa
b3ADEO3MlFsW4qAiKcjBQs2+0XqrB7rK8F9S/amicQE6hqL2YqnSzkPXtoZT8dyQloE6Zxg2oaYG
E3i5d6ZK/wE8e5yAM+fBUezjQHh5Ecr2mfPRpWlnf8kavdXW4UzQESUiWMChTJJi/fmLFGSS2rCd
x6zaw6lZ4WwNIC53OiImv15C7W/tOd8kPNkzSBuzodGamEQ/ZOnXVxPmOJQ2jpN9xFQPiIQOaKli
z4Zy+peU3Ztc2Holw7DcVQep6rDX31xpdJzJSMO62ut99ijWnjLrcpxqI44lhFTVBf+m/iXN+abm
/v2a9EXEgU3lnX++/naRAffR7cJyP4PpwXkgT1Cl6IZomHsUNfRJ4vvm+XLZdqxuL2KH3yT/jDW3
9yLB+/3aAvkoGWV6Wb41mtagKSAeueW+K1ojSKvCvZlJm6zLxSUE+GxPPuVphHS/zUYJsoh0RdAK
2vO0CJ/WWmNULpcoGdl1DWsvREEPyoHquDtejjbLt2vrtZ+ZjNUqJYpvtwUIsqmI7lVka1QBzOPg
5gAzqwplj1XVnyLLsn3TZXn48zf9zRAyTMz2lmZrcFbe1h/0PAHhQK+Lfax3WyAkN6pYboql/Vtj
yLOq9O0dNcn4ElrRkxPJxuunKUZcFPyQsSrQFXXTdDNrCZ1BITh7pS3SoHOz6z5axZpyvnF6tbiN
I/ZQc4meG8m6vIYqaUYAoenTJbQujF3jcAIWecQ0vYtdlnuQ+4UfRbG9ayZ9eojI8+yoltfAXObk
clDb7o72CPdTy7Y/6Il56BOX44jdV5dmmTyHiUWPOXxsKPDdajcp6XNYgRyNhu3Sg3wjd7CPZ2sf
x1BfSFvBMqyny8xZwYvDcoPVCGeGznsLl0SJlc2+oxFj/fmB/WaFQY9MLQoH/crgezMTFwf5G+mW
ktMgHDDCiYmVzap1m4yPsf/ztdY6zdtnRuGR1DhAJwSh689frGaAKEFf0NlpDyf/zuySQ1H9bcE8
z6Q311hrASakU03HqfDmGkncZPQFVMt9JWS97ZJJ981weVpX+oQWSEhCwgOqMPTX+hGifbxxSvj4
U/iR5OsX15alhyympWVgSuonZROnmx8YsxmElxY9LzTO3KCMyPY5hQwvtQxExOrSXeU0Z0CW+sHt
+WsbmOiFiVTOzy3iFsTTvd8IyJXkCVCbCVS6w1TTPEBPnq2SIdgk2bWc1g5QaDRdOyVA1Th6WhqG
lzJO4OD2d7SDiDemsVz+5Zn8ZsbyLAQt7FiHUUrprx9KqdergrMo91rOQYGiQOInIAE9Xcn4zjF3
ACNpGuSzeywsG1AgqWcO97RqAsfrhhnCVbuE4xcuSBhsrQqGWH0Y8fjTmA+dTSZhaw6IZIbQOsaw
JAOrZSWi41UFP2u+h/D7hIyPzGTynj5nRFV0uPBbZdplsXo/E4h5NZl5GrSNO1GPdxGCAi9tGZ9m
zcLX2RLMGVL6oAjRZOvWco+RTn4/JuORiL5Vv1m/fzNJ2DPW/9F9lPPem3s0ojCic6Ys96QaELdy
/HBGPo5Jlj+so788ETqq/zpPKMiR87bgJbu/zMnGNEAfmEO5b3USvWc1JKjJA3rqvaBdPXA0huRC
gcWTq2UrTYkAo/wamj3tNqrQ9qpS1DRvls1GIOPGk0l7jnJ2v3SZdqVI9x1ItI7kOdH+VFZGYNTd
E9Dzuymn7a+zbsYMs8jIHsNxjVJHQPSLet0MJa20KipRSb+RPcypnkd6Pl4u5kSy2OIXBVYrW1nR
9fUot3U40DhhAas+udPN+RCEybMKRlIjh3IYT0nPQdLNEOQjXR89axnpCxqBvDcFci950jPtBsbM
wTCI1jRnCJIym4P1X5SCvwnlOiDrQW41s+026zTqJutYOeMJTiMHCPKgzKda8fOGaAmxKOx66mRO
zW+3ivXQpJAoqSo3V8KantrVrD1wg9M8uU4MzixiIhQ3c/MhjeXdSPnUh1axp9/wQZHpYSmggbYR
E7jv8wOH4l0RsrPQzISByeywR9I6mvWZPFl5yDTrKDsZGHo7++vBCCw+8MOmrTAkWse8Nx/0FnXt
n6f3GcPyZj0k1kEDQjtoRtRbeG5OogxogFXsOwcJdSfvOpV9b00EhhbTeo2/zkftCg7kliZ47Ifr
nC/jfjuP3Qjij5cBqQhIRqcbkYnAldRIKWFF9BAh/bwR0zDvc61TOKBlBUBhM9k0ZR490WtaXNct
bV+WiH2xX2JxBRmUKN9BBq6wxqT9fC8Nwi21BUFqqwn54Yg2SSBFjkPEwZD9MDYqHkhEmO2kw6mn
fOe1en/XUrjwxZBfUzm9M60h2VWoCDdJmxlBA4sTuu0ppZlLUNCszrOq+cnuaFvS1v0dsI90D13v
KNlEOGQOJ8OebtZovnd+7q//zbD9RavEBk9I9r8n2MCsl9+e+uRp6F/m176/7D/ptVWHC/lbh2Wt
I+v4t1jJMf5FtMLBAaWuuabYiPZfJNhAueicmn5CN36qeE31X6A4bMul8MXZA3zNP0mymeYaTLya
XJBjOIhz9KM/PSeZN8ET8SB5wSqR+4ozf6DHtFCKl1L4Vt8/zHb2xVXBVNQw4DfoVISPdrzzpmnO
KAFkta/27smVbnZQYHBeT0N+Jd216yADUW9aw6OHGDXAFA3iPNDOhyZRC0LeQg1wvRpe7DZiWwuF
VIE9cNQX+m0dSiqaMYbQ1HSzjdY4kxexfXjUuKWfosr3VbVRgzTrHmQuToOVVGTVWdJtK/1iK7Ua
5ICv6QSGrxVVb3tRy/ZBc+PaXyxp0CXTUjYw3u7pfHIHZvqLbLm8bZE9rMguRT0uE3qi+8h4bjXO
Wp5e8n0ALdPms20ebC2F3rp6fEaFr1dSEYOtUNIyQ3Eu2ta9gHDUU2Tl1kiKvlFPKL+k2bOeKZNn
29zKym27QG14UxjkBhqg6ANfgduguhdF0nUBtVIUjCqfQdYmnn2a+3lDrFf71MSiVYFuDOzG5qeZ
eTu6Q79ZX5maqKESQdOwRV+BCDO3oKZl9MbqteU2qvJbMedyk3dckpqrdWmZROYI1PTN0PCBjNrO
AnWJPkCBgh3grDb/qnyey4ZCk9HSHzKcsYJnM7VvwboY5orGfRAnocKEMMq89juVvkRr45EtlUDX
q1QJfiQV3YnmjhlmNKgWdL5atnS0WghCuHsGpRPqEM6Fqymn8yBJmhlehNl0Qe0wDih53hbSJZZS
xYn6haSmyx9kym5lwoeK0sy8gPggtlpKJ6gqKqaDI3odXeo6inp+l4jxmHQa4s6q0zeOjFPfDm0K
/5SbPITjtV9Y1pHx/DwJ2vKwG7hePiZfOHDw7Bf+Kw2tyaO9QcmW79LfSla8puAudRpwC92pl2va
Vwu/7dqH8/MuIpoaSfAGPii4ZRvFDBk6ePDoGwzig+3mB5U4nEnOqMaTS+WQ0ek6DJVqnQvIZecP
ecx/2i6N1TQ+CDOPNHOdJceB24Xe+jRTa9+MDfPEccbwMGL3uI5BS/gk8x4cslk+iSaDCcdgcpmN
55tR1kyKUeFX66z4AqdQ34SUFQ+5DnTSDBm0edaFhxkoyB0Nj2pfR5QPQJP0ltHXNaRDXd+0WaUG
RWtyS1XJZ4ji7tLtCHYjlG9XRhPSUaBf9E1G22If5Af9etMSz3TFKMPQQuW8zK5dnYlKJye6L0sc
2XjL843KPMEYl9zK2Dqep5eRLsteBXJJVyG08gPq9BUHWXlqweM2Y0G2OFbL3YQXfUMLR6ZhhsDs
/GwVcnmeEpZXNnBUlhCGAOkygY6Fe3Me5ZD+lm3F5r4D/5BtqL2LLSL2PBgVhvN5AKwjnCl+m5gL
/ZVnljEhmd/mIpb9+TH3A12u+5ZhBCOIkDLVwsc6sZS9FfNVF4rJNGTWlD0YXlYvK/mCAZ9HoGXP
cEwoBRjMHlVhNhdArH291MKD2g7lFbqO6WhN1s4d0y9KlMyeArjxKsz0bIPRPUF5oir7yGKekifX
rmaEC1vHZpCVhVFeKaQo/aVk+XLSAqAUiwPCBLKQ5k7EOS3mlYk300YJR9CwfVILRoCmpiMB3LUX
I4e/VWzhBlNSqPgyLQPuIelnJ9JY3EYeneKQ3Q8H/TY2hLtbtHLeUSbVSZ1L6ePrJKSVfIRx0JhF
DkmywmUFKxwSCee1SReTvjlPWmQxEiaMcuK94xurZUi0lnmrz6vZNVRcz0KlyrZDYD43E8dhfP9+
VtHqCXVOiXLPnI6Dkz3jxuHWzMyA8722hZUFWcFbDhrP1SwRH5lT3wWKa7EErqAMh1YqNzpYhoCW
hPnODZvnxuGviyHdMOlrj97v08FU8mSrte2Tq9Its1yTtVXj3Bdr+jYjj6uMw9FZE7sGBtPDnEyc
SJS8yzUMfrO60bMRU1r5PXOcL5/pawjN1iYisDfCXSPOZWnTL3paTQGADoFBVNVPVkTT1s4d6/Qa
zc9wSCDbu56hou7x6JtqDpu1o5IXV0l/E0emjYEYiABIpZb8W+rPWQ+tFydwtwF7UlMhaBrlwEnm
kdaK1Veszk9molaDFxlT9kwdQVkQjCn03fJZ/sc9LdOqLbqASdReS4c7v05p9VykZHCDiK0oQF4d
XouxWpRtbpRjd0TJ6jro+82u2Pfz0isPc2RKPybfl1+FsTB6r21zjerYTIe3oyVtnRoMBjflroQE
e4gd+/QiFPvNefeX9KzDUQbwB2VlFS3xW55iTnJkAZ877J1khiaxxM9JxuZilO5paCuDYcWsMxNG
+p+v+8s5e70umWdkGyQHvhc1XySIUJPqVCbqYa+N58WOOWgk2ddyJPk91dnzn6/2S+ZjvRppIls3
aTyB9f915mMZwdHjTRr2+cwAWSMBkQG0Iheofv9e/z0E/OUQQF7WJLnxv58CPj52tM6LgEW9PAT8
eNm/LQv2v8i7gF+wGIpw79Bh//TyYVlwfhwNeLo/DwB4/4jJwfHxotX7x0f44VYwrX9ZpkUShwK7
Y0KJ+EcHgNcDiBaQVPahZpsquW7257dZ/aVamkHpBps4Cz+4DzJouG3JtdjeRAuezy9uzF/n5Pli
pJ/WWglwQuQBb3JQkcU27sS9eQvZv/5ESzr9NNMT9Z5szFrm1VWS+gjMH4VM27/kbV8vBz8uzWzE
4cF84aa+niiJkmlTX2nm7SIATZeAf7FmzCOaI2ewtRPEW2Rzndrqhk9JHDPEn7/561Vhvbyjmzr5
ac5uPLi3l9eNJCpFmhu3OT0sEhAF0O45PA1LfUhYRYEOoUO9+vM1f2k6dL4oQ4XDJaUM5+0SWMJ6
G6KaQxWKH/1UsljCv7NR9ziQYe/r3nKvzMTg4mCi224X0+Pxq11jfcwVm/vQcCzc1U6UTvuOngfh
ZlkW89F2dYRwoSVV7VLWIZ4LbK6oU7taKzDm5aVh+H/+Hq+tE9/vnQ2S0rIpyZBSfLPGuaNrDBM6
0lsQZoyVgVrJlGOe37rQCk4U4atLOqd2X/981delth9XJanMVszE4J+vB4yNKTydrBbEmia1U6ks
uDKdMn5W06m5nbVlurPMWjvCY4kXb45J3vz5+r9OTNy1sJAduISMm7dzRQpRZk02afiFcJYm64SZ
BU6RSDbaXzDIb5K15++Kk3e1boBzoRi1Tp4XexYd9fpSVQft1qQV551Sx6iQZaKFMCsB2X+dMtN8
RLe2zs4VyV87q8ZUSR3yoVms/OVx/+6Lo/phtSQhYfwyanW6X4sGgNHt0AOu8k0nzCuMpIVKA/Qy
E/8Pk8Rh2WNe8n/nl4IOMZeaKIbUb9uOtnnlHCNsNSMaog2OSle0NuWEKbvqskETDeEux0ZTSDFF
gOM0hcJIulSXii0nWvxZE3JhVadddoY7WOvJyMWxRGtXzimzzEIgMx5ErA759s9j5VxD/08S5/wA
ndV6A0zGgmDzNgxIafEzuLPQbsOQwHC7OG27P4+bqS/qT21LrTUnmvxEoQawnYusJErg/2E2Fs2e
whCa2wTKar5bxiVvA42GWl/dVp3u/vw5f7MKEq+YYLdRGaASezOTFXAV0g5N7daiZocYcL3NWt3W
nzQ11E5NTrOAP19QfzuYVov8uXKtQtqBsP3mikUf6amazd3tSLfUS6svrMdQTOsfNBeg7GVMN61h
dzh+kxB5J7mumNTOOIv3yZChEjXKuf9KSyFGusoKwFGt/pQAlb4y1zFxvkUdu4aNxYTMcCed6nLG
nXSl0BrkQnf4Qss8VH+prnyvtb983mzW2Lkcg5GLWwge8+sJu7iZcJpkjm6rNRct6nnB0e0o6bsG
bVa/L2UsR4xMmKkDGkPQojSR9K7c/g9757UetZK14VuZG9B+FKoUTrvV0e0cMJzoMRgr51TS1f+v
DHsGDIP/meM5YbMBt1pS1aoVvuBFYYxqI5+NKpmqKDgTc9joC5tlWBQW95GNmxgognBaamcZzD4y
Zx76NdGo3VdaHna+7pRlsxrDKZJrlAug0NFTZGck7dhvOAJgtqRJVq4E1PtrCPkRzYE8OZm5W14M
SeDUvls2DJ2A1miPYMzTy8Wt4IuetoafkQcA3JrmueL7DdHzRNPbPnZTVPgx0PDyiGg8fZHaSqqr
GlmeHAwOjaVFe0/3JbzBGlyvo1UPfZElo28FjnPrMY3TmQGEqU3XfcBxPJdhAxUfjmGztjvT/UyX
v3HXRd526X4GCIUCbd+L5mDWU6wdAqQYTmbYL1y9gfocdtTtNA4IEzhosDQIbkBnYY7aFXJdt2Ya
wdeAQ4NUaZ5hIAN/IMAwbPQewqjn2KUvcuZMPVsOGJa3qenyY0aVQRV1jA6cL+JP8qn1BGnCK2mP
FJBADGVI4fo+8WOTg++VH1jAt8CCZFjHG0nmnFxkP3pOZiMyXJqdyB461RG5gWQ6t62yPmmKenMb
TmUeMQyOlXsQYRzhkuJ1X9witRH6NCN9hzpTg9h5Hl40pmi2DVinsgZtMer6/GjggXU0B1f5QEPx
x6aaXMt4IQF4ZrDF/rn8lHst3lc4s6xqu4qeWSjqa4gUXQfXJix8vef1rKOgw+se7VpGGw7lPz4K
ugXuv1DKXU2aNq3ASj0L6DdrJeOwutPgb6dnAx2NVByLguHfnTMgW4iybQQa0fGhWaFNCOIJoIDN
9E/CL+C/hjmajMdSEWuA1OIJX+KcYR1Ooo/4E9kWXzdNCtDJUC/craYvyc8s1Q1OJTxp/ApLAJYu
yRARHFajOy7si2ys8OsOg+xeoUs/QOfpOBSmCWrA4GDWs0JyKt7FE6uSFrfBYSqKms8AZ1t9pCjn
zdrGzEuNE4bFuo4r1ojLW7W0k3n16UDIjkV43Tvu3K3nyRZPgRzx+Yl18tUuW+aQ+QhWLJi9h9E0
2+d2jsTBprV40uiKnRyRe5u8AfO2qtmhLv3KRZxhgqTPXrYkejI4fD30Ni2edMrLs7RIobEBtOEf
lZl36rqB+Ew4CxhACi8PoZd1/Ek4K+4JFo5xASqKP6CHVqZbV/JwGpOTGnEui3/RREZygZUMIQbp
NfcU1rl38hxkMLHI5FCPNSLqa4wkh3NPgeQQdRIUhoPSbZ9rb3mUXiOMu7bt+e3rt837ntaKBaru
qiTtNHHTiKer+jUXwbhJNJdFnjbATSGG9DNvZBBkhpM5GneDMXsb04SO0ceUG1aWmAzWTI7nTgFh
n5bscTJ59gb2JvGKLcmV8J5qn2NIbDcMTtvnoZkqxCvRRz7oi8yHi/PYBoRY+1xlnLavXI4khdKz
VnE73bwmCnNaw5VA5cl+MhX5fdJmvNqaL4OGa/IsMO/gWTCgQS1Z0y/0iC1tl4F+0TZwGU4sI96d
uXxb4MQcPG3Z7Fva0Td6opOEl2WNOSpjmI9Bv2Brp9RE/TgwPbL0doYVMKCLhaZmC+uBiUJCBlWW
I7j+WmtgT74mOP2SqqRz0j1/K36s5UzGx3FhFslJAIzWUjpNTmX3AjHbyT1FuRRPkYMp245jhy9Y
mbAIaR8VY7KBihN8Bt7IxYvXLWQEEqLRoJolDeLkwcd8vHbF2D5DvuUdIce+qIS0z15ocAAXQhLb
yqVUSSNEn4zJIDGAwHawedNwly3nwO2UZ9ag2Tfx1E90RqOMb4u8SrMfR07cblmessiMCz1MOJlg
0PHJyUC6KmCZ9ecVXZNon8ObJEvDEipjvoIVxWbBo5/MQLKAO5HyzDrD9R4g7jl3SerW2aar0WbB
JZo1kkWZfIpyNJfp6jD0+BYEAEqpmykueCpZGnsne5IWuhTssMpeLp8zQlhjT0461hkIyRlleeaF
vFXS/XpfBxZvNTbpSWUc5DyHkRQUtkrwoC2MqFduUeMCzUrBiOGhFM+a7Yd4/OHP3PJNXleiUInR
nuFIuKwNcvSN0WQEHxHWYXvlqQDGlFsuLyipAa9uzTKo93ljeA9xNyuGW5SjtA3tjqQI1gg5kDmG
+e2kJ/LJShLjztSQ1lt7CWWIUK5xN1oLOdEyJwTNifMekmaxV31EJGYhSRmjunq9Q04icuTWJgI1
JaiB14J3hhMP981ii4aUqDGhGwUvStq7vuYPSwa01obmtLqaYbih+72sztdjc5rhmvlVBn7fwqQS
rg46W6fCdPHm6M3ch+tFJbM8taYa0PVJRiPDMXP5OpHNXaRxIJ6qha8I3jr0TllasK3myQp8x5oh
2tHBpffchoSjOGVzMUAlOiJiQ/sYlq0CoJsG6iaKA9vajINT76eY3u4G06VM3ijEg5t1MQqIaFqj
yyehlsjCv4Y8p3TKVlyFDmldauXG85B5O+aDzU9nTPrqW8CJI0skSHnQoMjxEUFykNinzETblaFB
kCcVCZeSHH7tzNSNNfH6AL7FoqVwHxKTuLAE1iZ0OHFe124QKo411VX479IX/dxwDF2/rk9hIhGd
0AjYIcEk0nMmgCwRVwdRTmN9OEbhhI73twWRj7n7woAuZRTXDMjC44ZK672CXAc3H4Q4q8JWKZsi
NTFBweecjbyoT4A14yGkSP4hfl4gsbbqZEEkAn2vrZ3apAkBTmshTi03pI05qw/kFswFiNDtbiIR
anxqT5QMBLfAkjPuZIQkpk/zm53l4PB7YzKJt5jrsGgYFRHtrdi4lI45X1Ops6h1VER6RnME7dcI
KNIOcmsZYJyy7nDI5PjuEp6S5Yxsm+UAwsA4RERmXQ0dQaEMsdvb1hrueozEl2+b9IAuNla9EDTR
WVI3+SQaG0675T14tOEfQhly3wj0uaxuU3SazyxXGauGXGi+HQw3VvuuH2AkGm0CFfGV0dggYx9S
NHZcIYxLVrtuYI5z18meJCSEGPegjxWy5ZVa7tfxxivRm85t76r80rTkl0gLNCxJk3Yvs3rh4LF3
oGcmL6HVlitsBAFr2pTUa6wm2MCLtGSCpjIsx3ic1x0tTwwqk8lGkxqemYzhwK5KOc5qp/WJtdUL
dxpWeC6ALxyQ/o+xtzm38KVCeqOU+YHKXiFNXxVACKuqOA9Kq3zxkCxPt7YJ1hXXX1ZY05qdu1Gq
7fQjqH70m5NgoT8jN0JO1Qs4BmaGYPjCKb4r6LL16zrD2Pg2TExeD5M3fq09g4dk4WN+RQcQCo81
NnsLUgyEu4EcB/dDdVPjxnyT4o+5Q61MW/dIVJy9FsppRpRFqmXhjEIZDEDy8PWCGZ5rapbkByIY
+aYMdvg87KKIWEzs068lOSani1d5G7w1rAOGXMEDw25W0GthGOoA9IFjJxUhb6HXlrZygjP6ac3e
iUrvFHuhOIyVhyyLkt6DoXXtszkzpMB1VmClsNCDC9vk/GwWfdc+D4lWsx2bd2ALsvVr3PSSlOCI
VQJE1bpgT2RLvrloM5xy1BpyP6hoXyGgVn1MM5BBZUfca2q2EK6MJKmBBnajlFs7XCIzQhKcQNR2
0d6UUfxVDDbsVVn17Lhu4QZDcfVO2rcMo6ZHonEy52nhioPjzLpzoGBT3YLT6hk99w0KZPgjZ8I0
XWqVDnG0dDbuXNegZSc9ohJ9Hh4JJqQcG0FgUknkNgeLje3nXUTH2p9rxzpUUhkXyKwt4eA1ZZZ6
/mKHplrRJct1lClzXNDsqTORsOyju6jp1T1kjPkUAWG9r/ow9Vt2CNGZamfeciD2CBTYuc5QUVTa
VaPZpVqTThfuxmostTehkn3pK0s+J14Pz5ys8gUhyJZ0e8zCFXmVSeei1RG/a8tdRnPlEUi5jSBD
EGQRbrVFUm/qUtVHaan4AiaX64eJHX/Iqy68RehiUOseKi2sIKnvJldO2B1WwX3EYPVLWU98EmL2
cUumXHjh1Yy300zhHgJwZljLmBcyrf3xtVnyvwnPOxMexgE0qv79gAfJj7J5ei5/HO98+5m/pzs6
2lLCorOP9IuxgLz+Nd1ZRByZ4Nh04WGmSIfW6t8jHgNBKuIwalGv8xeT3tXfglRMiyCxQJqh602T
R/f+I4zX0uT6V7eIvpcDWB3gr0Ohitb12xmPjqi/jp2zdoboWp0AliHjmPrHZvBE0RwTPXfwQkhR
eoySncPoJ5YnCyr5uAlzpuoOJIKSXRIekbFwU+u80ExLt8m7OyjQSQXOvInbXZ8mnQp2qRvLOD7J
cBwAu8z8adDvMRPlWve6HMZ6Rouwz3sVnYwhlwvvbnQdjTpZg+w9AIfJj5YjKPpSa6S3D3MJRNhH
s2iCbl3aXVNNt0mNaB3pughH5xongT7yLmMAvWPnwWdeATXQ8jVSCxzcWd/MdBOQXwoWr/MSeY5v
k53/7Zp3dg3U3D+ORf2v2dP41Hz9cdd8+5nvu8ZBr57FCJwXLXn7G/zx+0yUv3IYfODo+M+d8X3T
WN5fjPTZRzj3AZ1kBPqvTYM0vjBo8zJkNXH5RIP/byu276PJb6zx38PlDe8t32lBGxsGvWqKvEVJ
9U3rOE3AitE3IK/HAvoRJc2i8u3KQnFTIZ27Vk6Td9uqnq6y0pzHdRYBNkMADIl1vdriPFaAxbNm
4zGIeyRrCjpsa2QCxq+qs7UF9ZTgU4PxFonrVeFqi3tv9klo9IIsii68mRHOnCw93DTKY7PxEON9
AFbtNukAAimcei4yeo4kO5A39g7qBGIdJHlztA09BSoF6Anf0wgXC4hLqKQ0Z6rm3LBzcj1NyWQ3
8uXMFfza6uDMcXAo0YK/4bARR6zOPiVOrT3GTCvvwrqAqIBJJPJBZoiMDBDCym2ry1lRqOaqvR7c
8FlqKTcZcKcGkzowEOnW81AAoACmIgMVudPD9KVqrBi2rQdLudCBlMJOmrdmDXW0nrl6xBjGttTC
pOjOuxKAVG8CvjLcOySzz43AK+CLFrcEEeOkAMdgQFQMFCXj8kt+ggJyou38GOSA92ejUwhKh5/o
D9M8QAVuMeOCLPWplmDi6GLfqkSbyYqAjVVWFPmpW/XbHlWNdRzjMeR4d8oKNoGDmBJ+kMtXqFe2
5KO9Wlk7Z3b0SyvVNISvUpSUWy97KAG5PhjKAiu2ICJrZGu2CHEo1GA7ND5IWsBvX8EumveB0I4d
bsZPpTCaOySih6U4JJe1qgw1CLO6Qo9uH7gzwiKyqy+nIWoeRere2W1c7kpFBW2gB3TCtNzZkKoa
e6+23Q2SsvfZXGlY4FrjfSgConZetg7QrRbtfi/ov2g6JtFUW7p13cGNvMhj9Kv80YxovZZRPW+y
qLi1IOGSCaGK6pulddNmHUqbboAlgBUh7cHOgec8xH6UoYEx5Kr2dk1tYZMTVoZBuTKVq8SQ7qpD
mL68MA3Vn4UMGODYQFm4R4EkPhO5rX8S3Ljf4jiwzuPEjFEiRcNja7iIYVGRTPrZSNOyO5T4PCHF
m3TTi1bIWdu5CLoFL5PnjOeZ2Sz+vwUQvgz3GCSFs3BNS8a4/V969P/RsQa3Quj79+kRQl1dE3/p
/lG+/INUqc8//6zd+e3n/w76ZDaLDb2LdsQrGp6k5++g7/yF0gssPh05qde4/89UyXLJhwRZCdAJ
l0hnk6/9nSq5f8H6oudGskQRb/JX/0nU5/j4MVUCb6NLUjmDOTC5nLXc+Y+T8IniyaBppO9xAkZV
+AWXiUs1BYdkUQkbi30e68cWFx420qOREtms9h382EIx+OUrgFrDjYR7hsv8ZhhfAiKqXDfU92Uz
6ReBeJzQ/GuHdFPkFDomRhRd3fsewhArkQXnVRWStUFX3YzmRwHmeo4AuiLPoqNYFZcwnDzGPQ5q
QwsHV8hhxcjbR9sHxkr1RSioVSWo5AKNgPRTAkZ6+e0kBEIT0307l7s4h82sbSbp7anGSeoYpJ2A
/hbTatY7QIRa01qWr6eo11nFw+SiZ8Ga2ENtXaFnscJz5SzsEYTDW/tadO2SMIJVd7VzNjSgRsw9
Nm16wl3pmsjTb1QRQtzDksv2PhqWtmlD5wnzOVD7icHQjk6m7SC67zGUjDZ9mfk0H9YISd0oDVnv
emw2aYsBeVd94rzSd3HWX4WtAzG7+DxD0qK3A7JlzHb2zNcYYT0x5C2+5ErouzRxJ2Qixy+FCP3Q
7ttTgRgXdRc6HHbLxeZtnFqXYZ6E30AP/8si38kiFy9Y9uC/jy5baq/4+enHLPL7z3yPKK7+Fx+h
gwyCLLMUWP8qvlznL4KMjeIwLUGCxA8KNhbFFyI19Jj4AroJKuGfEQU8noSrQ7mjgxQzAQr/JxHl
l90M1gxNUoM6jrVJwfdzQAlRQJrdquz3ptnjs4VjIm1GYdKyF73lgc+WTXHCeCEufC+iVfXDs/qe
1f7BQ0kCIYRERElKDQh86q2HUl2HszfMqtuNPYN+Z8rtjRGbGZaccb7/Ly6FJwA5LggPILc/32hj
JYNh5LLbkc/QYjMh/1ot9ogoGdT/xV3xKD3LRjUVhtQCM/kBrjQbKq2IUFjgKcUgAb0qH9pjuu6U
0x/+fFc/o8Dk6wO0uCfBVJTi+S0ySg3QiDPJA/To3KM8bCIl19svamDuUgQYFjDpXkrUdI3qbfkO
Eoo1+ONJ8P3iEA2WVYyi0pv77NAXCayq63ZaKUCYJCraFIao30FA/QyRWW5R4uBg0iMQoPoou35+
mi2uLe1QB/2uAbTZsDYLmLZS1c6wSaqc7vyfn+jPaL5vl+MQ101qN5bJKx/th5cn68G0IqPrd+Fk
0zlOm680il/csMxJ3PIzO6Cj8Ocr/voYpYl9hQmhDijkL4VcEEEecK2yX8xCUXxHl46X5ZWbP19l
eUw/NFleHyMQT/IQB3SrtJbH/MN9MWMkd6jTfmfFw7SyNO0ECPuSOTUEMR2lqD9f7XdP8cervXlp
SH4zzpNZv3MH3HMQC1qFQw7NPEnRGvc80PZp+vnPl3wDJ/325mgl2dKiLmdBvgllU5Ta7jiy7YzI
Fpc4HmcPod5TXJWzu8dumKqzvnHwIaBDL9pnu9PdIzOQfR825W7ovWHTKwjSzehUX5SytAPABm9l
Bl19OzfTCmRwuDbSen4nMBm/ef/gCXFYo6HgmL+sOLeFmFR2bKN47AXQkMUgBwqjHDaaZlFrtgZe
Di5DJIuntzHxFf2kz0xre3A0F9iXWOuwCr1LwJrfT/1/y8mXv/1qi/0bOxxu81s1CYalyN3KrENC
OdqYQSR9tMcVIrJ2t2mZ196r2ErW+mh7mV/ioXlURdKc0I0d0ApT1IyDXjDfbpNVPRX6yjIQJwsK
pkzIYE1kXWZzYdqzdphhofg11CV/dIDD1PCaHnoUTB+6wQ3WHmKojNgQ1bIsM8aio3HJddSxS5sW
nmNG0hRID0tweRaJ9L4fXQgfAojYZM3ptqFfAWWquyw9Z97XMYIJ4AagUQZZcNKjSf+gNfWwSwpm
fIGcXtLJuulcGNIeXs77zo66Sz652P55tf66QVxWrIVBACB623HeLFbVwo2SZHe7uI0utLSP0DzX
D0as7vo5qDZ9nxv/8ZbkiiD7UchZChHvzRW9Rg2uN6fdrgmCg9GKDe4gX7xCnBoLsV9kLB//fIe/
xm0MeIg2dI89j9TnTanSht5Q8G66XTJlDOnxAjyEJdIeLuR8/8+X+nWZouBggr8H2rZUZ8vf/xDb
wp6OyYiy/s5zB3lWarVxKEcmKP/FVQS4Mbp3KCu9fWU5Peq8G3mAmt3oDcglT9sjtute/fkyBgnh
m0jN3bi09sgWDecXFkKKcK9hV7TXlELqAx1ndMnQGfLttgC2GLQOKQULH3IPotzuB3RRdyVovPfC
kvWbr0EKQxfEgN4BA+Pnh1rXpZjjwWl3KKo5UDm9bIsycbcVIxI80A9nccBt1ts0evk1K0fnJu2S
cRdKfTjP59k6ooAdvPMGzN9+J7Ty6XhaHjnrm2MlFJqmBZHV7oqwLw56Izee3qNCi1H9RYDz+Tpy
+urjqyRFVmvTZY+U3tqGseZ7boEYSpF9zQw1XKQgBOd5/IT9s7mukYa7nYoe4cUulnsZRuOxmLIL
3OTfSy5+fwPeYuVJSs/+X979Dys1MBovn/Cv2wkUBcPGqbb9KMJ74Ksc+rWT+EFr6OvcsTtOrCY/
IvT85ILvaRvbO/RVEKyV2wwb9IC963J2yjsXt8sZW6UjKBNvi37uBAs60TgrumzbxHX1TnpkLK/9
5zwCssgPd/AmjIxdxhcuJ5q/QBGOy0jy2EmFbImm+12Mbo3V0w5OEv1glbQq20q8Z4b6VumLVGb5
Ci6tEDajgR/qzw+Rsb4YUfBvd4kWdRUsaVd+Jq26cgTqOpgRPpfZoD44phF9wUsC4EK4TkqTBqoF
eHoI262pY37X2MJZIU845mANejCfXHBH4zlZiyQ0vk6FYRAqnVsH7q7UExTkNe9D5cL8MQapnzQ8
p/ZzWT5BBL+1Jy4UilcvMPCl7zzzX1M3dOKAzgsyBFunWvr5fpkmOCnApXZXJ9mHItiBm858bdZx
G5yhvv45/PwmbNuk3FSewuGD34qZtFlqw6402t2rsidGHJza9KMFGujvXGmpuN6sJK606OEJWiL6
28Qe59e+cgLJSmrCu9Swwg9JtqBOQafYKzmlyBHrtuYeAxto7J9v8jenr63j8ArsgYOJxPvnJ9qF
cW3CRGAq6EwfcQG5Uk59o4vgJXO6z5S89jsH1Gvu+cu9SiamhrmQu96yZbxBa5G5YclShhc3vUXe
MwWWPxVMZaxh/or69V0ZZ8oPp4rkRsCgHtqwAc0+v3Prv11MTHw5WZhT/qKnEffdIKOB/TsCYfb1
CnkWAOB01+IyXMsoefnzk/7N0WwDf1x0QKi9KfJ/ftKoxOEa2ite8tRAwa+MYD33bvROjfjb5wsj
B/mQ5fHC4Pj5MklrhJDnqnZHjdys3UFF/lAkHloKrnYYW4vdOQgUjSZQkiMAnjXdAPQwB+1sntE3
+vM9/1qUYzFDVUhRDppbvt2v44QRa9SmfJkBnjO+J8hNN/P5NEwhGnQGylxtXuwiBxx/mfb6O9vq
rVXLEh6JizYPm7wdXaM34QInV+Y0hd6ARxPR58phooFGQthdtrEhcQ2xS9telz0fgOHnghUd7DqT
PqNyvF+xTYxSNBim8XyILOjcZtdBuZDhuwS23wQa10NclBiDYiMj1p9fWaS58SQLu94hqtpse4E8
u2gBDJPLx+88kt9cCokbgf/PIsHH0/n5UjGA06punHrXzUH+gvSXcz0XUd4gbwGR6M8v/7fXYiXq
9tJS+yWqVWhYdJUr6p004+baQ8RxW05giJKmo4v4z0bj1bfo8WPz7DdBjGyXtggpIo48bzsV5hyE
SdlzpZgxrA9jobrFpxHjX73FRkbltMjLaHonfPz29qiv4cfakLne0g7DUC/w1JH1DqsB4JXYGNM3
z02/0c32nUuBTuG9vImaZBo6yBCwIQiJvFnJbirKPpwNlohooI3Z09ThDRWJcfbxUSiytQ08z7fJ
ybN1bQ2jtqVy7NVmxoQiv85dyeZCY2z2DkE7ZQ9mNQBaborU7UHmZna8Am8SPZU46Jyn+FC3aKFk
4FjbArbUquCWLHR2SkYr3iDRMB7xsJrOXq17Y+wP5g1uS1HCvCECT9qjIulnAjntbWLkyt5YXhWZ
j4hoxvlXO6FZEsIp0u3oDFNvULxNnDbRfZuVxnTICrprO/w8crHR9Mo45jMK9rsW8Ht7IXMUCM5F
10/Btd3iw7Hl/7URswSYGmjECOS3/QIzifAcrU7p+L20ymTbyzq7HdDaDI5NoZV7o0EiGKBoYzYr
L4of8hYtM6T3sWQ6OOEYovDSl2AfpxTe1iavsLU5JYt6F2QQRAHx12xHD0fyQU7KLwcsYs5yFD11
+g5gHP0ql0tyFWPH+uTgRACmJejUenbROLitJK4cC9Yuma7GwBlui1g03WbSas+50VFqDTeAT8N+
gUqrbe0qL4aSEkLVAtYzz4BcE29XIIRUbrJgaf/pQPyQdGyle59EdbZWWV6ChRXRwNy3qiRyHv01
fd5tP8jqQwCX6zHTXP2mK2wMm3BO3WuLKbhVe5d9Nm2Lut0q1GluAocmqoigSWKTsjNFOvqplzLX
6oejBR17bVbtU5LaYiV7E+fJRFlbKBUwJbRxw8QJfQrRODu7HfWNJ2J7J7y5RK9HAMIFunDWikp9
djqwsqJHNLlwhqe5tlG7sxZrUTWtZJw94B64gRxZX0kvbzYGttJXYI3mda/HxpmbZ9G5NfI+qBag
wIC9V+jV7qRmXMfxggCfVHAIoGetVZL2JBUM1zNOCb9tnfkajOWh7gSCk/Mk+SW9TOkuqVE0x1Qp
05/1tN6oroEvFwWIRjtpDvQ08pmlu1eBK27wHwGxP7rRFl2QeT0xM/cDczJ3M6nrTRBm1SdIUPqp
iByUkrra9pXeNS+2VuP23OFU5tKw3oFukIsKOx6xRaAOlh6bh3YCI0mT4sg0fhvLysAUdXrMcTp5
hGGwd6SA8zg94jbDKFH3aNT1wWOOq3fDDszdw9A7xXbQatx0pHYHXCw4tgFa13ZYumj3CI33UM+I
IHuzH1E33MSNNlzVYePetD1jxtFqT90UOKtMYZAzacXXth6rvWt18T5uc8ykcnd4EW3XQyDAxRv5
lgFKwoQZWF3ALGOQqC8s9DL2uru0dKFdmyyeDzlIIOU74EQR/OwIEjjTjx8BlqQX9cgqSyZEkqB8
HfQecX2t7EowGbN7xm/KjWJDbAJpyqk9udMYju1HbNKdtl5NZiDG1J9xL/uoGcCdkxBjJw2t7Grn
aGb5RTkYl+6tFCypn7uNAw+sZL4N9dNGDSZ13CZcZdMgtSPtWb2lSVvjpNPwpFZdWmT+7OYDGNdE
Xb0yfIK8SOPDmGCyK7GwujBG092iyzZiIQCQ9BjFrf7Z1gPySfq71Qa4bXZWcch+6ZBqtcHfh1jr
jTK2AAe19q0Y0uDFo7nfr8kCcorvRVkNdLG6Z86UvzRVg1DYlLfGJzyFGp8STV5ifA/NyCtGH08f
hGbJWO7cSSQfh5bPmbQMQ57OrI8L438dqwKOq7DaD3ThFpRPG82LCxwrAVWg+jHCquxLXYl0myqt
fnRqM94nwPiyg4XLzzbGyOQDiDyM1pxyHH07kDlSnTPcp1VmahJXFzSmYBTINVwt64C3T+o7tJA3
VKVes02pm/J9XmHyt+rQq3yog3Fxk5LghVZeuKivlLpA8SlnNHioiihb1qA2HkMviW4BRWar0ml6
/NB4nNoD2jXcorOYZZ6F5sxXtdPhYYDoMZ6HQRBexm6N2JKO3FeJvtlJRIJPtcBQCz22b4cO3dYV
mUh9hPYYXWLtUn2idWfCDSnlZdiwVTdFmc/buVfpdiyVyHeO44SXWVYNzrqSkbxkE9VsKt4uTfj6
mAK/vHQQB/vcLDxTMTcQ4mKed4zo827Gh2fnRjxUDRvnM42leV3JpvoslwpzXdhzNfhwt2JklGS8
lyrnYzUUBIxG1McKIbvTPLTV526qmsch4rnOjlOjJR8CGJv7iMeKf05wDOlGAP0Cm+6NrbwUcw3t
fSi98FIB9azIdzFGfsaOSwB0qszREkzURyOYTgbHcuWPMCLXGtRcZDWLCGtugOEBxMQSFkxlTPIy
lmVwX9lReGHLvvwEEj31OxhZMIGx+TNWsCbaZ9mjLgXHoz5OjR74odYPZw0i/Hs4yOre1RLiYhjE
e2sRsqt0LbzsAUTN4EolGXgBCPFSWHV2aNLFTKtDEBkL0RTlNLgz/APUqtxVGI5Z5ydzBahhZp/T
xiraD9NE09p1oAA6IbYDQTBlB6PpllUOJRgiMx5dt3EeDQ/AI3pnPZZ8yUzq6Y3bNRWcqci+1by5
zlZVMUaXEFALzLNB3j5mNYQF1277B71S6Q2MLXFpNhDiJDJiN7UYuFCqTVvPcYDek2REl6LlqblY
IlzpoTa96DNMH01hfgWQzw1ucOsSB4jRqJ5ZI59YzukNKbu693QmMvOIK9lxBq0bbbQ8ml6cijbf
OuhxaV7Rb2kbZMe1sVjbWonCoUhmdANizQ5uRETJtar6tp4OWK6g+h7Br7qatboh9NqClUbMii6z
NCmNdW7M5ZVmJTRxhynjXeutGw0HWMhusfba7qUE74iPq54n6zof6xetTIwHEUK1GMbW+IpMIlaS
bL36mmgxv5RmUsHUNlEvQFFQ9l+hIc2SdwYkUqsqHovNSd7u9DE1mhXYIuNuhl1+43UIysSOPXxV
lVtfd0FB4782q4tuQE1DJUF9bXRueBnYdbzrPLTU4ta1DsSxxQ3JZX8XOIB/qIED6teNhto6BMo0
l4dyKnl4ruWcUxMHW0ScG4KYbTr0TTurZyBsuZ/gbnYXQV6FuyHLhr2wc14Nx+bJQjsPi2snjK9s
0VZbrFPbe1hqkGFQqerCkj9qq6ryg6GyPksvlFtRwfKq4LP6pqXAJg6WvTN4XismmgJZ24Z9iB/j
dGPkjbp6JXostvAPZhaKdaaVtyCjz2Hzor6n6zG1TAOPCjfIC2hMR72PkOvPq4bLpvalPmKnFmFE
tbMtaMwKeYxzhbDmZTHJ4NYOcHJBUrgPCbr5vDIKho01qNyDjLvjME24nbA3z6EqNKcidAoU+kAK
keqTAnqM/2ihPnlYex9SB8ZdWg7W84AxeR3rBiENY+EZEuSmsNENV504UyoRH8i30VPWVfnZG5c5
U4mbPJ3lQx2UDtOyiIR0SMrpg6vG8EYvonHrqGpvl1nte6OGsVaMjKU7zk/0//KPkEXmxZ6S0srU
REigp8JZO9MkonWSpu0h1XRrNQQarse5QHGu7xl8GX3lk6FCsnJTfQcTsr3ta80m1HnhTd9ykV4G
zlWPu9iKxjQ4IpzMn7zYsx/wjMzwY3EeFFj7He1S1ISRcqMTt+Aky3iMzmOXxk1pmIcAVO7nSA/G
7eBq+q5Dn853497yx4HN2FYRVuoprcJwmuwzkgvxIRFyV0hVbtlOBOAyoToNbQCZHm7nLwPWOx9U
JYwLL/dmUAu5uKsilawVOexWErvO8qDNHgzpONfTwFuSQ6uQCCIvhLXUYJisVPUVAkr2f+ydx3bj
Srql36XnqAVvBj0B6Ek5ymuCpUwp4U0ggIB5+vshzznVVdXr9u2a1ziTEkUQgd/s/W2TMKI+u4U3
HT9mwJEzdMR1y7HWzkTpVLkkDSDvyLgkoBOGAv5il4LeTvJPcpUgNSKf6wtR5qFja2h18+lh0c3X
njzLHbfijtwxOJHs2CjIvOG2sp34GRc0ZYZNpARHIBhazHBXX++WDUZr/yxx2kYxGTOpUxZhYXXO
XdU6IAnSMTBYWpTLcZ4bdeM6OBSp0bSCG86tT20y5eRYWink2Jyw0bDratrSUsP+FrJDUzdB3Odv
lWm7e8dgAM9oDU/wGilD2Gim4WiNLXGZGWav3E6Q0eHQ5cWJMB79Co/k1GG7PcSqjxS8gpvfhCJZ
o4CTdoM7lgUP5FXZY4DI59CV+cGYtOAtYGdKn/PZNfWa+OkskWhBIxJHnML+VL3xRsZid2xM74ex
uN9x14gPKtbyo5Sk6OYo5J69kjhSSw3JtveG6mF2qVjKuTNYemN7ipIpBsxY6dOBWEeVnTSrGe2N
8nTpHbwCjntY225zp43Jyj6YveaO8Q30QrzqScMagGQRvqNO/lFVef1gCr96cCFSwDGYOUBzmNtf
pTT1H7XM0y8R61A8TIxVdwIVwMnp8uZxthFrv3VUPFy3jCYHXkjJU2K1kZUtXIMlgM7F05LZ2VKu
Pk3ghrjj48x8oj6mMy2q1D4lxSS/qgJEhBwkQwQ5D9WvAptpGkrSbj50mRs/it/BeAQxTfdSTPGH
WQCcIEghI1SoXWL5pTkQTWC8qgAFdeHUj6WYOBhkOo3Nzkt61ezsYGSigVmFr0dq4qwES0+YbOoO
xIlia44/HAOWTRi0E85ULw8KZ2Pj2wLlYM19sVGSd0lAInKpTY1Ky6OJmfileWbX8pwtTk/fqNfK
SKOxHbNkR/HKT140f2qO9sj4cZPawazttXktAbCnUrzQTAWXPNXteuN2FUVrGbtcJQhVRBSU0xB/
qE6l6DQHaE7gIp3qlzkM/FY81eC6RtsKPv74MB2lJQO+ScuAFipXtJMH2KoJ6SeavRU4SWQJvGoR
syA+eign9aODfqzel1nOuAdlQUaDWUzFoTWYAt2ZIJAgsDuLc567vnl0RhQVXEL2rdEYC/6+wnOY
h3StXuRniYpB7asZ4ccNWFX1S7nMRpH8E11948LreCpmZe7rgajZCqrcQ+EFAohw6+tP0DLkjMQU
NsqdPfBHH0yl8x6pynnXWR1z8dx5qjX2f80ajKNn3LvM/kmLYS7Dp6hwW8IkqaFnZL9tybzZ4DJL
Jb8zUozLfTB02BGHAGE6maOZOUWlzv0TjlzO5VAz/zuNxMXrId9DKjontdv8iAWQIUrHbgVKrcjW
9LEaLhyv1Xh+RdWgxwURrAOyKhPSTHmXKlg8Yi0hS682SRpAG/hs5Lq5FWWjn9hJQzWoBjjIiT9B
0iyyl2VJx2dsxOqPsfp/NKj/gwYVt9qq1vr7aPj/ClK8/Vaf/yxB/fMlf/n/DBsNqs19gwY1YJPP
qP3vdEf2u38Z/nAJ6jCbKAQhGDCRZ6/xl4odL9S6bdXpQ5A/MLT+dzSnuAj/ebALzJHWEb0n/JGA
svNft0IgFidVd6114yFneJkhKhxny9A60ikA584poQ+bqW3wCgXCCBtDQIFaEknuj1/uBwB/F5IS
B/PNSZmiNF7ZpWcxKctmPicmZzPQcL5YylZvfVF1mz6ZabTamVskUL5iDotbajO5aa32wzgb7ONk
816rWN0tHYHn4A/rcQiLhRkvtXI37rLKLg5elwMl6Qo1hF4793uXZ0ETtmk+Yd1LGvJRtBlTvz3P
nrvDrTImh8A2lmEDakD/kQ+lREQ2F8WX8DRxlyWOouEfq+kujhuZhLhx+NurtiLrIp+ywqOM72z6
cYMgmz1hxfyrJYkNOg1+Mt8LhvDzMcFuQi5LNU/ayecNkooEHbICiQRS58FE2fsQsM6+wnhXd6Jc
g6KJWdmMKTNXYmYadE9j5x2qoKxFlNvNkhyyqQdKwZiu3mh2B4vhxirM575te2+hW451RPaH2HCy
gSgOM7G8ve/UJKp6HSmShLjh8ar1CM/1dGt5C81k1M9KO2K8b4ijIOAXgw6Zaz6Os23ml8xsXmWL
IM+6KjA/IbgzAwm+k8Vqui3+yCavfgeVt5ANql37O8B8IIeDNHNm8USbx8as7aAtGSSeOxLMMx8m
0eP9RZKAm24SgZC6OeiSpv9sdmkZb8Dbq/WLgyBsmXJn2WkTEXA8vBHeqxMbr4G8duPP+PZOSqZc
VVjgrZbGW/JH1vv0R/J7P/7OgXf+SIX/fRf/58D7Hw48w0Y29v868FBvsSv7/u0OOn797//15wv+
PO4C/W9rN4ChmXAKDs4/j7rA/RsqNBcUMScbOsv10Pnr5LP+Rolj+Ph2WUnyOtbHf558xFkg4w6c
VTG+Ont41b/h3+HI/ZeTjxMPvb1rWlh5kPX/1rb8gwBorkBX1V5GVyuq6azlklsKaPp1spziq6rV
chzj3sYPVzpJEhZzXNxaVtW9E0CEMyX2pHZvJJ5OiHk7q3vb6uOXYmEUfBaEHv9M+yxPgDVBuY/i
erC0iJIx2Q1YE7cxMq6XGUfmw8DJCwMLoDzjpdwvv5SanYsSg/+STk3eUdp2foU3zjDnTd1gX+mt
8UgqaHZUjiq3eWqJIXTrwGFyVVnuFym85XcNXiGhBL/Ng0nRNgn7Cup5WDYDEKVfvbVUd2Qe3hQg
ZJjr1ln+vtClfGIBVK9TIig4Zpn+0iwLHAUzBcZx3eTd02IEFbmjlrzPnWS6gYiBch/2FgOOStMe
mhrlX+gpeHBKMxH72quiIZG+kYVjYwHGS/MCiWq+GChExyH9XBC2HEo3lltHxek7GQ7JFFl+5e/l
ulEn9t4tH2eDGengDEenQTl8yIAq7Kkg/RPGLLXXG3LlNktVuY+guBhCsE0uvXCeU5APdMkDj5sC
SuEGhHDwNTPgghfICF6PyPoczm7Q9ZEZF+I0xAUsd2kwCDSbhupYTMG5Y7cQOoBNapyorX/LWIV9
GNOk4aq8ShzAXzQHZgDyBwQVn4SerCobQvfc9pETvicJ1deihjr+oQnKsg+1ti7vDC/2dArnJb/L
gG7RuDieeiNzmA5vsHv/bKQNOazpMk9rTe4FJzz0cU8/DjWL1DLoZenA8nXKBOpxtxUbe5xoUGFA
9Kc+h98WuumU3Pt9+4s5+zwc9H4RGTh7qCo0bGAA2WHxACKqoP9Zc8oTOhD75Us8TPlRWbXYLsGc
r4NwV322pEveu2OnNmTSO7tAszoPL5uwdkYT4NmakG3dEfCX5C9CB3OkHmhJsoZY8kVDU+sZKruO
ZA7cV2YwG+UXV9ccbThEXcZnO9l1qsmLjqq7yW55OFTxbSJFAOyvMUPD7tX76Izu0Ucd/5z4/I5Y
ig3ipEdbglAda/x5UW8YhJXFAGR2WhMT7MsdSqaK6Z1m4Fw7GquK2xvhydx0DCaKkU6E6R+O82Yr
9bZC5GzEuzwt1ugEIkGyKRjCLrHgmhXG2SQq6oYJNELwxkaZFBzKUXcuS2uTLqt30PP1eo2jFXzu
AwOQirXlHG9qv+MbCM1Pv9VWNCVLvwHLbhcHO9xt/cmsOoKp89ljxRGMl4EB2mYUVbEXzkCMGON/
cXalGE5mPlRX3IY2oQyN6+zdvO6vWiAflpQbs2jyXwDJng2NY6D0C1isjb1hToUijebkSRvM8rYc
Jy+SNYa8bHKMR4aKnFp+VQOplejqdTeHaAKXP8zHxGeaylJSDcW9Zdcvgd2VUcI4ONQa65D3ydV1
63RbNUYexaKuozzTlRNOsvQP3eJC2Szc9dNuxifkwelGV3Nw9NCvopZ31d4HI3p1mQ5vOJ4I0rA7
58g6sWKLEZCdkthyuIH2om/FlE+XuXKWV6u07TevorbCAVKCUEvTkwdG6cnznOHcjm4J2yWRnCk4
bDgrMyfWfur0pixgi2S509lxgANO8vsFbtZ3kbT+oVls+zBoQX4ZDS2YtolMpl1sLsjXa72KWF4g
D8oKAVZIZXvs+/656MxPRM8zQdaZ2k0xA00nEP22kkonq5YP5YEBQLGNFwzdkZuUfNqmlXOj+loQ
/MxY5fOZWwp+xlrWwbXU6kvmpPIuJ73hS+mEDam6WPY40vWtDhIV8pM37MDmVW8C5QMEwqSdCbKp
+7fcd3amM2i3TjHVdwZAu81cJvoTUvPyl5zt/t0zEvvRw4r/QJJMsp0Noe/K1h5u1NKTAcSMH55A
oaGn9LExRFaaDY+ZbTUnP5XWpyX5SluWGC+TKeobH37NYWLsfyelwzYbVyl31Tg/Eji6Wjc1I2NQ
HvQXPYjVRTplfNBTJ49ULotNg4JuF5fJnREwv4IilN0jsvd8shJ9D4CQlawKWdMM4z5dTnrZMuop
8uo2M0sgN/UypiGjOvkxZybTs0VT2cVUhTxIMwZaicPrR4XziizldnmylMXoMc69LoRy2CchsINn
kYzmZUnj8bKMDS1H6eo53zeRXglXNB7NRJm7pcnbzUwBiUZ57tPXVrTy3lpcEHCyWSMz1tOeJ/r0
mTKXJI/aXqN2XJzv42gVkW7aC+O3oWd21T/0wyxz9niW0fdvunBJog9nlyQX/W3WkpKwTrao2Sty
sbjuo75xB55Ehe7nd0sD14CB0FBtB8MVGxJgpmrb6tPy5ffK3cbFXEddl3EEpzgJFePIkbTcdB72
o149jdOEBKkAEsuXND5yKcsNI5HywaJJghLknYZEazeCycN/BgJ/1LT/U30Mu5QK9b8fCOy/my75
Z5e78cdr/o8pdQWHBLiOzN91Moq4P8tk3/kbRHebWZ8HdwgDI//0F9yEYvqvgQBlMZNizKd4lrAI
mP9OVYwh/p+rYnageO75YRThto3TaFWd/UNVHJhN7YNWLQ+Wn7yPRTqFvWQwiWr4rdbcx05ph3oV
gviV8caOgyhgb95JtCL9KhphzWcerbGaj3KVlNTG6ByDVWaCQb3d0GzXEQdF92smy3LTrMIUKK4o
uFexClMP/ar9FrCsUhYiUFlk+RmHh1ZPfKO9K6gU/37kQVn4fXWux2zkpw3rDlmIrdRMk1sY+Qwq
l0io6m6WpsOAgadZjtamW0U3DkzUDYGZXmTM4/BkZgEDg1Wmk66CHRvlzrhKeGSfvLo2Sghzlfd4
q9CnXyU/+Sr+0VcZkOFK1BerNIjd3tZGKzSgGRpW8dC8yogq9ETNYBDPhhhu061io2yVHRWrAMla
pUhtKdgZrPKkbhUqjatkabSRTQAf+epXOROMvpjNMxInthyfJiulVbdzYnRc7UBxjOyfEa0s4Pe2
XNVwXGVTFfqpHh0Vsou7eBVWDZqYDq2FSGfyGuMarAKsfpViYdTZVcH4AP2kuhbYYC5Z6XekzSJx
L9j0ljf0Jsm4NX2C4kUtireBFfIDyn0w91LrI8sCUs8UQXWPwtLiR3JnnLNdzAy5tcoBr9u7gjFk
m912TTm+xQHzU5yrwctUWUUNX3ZAydEgg0npK7ZyBGQnMBA8eCP9f11abBZKUzmH3vLbdy/LGVnD
KS9f6qImlK5Mg70Owu7Wrn+vAIyVFpjobXdBPeJv2swy+PACczBYQFMoSbOtwdVAvQ+XRq9PQltY
Wwm/9nggl8WohUZTUYIi9TnPKCB35ujlH57JwmEzxUm9RUQav+QmM33fiqvtVGXNo1E0xi1xmsx6
1pEw+6/8o215xIUAnJlhZzDsdlWugWJGeXQ/Oyq7HfoCHsOQ2NNWZkCkl7GCQNivzFIHP+imEz74
aN0qiQOe9R/dANWOVmzIowS6xgGHJP8nVaCNm0GLUKrBM4RVYTwhHsH11/MjMVHMw0avmU2ZCV9N
ZyCS7+BIxR8v5mS+eoQtZuDD4axiKG/OEpREEVkz16H1S34gRJxUbKF11dtZVfPmdzhAyv23z1yU
tngiWYHHUwYkk5SW8qU16ux2ZpbzlQHw2huD1X47EwvmeGjau9/vLMeu6+/UsPIXS9P0HpKFQAjm
3kSzW3HqPwADRSuj9dWvct3c1E49PMncHmF5zciks/UP/725RtTdP3tTxX8s49w8OopDZEN3M2/1
QK5zNDv/+P1Ng3rEb1vwvw2hMbPAzCZQzL4dNHdjCzcyZFuD6AnFxQv7G/N1rFdhY1/Z3kPnQFxs
Vm4rKeRYVDrWlGYyePahVWsA+mDXJ+LxuGomMWe7cqz6r95Ls9tab9w72vD5LGLDvMZ67l9HoVXb
lG8kBUzgxB+BiXBmdKqUrj2e+EGUQg+dN8NjLJNUeyRqR+0XlzWYSFjPNjB1KLm5WvBUm8csmaEG
y2KtHgxsmVEDc4RcN9u5GELaMWGAIKZQ2/HjGaomTDAmvvWM12Bp+O8+HXtkioZMh3y5lTVgd9BU
RPs8KcHyTjnNR50hcalc8gL8G7MfWPQn9+la55Y9NOS8++WMwTmwWFH2rMhq07tO0tpZKt0TCP6S
dNLdOPrkX1wUf6jJHDgbWmi2cxP5Zt1ce55jA9UxRmsjM9wr65BnaeQrzJEzvDD8ZON6rRUZHnbI
rJpv6cg240TKfdycrNqL741em+4MILc7v0mQb46+m+7dpiDBMFD2dm4LVBYIzQ9KQVfq/UKkG60z
vmoGDEqY36IG1070dnvOl0Fua7Myjvhuf3YGkQi+88BjsowYL1ssqpL4XUvMN6n5PwloqFgEyWpX
Ktr5aq5xBlfWvGGTzl7Z7EwVta7bPDIUtSPAXctXpRz2N8xZViPCru2nxzof2lPgFSgD+jRynIUL
nLnGbhIkfOfjXAB5MJ7dmS0eW6xjMc3VUYfXdxg5hDe6P7SATwrYo8HAfpqUX61p3oU+ICGuG/0y
F7p36vjiI2d0iTpQ8btuVAJyvggHY/5lze21zXzvOzMRxdij0D88VDwboyieehyOn/OsWVvudRlm
lvAjfahRJKJ8W6F+NqkJy8J5YKnykOSLxTbL120yujcQox5FJb/SuY+3K/H1FnX1CNUhQZtJ6rTJ
fKNeumG7KLO+NIZ7W3LmP/C1IkzDjQ3K7dnejuZQg9MZ1sziumg3ttQU8Zlm+y0dAg2JlTxCoafh
atvPAZzaRvgSZLOh3vSYxEq94WkfsFzEGTr8hNXwLlJrr88ifh6NlnGJVajQQfAUNTZS8852nmPs
0CCGgaDldIlvYL9lVEtr0+NfuJCammwpEvwv23PU1WPp+lzAmaKGgDuHxNidT2MfQ35RZuxPWFvy
Z/oAtujSrr4lRLBvBDTlKegqb2X2x5tGaWgUXHvcFZLXJhU01qXXb704bx4YpeM7SgWV1RqLMLad
f9uqdvyo9bn8GE3DunV74BEOFVbYudmygdeNo7/qM+Rkae0Q6oAANwjdKU8uCu2kcaJPMiZo1As5
uwGNm8+AT+eWSF56d9LuXIM8iwIAr+AiNnoUdwmNaJEPF8xXNt+YmvanESw7QnsZeQxOQ3PbkBB8
ImYb5plwKkJsRfwSYN68IjjJ8u0imQyEfVBrt33iO0cqhWJv6I1gtFLGEbiyxt6m3fSrJiX0ziAr
5HnssvHQpp54dUWPTpuzcMOUj2W3N5LEaLcAYL3lWFRUYcjKtJPecIC1hikODca1qO36HPHnHCOE
NXzeVokvwi5/EIDhh7KLx7uCnKabLq47cgibbi9M/F7DWMQRNcMNs9YdjtZ9YiaM/vzlPe+6pt3k
tULRPooORlxhhBkN1a6ydfCSXWHvSUS7mbKUyMA11QoqtrVzSqnul4Iar1CN5MlF/DxtZfkoCD1B
wFxo71Yf3JJNLL/HlaUpaDd3QesyGS7jNtQsAQG4yzIWZwu3OC77VdR45Qna3NUeKPE2GOZQ6qPz
YrXTfhqnZCOt5XEmFut2ykyidn0/32OZ3LvsnKPS6LaNapJvMc17q+eRpwTDOQUmnMHVNJ0yZcho
yGV8JCL2kiXiaseOs/FiPz/ONMDnOMfOitZRSwtji87rGhScrsbZGwgjXcEfaWm0+4LhZPJgubmA
DzfIMVlTXmy67UDTEh4JbH5Yfwd6MqMcGMt5Ok7Uv8vFoVQpCDyvCmdL16w2k9+a6H4I7coZT6lh
aDaVm9FBy0Sl88+0AOFnh64VN+aBp+Ery/UHTQ/UrqqDVQMyjI+xtyxbY17kbZI7DYBFx75BafAm
FivbLq17zYJGixjCgRFExrwpA4c4HK91fsipmaPcrJcfhjT6m7HytF1mqO8umVHnOqa68ZWyNhAp
7ZM90f2wy5f3KD/My+i54ppQqmzNGA3WrHkfsG9iEiKG/HNk74k8srMJUo7jU6VlDMZznd2ckHWk
VMb8DcEBj8q2BPBgEx/kB0+B1k9glO3zYlFooxP48kwGcbaoulvXKKKysX+mBPIi0suC05wsbr3N
jbXoh8De/9BRD315hcOQa6wldby0D1C8UfvnwaMOZYOoG2oZDfF8XxyXJSZ/kti2maS3Tntoyfh7
LTu9vJFp9ZMGNKm2jSkGVA39Ktqo42aT1elPtps89TVRfXnKXc+suO93Q82MrDP07p3yxd2aSBGv
fRyAn7eMq5Xlzh15vYkkc6W0ToxUxcabF+60oR5f3GEczqIlmnYpFfE0Yu7Lu6IWnoOFxUp/4BBh
ehnn2bSrmJQXPAfXkG1aw4Y6oAz8L4hoHBwqcYwr4kP/te88QNxWBdUrRZWNXs+ySc+ovaCOBn2s
n+pV3++sSv941fzDtZ22vrEcs9UP0K7OgGb1CGQJbgGCd8hr/W0hcOqUvOk8Hxt0Tw1foYSiJP9t
N6hX5wEqntWFAJ3ytymB6nn1KEx/OBas1b2AbET9SldHg7d6G0i+aJmz1d/F6nuQqwMCmd2l6IaK
Pgt3BBhqdZ+kOCas1TtRrC6KZfVTOKuzols9FvnqtuCNPdP4EVAQpM1Oy/FklL/tGf/Ziv7/cA7x
LxroKP77qc/x6zP9Jwj0n6/4uwoEphioL0Z0QG1dd00N/UsFYnh/I3TAcOADuf66M/1rMbrGfOo0
coTFotRlBfr3CZBtwDzE/4cy1mFMDhXx3xoBrQmj/+j1g0kC6Iy3BdkBCpL1rxFxhRGLwfFi9xah
knZMiFoS5xrRK3YKHxW+x9LHrAqLZhN+Y/m4ZK0T/AAb9Z1ign+0vcJyIqOxniAXTq8F8W1nlnkT
giXTR0HJVokpfbDIoNlo1HwsM0ozgXmajKN41msRa2GtstKqzkWQyT0VfJ7fenDQaJlE6e/QpNfH
Kp5xBOakWFXzut2rSnsDx8PZpRkcpS0o9ocCVGoX5voYX0rKxYsczH4/u0qczKAbvxYDiG7VU9kF
Un8vx8bb623WfnRVoUfUNi4qdPlJNIDB34sYDBAsioXzMqfTQW8be8eF0m7rXIvRtXtqlxIq18VR
B/lWdbhDBqNSOwccKp0OueZ3Wpqar4pIHWhu7Qa8TBvJLNWvMyyRaz+IeoNF+bV0suB5cqb5bqpB
x7Zm8DpNvrtV+hzFlqoe7FwTB3vozNuuqrrjwDCClSoc7Uo149Fx0+wm0MrPoGePxGfdbh1sDmcW
S8G+bDT1QxZefJxjx9qxFi2/Vz3Hdsl949syTF+A3u+aQ2Bm3wNEoC0y1enNMfyxBtQK9F+0aFVE
VfofpjmwO/DylM+mea2y6lVo/GpynDC8pqPCyk8GNoVfswWI4kVO61UE0I81bQWx1o4RWllQPXrL
BGEAYW57XL+Rz0JJd4fAGXkmEyiEPuYgyELxPAhujfI2xGwp6nlE7TO+UZbIoVsYydUujOJ+nuVy
F48pq90F9FlqmRotjD45/BaL7BSMu3s7L/FDVpqVPY6uLC8O7spLSvF0w+oEuAtbgvuxE92ulnL6
2ft2WYdgAftoKLT2V4D7kSTs0Tb2lZePF0q07DA5NW418LtNOLlj8pXiJ4iIsXAOsMsAVM5D650N
pg1NmPWefsugTw/dLljKsKtNvY4Ee/Uw8fF2gLEFoYL00sSyVAieFbqXbcwkVTuVmtictErLWQ2a
wVlVFe1839q4Mqjoul0wTpdM8KY84bYnuczyOeG5yDaSxd6vhtnd1vfLgIxrmJydo325iwMhJE1z
QsjjBHV6p40mwGoc+RZmpZ2X68ErA6kiVJ13bmOGngTPpgwoHP2Hco1yZ9K7/yxEvJyWqVJp5KrU
3a/U3pA2enwLGtti1RN7oBP8eDcQzp5EdTHO52bU7D7ymTOfiPEZ200Va+l2xrd7zzKw2S6CJ7Pr
gjLpJws7Inrca4l/YU+S1vCC/anBYFljqM5jwKpekGRnrUVH71SBX0V+wJ/ksnZCjkxyFAiXEZdS
p2ZW0iqnvIrnbTb6y7OaxBSqURi7FDL+Jg1mLklvxzepX3f3LvsXI/a7p6wgPyqwhkNXW8vdSMUQ
scA5OQO3NZNlczpmcUVxP7oNYWumhifTkFOIOGp+LGTZ3rAiNJ9MU+QfOBfERnNp3oexG9lqZ2l8
rPXAAzAtoEXTMlhTq99Qd9JCN+NDYovuMudtHnF4EvY1cLkZ86UkEGYWhwKb8sQa9eMijC9m7e5t
a4v6aBrKPFZycMPMkKxk69Ys1ou87wCHbeKsfdKQzWFBNq3+kSZr/q70liBAzZsPc05B7c2C4Xdn
MEWiA0kjI3OKvYf4bZPFHOS6ufTnLCU5g5wueyfaOolcX7k3OjJaBrscRAHonk2Mh+XdavT0MGNb
jrSphFFk9zOhNtJx33kILpiyAu3byIWGJCQlPM+1h195rDW3NskpVylcAzcLCphG6J/JUiVbYZQl
pGnFMllJjYU+xvF3c0n6S1eVV8lU9JQGbs2qvWvPuFp6IjHoAsbJX+51IwvuZNoVIuyHeNnaidvt
K5tOkgrV38jCV5vBS+3vZJ3sEPn8c1hh7QVnJqEjxZhGnetol1RjDtK0zvja4o+ObKNdrgDvAsaT
jfsOU4N7A2EG7lcfX1ZWTDcoNjQOrARTi5PZH0Wp8C94xNsbcV3vF70xPscqsZmzLs+0D3FkjrN5
cJSLnEAnXvMxy4wJs9riHxEIXhfdOFI96GHAktHdFvrMBa5NJ9h4mXoY2yJ5BdwOWmOAyIt6Jb3P
kTzWocYu9EVPXHEKLOGdEnKqfE7QODhwbuIZ6fWL9DTruizDPStE7Dol1lEMfgVqvmF4ymezWj2q
IbcEcUKBgXtsSdJj4GvXgukxvXLXAOq14iTCNe6jYHSHXeL35RZXaBXpfnxB513sG6xsx3U0ykgI
l9HY4njihkp3Q4VNLemHPDRpEDHdxtUlcTqO7zEeP9NMb/ca+cLnRUnvp+GV5Y9OtuzBZfcgrcp5
xOX+rM821LkgFjQ+lnfsem3Z+4M3bAVCm2dZpcPJcavPnCi7Y5qDBBEFoHRFI3oYlhLN0qQl8pTR
x7HYSeyrTOrmflk9pT5PLgVR6QFHlfmO/2284O9QKYL3WL0aWaYdykU5l6rN8pOZObvGygnvNrEH
ufbLpI12qGMb32a1FYdeosqnwE/a/dD74g7HihFNssU/LOJvnyUBKoI03TPfoudi8nCQcP2IqbHH
c+sUyZsKJJp6qZpNu2BfIlhk+QVp4CmtkGWYRe49FjFvoTcKdjWYLEM3t24Up+q2TY2PWNI2VI2N
/7RtLiWYEaxbSC5iw34uRcGCBJvmlpQBtQc0iGhlKuKPbpinvT1l3QddCi1sMARMF0x19Mac8B5X
fowG50qgV8SH0qoWa9eIyuxTGxy2FoQUhJ6fL6cAHYVXJOV56s9eg1YQPkalbu0S8A3wJ2w5ulc+
55pbP1JUFeda+DzqHYOGKBsLFuVN0xv7wEvaW2xru8q12r0/6d0NllIIDJOj7dPcrnZ6aiYXb80c
65DRHBK6RiZ1OKfvGWhNx9QuGbv6A6Geee6wfRs/JMjrCLOv0+5p75e7li1QVBDufWqWrt45/jh9
Dj5qqVAKbKdxIV0nLEqSD0KX/cfGaZbpZ12k7YcLckunzP2skiDe8EZ+VUMldjlziiaaSek5zlIn
bzMvtEOydGQ+eKKockRPRX3TTib7mMJ28QRXIo0wn31hxTOxjCwjjzQXt4ATsBAoivyOujfqM73c
jfgsdnrc8gQdY+O0cA4w56TaTH1fP8SWpv/yoeSE/VwSwNez1iAmJdmCxehCSo9uC3LqwcGsbjFh
mhn9xHJd/ZmYFbjUH6h6k4M5xfHWqwfizVhDFKzUBhmxs5AbMRJUB4sv9t6I0e0Ijxm8/2LvTJYj
N7Jt+yvP7vhBBkfnwOBNom/IIBnMZDeBZTIl9K2j9a9/C1GSlaS6t25prkFRMiuxCwaA42fvvfYC
NjCfZM0DaYUSkV7E2InPqZY5nRC4Gc3BylF/MmsXlhr2xrM/hX0KmXLw4+qTOowB9ROj0lLiOsVZ
5pzCW71rN/lB9WWcB141sj3T0gMb3Cph05bIPr60XNAWS8+kuyEjn0mc7FTKGt3SLjssRbP1rXI2
4CdkRnDf+JzqwyAKvputoT6ySJyoB1jqa82lyLYf/Oa+qfmvK+VV7zZXnp3N7Y7ZHGAJjYybnhXR
PpEuPvSonsofbWhiG1u6cz2CeVzByPkX2XtfNCntVYPq9cPJaxXSi6rrM9DMcYsS0F7bgi6L1KOd
w8CA/mSO1E0Qh51ZwsZjf3DyDhQ5ifsNU5+FuYYRBi90QSI5yQ5emztb/KrW2SwV4bKlbjohYrhF
EJo2rjcX9koafD8zqyuIoYPzqkgRTcArahbUShj0GZs5hhZeuesIiGWd5N2MBy98iFKopiszD6Zn
RLRoM6R4TNZdr837uY6sddoptWltGtNWirqWHuti7T/4PIURwdE2yJ0R9l2pmtqeqUjTL5Gfd+8d
oydnJjVc5lJHzxi+1M5fXmz6QdI9bHdOX65VAOYMh7ElUzUNWw9L+HFOVfMchgU1oVDp032PsHbM
VFteuyiAQ9GI5qWNW/EmCPS+lVX0EhbSvHMswlNIOKZxsK2aTHYZsBHqB/NM51f9TLhdlZswrEt5
T5bLeSrj5pvUdKyuaj0BwjdiU699oBfJOtGRQ6yWSNVDls/5a2oiY/npGOJyCwSt772w9hyFuq8s
cHB4gYZY14QcSTNFNWbeqNylLcujzdSWmm1+57LTb4gHdw1MtA2I1/G7Zupj4jdcTMLVRNRA+jSl
lEGeXNuIOK1JGQqSTNpbW+UbYmtJCDso6ckx1jq9Ay+WHAvqwS/E/TjAErTYeKbxPfcr/TWm88Nd
4dLml0MUqramm82vGbcKnJfDaK51KvWDMVeoDPAO95015NdymZNszfuqpVByha0M8qBFPVvN5Esb
SlAdyjQUpGPBgHH+XAZZ4bZ3rs1wTTh6Cb1p/ApzM+JxVQCLmreqG/3iQWSpsmFTeBzGGsFTAHKA
iv11H3usu0mCevqHgVYzPooAdcij0psvOBjza1dO9fRFjwbCL1VTHHi7x96k/5WGgl5asl4FdjuN
Z16S1oeUccs92P8IQfzfwhlUTM/idNHRtA8N2VC4WUwvv1v//DeAqFsVw+/4SaZPWYTpgmFlKmO7
szjef2+rIQszUtwtxguoZ3djBJgthYVbmjZEA6pRGH1Yhb00cZ7szN2R9ti5sdj6ktaGXm9V1W35
VfeBTuE0JPt//8Mtlp5/+dk8yN6w/8C2Wn8ithViaEqTstdLXbcXWTMrhodkuPz1b4KjCAob+1zz
X3JGFLJMHHqHEV8fIGX+5xn5rpTV7vZt/g5q/G9GNI6zbAT/zUoSw2MJYuiPYY3bJ/3mRJM/IWtb
UPZd3ClsH//pRAsEqQxCZwvtNYCFuzQn/LaXtJbABnE2kJiSH2LZJvIo6+L/9182DS6ehBaPoQzq
oOn9JWsaYPI/vk9hshPTwJmGJ26x/wfL3vJ31rTES1jfCBWfpgZ3DepoRdMPIve5JsbFOWcSDjAn
xI06a2BoLPQ6dmOD76KpKg6Qh1YUYFv9KvdOWksn3OZDpcdVZ5rTE4p94expQZ6NJ5pQ29eGhLO7
hqsQpes5zCFgDZYamJQLv1nlIaeVVV+YGnMWAL+7ICXYtFJjq49a6M7BhF4FW04TdrsdIPfEa3us
wCApSjZXjm803wO83583o0bnB2TntUkJXVznnSKg4FruRrBosu4Cq4s3iiTE/ehgvCmGnooly9hJ
BaZzxSBn2jzYRfJcp+n8NMVmd2kjq7gurqNyK6fKAFXgT5G7Kl366TkE1NfcrfHoRGPDRqSaDxHQ
8JNVtwnJA3+PiNgCLKmSaueWeHMsFZPb7kYrE5vJJX3vdNJ6zRdTa2K3+bOwIKwFsfMRgcp4wOoe
bJA77MfeStvjQB3gJhYWTcpa4UD15NaYEb+m2sgfbWnkF7scr67JTOvmOfbuepLxJ+SIeu9g516z
wcrOoihARXhTcx1abupUcCfRPWOncxnjko4yZpD+zhy3DcGNS1i3xS/p4AW7AfD4TrkQklmEqavl
BZ8u+T6WOgAUPCOmokvxgfj8a4Dzb9WyoVzXuXsaxgqRErbRc9qShcOfP53tWo6PiTIB52Tx95Ri
gm9u5Y0bHhpnVlPzxiXXv/KI//Akr42ngazOc95mBRuvXF0sO4vXHa/IOgyypzZPu4sxUYOTcMV+
Re2hbkdZ02WGbrWpJ9faCpef1ABSgYM+jL5oXxIlzP2GnHtaVpy0CTngm6hrcbbjxjzNZv8j579/
iHonf5JDSRgdX2NwlfC7nnyiMqzAwpT1OxS3i2Ow0kxrnigZqIy9Nvryalq8o6XXd3dW5jjnObdW
dWs7O0Z3dV9RnfHOHhAeJKmO+OSkFIHBa8obDvuDs2mybNwzuEc7oyFVQ13JyYy9+2FQDfF8j6QB
FnZq7NKJuavMSX4Qn0TsNUE69SFmQk93LwZPBHwKV2iU5i6UZ2cglI6VADdEnz7GdvtgYDUTcxts
gty5Mnvk29KvP1Ut5bFIq5d5oQojiH4Uss13BLGxcxeJdXYdtk9Yf875/MOIkNkrAaxY9+ar0wcY
guYgPNTjYNyPFHduw76ONjjk37kZqgerLqadwVacQpaIbCwGqxcH9A1MN6lYXLbE6RHpvdQ4SUa2
FfyBd/ApzbaXRbvPMSMy+J50l9x1RUfda4dBFK9cGXKEwNRLJZJTAOhPi+1IRfMuG8liOIxCVyr/
8qfad6MjjGEgY5zKjtDdp6diyvW+7DJIfzyw9zqbvHunHUBPEA1rZyfMNiwgx6fR6V4w/BgHo5nd
C0vruOQCq5QzmniQDCcPNo3gXPw4h6Nd3BF+vxSt/71qKnfreTr4kjIV7ij5yEAjJeHjbPvJA3r3
t9Kp2dY0+Il0Ir559eDSztGa3Ydq+ZWXDtFNW+fWGas7R3DL5S1tRjndb07OfBfnjzO33VVM+d2K
Sh8gHLKcP3QfgD8NuT+j+Xd3yTzNH8E8AUuhSKt5blqMU6YHGMovi4cKgyB4wIC59DFyQ7xbNWci
1BKHYS93BxO4Q1od64woKkNiRyVCXQbXLpW/1BX728gCPjDGfs5SgXhaA32UY1XtlUUVrp2k6CcO
zr3Lsr9OPGMnNLgy3+qK3RzDh+Dmzjpz6l/ifFbCOcxD2Z2K0ox7ni1G85kRf5lXsZPCvJxiDuUP
WetXOGuryT9kPQuQu8lpvaeJB/YziSAukWzkrcemanDflEjaU6yLWa0olHC/d7z7k7Xom4g9rBFK
B4xWLa8NFEUOCWjsp8qiPqOZQ/oFg7SM6FDtjnNiRw9x3ufPAK+I0uHblvuYFOC4DohUvNe+o7Yk
fYqDSKL4m8/UH1CHipqNH7pz7iK7JbYnbxE+PVLdMdScdEd7GIYVJmf8Adzafykzh9EcsPN43w1K
Pc7ERcyNBKdAchGTCy4QaFzEoCbdv5pLxrBpzeSdZzIWWFgF91hXiodwcINfzCkmoEgi2L4awB5e
jYz8YkGQEVwtMtWSbXRvMcfkFnnsl/RjtOQg3Wo4FksykqAhIcn5FpgMQl5FFnWx/9IviUpWU/kP
IzVTzBe9BR/Vq5PxKWwc74XnSLCtb9lMJE7ielLWIe0iIo6O7ZLkzDjVONyMIjxOlEgugGoMCMUc
G4/JLQpq3VKht3xoXpPyGW6xUSsoNN73JvvhdE12xUbwnKt8tDg3luERwarAchdzsdakuB/0LSiq
RuXPKwuUZLGdrcC8r/N4fHfHefw59OPmg7jssCuNlAOuEQURMcpmNk6tSIdHcKNscWzVGp+OOVMn
A6gGYDgoqgMO/ZoecWOsP4JoKv31rMP+WAuipJs0SUkRBrJIXxs/cZyVX9ndNXVQ32D22A1+szo/
cs2BtugtkwDS7HDC5ycPtrZszfcwoCZ8WyZmNm3EYLj7PneSaxjU5h4hS65LJAtcx76DKckm4soW
b0Bhyix5N49dcxJx52282oE1MCyxMIv9q8xrvYau72wbE0sbbDj6P2Oweyuh6ifRq26jUMLvaJTE
GSExbWwmmdZHJZ22XBV52b5nbdqxLIx6JdYwr6u3bMYAvu1ApDQk7xv9MwBX+z40UZ9sy/vuRHHw
VcZl8a2KVLWzSYfmBOglccKZokljDXGVOyLCrHlMpCnvA+3Ij8Ftc1xrNR5basA1YVp7tr/LEZ24
C4X9EmC4Skja2ROLsRbps6ys6gCeg3/NaDz2D6CF5qufhc2wnqxYfBsCevkIWtYfnM67JzfARbdO
J8t870kvhdvIHHveS6aiNb2U4kfQoCttw8KLoA5UafiG8aT8iqPQUzu7jKdzr/qZc6VhQJJqaWwv
gF8e0yh7NHWfvDWlvEQz2c64oJzTN7YYHhGX5i6gfy8wLz2+n00UUPvMGq22HkDwGCuf2PO+wUlU
r9x2cL5T5mKBLq/q6KV0ZoksV4wsl4Vhi3ktVGLCl4qii+osvR1hJR+tNMfe7LjdRtd2vutNs78T
KIBe3xY/x6m1pFt7T8LqZfW8GrAobzKva79GuBK+e04V7obKhOHJX1Mv1j9ibbE10SjKmIVXNXRZ
6SRtlDrgSJ30R409rKRpkA+1EefcWuzxvkI2es1JYn9hQRbvzcQ1OB+E/V2LpsMWlgYjMn9FsI5M
ZsRijE4+jDu1K9umP/hJQLyP5pzsTfmSLCm6MSpAnLh4X+va8raoovqcGaI+jdg/7vgN8zvLSZLP
UCcd6Y2ug0fZDLsosMtjk0f2xsr0az0jaa+FJdpvEQLNo900iGNm0h7/PiX/J8YdyxaCU+P/fEq+
/Dz+n9PPrfp5/v05+ddP+/WcLG2KSSksoCsBgsA/ugJ/de/QRs19h2Y0Mluseazf2XcE8AJQKzTJ
EDyW2L//eUymspQvx3oosExHUD71V+w71Jf86ZgcsGqSjC3UElrSEX+271h09oJ6IoBD1UFirwl4
w3eOcKye4Qi7Z2SSZniOSEKdKhMR90j/dPcU18ZQ0GopFnBiOwBAjXHfrCViJE4MjjZWzUwURaGT
PAWDMvcyK20EoCZda3StS8Tz0t4g/oRfJqt037xy+JZz+aNxFV+GBgWzyyr9pNrgC/cJ5OyyzpxV
5S3MR1cQpmxxBN73owOf0seOcmXNbuNv6My3IBP0KhtGYl3LcsxOqh26LaRqaNg1nzh67BhpAJ8u
xVSpjTCEuIYaGb5QRvCLslqAV3Vl46AcCt0ecWjznHToBfxmD6JDKVHBWjv0Yt1eqEwDQmtl/J2/
f7I2jAVqNoqhPbpZq/09IwbqTVr0R52lzlraPZ+o3BH2uVXWeIS8IiiC1yHVDV6H3DffZNHpe2bk
YO1agT6AVNOHblQcjY2e7y78cWRXALpTJV2wHpMKKGQMtNalVTVB1aUxQR/a1O+LjVVHxnvf2+6z
T8y/gBZgi7sWfdDcj1SgvMBXI1AHvFu8kVgm4JNNJl+NNM304Ne58Qs0qGDNQz08keuLfxi5mi41
ya/97edj+GiPvLMxyKR8PFp5xx+jLLDVS0+W485s+3LfgwdfV35Nv2nFi8y8wmpSD328kl1i3UW+
6MmeE3LKxjuOw3F8CHOR6QNkw9bGaCGzZG8jttD6DB5nQZVmJ+1UxwFjANiydOh3IHqtt9qAoLTD
s++be94q+tB3Be8Fv85OaY/SwHdPIIRyvt+yLXKfCcznL61h589x3c5vTR2DaS5tntl68HexbdEk
wpHFJlfUR2cmv/g1nWsb9Wd2cY/wx/Y9cOKrrHMp/Fj6clLg1Wgylir3LiupVeY2dKh7Qcf6Iq31
uy5HqLqOwliFC/+XEY5qjX2+KKqVsDW1F5GVJnSbp2YXX7Ich6kO+rzeUfpgMQY6nJsTjjxtJdNt
F2XqGhbBfJ9owgl2lSUbUgHhfeEVmIOHaPT3AhDBrs1j+yXv/Wxf+JNRrTIvpvBtArDp7zNhqueu
ct7cLu/vCtd8hfwzs70aGkLUaa8NjbM/vy+iUHdrJTxvl/iaA4+0aoywaL4RXHHWOr3fPmidV4/K
08WTMmxvN85z8Yh1QRAhLgN21w1keuk5B01B0pZeGX2KnYZFUWaN9nrMXfvrJDwTSw4Y6VXYelyo
i12L3DkXhoU/GBt4mO3Kbpi2dO5BAjbDFLL6qIw97l9139tB+jBhmT+Xxug+dm5kbYd4oITXlMrE
hgUzhbiPETh3OdmDnoCQKd/wMyf3oaBPbeYsQ8a34kjMn17XEPNLYrZYdgR60QrABSYRk8/5ht2I
i95I26k8UC7JYRNNKEV5FfEW4KkNvTIrNa682cQq18SXwa7bk8YE+GJ47ry3GrK9W3sGGA42ojaN
bTlryElEhJyNFeO9tvsSxxtYARzjPfiIzeCRDxtRap/iSavXgN/fPsKLAsBRFxWLBWwVLUySFOl3
9oCYZKOfETgqodIj+sC81TFxTk7O4G7b3Iq/eDJCmYItmK2ttkjPA+3F83pocdKZqUXBAoYUhdI2
TPvYxFswzoy62my2bTJbYBMbeaGTHlo7QDp2MhYnXixlKSbLMu/wBvm6BUWVZSdZ0j1bjdzMLY/x
e6O8Pny/3VmarIMjPhXZKa+4QpE9KdC6XUU1VTHPE47Ll5b1KfVNJrfVARMPd42ZJ0xbeeV+QgWH
OZJbDpfDaF2Fu3yjjpzIBvQePwlrI30/muMA2WE0gvLC036+qDYjGFhVmh7EvtT3Lfvt89/j0n8y
LgmHEeLfjUvH8kfyrfwTAOr2Ob9pCs5PC7HpVm+E31kyEP0Wbvd/IsPAwooB5qYN/GFWkm7AQCSl
iyYFBOqfs5L8CXwrNSSsEP+hRPyVWQn16U+zki+oieerUXhieb7159Zj+HVxouPJWGC60wbqd/7N
TUG4w2416U+PyaoB61czxRe9MYzrLLLEnRe3xb32QmdaC5pct/BJhx8Sv++DJsz5EZgprN4oyMDe
8lkgk6qQkb/U5UfhhjbgR2E9EHfyyKWz0L7nsvD1GuQFXhkV5B4RW/9ZAoa8tlM/PJjDt6JqOWKw
h3/pSMu983AYjLUe8lKzv62nb5iMi4l2UmPWLCMjUuNTgFC7sjt6M7e112TwiTLkArstwJPOkMPJ
cswJ2cJm4sCUB/39koK3OYqFGhNLa/mUUla+ZAPPbZgmDz+1902wkNapGo7v7FQOPrc8mRD2LnOq
1mGJVJ8LjPq96kx96dVsrns7V+coUOMnxqny3ekS+JrsfuYzLp7maa7T6JsVg/5IUqtaFYTTuKHU
awpcTGIS/njRwIofkY4r0u3+1IDlLEZJl3OSXXy7mJ64a+rdwraYVXWUcgQ1Ta/ueih74N7OvB+t
RD6SiQ0skEXFJ5QawfaqAGjkCkwesAef7Zl8WaKU2jrjbB9CXYucqYSHodtFcpPOuj8DiwanoZVo
ToMG8rIyI1jbOCsaeeebhQWTw5jzF7uo+2d6Y1k89YIyBjpjxFtCYdxbZ+A2qkcXWnUZGHejJuLU
leggFZnH9TiF+k5Hon/Ns7lu1m5QtHdj2DZnfDvDLwFeYapt5s7INirHsDU4Zb6t8cimm3IMcB5x
6Bnu2f63S+t9n31rbhkg2MzuPkoKdHKLjoGPNAXLu8BVm3qVNXb0WPpBKQ4oxck1rjP71YoKhnvt
8t1sU7bPgiTWrm9i5yyslJ1q3FfxAeUgQmsjHGd1Q3OA2Thco7gAeQNT+t0oeWzZZhH8jL9VtjvP
xNXIODT6yXZsmuCKTqZHjIZRZbylke09xk7CgpluWaOERqSzT4dhPUDjIe3JE63YBC6+uKYQ5Rf+
jhkxThU/yilV90rMkICI3AZbUY0YvsPSwVw7R8WGtyt9jHZjLm0KHAqMhv9fVJFzD8Wwr7Z4B+pL
ivqcMJYUXOVvUylSB7BzFAQOL8+E74KQ7pCY/KOCH9Z1qykY5tTDYRpMZn5XmphdO3Z1RsdUP+Lb
DgdQ3dd5HOz5FFPfdmhG71H4KRs+R+q1bbPLBngUPE85V89WTX3+HoY44UQesmySPUGEdVZbFeZe
5T6DEidsNScCRIwzN6Q7E/PioEbcdbj89w5w7ZWqFDHljJYgwDvZ1mfOWLdcL9dQMdisErITX6fb
dh9dx0wfZUJOOdg4NdrHs6MV6IEczad0L5ZojMPYty8OG8cnI/OXgqFFULBRFoao9O6rRWwoFtkh
XwSIui/mJ0Qd69gv8kS1CBX+rPKnsbVxa/8qYwDvsIN8K2v+kDZqBwDxZCUYoYqU62MRREyUkSE9
4crhK9lGs+8X8SRARfEWOcVFV0lTND9KIFbCF4ovs4gviwwTE7ChTgppRiwijVzkmgTdJlgEHDge
eBMXUQfeXIj1j7v1jOJTLtJPuIhA2fyjVcO507yGYWee05teJKBP7UwVf51uYhKqki+BdBXoTERf
KarjGGouEhR9Ay9syR+8MU0fO1Qq3DR4seazXOSrwqyeh8QuVsUku/W46Fx0DgycEhfxCye1f5Ax
GT7MuTn2I7XIZAhmDYbtU2urc7doaTMluntr0deEmvEsO5Zkux5k8amNpJPw63EMwbGk7oNpdHYg
hlYWb6Ozt6h4ZtRaeIcXZY9WmL3hlsbeYTEIA7TSl/kmBqoKhpC/KITNPAdXfD24i/D95k/ZoiVC
x/shq9g8ZUkkzroImq2h8Oqsa3eiYHMowRqsfN5+XyRJtw2Aa6qjF/VSLzpm5EXzhQYffOaDaL/q
LOrXhos11wqSJ7c1Gi4JVNEWkRDhCaUU/3bxPORh+AQZicq0Ze3gVua8sfkzBaxqN9miu+ZT+C1e
lFhr0WStRZ1NFp3WWxRbGM4LI9E7qUXNnXreOtShvrqL0guilFVeOlFj7fGTWpn8HNnEXjlDSKoQ
p3lnzzrY9aPMf/FUWF70yEiJtjx2DjJzi1Jw4R5j3KVdggzdwMa9wiHJN82iUtuLXu0uynUwqfjT
ucnZAYPwWmb9lTdhfgkqM4eduLiuFiU8WTRxIcylLdXZLOrwsViU89y3g43RL2r6KD7coWWdKIzs
uVg0d3dR3znkNTt1k+S5HS7yPJ7oNSG0cgcmixWtu7Q+LIq+gRJ+ctU4gzVIpqPX8YicMu0djZxW
uc3fc/J/NCczseGI+Z/Xiudvpfr2R+vNPz7l1zE5cH5yfQJIxEyWEnJr4T3/Fgg0YUGTBgR6igHG
cZZmvt+sNxhkfme1wYPDss+yPeAiJAr/AhuVIfuPczE1RwGPePJ/tAf5luctVpzfWW0ailjzNJq8
c2HVvlizvhTAegRCVLPulVF3DWk4VKQRUK9dhZeqnAExtq5pcGfUHcHH55zEhlHgePEw320NPbVO
ePBDuGbMhQOGRtnkmuKcmKyj3BUt8vB46cCng5yaLQkjEvYD9uRdp/LCuxucRn1m0fhEOlqiz1mG
XDuxJ3c5CRK2Z020qS09Pxu+1uJOd7A91g0BBbb3S7RL71mqL2Vok8hpiVImF4lsAfAc8sbvm0di
fNlz24TBu8q1zV0J9KJYNqFpfaYjKWZgnoM3NiFOxbeYPb2dgtxK9lgPTBp15rLYAmLwH7Km9N4b
RtGNEVTjBw5buINcs7uqnzHT4khdpn6LEE1l07tJrsUgPK+L/AiVOv7wlNu8WcpmHBa0l31Wgf+Z
T/PFN1sq5oYMsBYfwvuh92zakBLzQGOj2HapvSz2TEI7A31aT31Ks8nanGeKoEf4Gyt03AAUdV8B
xnNCWqFHTteH0tDFY4+e9jLFBbJMO497jFHzU6Cs+QQecZm4E/ClaCpGcojzNPnB+8F9AmE9ED9i
AfhA2gDPkOu1B1VNgrG1K7/EWsI1osTwEdCiXA8YZ6Gi+p1177iD9WpUuSLC31j2Q+VE/SaogaYW
EhPHkAh9Zu2IIpX0Tr8VVtnT4bWYx4lZ7uyRXWjupBMG+rDRH8Zc1Ds/ydkYgR06OrGlPxnH5THG
xv+szTm8kIKu7iq6C4q9o6khn3rtDQLX/8C60QNA+us/mWucIb433MUUvE5MFC/gDENA+dIprVU0
lidmlzGnuZymyjTYcZflwcH6lkXGCMlEb80YNf7z7zvqf3ZHxUr4b++orO76z+wPMg23veWTfls9
kIqWARpMsKCiFynmt81D8JMLkprbLBZCn6GEm9+vd1Q7+Ek4mLNJWtsevvyFjvfPOywsbO6LrCRY
XC6f9ZfusH+8wTo+dltMkYhFYPeFZf3pBmt7dtyye41Og4B7ySQk5NNIMwbv8bLbJ40MTgOkemPk
3NgQ+cE84gdgQIbugE9t2NsNXazMzjAkfvcy/jdOZVSHf/nR+OV4EqFxgWwz/7wTmZQ7uxnFxkcJ
Jq56CBiIH3wNloFJKnSzlehBUAnHcLZJSz9axGnNqAdCKWBzwx/A5MWTglPYtNt6loV81bURXTDO
jB03bCXeCyofqS7MBzQEkKwGxTMugsMDhx5fGeSYOsM/AGbRG4edNO5HQWsn7oKKZHn7NaadFICm
UaQ4Wdy8wSel8nkDj5Nhm2N7cAJiJ5b1RrqdUJu4u8dAh4LRtx8pF+m/BhVFRGR8i2HFHTxn1TOm
zfdiLkzIJ9RHge8lskC3LZMnwy2TLkB7K85PhPtyugjpKaOSE7voEyQKEAzRiCZM9WcYGfs20e2p
iVKBTGKrz8SM24eAZt6Nl6ozhvhTTfDtiywTqvUCgCxS9R0pG0q1JmMwNonU3HFzzsiXhmpkSrHi
nUGDH4uoXlRXwwneTTtVFIQTc9zoLI/fLLIKcmX27nhvcKZ+wlSAo03GMw0NyTDdRVI/02aZP7Rz
n5DuDUpiHqMnop2fGQ7hORJHtOOq1eSSxuTJTEPh1fSz+oosaFPn4rP2H7RcytFpB7rHvKfsr2mE
Lj8JI0EmaLbgjq1dE+Tjl5lD8aqMkbQnr3bRRYpyV8uOGmvRev1aAUPYamwLh8kOa3opA2NlLzvo
iV36ERr1uBZN5D3xqjdnksHtjooE8xQJOzgFwvNPsTBz+pVLM3+rYVV9qST442YUsEGy3qifG5Vo
HKXWdGcPpvwRydjbYaNotuyWyLNa9CzRs9luraRCxeF1d3a6GfGz1Fkdf8t4268QiqZ1xzttpbnr
X02JZR3L/HB2R9VvcycJOHrH+ZZQYUnyhhSuLjv7GncFzdmmtlYRK3fe0gCfwt04ZGpea2xGb4i/
zpoELM9SP+i35H3ENytiv1+k8/wzckp43+Bq2/jT1B4w2LFs7OBYv/Mk1rhGOSwercFLW1bv9hyv
dYdpbs8TmE2SdJXyV1ZTSIvdEWUwK9MO5k0e5ZHG4xoaX9xJsQ5wjLyjkK0V54DuKxeKmJkfB9It
alWIPL6LMq+kEpkgue2Qjl07w0JEH4h8g85DH/VD5xNnx0imKB9bAhd1ebc0h/Hy6Sa7d9mc7uwq
ILzqJ8vVFfsNDgzmjWEPedkmtdvBm5QU7LjIx5V3zPB0BPGov8tBU+U1KucYAL1bgUWHNF8LUsDc
Ccd3wD9+u6p9mGirItKl2GRJm2HNIIA542hs5UdJX3C/cbEJEpchEDdc2MY5x0ngmlkRC5dYOoYu
Lu7mSqIzBvMwHKvIqyhV4iZCUpZIH+blyqNiCvnxgUXb+OS1wJEIC0FbxLSp8gcK3WqWij76ESjh
yoDOLLCx1pCvLx63g3OBGgd0L8yLFwahBv6M3VEdiz54Hy47KAO4ldrIZTOVLDsqyQiVb0SfOBtz
2WF5t3VWu2y2Bu2SZ7Ti+DGxxuxrvWzA/GUXFlFhRTnJCH/htipzVZZ9plHHAi25LdNAtHuPKplz
4w33Ouu2adm8WbclnLwt5CIaXduds+zpWk196FyI8Z00MNvZZZ8HVLA5ANDeaMMzyFItez/ztgLs
lm1gHIAOlePQPlNvzbIwFF78JFzLeq2GIrnKeSrEQbUqeiQPUqOD0W+Vry0Zq49qNkESOFgDXZCw
kIrCZV8ZI8CBUhLTcN+xKWZ5TpY9xkzlL4IiPOYHY1q2n+6ArZMdHQVQ3N9ZJhr09zWS2KlnBHyL
KDD1HbZLe5fONt1RmTVtm2Xryr1hOqbLJhZroeADbzru81zkGTsI+gLp6lr1C4+S6Crr3HTZ7Irb
klfO1rLwVex+WbKwBh46HM6d73m3P9vB8ONzwWkCzdvmlxyE3KrY+0xt1hWj79Qgnib7hS1efUw5
LDwGdiz4rsWnxTqTN6Kb2Q+TUd/Ra8ctx83votkP2VRTnUgx24q4OVQ5URgb3wTmUddOepldWCUO
Bwc+QU/WQ8mFjit0WZiTSjDXsDmsDaWdbM1aPiS+aXzQqdI8tZY9nR23cfI19YAs5N1g+ByWJT3I
FrlpsVHul7nke74s83mXuvYaQxc7fue275+X1T9NNch2PE7bs+0v8oFrx+gEQmnpbPvZwPDPWjGw
d3MLTHOD89N88dKuK7fNIkSQHkCTmG/6ROQsWkV60y26m4bhx3LkLO0vC8abykEyr32H+JK9MMLx
5yJK7KTDg0Hh73U2vedsCt19etNObDC6GnRfbN+rm7rCgsN6CDOqhxmxqo95kWG6RZBBoeDvRfwc
nYby0fLDxs3M10TG+f/sncly3UiWbX/l2ZsjzNE68MxqcvuGlz0lURMYSUnoAXf0wNe/BSqyUlJW
KirmaZaDDIvgxW0Adz/n7L22tQx0wBHSLZTLmMfXjXnVsJzxFC1joOh9IsS5i+lQ7uNeXElpZS/E
nDw3hgn2cjLJPgIGq04pPW254qkzCFxguhKvQbxB0DNIBLoHU9JeV4tlw1nMG+O7j2ORJIJ/W+wd
SBzuo2Bgs8ZUdoF4ETNG4hG7SizPdDe0mGgsDU6ChtotHPq/C/EzXCwldF71qx9ofCb1bAQnmktw
C1AywXNBJB/Agl/8KfViVfHfXSvBYmBBXYGXRSU5LoDRmCUFfpr2V9qckfkN7y6Y+t0Rw/Gk/mi9
+2T6d88M8j1E6e9OGsE9EG6DxWDTpzU7AQqHUh9ghDjjZhzCGMMommJU6LntP4yLYad69+44i43H
J9AJUmGwmLlRBqWXOp6ycc3SXtCs98cPNQDDe4YJ8rMGT7evPLr7qww+x5tjhov+Uepyr5saMbAR
FSRzxubMlqFl3O2TQpm3Flrn4uQrKBBRJwG6lMJJCGuLxFH5aS7WJXjGFagCwJkjkw+7PXv+ZBEH
8p+y7n9T1iGks387UF70d5evY/L2Ez3rzz/7s7AzhQ0KC/PV0qPysIlRv/13swxKFr1NZHR/1n3/
LO0kf8SsOfAtk1bCTwI8tHkUfdjbeEzfKex/p7RzF7vkj3bKIODyPJWO65oMlt9tbD/2zlInn4eo
TK9qq0umF6dyaHaVjmwdWgSBgXrGZjiWTofErprCOFZWrNyaYkaSDEAu6N4zGkYTNj2LtSGUi9Nk
6ufzSMv4q65ziRVKevWsD2VL/jUE5iwfJufBIOsFWinJHZalmi9kBDLbEVMEZGxLJFYaBzfk87YS
a1LXmzZj4bZW04NN8YL9BpsyECx7IIF0NTsGNqOaAgirduIv4xbsRyurL1xcKKtodrMxvvJo/yv/
IcZyXA3E+vg2IhizcNqZ+WepiuaRhGQPD2tK81x85CDXzt2+VL1vodUX+CXOCWwUeLBCv8EPqHdS
q+nWtfKSbvw0pPypNxnzZ0WcUXL5zwP4v3kAzcDyaSD/+071VdUBHf9V0/H9r/7RWPH/oMNsMQi1
fee9t/Lfzx99bAygeJ2l7/Gko4b85/PHQ2vR9cBX6tF4sRb35p+tFYsXDGjdYD7F00Bt8rea1/Yv
z59pssNadJjdRT0iSYH6uXedTPXQAYFFssnO4W/S1DDvRaxn2J2J2lU69WFnKCleG0OGj5IEb5DC
ZXgy6gSDJgdweNnSvKoEmiSEh/1yqEMS5VMwP/rc1xvJ88rwTaDXNBkn3Zil0X1Na5QhpL9CEreI
hVGLPpXNJrxUwoG9ACO7B+1OCJEZiXrYt4UxHzgIeA9d2Y1/4bX+pXvPN+A49G5cvobF0Pur2Tyl
WqJTpNSRWm+8JV8r2FM0BGurbZfPxfv+4Rb5n3pGP69479djLWZNZUpBSDzG4R+nBZZBrFaUZeo4
GLW9GqP8laqjXych38Hvr/SLXme5krRZwJl0YFJm1vHzlWYiV2aO1znRbDRfLM5PlHLQXqDgJQ+w
RJz9RAzh/e8vSqvwxwX9/aI4o2nYcTMRvLn8+x8W9FRYDMop/44oW8GhGctcshGWJN1ydFHL/v2r
ubQYMVT7GPIXF/aPV4sCf0jKIgUcJQY3u5R1Me+wzpvDTZcHj7+/lrm0GX/Yq5aPBuKEi0gbCSt6
r58vNsLgieEdJkcdjznxVDHNtI3WRbXxaxOPHrDDm45+2tXQZP0BO3OrtkD/m7/9mV0hfAB8gpas
ZFH5+W1g6pZT0VGy6Y7U5g0nbRSQEVrywMOv9xcX+9d7yBXmUo76SJvJOPml9VrTqbLb2kNpac7z
XeXXzaY1eILx8WQxUJ6EqClZwvz+i+v+622ELt8zTU4aHj1p8cu6lEUpsc0eyb/loJEw9vyag90t
8u8E3NXvf9hfruWQbgBmYWlk8/OaYnEb/HgTOYmBaD0OkmNCQ42Z/CQBmKDsPkeQxZ9+f63ltX64
h96v5QKHdBzYFg5nnp+vlRYtTQKKp+M8zYO5qTiun/IEcf3m99f5tS+9fCbOdn7gschwu1o/X6fz
8qb2qjGBG0Z2CeUEBf3KmUqSo3rbfYiTpECkg94HvgsdXCD0RRR/Pze8jf8v+so0KscHUf6fsitu
K0wPzX/931/uneWz4qtgoQN2YAFc/eXeoTuSJRq2/jHsGwaOkDNo+M1GdAntqThVkU8/ybOnv1jP
37/CX75irBx8cBsEA27OX37OPvIor0IJ1QVX8McaPNDJs53pWjHn29e2gtDfGtWIp3IaI7kOB0T6
x8Erxy+YJ3X9hv2gOJEXgQ5mmcmG+AtP4Zwad7//hf6n94kUnqOB5HQA8OGXrydz7XCYpWEchC29
12nqnHrd65w+BwCFwWPgSA8E6bUh4QBUQ3aB/wQXxgaKfeyyyjkHbRAekf7Z14HhNXIHUrJKcacF
st///r3+613rC75NZuZwLbx/mXCLAGk4dswEnp7A85JhystoHjTt9vfX+dcnESYGPxltAGAb8te9
MTEsvhSjSQhSRTIdJOjTV2VWuWdmoO7D76/163LO7emLxWPE7ugyrPrV+jP5jds4Y8pyjt1nE/lh
vyFQjdh3HhXy7VS0ViP8TWKM5bNRlNGenkL7F1+sKdzlSfz5dvVt5AMCVS0/tP/rBCmvlWHxZIQH
2Q31dJS5xWLaBqOtjlGn5jvG6OLVjUMYSiC+lrD1OCWKPcEmjYFGuGdY7+EpwGpy25Lj2K0anaJz
17B0ITVmxXzJY+xLMZik+zm3w289yqwP/pTPF/JScfoEuvYepB6zk1X47rmvBQtuUyAqByzvPXix
EocWNdlVjGGRpByVGCAxh/luisLFMUPH96bA0f6Sh0TwzAbHOEQPqGuDsQy/4a1x1aksNBmAJYmq
B5ShTsOsIsYFY8t6OSNUOKNXpbaclxgv8htLjv002LbSqzHsC1CL2Mi/5X3rDJuiRWqGkSaNLwgi
C3IVWFrMuk9eu5jFm0Bq9xujHd9CF8ixkX6IgMI7JEHUAbjznP3gCA5DpAM0X3wJCapMtXz29VD7
98Q0cr/x9EfZLqsCLo+Kz4AH0bB2YiKVzzOyNWKxg+gil79t6DShBXZh/+lkaIjKZLz+GFT2dGGf
yT9oPQ03719v6A0YP8pY3Clbxxl8PJnHx9CMPPtkAQG4ZPhGYS7Occqo5321gkZwrtuZFco3R+Nz
WWXckZUYsQnkuYnFJ1F8dxOEN5wKQsSPoAadj10tIOpakShvF9vwkovI6wxxEl8wJxN/oGXyWosA
SHFY11MEJSnI5xVKGvcBian95Jc9UjjD4rstbCt5zaPC2pnkZL7Q5yW5gYcmrwE3FPOdO9BpXrcZ
yUWi1+NNMqEK2OCySz7nXsvStHgYzElAMrCX+7BYoC5+lw7gvmK/xbQzmhxgzKKad2RHcC+9+7+i
YYJ8HVJ6Tau26ee7wjWY3C4m/00XN7iqUz4AY5h0wI/TcINtkSCql3iIBMNOn7uXHACywMN4rA4d
5NVrFGzGoxdnfGEicqZLZOTpKfPzbTDTKUdsM96QSqF3MA9MCC/gfzXZZ2tMKvVdhDrmKPy6PDO9
XBJ28mTjWY24mHY5nzotvANS/vAxauW2chZBsVdml4mrrTHXyptilvssmRHYEJuCdTa1n3000itA
rQTyTuTcZkQgCGOc6fpb1tpEQbMLRpR5+LOhy/GtWh+CpCd5vZxOqRns4phAWSKBK8CkNuNOA+kr
kRLBCth0esozv15D/8vxiC847SXjqHWd55qh7wXR8k09gm9AkjJu+sl31mw4RHHo5MkLPYz0jbLO
Ocpz0WXuWrXlsM8CIlDI5sKyOwsPAQqBHUkQ3zfx9IrN+UWRhrRNSfbZwKNlzEfT94gf7ZNeZIFI
bFS+nkafXa1T1ufCdk4zVCUMLcl17CXIFB3vse/Dc1XK6FOLLGkbO9N4ivOCBdhZzkiFNV17iW1f
UJ/qOzPJm5PRAxidZ+8qk3ryCaMrAIwEYF21FTVfydZVh8msQFKUYR/CA4ns9GRWTmWuQiOSV52b
84aq3IGx2U/W/OTOjr0bhxyKadtbwbk1TX3DQcmJN4O3TK6lyJ/oAEVPzAyGh6lyOT9UDYTvFakQ
0yWDmr0Yy+XOyaCkpwUu5DH3oGbqoOCinKIvdSTufXcY7iX+sK09d9122X/Ig60UQOhE6eK2Iawe
Ujtk0iOaAY4CVgZko544i2RYw0hz85q1R4uHpagciIAN2RFkFMiDSil9kAFlm4Jj3i6YhbPvSP9Q
61pZxU0j2g8yn6E0M+m+dvQMYCbCtJBuWg/b9w5RAUm0qsFklmburQADsPNkF31s02g42924aZNw
OKUQndFxg+/9bKcjQEYXtxEWQNbJYxnU8YkYVJTb1gBJYe4LbsyUswMlQm7c5VMtt8VUwxcEPS+K
tn8mF8z/1uIvhbdamtajVbjy4zjMwbwXbmKgQR7ww1Ud5zG4+gc1z8H1aGgPKBCjYnyRam20WoIE
HYJDMJpWu1JmV39Vlu9vFW3Dk27tiywccQnCGq6NE5hXDHJKjjClRD2dB3d5qEPmG3ZoU/ynsUOb
ojYfDQJI1mabByd+VFToLrwNNmFyrKCqO2/jLJo7iVPhOOqSOLUKBqHvcQsQOIwOPYzc/QCwaeeR
RAomIHGeMlwXt1Hb2Mi6zfQYptq68A0mGxuYgO5Dc9+7Ljd2UF482gdr/I3WbaRz98B4zb4KIowE
tSIyIHS1uSn8odrngjyrfG78l24BH7DQ6HXfMGVf+21V42gF/7mP+9LCo4ETgHTxEOiAGO3rTvjV
jZiBkyJurLyVaoyU8LrMqBzsJX2+z7NSPruZRxOn0tGZOFu/gvTo5MfJCKavLeX4VWsP3V3rGCMM
Y4XNeY2ghD2dbLh6GQ2411TsS9YNUrWwN6sTDueWp6tVlyEt8lvlue2N34zjwdZNHKyTwD8UI662
wS+NFUof/1zBj7mkHZo5J+qL1yXXBH6zCvRHJ3L1zsOD+i1wC8BlSqKJQL5NLwlo/QfZqM8FL72t
dcX8LsCYyhSPzKsXwUwQ94HRkNWgOs6yvklCkSYNauOQbnYG/Ut4UoUcxu2SbVZYb5jnIHnDdCTc
PLCJP4ui6cL8vHqVZtmfcCEybgzYA5mAzPvJJc6ayXd7a4q+eU3rjDVb5+waLAJ1FrXr3gFd6z61
RIXJ5s1zqBVXwinH+Fts4FxokyaPebDbkjKpNb5pLy4vo6us62RwuyeITP2rUyf+c9QF8DsWiwyW
VljXTJ7cqchlsaYjUh4MLD0nBA/Q0gqv/zi1xA6LrICo7vcYe1K9SAeGzFxzikJxZE1y0+aaroal
QzAx+Wjzrtrx4JSpuDhDkpPvPbBnMEsmlSjvOlIGWZxisgJTQjPNcCDBvcbUs2kdq2I5myCU+nZq
AeZ3LQLp8ToKlKickjI8VEtA42w8JnkgdkEGsVGxKextodqTmpPuTVEbLePJfFPC8f+maz/5HFrL
rUxHSVxiqSwSEpCfHDxhhx8m17JfDEsZ3yy0V1ehj8zeLeeUaA1ednTG4InQxX5ldW79OVROwnFS
BGskME8cjImdCT0sO5m+92zilxY2CYZl6rCQm6r4INxSrATYbtmP2SqVJbmm0t+hkYTsWcLNIiO8
WI0cTgi3IDXKLGviq6mxV6VNAFkwJq8ZttNybVAn49ZpK7bKhQ5sWLvOG76CLgr21PLOWjO122Wm
L9dZ4Z2spiAchNCpVeEuWWREAri+ZZA3xe0s0tE8T24BzNV8mRUvHFedv7cmna2KYsr3OMjGB+1B
pLc6P7oQz/XNUMz59Ey4hNf31imhsbtt6GadknrKD4GgPWCNPclvqu72Km7Fa9aSFU6Nz67DQeiE
H8jBd5foXTG0RNG3Y3qVmeM+g769IphyxCo7euhox5sBXSBcp9E7uDVQZlH0ZItpBR6V7CaLo+Dt
aDZi1eYpstS2IfrNqLbKqOa96SWLwS34XE9Gsasn5Z1bRe9gZvKINwv6oPGSeM6uCuOJc0pwjQWI
mCj9PBTzTZeFp7bynlQdXlhyaRiRbX1mBPQt1dEHMwDyZpV7xWkaKhzRHyJBxgsAB0c+uSyuaNZz
vchsDdN9qpa8D1FZr2NgcrAi2HDjx9Yx9+p2A55il3YKCZAcCCj13ooe9LhV0NXGO0FFEA1d93G2
57cRrKyXdqi+ZE4I7xRM0UeBShaMLR7hEwI6XJPTRGB9Yu9NXOc6+TT2IyiiNr5y9ZPw+w5lng62
cZM8SDuKD3IIIE/ovvtkWLW/HRlIHXpqmKuuqyGzkI/AYz6Jk2sn8pPXOCUTXe3B7I+H+phoj/bo
kC7lBJFH474aTI7QiIQcOFTEjAHWMupdXIz3ruUFX4QH5vFkqJyGDqlkDYwBq8e4fkZ+QsYH1g7y
VXOrXl7P0hmZiDSdBxoXiDWPEQntAfqXDP0FXU0HorSAS7mDjk3GR8Z56CDtTpJ917VwcxqjSgGM
BTRNvWag5Fy4GjXRvs9+lIXfmtDjAeSqjBhcREg1RxEKqY3lV5RFEbd9tyGGFBpftMw0pgq3NaFW
xjY0NDVGRahpmszjtWaP++DrcLoYJCesMT4a25YoYnGdGi45bW0wUXZ0kmVpaDBTE/5CdUIMTf81
na3hJvUmMDWQGnZmVGenOBvC56gwaHJHjjTvzcZtt55bU4kggRCvZDx47qWNF/CDHbTEpsWuaoBm
9hwdcsMD2mDa9ZGzPS8Nx93Ac0eBjj4Cjas0JfUVBtjPXl5Ym6Tm+LdyYnXr1hhhzb48gg4DLMKW
f7Qy+BxJY4cnO3ZpCiDPvwDzp0ewTGrer9crx9hOSLeOoWczsyFdYS+kU3x6/0+IBMGx5VH2A1oI
9rAi5gOcIPXSFIA/12Nt0SXw7eFmINhzY1BsMuuZS+8hyPgyUey7BNq0evfeKCZzhjHKWPmbLqNv
nBeJgmabkEVsBLzFIoZPAsqw3HuF23yskpYPkKS8IuvIjCy2G29x8Jufik7wq5cZmI1wGOtj7Zbj
bTZy3p0hTB/mrCNaUE1TSwQMn8uBW/qoXMo+3ceK/Mcp1XuOatT2XZfLetNnIaHJyUxXhOYli0Fn
Up0IzBiV07uEiIaiKLj/xWxcBVWkXmj+JXuRpXQU/fkc1HUD9DkPWloymD9gG0VztWvB0kFX0MRT
uiiyzlU6MyGbXZpX4QyHY7nvjKScd33KL2DPOOJgeM53cdt4lElQ2Xl/sQq/Gag3aIpQZt3l3fKd
5B1TNpN/5LcaryvZ87XRpFwvURoXqzTLPcapPw39Ej7hzZwPwACIYdt5jNcvrbMEGAf98oJ56j1E
VmAAIQUYgJeAfr5U/mYspfhUCP4ECRBkk4VbAGuNb8sksRkylS2nS88LbVFYBi78ekN8ik3XgbHc
EpeUNNz3scHx2iRCgCdyKfghpIffZtOhqZRyN9nARTZALasXWoklEKfS6p9aCyNEYA7hqY/D6iWM
xQhjMebRMWIeYcfumE2SGnoKlVm9ZLJBlalHw8Zo3ucC2U4emvcUB3zCEo32QlKPMk7AiIf2QQlk
hbql/tiSrEjyJ7T2U1fBPeibyiJ/s8UqvDywVpPFX4q5UC9w3bj02DX9CZZ7eGxpuUJ48I3mZQZc
Fgk6cq3m74I6yc4svq+d2/Tr2EwoPVr1Vgo/WAcM8/ZNX4cn0fLrtG3Iwz7yBIbdFNCxKIN9W8Pl
iUhAvNi0wC+qIHm2HhCTr2dvNs851vmb0vbCk5vbvPOWysfdlCyHe2G7ND8Yi/obqKBQcBStOVe5
tBSwS5G/4qOuXQ1Bx10iZ/EaiVS9MIo0QEfGime6ql2SValOkeCyPgYO3xT2Q+ORVMPwmyRVkcSx
drkHawHZBUp/eELlWYScA6b5YEjSrKUvKfvIEe6/+h51MuEB5vipAeH/eex9plANB/KaVqqKtjHH
CnZGOHJXZtOX1/HQdo+JGPwvqnfCb0k1It93wUMSFsXO5CSD3k2unIjDLLkD+kCHz6nngtdpcMsS
01fR4N7kKiHC+r0l/B8e9l/wsOk/W7Ti/73Q4fFrWX5tmq9ffwR9/flX/xA6mH94rmQZ8h3aXf8U
OYg/ILgzwEDfIBnH/ADDhniN+26x6llogN5NIv8QOdjOHwyOwKujQAKIETDD+Rv+Eabev/TYyRDA
OBI4wqRZHsD6+nkaJqG9on51yyO0zMZUe5izUdpzKhhI8ULMRz9qmWENVzzuUHAbPWEiHu29jEJ5
0IWTrEI3bIottG/zukGh/jhmItt6iSB4N8KHth5qe1tE3vipGBEQbybbtV+CqESHrkS+7gJ3oMiM
yJsI5ZeuVO2xt5to7xKivPEI3F6Tdo5OfW67/dQLgl8CCgfiz+nCuDGK67xc1L1IMD85SvsvJVaE
I9xVAkwSHuNGEhuGq3Xdp0l0Q7CefyinJH+0Yhs7W984LTQLy6tYsDvN4c2YTyyewQJd8rzX0JcK
g0KhcKYXdRRdqnpqn7K09a/GdBb3jCWsTZmjherM4CJSW2/8Ioo+M1aICQtYRt2y61GZa7q2qaj3
tQzLw5A466y2p7tKVcQKQTHaeQZ9nhk9FeG8wSkq0ShXY3ZrIP2ESwm+y5wGf5uDlIQGod2HGsg3
IARHrFFbOlcB7ZJjR9V4CI3ZPDlZbJzyBp1vZmnCUo103jSpqC5UzDLeat8gxGEYukczUc7WQgFz
FYWFu3eUWewszZol5ma+UwuxWSZGuMo669Ebi/Ftyjpv2wzE9YUya+7mDHTSMHl0c7pq3KCOnu6d
JJWvXThCn5w+4yRsMBDb6aHrI2uPfC780PsgwdM09L74iZdNl26y0kvkFqTC+wrA+Ti2xZZ0I7x7
HCoOjVfXO2q1ZDMJ09oyseIISxLUCh5T8ErzefgWDVOwm0U5+msdFmRLU5XdOdNAMB+ZZ0+YXtIn
n636xfAQBRIV5YoLk5X+7BtkVFSF4EembYssOiK7FtoYIW5z5p9CpDs3ttlXl3wwn8C7KFrStqMP
WBKzu7HSaEVLu7+x0CmfHZ1440phK4Q6aRqFPHQGuj2k/dmMiQGeR7bGHD6ciNvepezvwQovKygz
R/lri/E6UOfKKg4TYN91yZ5Gr9DpyPXLLXT69kDveEOdJjeNWeDAsbBcGoZ7CFyK2rgr9aX2rJcq
JzfnSpOeEp8BkHz0klreF5VLIIVvGscGN2Ro7fPWTjMyYRl1BG8k9epkG4XTfDNTWt02neUXb+iq
gYk4JW1iv+2eXDXat7X/boHKM/nohE26DRaDFHDm4ETopcXO+O6gUrGn7tV3Y1WymKygVuC3sr6b
r9zvViw0iJU8ld+dWsW7bYuFku+9WNxcS6sQZ1cVhQIi1GL4Eov3S7/bwAR1Pp4w3GXmXfluFUPy
DvY9mYkrBz4cv1vKxGIue7eZ+UyPmOTVDpSEsc8TtUK4lL5KIwRpzUhHVEtPZyBvzu9oEfcdrahV
CEXYuZCqHnwoJuW+ZKbkIFyJyYyOkGY5XJX4fW5LVMhfJsdus70Vjr06EHjHYAleIg331oTKsS3d
jEvOeVR7MByE+YiTggEGgX4QdKDGJnvWPq7YZiHZcFZArNimICTTxj8SlNWN/K4bnr6riJFouoLz
K+riSI4yQglaejcjaVw74OT8o8j7dEUVgBfQo2H3yHHXOtcoQdG8V7VeZkXBsEdK6V3g4HKgTwKe
e3j8GzfLCVO0Opvmr2nF+xIyz74isu2W1hJYGbIeSPJzK8RpbnwOlcKLPLROjBEYmcUStapILyo7
ksNTzzr5st67BshentWU9Svykm0dVbaxo0UvHkDzpltmRTNdtsE1Vp5RltcMPqt7v5fedevp/hkf
kAXF2A7OODgg7Okaw87oRJwQGXfgWehyfDxEVL7pSb+yRxFnbTsw5mRIhAzMFcxMQouHCHDHbiQk
7sl1oubOcYyQzaHMj3kkm5uq9Y1dbtAS6EkveQNB63LKNjeN9KIjS2d4KHipT5k0qcFxAD33ph4r
UiEsdWAaMZ7lLGcMyZZPWNAIpGWY0s8xUuSTqyvmCdG4w1LjrEZwRilIidik89/TBUmncL71CJnc
LmfXBpLl00wI1ZFo2W5vkuWzd1HKajhzw7CeG6MHh1fFN+g7EBbVkGXOqPbVlhmVi3MIAf/A9R/G
wHFXlgmuDU9EfMtcZlj3c5xtHfqdlJOBv2OU0ecrc3BilsbZ+WTbmpZ4D5j3BVFtezHlbH5F/ktw
A+23bUbQwcFrtE0WINcDXLkoVppolyZKbWny5deZGPQHsP360tVtfYugObhC4FdCl0O/DCQyAeIc
99foFeY1ylxvibf7rH0nuZqcOP7IHENch6EZ8CKNx0kACCOVRSXWVWGL6wZbeYuZ2vVv3VSOezCo
9YsviTxtvGwDRry9qxt3xBBUYDctgia4g2c4n800q16HJmJaTYd1m02VOMYi+hjWJZSLkqYrGmHA
U8Zkb2FkohoQpgHCJxRbBwDfxU0ScbYRXeTL7q831FZqA/8ewM9otk+om1sK+CZqmpUjx21g4BFr
+tGje4qEaz0HBHNSAVt00QsYq95KZDgmF/IesaE2/OyOUgehU+K+WKPPmcKJwdlI6OLsbhjTCp4q
b4rlA+nBfsSWx4wyih8bb1LJd8nNf873f3G+53AjkJ38+/P9BWbX8j+lkh9P+H/+3T9O+P4fiOMw
dPOs2YsTnJf800pA5I230DYwEvxTw8z//YcdXPxBRo6kuWoxs/Tg7f6d4zyKo1+O84HrItczqRAw
hDvfJTU/aEwTcANuxgO+5FjMFyxS886wGmT4VPBUxS1NoVa7hKFZZssGZOqJ1ib2z/KKEfD0BIpD
6xXocoucuIwYuFVgTlSrWWihGkicbEPDUz2TCFhjUW3SpJvPYQJ7cVsyHd/apNpfiFMUB94lSoWJ
Jnd23cdl/1WmUKXWOuHwU8c2ZfqyB91rA7R7nTL9h1873s6S96tAme8l9e+JUTIFPvKz8oq3SZVL
5wLcbkCnCBU4HM7OsI9TRzt15RExXqpDToRcB3EsnDvOZnhQzdXEwF1+6SM7YmcIpGF9WJJQkm3R
RSO9bY7K7nMsggm5XzAAWj9XrZ2x3QyFVsOtBoQEXDLyh+gam3FM7FfGIeAeQYW3o2dSYE1N8Aj5
O6vB+rCh62a7R44g/JeRid7s01hnij4eYohVZGTkRvJEA9cM0aoiz/m+EEAJf18XCi9E+rnSZfRa
0FO56eVUIRCf8YKibNWKbVT7nzhFtrBBzWHcDsz99p03b1r+ifNJX7+5qe6vScekXZ+JyD4A1TPv
5sSqNkMY9p/q/A7FV74v6gKdBg65vR/sVN1z6OxzT5/rAiukoxUzOxBdbsschGCcpIIfGoR3LEfj
U6bc7JNYJMwShdPadruK2VzmfjXKMb33m3Zc6WDUxMsZKDJKMzmSTGQ/pxhMiRyMK/zpdXnkdNOe
nDA/WKaZ38MEye76sS0ZXSFDoGmi94Y5wF+qMIEHE2b3uietIAiaV7cyw/sii+VmtG3ggxHiDDG0
xRklQrNtUI+Q3J3kT1VP91AbZryPxip486KMNKc6rNPb3vD0S9SbLkmpahLXweRDJGxT0ziVscdf
YS8V7CkK9J/W8wfbyh9TQ8ES8yJ6+ZaTvSX45z54Pg+VM5BuwzzMOUYZdmVPk8VW2yQthIyf5zEz
twHi42nVx1H7Us8IQuakPpjxAApYDefeid2bnPPgzu5n2APolatDzZnwWKEAvoSVNJ9Hq/OvTdjJ
IeMhunxplh9RnAXrzqnwx3RVdMMpqjrgB7VRNE3jdY718UA+oHunSGm97nqVAumP02d+0Xw/jp19
7qo5P3RlCTtndvI3FbVeCHc4koy87PkWeWp/VbQQbWlOg/cKlS/vp7RlXGsY4BINe0wuPu0DUH/C
W+pJHvt8rKlYlZ8kp9KL7JvO75qrvraTjzjHRyI/poEwiqxPaPln+rHLuuEhSQgat1EdbI0xCZ4r
Z0o/1L3Xnlu3ohs7djI9YQic0VoVMRQBgbSTEEW8D7Mg1ijlRMO8x/0G4Erv0YRPH8fUQrUYoLvI
VHFs3fCS48zdhF0MhDtwx61ZRkcrUMwIxUSSko1v3+loPtDysLMyP4hoRFGCLRqsVtODYyjlzqL9
iizL06+K0K6zQM0BM4iRuFc6w11aufo6zvzpUNWdfRdOw/QJ98hMVJTZ3/GFhDdjpZh6yclkzj0U
G54T9n4Sew4DNeOe4TupNAWF5ZNK6nzPz87TYtDwC2SmvtggjPazX+CTHUOCOMnYJQqiqNtbyZzD
WvfF5K1TC0ct2k3r22zhEFvhP+24laeKkZz5qMasv8Rhcav6Nri2Kiv6hBYk3894/Xcj2OF+JaZE
XLwkQxNC5/raQF90N409snLAccFVVZk5GQzjTa47zJcmD+qp64ibnp2gKJALt2SYE9gIniKl++N7
y4DKLi+dbokGsVlqyrw8wzom1Fg75gM5oq61Fq2BVk1701ucMsPgQ/scRwGipwf0+/o1A3HG6Z1x
IPLCbUiR/DntGBzmOO73Gmfoo1mnuFxlK6+tdhoZg+vl+Ajp7qkpmYGORNHS1lbGi+KcyY5mDvd5
gniDrIlGXpXDMH1Bz5ZOSF+0eyhLdzjh++z3YWP21z288ZOV06TxE60/DEhRbkE4hxskffPeTsb4
jp1NPXuL7sFvS/ltSjLOal7b0KYNoi9DNqYEQFOehq3aDZSZ5wk4ygYDTLs24Dll62ARXfgkV5ID
2uT9C64fEw89k0R4mLPBgBUo9odwEXFUi5zDf1d2uP+fvfNobhxJ8/532Ts24M1hL7QgZVly1XVB
SFUqeJ+wn/79JadjokTxFaNnr3uYOcx0KwkgzZPP30mSR2FqWLh5ff1CFo5tr80yzN+MMHS3haSI
dJIs0kvaCA56zS6CSUL7G64ACdycJ1z5sltAEO8uAbG8SSUPpXPbcl+XirgJhGLDkkyt2yFz+oWC
H+qLa1o2HWtJammPBJdWcl2qsHWvUQlP7zjFk4bkdTHHtScJMtkglMcosuy/6rhk6zkyacojq4ZN
u7K5x0G2EZJ2I7MAbmOVFllX9NMKFiKwaiKpOs6RtdMdGTxANMSPaFhBjaXjvqaS6qPGxqvZtSXm
JYX14EpGEFoiA8c9z2QbnPT7qZ6BQYPiRn7AfU2G5paWIj4FRbzCoEq/6bin7kKdtIAmIqe7JATk
yZEcpVGylWrSrLbKkcKEpzCKQulfmcYAfSVs5OnIebJC8yc20xChNFHNKyhm3oNmgeHj6KBDsW20
R+tIo8pBsO7JaoFcpfcjPCvJuIKIWmLwaFy7RzqWLZlZtaoBUdnj3hO6S76yUr9HHfaSC2WC1YUh
iUMcT1ItW8n5KoKpvSfCu7qX7q9+giEu/igWlzDJFxuO1LFAa5wXagH9ccSPd1p09Kd/u7nS/ZVL
5lmQVt8h2EGqT7wDDiZtwvOpGF1Sp7S+fiSwJSKJ9oNktdlHgptj2tj3OKDIP+OqIcyL1KFhr0OL
s0qOtyl1Q6YmvGYSqq37gNp0AyKUX3VHct3gNk6yMo6ku5FN+Ba5ag0Vt4GN1eR3/ZGmF0jGHudd
scF1NV1lgpgDJdYcXy8z9+6IAnPfgvgnyf5LJYEOSIyV3yHeQDuXwhV0NExndlYWYgELnfV+OPIK
IbfCMXTUkvK1b6c13sPDN9qN2BLMWJba6lTcibQeWCcG6CngoPOLwjdam2aqY5nMtkKEB8U09HdI
j0LyH3ucZZ7UtMyeTJ0akIbDbGLnWBPMngrvak5tqhWyxnaqU+HLAARlqMfWDAaafbCLu76ZV6Mk
ZSZCWqLEvRZ3lJgE4uZHBqfxN58zFZMGvdOo3WviOKDqCrcBEovqA90e48Y0m+kWgrW28nDdXAp6
A/uowF4spPD/PpNKk9CrpyszrDr4pkVsaTyluc9pdPyIHVOnv4rNbx3YHiVZbpNsDXl1UhwA2YGI
jlpSWytjfkVc/wZJ4OBK8ivQqb3KJCG2rWNu75IkqxoK/W54s6Mk0IJaE+WehE98FnyiJc2W+3q3
MjKKGyWLcSWOMV6AlatJeu4oibpoArNVKsm7laTxEgvkLTL6cqBukHxLxyRxQBJ/i46EBkkFBqm8
iyQ52DjyhOn9EhEuycOaA414loTiQFKLZ0kyLmEbO5J2PEsC8qTo4xZEulrSKtl6kqZM2nG6JNQN
ER3T71VpnTWiveAxB572K/qIe0uSnjEvjknNgAg9S0o0OmpkUxVkqKkV85KIbljTJq1IsOPwtpCc
ai9Npjs6ohlGw9k6nkXOPaFqkFFXziVpnMRxPmop8C4zjCMGRSTrqeIxCswpI5Ah3iV5y7VOGZ1g
TxIJu/RRymCqRf2zopbC+LdT0wuSK+63nwZH5aSjlEF5pXkn0q45Lhp7mqt4p41l83NOmuIah4jo
zk299Nsft/MzyqrPehzuM/BJJaRluc6pZjWu48SmXcRQlV5D3NRgiywK9FrvX48jJcinz2SYNNu4
9AOCoSXj///jpk1YACbMqRPu4D9Om8htzJ3djfo6K2JxXzdp6l33XqTGfPT8tXJCbtTDHGJBE0Ty
ch1E/Lqvf9LnT+zogF/YEuDfKYVCH38R9GM3EtwydvUIjq/mzbQ1koEbNBGNk7ZSw6j5iRM83xkc
bH8c+//6Rxf6R6j4pDHDF/2j17hgar0fVfW7X//zX3//G393jmyyjQ2b0HFDRz8GP4H5/HfnyNFI
NoBfhFMg6AJT+d/9I5OEZeY2BC5P1V2DZfXvfpKJPB6smeNO1fCPkPL4fwAPM8SHOc4kglDN3wFy
BiW25WL7Y45PzDZDTFJhHmC1s7amGze5++NtnFmvn4dg8VgyZkoqoy3tZAgkhpI8SKJRHxhk2bmU
NiQ32bzSf7/z/2AU+Sv+eJAm8MbRihjFKX60yo9yfBfWBUn5pQc52eOcuDShdjNENx8c9TDFq3p+
+/opACNP+3uuS3PPZG3rzAxNOzUlaDOFsIO+bnywleZn6djkFUMY0dfwHmffCkh7MNQcdk3WQeFq
1W4ztsa4tmHEbrnJDVtqtOaZVBZDI0CS+q4RzkG38t5awVUcrr3GjmGPNurKEGO/0UhSfcCkSPbA
8i55pJobMfRxkqvW7pFflZDJ3Yrjy23JedB6vwP95D7JRRvCk71KFSe6yapqIimgKxfAkSWE0w66
mJo5Vyp2kOgHnQI2rDVFN2qt2PB7MqzuVKoLOnPYqod5N2KkT/YqnoTddUcc5hOxd9kqqiJ9mTj1
T1vPHbSoOWW5UvcANzMmrXp7TZEmnsZiMg8DdsFbBU3DuqSVDg1OBWzuNHPTpm69cMZKu3FhgK8T
wxyBVsf+m+FwGJsQhq6dOZnW5ewCRfXEtN4ERHz4JWDKMiy76BAk/fDTE5jY073p4AIHo7N0eqwb
lXh+Hwo7+B5VKP1XOWKyJ8SrlrEawFeaZlSypQUB4bdSmxL2TjLx7OmxGyHTF+ah74EQHPmCUfnf
lNC4ye0RMtZismx82wJBGik8eMzaCPwIrMKplvw+LpOWcLCISpTbJDTfRYtt1DCJ7lcyj0/mrL97
xJ/SUbLCpdkp8XfB9XSnTgiDuPjU2rYYzHfJmARJHerZT2p1XCSIP0dopYQrdyp/L4cSQZqkk+5z
z2qfY9nFzcbaucqBiGFsDcHasBrcK7GMOgyZzsUKnHzlNVWzwfZO3eI3iAOMRTtt6QVTsCZfSoWo
mbnh3qJu8yHbMoA+28u6TsSWsJ8UsC3pHwh/6x5EFfAPN17LxMB1nvsTBlxqFqR7F6uRhcmlet2j
LL5zPV7noja0YJWj9Vnp7J23YgBz25FllG/gdWDPO+KWHyy7BrYcfoUh4k0AyqToUuD8Ibbu9ExL
QGlDdauZTfAWOBZWpaOuBLf64KFBohPpkEilAZaT+WLe0d/VV1NIQ4Y0WHM/VU19XStw6TQy0Ha2
V9n3gWIoW7zTDNo3eXhNXN1zkNfw5zC3wybH6lUf0aat7+qGVkLXjdm4xNE6eBMoVDHaHIiIMpRO
2ZbIBX+bSer+Rv5AGBe++lcNcMNb5KmA8x1tlgWkH3WttIIGBD7QvI8AHGqlzeOvDC1fsgSyytZR
iJZVa7XJzwnMuSZo03yEWzqvg8ml+2colrYFcgPUxbnxu6sHPV6JVnRQ81r1+xhMb2V2I7RPJ+4R
8qCC+amlrdjXeZffkt07vDYGraCiC7073BSNR0iidJBxnKTFVxO1NOjhdG8QzbQJq8a9T+KmeJ0i
azg00zTej0kkbke6RNfaCN2yrT3rKq1g6Wq11S+JbrEfKlDilcA8wIeB6fZLgB8GqDW5eWV6AEY4
q9xeCNeA+0CrxFqhDy8xZR3U32ZsC6IKwVcfary6f1mz3frE0LbcCfN2y9RA3IpJEyExVbsVJcyA
VVtx/edUwa1ONWv6HDamglFZR48zjMBwQWQhf9MKInooHlbjSE7nPb82fNS1ct5P6VRfwXyYlpkV
xPUysQuVnII88XZU79YGUzd75Ziht7NaDw4tXNN1pUpz2CiNQQZtSB5LVCTQoD1VrMmSaHb/Yh1H
tTtt8EhTAFK7AJdSNfOWhAnzHsZyHhc6LNr7Imvqt6EWgm2sTw9ZaSKISmiHCnaBH0QVz+uydxyf
OAHAGxXIRceV4OrIqR3KOHMXBEJDfk5L7Q0PUQSpGdzO31zlCBBsCX3AVAJCtKTg6oVtPeBJCut8
RDKLO6EjWdI43hxT/3qXWhp4WkI/E4CqqYVSuSeH5BoGPAVLv1/CEgI0MjIpvEhF++KMol3BjeQf
NaGwrekiTzdHurfehvo3VENQI82ofO7jPN8Kj8hBGNsBtyxNxYBYzZdDjcxFHSUZtOxeQSjEznVg
nOFTmVgrN0hVH7dDmrBT0996iJJgM0dE+TWaF9/YKSaTmiLITkZNOfolvS994VaasWtI2gjRxPT5
Pmk1uKJOaYtOaqhIbMTQCrb/aM++F0Ml12iLfz8qeWNTMvePdj9W5RZbZ7Cp3OeqY9gYEv1+nOEm
aQ2EZ+zplEcCxbH8UEY+vWvgVF860OS7zIh+HRnDqWQz541tXQVaiW2PLYPU6pD+cA0VaEs12uyM
SkmfBw8n2qKo4anXNjmFZuOhkYN5Hh71BfKwaz0UcgrA+/0gMzIhRHnL0kOuF6E5uDeIin/V8jpb
FxUTHMtDghiZ0UtMPsSaLlbxnnCG77giA1Wk9vzMRArv7UgJ70TSeWTII/OzZf5h3ICUuY1hfxcU
pGJBqyu4zoYinP7FDNYDZbwXIp0Ps6L2730RKE+5TNmeBdjNylXsv79TKsbg96TyY0fTIHASYtst
fHnlMQxSNhlDKs+gVa0Va4z/KrrWPXhlP24U/I9fjG4yX/pGMV8Sq5puOansTVRHymqKYwWKm4nG
JAjKmzlUmm/kHRdrnaDUNblYI+mMvHVhQeEpW9e902UETFHQfqeTdmU1aGzrkr5l0WGmWjIRNyO5
JFcOGrt14SVil0/CWFeEFCEnUE0WseNN+w6e9V3gSuYRZpzp8jiXZ1fDBUIxQWe4oVzNhHLcOm0R
rJG5hSR4iJ6cEqtI79Q6yXegdvZ3D/hvKwKsV4hq4TCEOcjnnzG0SluwYq1GIBEOnkGrZILzbc2a
pK0jiU/Bk9gUJgibQXHnNPNMaibpl/DMq+lZpfllwakbkvXcTS2iDG6+XDgTmIpOckc0Cy6UBuII
s8vRmAwzntXOgO6kqca72mk5usnLFluHxhymT3PupCudCyp51+Cna86mfuc1yFgXgdkikBRZoS0L
pygfoRwWm44NhxoIweAVluzirkZWQgvD7un8QfCfBqKTaWING0PXlIlYr0J5bFUVTNvNeypm02gX
WY9KRA1blqawqgTHZund4/Y1irCqh6WuFdmzihRnnVcoFwwv1t6OYnkzRwBtDoP6RsQOBPuR2NWF
YkpPCVTF6xj3oD1I1XygUeDs7cGc1q6YGgKOdKj0xtRjpJB7Nm6VosfpYVEQ0npQbeRy8AwztAUw
EMdHU6lDABSY/9edUJJlwD96nxg4jJL7VQd+qyXmNlaNeYdVqA1iGW/lE9050Uizy7OiWw38t112
cf6gjynEOhdJ61xFyhaITZD2bk36j6mYXOJ5i/rB6A16JmmsXKGovO+qyaFHhk5tSJR3tyaDQjOL
77T5aRjCYbrmMejJqiU7pxViv+e6zbAuoelvgwBdIfHx4gpziAb7kFp11lSIEUJGi3idaLrX4apD
hrPzn06h/EQTcjfqrbHRxyGXdVu9cyMicpw5fhzKaF42rhIC0JDuJOBDwckAZkLnTSfN/a4UuKKR
YEEkbNzWwQrIPsQhF0Ga6gqwQAuua+ZUPC+uwSZVlW4TU18hIa2Cm6qIwmVKQBXM5QwqQGlAwpJu
hz/Crrf8dNSwgpi6ETjAncuHyrT1GQdhtcZsQY+uosSu7gvgxu9KmBbk3k45Pq4VYk3YbA90n81x
Bbs13XX9NO916IFbArI6X4lSC+FoWJv3ptvM90loNw9VGKdrFOIO+tCxycnwBNcZnUais1G0zYhx
2/R1ypVczeI9LvETAixRv3nNnF9pnmKg+8ksr1kNZWgMSAi7MU2v2uKN8h4s2S7cG83rhLpsdKs8
9HVCholedsN9ME/lTkyokBIlajfCpdmu59Bj0bYpiPeahq+4win3zQSPglcWzdOdqYnkUFii3MB2
bf6yG+or6FGRfju5nvgLc3lnn+In/RJMjhrAbeiMZ1WekLaWw8WM3Mgfi6K7imLXpIfaihd80C1/
FPWwz6ywvxqUKf0pzAS0JNL4uGUngvveqfJfeetA7LY18xWxXYkJMh72e40EjutGILey8ZNDDNMD
kaH8IgZkUoT5ZBROvkb/DbxKrll0WyrTe9o77ne9dApE37NLPHU2bzDzSJYJuCqW9tAJ8LHMUfR2
5Fmt7KlhJ0uyxE8qmHQVodx8Xk7b/cStApshYyYYxV2FLTAQpr+P9LWhlYmaNEdUfjRuXMgR6BpT
rXohsNoglh7dz0JF/4z5OJXxtvTs/LFM8/JazJm+axoUvtTzOfp5vJTTyu0U32gHBb6wqdvK+0RU
L/66DdyTznafhUKcH/dOd8stZljoShw8oZYR1xyK2T2lYvI6akb5lNRp/b3qqtHZVooF2hYHdZzi
By/DpQiE07lMieJgGtpQLI8alhSacY8h9JDse717J1AYjSftneuR3vGVQWX7s6gIkZoCB+81Jb2d
yx4n+dZQsq3AkmKJarC8TvuKKGHMhcUtKu/wloBjG0ZQlrRr17XgModwEdom0b+x/n+JQsUWmzPN
W3S4JKOmFfOeSKzuPlVpMpiYzz2PTWtwcBFiA7EvOLSVUb4ZSvXDTNrhB64ZD3OH38fGQZezUpDk
bJN6ZmevFAPsvMseiFWCZ4x/SPPNgkYCmm1j8xB16mbu+w79UGTi0V2a24iwoGs9JR9wkTYdGTHE
aflEy4VvSJQwaGUnXFiGQjBCODqPXHU4T3Cw+RHkhK5VofdijuZwpVaavuWv6Jiq1eLBjM1fTuY2
d30pJlwPg37TE9UL7ceYkhvPm4dtT5o4iCop2wRDAJMrHi/FCJwXp4/Mx7gvSTnoYhZs44FfFdRU
U2R7G0uxtpBO9XvuIM9syOndWM32vsaCZCEGYa+rrAheSy+dlxnCKV+pjeTWJkkSYEDhFkPu+egD
V9dEsA/Ft4I0Aypc5ZDnuYDXM+WHIFbse6eGi2FD/L3Vot74rYVFsSyTAX5oF4f7oIi6u8LC7TWz
UuvBBGgocLqZA4DHBGw6iNJ2m7PdrvsKiuUsRvUQBB000QHXqZLId7QfRHILdtxFJ1monter2ybr
HsOOYLjRUe29EZbTVgzNj8grHD8JI04sCsE9G6ni54bXX1PKOfvBRNQPJzSl/i2L3x1R4TGQYvVm
YA71VwvbHUJ9CPvprVSTRL3Sqi64cocgWdEtGZhsrf7Y6co4LRUP8+DbOGtCfVkWdT0ujKasrE1d
jDNXs6jxboupyR6LHAgttyZvG8XS7Y0W1iPU53eEDt1CJUcIvbLRwHEZfjoWtwYrw9mWoopLUo3i
fIYXsMtjTyNEQfMVjAv2rH/rO6DcM2ITJPZBGfpUhdmKdsfPVo9R+qpTgAye83UaBr8b7VeHKwia
lWurUQ/UUJBF4Esslc7VfppeNlyZpWWs7dqgkZIWzV0I57f3lOB3ZBsWnBtFP7Sj97seTeUZLLJ9
0nWniVZWW9bw5poxWLWonMhwtcqt6o0d0Rh1sbJFCKyJadUFI7vPXVAMXsF2PNP1NMmc/djOtQlC
KHpoIv5g0r/rFZpxcVUyJ+st9/H8ghPZp84uGinV8TRM3kgAgs35cTRntEbqJKfxpzJExIuP1iLO
4ftmYZWtvu7wnhsKEqnUdumWxdb3cSi1tSvajxoPFrnh45iYHBlJr90gYUoXXw91akFIvDLOp9i6
kmDkMeLJO9RSuE+wIBq/aIruOs1E6tsNHJiAybuowzHflj2T6+tBzz2fruHeTR/Oksqzj89nxQGB
a6Sl+lPKW9TxKlnYDS077qTmhec7tXmUz8eCBsJwsJM1P+FzbP5zVSmNn0+RESyyQEnY3Nxkl+p0
NElVrCHHa3QQszm66bJxvDC+nBV/Aq7H8Q0Sq3EqlhjNyayZQrOK1DRsfegVNOALHtCuh6ev3+cp
5CcHMXQmpvQ9xbJP//g+R43jQnh64wtB69YZIqqI0DGC20xXZ3+e9HHRd964LhuK5K+HPjd/UMZZ
WDED3mgSBfsTUsGwfNTgyDSySTLBBLBQ0iWyEewoKnI5vBgs+L8iWH89rJwhp6/VMFVqc74sHEup
Z/wDyTFazy6dmGGdOsn2Wt4/2TgS+KHNrPUc5u/Xw52bsBhJ470Ick7K98kLDpHMaPhFMFwrrMda
r7dc/kkDCRz1wi7zyXTx+C09rIG5gbPRqKcvFInjv76lPXfDz/Y4N6eg+zUK5qZC5DR+ejau7u6s
vkaBbCYNtOK/ftxzkxZNqe3YpoFH8adF4xgCz3m1wbctNA8Qe+nmh2yxX49y7qXyCSV8pQJ8nnIR
TDwLOzNn6znuAj0RtUvTg7inmXCZvh7q3AOZCMuR3tKVx8T243RJR8kkI2XIH4aa4KCh/GG75Y//
3Rgnm1psCR25EnNE0wV57s3WdPNLjqjy459Oe+afxsdhehBd//E5PC9x0ZqKxq+oXW/CTtX3OmGZ
pLcP8fdIYYfBwkIlphqYhZANdYfB66Ud7fPSMzCtBkJh/Xm0Lk52NNOqsJcpvdoPNRgkguir5aCl
9XWmJAjJKq9Y/dP3yniO66GNsPDqPl17Ndcqd8IU0s+LkQLFng6kVzkXSonPcxGFt0zvo7WrY6R0
ssA96FCkFWe1HwtyhduqjJdww66dBCzj68c5M5LUeVsQ4pB9fzKn9lq0D9Pklj5bGyQqpb0i9/6x
apLnr8c585k0+Fmqxrdi5zLlxv3HDmlXeWp4jVP6c6yum+xVcbNlkhbSkONfpI//r4vx54g/lzzB
P4Y6KVfoUdnS2Q8ryd6jcV+Y4SIfnH9lnGPZ2Rfz02RRj5GtGDSr2qS7rzZ4FthcWddi1sU6Af3d
6i1ttLwxaIDnJoYglptUe2GMGJEN0XwTZNwDzbowMBMCLeJeJdaZLhKxd/psvB3Kjg72hK/zkjYb
RHQEthce1CSF92T5cYKD66ksAM34lMWRZbOC7KTjnbaRePEInbjVevfbZNvxaz530KCzDPw0w6kC
L/SNAwMTzNreSbJfbIHManWVIq58ygMuRsKOsIHLv1WDezMHNJbyMq3XbTrQb4wNB/vRxEDkPJR4
ePS6s1cSpVuOZmn6YNvDSghXXzJOsqKF51ynJlyGJCUlZ2S/XnkI/mYnHFcmT+jxtnQyiry5Vd+c
ADuLfzzXdBhQMDg4syj5T+ZakPc11cfEe0mU9rrXPGPHVx/9MGkwURsDY/C/HvBzwWMYWFibFmop
Eh5OCx486/p+qPLS91xBLFtc5uua9J5r26jENkAkdx3Ren0kXi+8+nrkM8uXao6gGFyR8SJ2Tnb5
Jpx6JepsuMnxNH3vbSK1a/CeR4zMk/evhzrzkBA82I3odfCf09IRXJT75tQVKE8bUBEM/xratR1k
46Rodnabxu6yBWAnflenaf/14Geek7rKsMHCuRnAM/m4fTjEq9N2Kgq/DUpkm0PxGEovcDeZmn9c
BuA6wXrC4JnrlXVK1aMH1IYYC6MAct2XaSqGle6OHavIMP7xNKXcgDAFMYrbxyc/8YqYyy7suwxe
QTesZpvGq5HcDYNlb2g8/fqnL9BUDR5MRw8Iinx6bKHvrAozq3ksKzd8pZqKEgwRTKfNjPQSrfPz
Zs9glDaUBhaA9unxVcMNiewu58kU8zEylBeY1L+S0XgMB/tCDSLX8scShKG4lto8Gnv+0a37j3Ml
N6J4KhSIGNjWrg16pV5pZUjA+ploQ9weM/1SNXp+RI9SFIUki+70eDFhz2JYnfq11u9T5MnlhH6+
SWvcoOwM1wP9+p9/OgpvPMepOhjxZI1bLfcOgbOFr3Tdfsp6H6L3XWyrF4b5XJTCTVW5GhoygEA/
bSj0rjrGMX/a7xVdGoaTLFeNnIhfP8znXYRRMJEhQ0pX7U8m7jgojkWSaKnfGHS06PTgOdT9dgr7
kNQCQN2dl8ZUXtglZV79p1kiNw7HQonKbnmyfaDcxiEuopngEfK0GLBS4ayrUmzIPFD6uQDERkqE
DR2Gqvi6kN1aAXupzlaMdbjLwJE3A2XRPFn1N5Qq6LiqiuJAlgUof6wraHH2k6cTAoBjrHXh15/9
MARDMOM0PCVPPwyUhEgqbTKf7nSBQN9L9spIn/PrD/N5h+XDwKukpeTpRNCclJy5WXOMhGVG8JZD
hF3Z+2qqPbqOuFS1nPsUnk1tyz5kc4f9uJNbToY/QI2cTR8rZPwQj3ejrY6br5/m3A5kUwK4pDLZ
NDvkO/1jW5iJtRnDTkkhD+F42DscUxjE4rnWZm/4uf3zKpo7o6WRCuHIDJ3TGyre6DaxmyzRKQ1+
yXfXxPYhb4KXr5/q3OKRydUOlFwuBqfTeGzTQptLFk8W4zqA5BeILbDw+sAVoQkt9+eAgcWObmF7
4ag6t+fBiIXFzeH7+dJD61SNDLNP/ZD0WFEoOOyFmyp5rpL5gYV4YbRzE55rj85kl1ZSp28Ts3wo
pEhy/Cqs0m2OjdVh0HHt/fplfsrzIB9H5SU6OseRAc35ZF/1On3sLFruGOcM6nMcqeVGgXGMJ5LR
Z2BzzvCUaG657ErR39VTkd5amWNsIxdO54zJKcByUq20Gg9yDE3gY3Rdcul2q5198w43bFYmWVen
hU8TtKo15DmnzWgCE4j6VRNeuYRV1u5ix33pRroT+EEBYhRG/JwOfbsLvPIHimac6aQ775CbO7pI
+NAgkkcLw3N8/SLPrDUwbUpQggeRx5weiJnDb4hHyu2hmH9VsyY2agWZMkDTjbvR12OdeR3akWOM
oRIN4tMyRiedQDVxy/bnQPul0nBY5Zb62k5Z4TtegXmLZYsLFcaZRadpIHZUNJxYn0rsvsmmEY8Y
Hi+xvkdxSFoDrB1wjGZeGLj3PtXNUK9gY/T+P39WMqxQflLZaMbpTmkqHnRDZI8+d7VbPGAbutLZ
gW58iPNx+Dy5mDF9PeK5L0nJRhsAJwmPrezjrslawSTYrEtfUcN6OWlo24vCEIcBU3w/t7lIfz3e
mTOHB6SGQhxDv/a4Qv/YpfOgMdEX8mrHPgS5MJthpdZlvTJgxP4nQ3m4o7tkatLnPzkQKsdE3ldw
RdO8srgnFRs3X0fYV3GnaRe2r3NzFEkT0xOzCNkP/vgWeyhxxUxnwG/z7pHUh3fLqh+zlu8Xh/XB
RS/7jy9HbGCILnSCqoBPThegNoK1YVpU+LM+w/Fzhm9N16wq+gAXBjqzMdNSV1Fs0XlGxiG/5x/f
q5pRQqsIfv0stF5Qo2/duX68MCUM/sZJQf9hjNNdWUnSxDQZA0K/tkBIXe2JMLG+6Z2NXV02tLxF
FevMoalWrY1krxwagogtsNrOxcJi0DrYkEUM0muOMOAMTVsPyK0IJBXNHl+66KB7IcG7Ew6eQaUW
W8yagKVRyS+hwQa7yHIBKdQRM1tNpt0QO6x9m70cslWhoRMtkapt1b4OPC5QY3hHsi7VYSnNwwlu
v4tGJ9pqTTvtMguKZm9E+U2vNL2PrOwxLtN2yRtONzm9omYRQRT0ISfmi3KYqzVeABZk4XTA98SI
ScFJus3Xr/fc3DxqsZgnaN5O90+iMWox2cxNaMKv9She3ai6M/G/MvJS2iuW/8Gyo+am2KN9DyB0
shasaCpqI5wK/F0i2XO6HfR0N4jiQvH6GVaTiZi6QeOPHoHtnQyDBj8ymtErfEjkB0xzGjiD7s86
fQKEvoGQsuws/UeIwO/rt2mcH5cuLeo2LtenBZlXEZNU4VPp5+U0f49GFZVQYyoHhC5qtoYzwx2n
tnKU5Glfr7ICkiChB2zktd7vLFj+FlK4naF2ykYTZrEMIIYy4aoteCcItpe8WRj9LYYRKiCRJeHK
E5pN78WZV6EWPOgpPu/ubNULnHFNzN1m7FsTfg/RANU7mg/tHg0naeOjdGywNP73fLaWUSuStYO3
/TOuipc+xbk93ZZ6Pw8Yjg8iX9kfe0SstlZepH3hEzA1gS4tMNfYpproL8ysc3vRH+OcFkZ91edZ
iVeg71oy2pp+wzKPovXXH/jcgWjj8QeuAN6G8+nHh1FrvSprYn18QCecsdClchl/KdMITn07XRCd
nR2MfiV3FpmyfFr22g2bUZGxVpTIzrmJzlvSYDYwQOFSi/jC6zu3Edi0/TktkOx9Kn6zaTLsBBaV
3yTNQcdWbokx30uZNe8ihrMQ2RfepHZuXkjMmwssFALnFKeZ2yrj/VKnJWNG2sSsa3t3boadTi9+
hQNf5OOUiiN45RnfcFuI/ClE1BASZXjjhm668UpzenKQBCHPCEJU3V9/6bM/jw2RNhL9W+Drj196
GINWSSPKnKGu3g0vfI70/iEz4JH8B+M4LjdFrr9SMvdxnLZXpqiCj+dzE63o5ojXYlKGVdk1Fw7S
c2WrjD6lxSL/yzlZh8bgoeCAe+kLNCMR6nB3KA5Nae0TV7vLyvoxz7wLjYpzE/iPIU8L1gTDHjh6
au4rw7gNu/LdMzPI7fa+KfsLdw7j3PzlRipjTh0Q4dPlLwbXxG7Hydlm9OmHiKrfZMbZuEVp7pL2
bbhU8I9f4m1ZrONaag0UTTIzG0h/uIS8mDRVXoIa/4hOR7GAqg2dUSQabBk94mELTAZynJI2ozO4
z67FronjVwthSmnx20lla7PUf6uDjpwFv/yxUn8kZXcLFadaC0q+2O2HRT4Z8brLJ/2hgnTNYa9b
F2bTubfgSaUuLQ7m7SkAm2VV2xboE/y5mnezmLG5VM0XzMWv6Jm+iHgaLgx47hNLZRZEGYdm6+lr
rxItxLOEZRLXuCD1VddUm6N7vRFiNrVoJSf96wVz5E6cFIQwZnQekOXCNfOkYRQqUwZKmuW+nc/e
Mho6+8GMtH5ZGJN1FZVZ9kxeFj71JszJo1wAvXn2nHcz4UVQ+rYKnsLRhddw5r1TbEgJtIcw8NOV
17Mnl5wMI/OJFjTXUTNhXBpRNk5J2b4khAv78CLfLryIM01MWAl0feSu7Xy6+4ajNVdBz4pu5wAq
qxGaGwipxqYNmnZLJq+xYKbAnLSIyQubaDmByaC8MC9F1Rpn9kqpC4eOgXu4tBr4uIfhBBnauYhz
dMsJMRtHXUNsEI0At7qwrngzzk4ksJGRWJFildFExnoYHJW8if5+MAZ1M00BcQSmzB/HMOs7ZXGx
jQamFIqpdAOpz9pCyX+fIGOzZfdr006iNVxhc9UohfAju8Z+KeqclRte6WVqPKRGMd6xbBGhTSyE
l8jtvH2mOn+pWBlduJife34QMDTojkToTxtHtNuSrBUGz5+l4wMxlnBR7TF+wWA52nz90c8NBfEa
rgFqdI6NkwIE0Kmuc3ksEVIZrbASl2q+sUr3XpSFL1+PdfxupytNdn+lIQfH4On1v1DsrBvymMtB
T1jLQgAYI/aaTW0bVGVPBmemXWmlGtyLUR9udV0JD7pQyLUwsmpbYY2zO/6g/7NvuGDfQNVsMhH+
bSWwehWvf3s13L7m7//zX4/v42v7p33D3//G3/YNnvHf+M3JitX7f+ydyXLkSJZlf6Wl9kjBPCxq
A8BGmnF0kk5uIHTSqZihgGL++j6IrGqJjOzOlNr3LofwcNIMUH3DvefSmHhoKf8PvoEe5W+Im0x6
McPkIN+0nHWD8eA//wO8/3aLUJohJv07pOG/eaCm8zcoEA5iMwR9bKF093/CbzBYXHBC/OlJY6K1
yUgptMgRoIj/Q8LxpyZBJ5J8bBvAt1Nrdq+jZnuhKpdPfzbL29XQWlz2uPtmFAiEL/pXpeT40x3z
lmGz9tTqnToPBHaGrQ/syG4G7bQkZG/gEMjTe6jj2sfgeU2IKE9vj7afoFFnnijUfe05iwVrOSsg
g2t1aXin1eh88zawV715VmVrgpXTirWxDpCRpLz6stM9fFgjFjFkmcHYVwhDE2YU+5V8KwBkcuq6
9rn0696BQlBXpXFOg9k1QzKCg37npTqYqbS0TdQjNntYM8zrgiUCZu0FfEVW5cDxvWYxX+xFKMpb
JvyNE/V2MvsHVv6Lc4J06eBS4XX08h8QwrVhDA1vaynTxmk+8jrxvwSzEC9eTYUfedelUDfdyFcb
1XpeO+bUPT+COhRzY95wo60Yr9wAYnYOQSmaes9R+xFl+bhbQc75BCTmEMoa+TYDjqnIDLb6Y05y
4G6iyX9bRgeTEmLKY0bCldjKECJY8mtr1s0xN6eXfIvGyvsJRF8ViGMxiXQFDCjS12zOIIIvkPKg
G10bu7vhRh9elahq8ADq3vojkKseWcARDP6JZXLigpneVkCdkdkGUTFbJzEXLzCYIGJuOV/M+X+J
rOl2FvikpxW4I8Y/jZw1PlLNYs+N1GU6KC/19j5RYsyVH8c1e3FL85vAsP5m3VLHggKUatp6UTX0
b4x4ztXY1Meiz2SMsDPGAQhZdks2k1I3QDuu96moCMQyixdJWk88dKShQdr87Wa1e63cNbnHhu/S
L84a4LmB2shK4mIZ8FiN2N/nFUJ/brnxOI5zRDNP1uU0ppdkKLur32/sDAQ/J4+50h7lvoPHRxA4
oVr/VzaY4wE2RvbLT+FnzVjRsWc62qOQC269XPwmHLO5c7T+iTD3+anewuV0CZ+/zmR2rIF9YWKF
/GrBb9AgSg6Yqhz7xLmQ7ruO+C8B3SFySAc6oCj53TgFvMotBC/h7AiRYjBcS+bsV7OF5Y0OPlMh
CNAL9EpBgYcWqraMPWclbc/Rx5LLX+GbNOcfxpbL15XFi0ZQ37ol9lUKs6HTa6+wC3Uwl3N+Tlsn
oHon8s8aCP8bVi/KjT7Mi4kJhxpb/HHDoheXaiyGG9fteeOHzmdoTLzfN/I/FFkjwBIHBJeP/aPL
x3WJlmrWjjhfh0em2pP3VOJWugcORbJem3TZrWRRtLeazN8lJH6oyCjhimAAJC5ZN1ZxyHByncEE
dBWFV8/fxoNVrKB/+89hS2HUk3G8R3MMRnPksRABjUjoz/Py1UoO1Z3wbDyzPXer2U9g8nAd8dWA
r2X1GbX8tLgm1dR/Gy04O0RWidxjuBzS7yVXAe/aFDCwtnXgv7e0ROoNFNk0msT1pUSajZV+k9ZB
dZgyX0Zpq5kHHR0mttLp5C25e/DShlNinnCE4NXfOdgIiQzcZsWyJQM1WEFWCrytpr/+nNlyvniZ
hNaaax+8Uq8mkj0cREWzq9r+jInLvmW9WsQdCI2bWsu+aJS6OMM0+VJ1ObYqVzrZFQHWSA7isAI0
Myrjvq2S5/aPrHQG58FF2mVzNoJ+b3nWeBkJx35kGag9MdHyPszKyWKs3u0WDAAOeRDAD5mCmeYu
aep5v5QLRNAEDHGfYLgXfd/fliptdvx76n2j6cuh297awk5Yw66jtU9aAKtaW6YHpCH3rNOzXbao
42ToKVFiPZxdSiufIFi3fpisBft14xztsQo+O1M9eDDQp1AV1ni0/P6nu+TUsjrZWpjqTzYtZ1wM
uAsIV5D9d9LYYPS1XrtZBifd+6SwxLW+BjvZzBnJxr7YJ7bBeeAvRIT6xd1mG78uWZBDBKOizerZ
DGf8aNHo4QYnnVMc0gAEDN2mH0EJGUJQWYdFEx1ncH8NBk6t1cK4FzDXiPR+rk89YOqQjZETCrCi
iCpMmCRNQd41gSb8bgHrxPlAfGlw6gBP0zHPZNi4QfW5UOntdM3qo8HQtJgtbBvnVUNvh5dY/Qiy
PIgtv1jQTZZBrPr2BE8ZE6Ymv0GtPFeZ1+zWYCK8HRIF4ZLBGmm23exSAlP3w1DNZ61ovwBqXMs+
Ib51LstwnTBylZAo7lCl6BeTXeKu1pd8P2W9flrRaB01xyMuW2IuHuuaICtBug4KeFiRRU5ARVVw
3rXu+7qCNK59/HZp0b/TGBQ3pGElobHU5Lla0xJKuNwXngF1UJm9ebGKbzSawR7/2TvbZhzGK75u
ZrDweROQzmY45hz99Hm/KmlMkV723X1SmEmUjoa6xeozcrmbMnR18dYYzjdpt79J8iz3pUPBMM72
a9UNaVQVqn0p/Q000dldCLmm/+4GG1aQyosYjHgVenBp7lEv5Q+B2cgTu+v1MjLY3U9e8T5UiR5z
mDac2tn46i8NF0ZvbZziOmJ7BuVl9jnXMQr/MuvejAjhbk4I2t19DrA7Antd71W+VhfkWtOuXwBA
4qj+pdIEhBCbv3AK+Bkmgsixm7b+C4PO9b6wVMMHil2btFIPjxsfmOTHH/sif+O1L/prP9X+j9Zz
+LOWvjx1Q3Jyy3mKtDIQD4Mqp3unT/I3DwYBwgQIA6XAXdmoozX4uEbnNJc7RyV80GTe28+BU2yo
GbcLoW7sbDpdM2qBkvNNj9MSry3WV8QWgQEhxPwiWJAg4IXvGfqr0dyNxtofdeZCR/xR/vtUKP2N
MMLPHDDR3QrzES/fmI44ZHvrziFnd4cTEkimrUsG1GwrosCEj0d6lMMToVePrR84j9OiKz3i1AQz
QcCGGTlgMb5Vx5pxe1EF3ymjmSZcvM49SGk4vDK1y5K6U8E6RANdPeQdiynQMkRer18YsOQ/lRvo
v2rRnssJ40ScN3i9W2F9lcRTPdVuZn4agpT2aLXdAKVUNswnCDsd8E3Gz9jmnGX+1CFqE/s3qKd1
6toTLALvOqaYWoPavV/d+gZQd+/FI9cBkb/amvM4g8j6SgSxwylj37ugdzIGRp19NaDjxl01sbfI
LBnJBmpr3LX4kmHPN4+dRYpxtPBR3M6FCbBHTxowpb0cRLx2ZNjF48xIvPaz8oAUPwcTMfWgLUlH
kvxch75ztQO0pKQ6tOSqvnKaFa9cccPPcpr1J+KrkqOee9kJvQMVb9JiB8VOl4eZpvBuL+5Uvgji
JpcbRqjE+qxpdw40kxci1adiB7kxgN/cEe1XzQZeb7uWsTsKfQcFt3vo17l/hew1fDlyYhenmoDA
x7y/s+EPPjfIViGiqCbvob4CCKucFI5nCmQ96PqqgYDjqOmHoHcOIvqkIYhRiFkuDEO5jDsSuPvi
BiVLRURUUrrPUwJD7KcogG3Foz9v1IjBDngRu7kPl86dxc4ubPfWhUPxNnpAVShWhqdyrSEiqrTW
rmUNA4T0q3pPOFhlx9U6l6dhqHWoZrnwQ3R6GvG81VS96skMAp9/9DhXHK9dFTxNFbWxqtvhF8nS
Dfh/L9+7/SpuupqStKxH0Nd9NVY/4L1j19U98zD5VXFhekWUX9VDCiHJPJLaWqrQ6XCPTkY9PZS2
03UxvJqKrJiNBpAbw6WqVzBTZo4E2ZsF6AQrWR59L++au1mks4P0e9Zbl+BuMucoFiqZBovywUeZ
plRflJuZD7UDE/ZkPwEhdQvFMbY0vtepYx5gZA7JhR/XmxKXZ+Sq3NiVq6y72FIp5+jsl0QMKNc6
9qnrvJp+Vg0xbiHpHbuCd/EXQqok1knMERec9azceIS7fIe/G8u8OYwyAgcHYp3hb3MZiR09Diow
HvE/0wsYrQaJ3E3jEeDguWXnfOp4JuOht7KLzImiTczB+666xv7U64KtRJd1fX6ARAZVJkiyN8Ow
WUyRsX7teR/hoK+rE7twWH43vhRHVLKU4EafaqRQdN7Lmk/6DmjQau8Ig2USxl7/Q6ewvplIfIIY
VZInuqlr+NeeV7Ptt22nZPNoV4/TZDhneKZTZFa2jJ3UgENrpKiVRKEgyuoJ1UHLnhzkuhHhtm9u
bbslxYuf8RmoeLXD0xVEa23kO8FdR3HeLrvZ7KBvl95Jk/UYNzTuj73Ign1X6OYHdjtI1kUnw6Tg
ZCob6YcwB9NDJrD8sG3wL1ZWIVgpVDr9KgNtPCDIvbPmlJhiDL0jP0nY9boZSdNcUNSWLaXUIC4F
LS3WK7Iudzw37V4Gs7P7Ixak5qHUyTDP0t2UVOkuKLnGk1kr3hU1fUjWJPuHLLFibeImqSc8jqFf
9hCYdQ1Xcm5ZkARZuNekbtz11rpgeEgxIxfldS6GOnKAwnVU4Fq5K5c0/S2la4PXywhUl604Jo3G
u6s4+AE5R0uZljDfymrXFf3IpTMtD2mvB7fjLIpdXmfusXAzZ2eW2OJ1BN/nTDfufSAvMMbUjLZM
ig/FGDWugf4WFHatf1tobRfN0AB3BvkNYO6IqRBb0JU1qbqKqiyt3jSp3lrLI2SNPCzbmcFHYRD6
AnuDtTPT19NS4YYCqDFsGUo4uudalIgccHDknnChd5QfqEHT3ci3BV9l/il9mgjhx8vafhG0/VPl
4/a8DXqzG/q6wDdhYcVmbhiWWZAQj6sIIFNzElYCsAI1M4HOW9RGuesIdoG/P7eXBjQ5T4vyDmC3
vMjsiFaC4VbcM3/Q9Xiw58FniaCPt6qn3s510uTabfwz+0oSGwu+aZ3g4Yjc16EW0qLB+R6PlY1t
fNJa8yHvPSYCsoNwPmO8qTLSy/zCI59jiNN0kSdfui0XsFacTa8aiQZMxV5k7S/6NUoxMOtLbK+w
iOpBjgUwAbW8jqS/hsx7rpZVJS+UUj8gnLeRB5PyBt85uZDzSuHYpIQbr5BW0kHr4noc3gOjvU7G
AoEqN18YphaAOmx7L/ESRxNi+dd0NirQ2F0dM/Jl8j0kzo+1KZzQWQvzpl7SS6bVbz2Y5eOi0qfO
Nb7RalP/LVRHtZD1U9qYb2R1lScLfsgXUQMdAN3OiqVWvczIrL6lrDRYdbXv9iFTD4rvWbL9WN3q
0V96HcQvZJa4l37yPupDMYbzCFUqDJbpsTXQXZJ2mJCFywBigjVCkATFf2XQ48zOATZ18Iht3iE5
13IazPpjAmLQ79Je402odq5edMDVKCXXTMy0OgAObX6dawG06m50bQprA9J+CGYxIx3HXMt6N/ql
oYDVpfLWZAN/4j/wfxW1/21uxLS84fDws/QcSMhtQCafJ8OaPmHCk4wJGl3sZnewQ8/LKxgl83nN
vIJX3XjpuJKiEuZ9OJjbLFBubIdg8KCuu+P2TlDlsZU7mA6VMPgEjgR37sbpyB7v6I3tu/DX88wD
H5HOp5Pnol2TAFDCWjrtLm+9M/Ej/X6yCm/nAUo5S4fxXxsQcFNT6kdUpiZyjvbSifEhyNWXXmU8
8cni7IK5fmhtWccMZjwSUwpQQlqfHuhdGCCulXY3mTbLBFvd9Ikm4wn6aSSQTR9SHX0H7iLjOOc0
Z50zqFPdC53JRb8hEpwvOSXBw6DpjOGSKYvSZnkvhMHkrF8sDGBEWOS99StxRuNp8uGzu/MydVE+
NNNvR3njE2efGeIf6QCltcO5axlG6UaOOECzryWgI+YsWWbuOr1ATO/WV6IaVJSslj3EZkaI8c4T
RuWFuZ4ijed+NAKitotsAcoHJufNwRJbAWBd18/CTMnjNJZC+2jcqrsjJ0c75lx4oJ88b0YvlXcX
r6BFYr2dp/EMsgMAmthZ1bL8os7i1RKy+sgQ6d41k5Vc1z4dPrXM/RadgdUtSDUyFRhDP6wo5Mhi
9MDFSLi0z/7sDPemyf7ptpv9BkSNVzUHpqAVprR+Y32sgbs3Gmj+sVtkcyxNYOGIFha5B1KW0i8k
2q2RdVAeEZ7ZxywZfyzCeaZCcJ7aRDR70S79kfdg2bmdMmiu/Bc0wpzwaW0+Cb0kHiG17nxDJR/V
XGtRXiV+tIHgwX7QpGuQJylqEPUyWsUYkd5QQ/QzC7+uIZoqc4ezXXP+hG6vy/wgEoKWGBKVQFaY
hVHTVK4RIhYnE9UiVsCJPLfpXjoJErJtfX8ECQmgMRx0ZnzLlkiwcC68uUQ7W7fQRfUfI/8CN/bb
YX0dCmifvMbEtlgMqMnwqxd1tQY5XDyenjbS5QQNta2zC2wD2cVcWEHYd4OgYlom0EJmX/Vc81sl
xCnzVhGe8m53wCTIcM37o/TThkikGTqQQqlcE0lVjpHtW/OTM8ie4ZNeILemDSPj3NSClxKa4peT
ilzEgLxwFTJTWx6XYpyLCNBwtlvbmdWVp2i8Z5MrmhK0kvFooRKgvN6xInjYslVgqrn6WRZuTzT3
MB0EoKGHWYzmKxylmqwImwN77RzjXrWNkYVli71SOR33KWdZc48Bc3zV7Gw4W2nLXIYFtX/tADq9
FlLTb/VqWg6mBFRA86qsB8WK7xF8Ce1LZyTBjaal5i8A+MW5V/74hPeOYSipSrylTc2xCp7Fr+E3
qjSNM0flvJSTzY01EOYIdbILRH7LhL/nPgnwqd7kBmIamJyTwzdd5buk70Qez4W6X4UiHpCEPtLQ
GEP9ILlInHMiUKO6TJfvUlbGG9lfFGqrix2WSUd3mwZBBi80z9rXwXWa/aRx6wqInFz2UxPT7GQ7
xEmEBGmTr4eMRm86JGencQIyJ8lAvEijrhWVvaFfmrWZnvu8JoWLTWkVpxqJBG5nJxwnvfYgi1be
Oguknyo1xE6NqzxMSrcjS5LUEWrd1F+RAFg/md5qXGKT/KFT3126pp32Q0/1zzjT+wMI9rik+Rj5
gRgZ2jd5hIqoug598KmNKEE5nJKjmzp9rC2rcQ1GXg0rN9EmttapSQ3/vmaVe5oWZzy7mgffz03K
2AbkyEMTeBHz5u6s0mC4ap1XXHw3+AW31NiNyaLvc3/5EEuVRkRx0Rn4OWNFI6mYlXXLi5ZZyd7r
jHQnTfIrQYuANsVsGI3dYp6AHTKzaYoauFXgr3FqzUaM582D/ddQy+pr95YR7BTRKiAz6GB1cpHB
mvK9hjmwEZRlXDvmWD7OTkooccplkztFUzDPGouL5rXx5LC+YcZqUGk06d4ofJIxmvXWgW++40B7
UNa83KHNZA48Fi+BMn9agsMapvcus601ZlLyEZCZEAaChcc0pSJWWqmzF9aavWkUNuAb8NQif1x9
SatgO04UDPoaCrHe4dMjLDVvX6Vq83tXDIRCm6BP2v4wrvb4rs2sQUxL+7mZGPf6SoU8t1p2kCMX
9ewPHxV5OA/T0D4MjUn0PGS/LQFmawTTUrvDt7FxCc301Na6ebFH7csm+P5KhmAXdpz/YcYajEFP
YP/sJ4f0jmq+jFLOp65s/75H//9r63+ztoYm4yOU+X+vra8fpLN81F9/3lz/1x/6r8215/wNnNzm
Z9bZiqBpR3/038EDAetppOdYcjFC/kNwZfA37kUEGYG9KU7/HDxgeX9DAocq2AVw4CHisv4ni+u/
ip+Czdm1IW3wEaBu/asYo9bhyFdpAa9fGA7Ln9GuL2IWy3NlzJA9Bc/7nz6e+78vxP8XFfM9KsZe
/ed/bOqOP63J+X0x/bClctjXM0z8qyK0x6fYa6u7HOcZlaaujSBp3Sk7/Ou/5a8iZv6WbRWPTMBB
0fNPmq4eg+nYOul8XHognZM5tw+kMo9As23JKmCij1Q4M+w21x7V5M3P//qvd4K/Cps2LSR6Ewge
vsnv/Ff19jAsROMsXn9sSkbH+xm8wr5kb34c8fdfuMC78wxcTh3A91VGKFlvqrCTGQI/hTn4iZAo
4o6axAfBTWCVZOkBSdNfp2K/mAX/LNBSkuCsUiPzfJYwrQFgq4UdOxuEbwTxxaOV+0W8QtE8pjZF
XcLM4YzxrP0JBHs50CyCPZbC4OZuWiQ59C7eetTb2fiB2kLedmz+fpgcYfe9RcTB5Cr54XNB6uAJ
x+U7VfxGY12OL+VQLwfFyPmSGJD2Acr6Br0kSadpouPaolB+M4TOH5yIHbyoluwWhKTJYzB6VR+T
F0cyOB8VcwBhoPHglrFt62CKcWtaPcXaGKrqj6Vhh+/NBDM7AAVxEwRMA4CfgoX0su6hKUdL4IqE
LUgHzRyRXOLrSnQi+vlqiq0k687FYLYPquqTMySJ+eAymzm10DF2htWPL7lejS9tvrpPfDvmjnbe
3NUmcUqDO7efSzPxPniI9LKpXp7hLTWM4Ve+GVY4+tHdUiG8ibgXq6+Di2to2bFtqUMmsK7Pescf
YUanXl24gpdkFvYJ1KzxYyhXxHXsGy5z0wSXqkKDt6WkUdnYFdDJ0B1WUqtQI+yUZJ8+1aO5a1qz
eJRuSglG2neUm0T92An/VRRwbSIBzl8cETagGbCH9nNWvM6+1i8HNxvKU+Pz5S400jHyhjKNlQWX
bKe7qjxJZngI7umhPBLnDpqRFI8C8szeZW58a8PtiNiAjL8LfaGAhQ+N5UPXOTSM5j2b2/EFl956
DdqRf9WWLStpAEJj5jcOJk3eJsX2smutc6cJnWI44HdxScsOe0ai0QgFswr/iLA1aK4OS8ZUTdh8
EwnMk5DZ9xJXmmVXMRkJfK6FkB9eGTjRDDIwj3sSbGuIoEny6OpJ+4lner3WRHQ+m+i/DjXU3BgU
WbHXirr/0nPX+JHZYAbTDUFqaHy2SvA95sP2UW+PKMXy+Hvp+O1X8JwibFnEhbbbLAfb4PnvoCq8
kWuenEtVvE2aGs5pRpCa8L/1IdBHZvwVch6VVOYpVc47jPz2pwlrkYk/z2bI/CY7mFz5sW2X73bi
jb9725O3TGB5KGdzZI3EF+XSRrPpteWdrCyb1cbk3A2kpv+oMyXfBsdt3mGt8rRugb6dmTTvFgDE
m5wYgafZX8gtI6UN0Hg9NR/CB1wdZQRQAhIk1fePX87fRi+KmMDHeZF1T0uar1fMRYqqRisel6Y3
fGQrfD5GbwBHL/Mqcic9O/aN6YHPRjRxAO7dfaKFJweePm/wAGL67U8jg0+d64vHjM20WqLm4ZGb
r3iGSOF9Q4qC0CBjX/iWARItxHG01pq2s18pzuDDTMN1aafEOU/CGuxHUOJApe15eTaY+kSNO6R1
aDgztJt2dfc8hw75uXjJ6rCZe46mob5lKWyGAG2Ds60V972utIdGLx81Z7i1K1ntQZ46D/RCnJ3e
bN12jnhKnOS2As0ZkzknjsJc01NlFs9oE6iWS2yxg00Km18NO3scvorUrE5aLT6XwU5P6UqzURuD
vDTVOO1Kh/IPXX//ZYBJ3olM3cx9m+yBZBlA5osgNpaOOA/PEXjvRXZrr/Zy1QI5LlEH/drNfRbL
so2zsq3XUAZJe7KJGIhhYtoRGFAnrLICK01Vlt9Crr2PZYx8w4EZVxTY9eNSe9nOrLTgJid04oqz
bAK0ygsLqdy4yRbwakPgi9OKGywyjVE/6bXGKBLhVsQy0d81k8YU2/J5LRmgM6qBr2NqKDMmJwuO
gzCeGCcGezwB6mLUgVXu2Mn1n0pOkxs5qKkB7qx8h+hlmSQjpvD2rjG918TeXAZlllFt6gPooYDx
XRkwSXASt42XRH1azTQcBDmPdOlt5u8BINPfm/CI2EK2j7iKDTYMhdoDG0lnvKMs1QJ/fvedES4R
mpubmp6XIXlRvNGdNnQ5s7scgmxkleC5hAkHjg8UYbQtKkQLC6NhkiE4OJZ3wh5j6vHCIYKCopCm
CiXv1dUulbyZ1oS4BlM3T1j9VWylKW+VQitUtGGNoI0NLwsLxqPz8zpZOWMN8LB4J4mejdm1Ig/p
3PVDlrqDSaRaf8hcNlDkVXBEDxWcKoZp91lBYzKSD34uKklHaZZASl3mmuXEAF7Zlv3gsRegONjM
8qID4K1Lf99qbDs0sm9CBrOMgAMr/+m5gj2dvkx7O1mACQejtm8J30B9Uj2UhsZdzuzolGXWbIUA
f2KhCUYRvjAOZcYT71qMhP1xTnbBlNjXBsNKFhaT9lj1MznJ7bqcF7+DzGw7AfEcrdtVv21BPm+y
epdgBteGAmxiRFqCO2FwmhZXqVbjJDEJtlGWut1NuSbW25B7yLw8Z4IqZU6lukkXUfhopHL9twSA
S7vq1e4c64zTT2uLZI6ZcHcYjNJ5m8ohy/AvZPnFZi7/WVm5uwVuExrLaLY2hPMGwlYH9Fkg2SKe
GHiCNtfF3kud8VeTG2Rql9NWF0gGJVv8EYy5utn5Y5XdaGg5ihCgdu7x+FXpCexbdwla1diAofC7
hFPjZHC1/URFOZLGu8VMsuOa1vIXUxJNRZ1ciu270Qlxp0TKc4t7CBwAKTuqvgQmYYV+Lfsvgosn
icUPgcdeL7ZYeKBVyzfybwZEi5Y8SsxyvAMFZYKX6DKJhTNQEKVZFbWpdO5WUhMetUZKft3MQphS
ZAVkbLSN7Pzo4GPbneUvRueYMlMYAbDquZ2hebXnvxdfbWYaP2Ccqy9J7pQfm07K78dwAaHMvCzm
jjLUfZqLlrJsKxjJYxjJqSf+lNm959aXksCCo62rKa6aicO4ywm+r6QJIj511LbgrhrtsRbB8JKZ
lrhDkke0vOPKW7H+8VME7U/ilylLk7bdDuW1Wr57Iq/CLPAoT1ieGPccg/WXJV3E25qA6KsoE88k
YFdsbTp+nC0q4ZAa2vDCvIDvzmg1ohb1LaNPVO5yo4+IM1KEF7HYMMYNxdYbeKQqUstW/qKvffN6
FtOm4lfAjwAvpJqXb3+R2WFeE1Q8eRaERjYRxIKght1RI60S1mnQ/huTvvF/6yEMF5gSs2FggH/1
JLBGLhohtP4oNLM9JziPtnLYq6M2bzuCZLby3iI2fOSLeVdLB+ucmPqETa7z7xoa46/Wq62f2X4S
ywPL5v0TxHZorKaS4GyOdkblT1by4Nx5bm/uRE9kymJTEKYBnyyT+/neE9DCcuXAx++bd7KAeTBr
qz0ra1xu6km2P4fBtu/GzJyfJyruf2Mw+Cd7zfbDbghRrOpARf4Jfovcu/BGzVIsTcl8HVXtPi1k
iUdM/YmFHHjquIp4wIyRJ56MG2B53FPnop6RFErqZo8Mmeu/bgn/sBH9Y+NrOYjDsSViUbT/qfEV
0K7RBYCprSoLdSWKwQ3lPLSXdWKF3CGoijma192CP4I9zkAFlUuaVy/dXlNAJY/5ZLdnSIAk3yVO
84U8xHvwXQGjuyc/LNGYHDJXd/4dVAQL0D/17B7kEoYXNNXW5nn+R3OMM2iQqBiLH2eY5dGCkjLf
tVWw7Jtl5nTKAIoFKfnGo7mMxwwR9V4zzA8/l69Eylh4pCmXNGcS8SCr5jp2pv3GnKq+ZqtV3KAE
sN6ZLqYzBFT28TdEL/inxDWKWCfMe5/NvNAVR8lRBGSE6UYK63yuqFfLKrhQQK6Iia3lBuzChLYH
7FiznTAmmWuPo+jcJ3R2y3flCx0Ocm3bWogAjJbGdql7p2aToHCApQnqcoZyKMdtUfAPrfb2hHTE
KIFm32p1oj7bhxrcGGdKsJXtxEr9DCrcQLaeuU+2VcidOSfytrAM/5ITjb4fDUYOAnHWi1iROocw
acv3zhoK99yXqzde2gRVx+uUMZTWZtXPO0cUqc4G3UpYHFlWPpC04WBIUXbML1SbL+z5jVC1zJBP
HgtvcSooaWKWVfwPCQU9uhCFxzBKMjhFyL+ouG8w5iqg99YsuY2p6Ts9JTU+SVJ+Y1EHzQ7BGR0J
ZGaetm3triEGRUkndGC8NCIsMNSrTmJGZNaGEylHI9SlCiSoqY7GzU9t+WvJh2LfZX12QH7C+1RM
PJFrT0OR1u7wgnjw3evoH9fZkG/+VFpZ3C3ZSFPJZxdsBP7zum7WKSTaj8QRWCeDi+MBeWp2SMAQ
1ZHv9OWpd/zmY2bP8WEvBrWhWZqskWe+TxTMiBhHPvql1ckcmWj63bJWr2wk1etMCMNJnzmN+q23
q9OgRFTVj1Nkr+U8hpBrhz2i6OpEgBBdS+1ZIbWT91BZ3fCiG4O5M2uz+XBUlx3gxi430qB7jrt6
5QboG0O9mjkDJdb78rb3MtwZic1p0ie1j7a0pzNKbBv5TeOsvCNKH4hinA3+z15f208EwHwq1VqG
RGohT8rs9Yj9uz23iOBXSiKunDnYrtAUa8XeWUgtLiuz/QnBy78YE2MWMu6CizBkd84Wr764gg8O
q+xyYHbsRI1fjy84eP83e+e1HDeSpeEnQgd8AreF8kXvRPEGQalFeJOwCTz9fqieiZXIDmp79nau
pifU6iwAaU7+5zdc78cp2XkLAoTAtr4qgMz3IuGajJZ2fvNYpfMm8eb6a+YWN4MS9beu77hu6050
bZQ2KSxjjLDa5j9aakvhvPxqZfuAWB6+Jw1kyOUbWGN+MJalqpb9nc7quK4BS14cqUjKbIqUFAro
cpt+SEBGlstronQu8LB+5C00Gr4Mog2m7XIW0+cuMRaPzOmUYYZCt64ZwXUskhUAVnm6XEynOSKX
TA2ga+dpaCogGKa31Peq16ZLOwLxsNpJ3p4Rn9Ji+mChmgcu4UfoOLgFk3eU7HObgipHnnvRhy6+
Ags8oEUarwE3MREAOPLqFyBvTgh/y+iYB2McvzXePF3OLLcyUFNEMTIuqZNeBHql1yq7gzKvihUF
sM89hZKsr0j5kj1EkBiRDf2EUc8PijC8FXJzExAHBgfZXyMQXOhC3Isy3QnqHkGGnzIFyV8zxk0J
D5w+YEFyYkbyGwWP3gB8oQVGqggiSO6UfKaPDVDmdKP8jsO9uWn1bnosSWxZhWaTH7QFXLGI6cFq
oTLD4xmpgYas06MjhTAoZ9i4RO8A9siZLc4yGP6M35wPSZWB3ZZVbB/gIv3Q9Xkpl4XG58sLiiXZ
4gvy19RMgC5rG2iohIJ8pxs50dQVlHuJRuvC61r5XNFY3xttBKaG61R5MeKEeD3Y3LSCSO/Y3DWz
/ROr1epFRRQ7jS79i1Gwz1ZjzCuMHdnAWLP4IBncdWxeC6Acl/K8S1nTy3yWzbIN47fZnvI2B5H0
E0HNmzX8dQ7R6ZTgAvEQL6g3dclyCnBBezE8poQ99+2fvQyr19gIo2vR18BGzTJ/yNwhRAccMnd5
nHBBv87lreeDkBJSlN0V4wCKZHNMunBHH85nA02v5th75FQLtnxwJ0DUQXPsaxFpDkcF3fUL6VOG
wBAzH0aUB4FfEM/nVlTCSCQghbqp8VC7xGolPR/SByA+TLleXhCPWl44JgunWL5BTHn4tcWrp942
tCzXxQh/lUSA4WkaKZPpRnoXepWbD1pRstmyjz1XrVd/xfkxPIJfuMEZEhw6QEuPZLJjVMbjGmp2
BlceCl/ANSfbRp5ihlSK4qTjslOwsIlDsUBBK3RkwaQP1UtuagDUI5ixlYRcFToKZwuv/rUJuLzh
sGfynLdZJXgbIEfTCRZi9IVbPdyHySyW+wT8LPRBlrppAG0ea0HVrs0jkMXQDrxMne0tHlhHmW9x
arlDzR3PYq5peninRvAyM1eklpe2I49jnQMiLlslLToYIJmFdMEj+CaH4QbqRSylJX3OB1rhoNNw
gklE68R0ieOg8WBJ0f8QZah2HT99VVLgWUHicwmpYQ1+I+WMkkO2c35ISxYZQqX4GkXAyzA4vLVZ
aNYB0jFLZch4B11OGnw5jPKZqiRFEKQmgpgIufGpW3onuRrJUoR1ISknqgreoz8N03ro+eCTh/Yg
M4HUz//3vDCnIuWI0Yy++e6MnKnoV+xDOXfqhkDVaVvEabKroFFsrISqMhILOxiJbHRt1wJp1uwk
82XtztzIRjGRbYymwJ4rdxO3XGDPQLFo6xebcNa7cakCJiW5ktEH7hGDDTwxOp08JRLFs7/OTRSv
56UT0wGobHpHMFhW9d4Rrcu/7Hn+26r8bavSsTGe+qxV2bav3+O+/dF1vyhtTf38N/8dlO7/gQGA
iw+AA9pl6D8HpS8iXBfVLHosWoWOxUXhX0pb2zx3JXHOJxLd/kuECyNxEeHaxh+mtdi/cIl12YVo
gP5/ktIZAZE6RgWcC/y6d0J935pcQFEozZDy32JK/R1hUeEq8TDQ+unt3HzsVH7UqcNN0nUbrjgN
rw++UnmJzfpSru4RrUAc1uuXuqzUagzj/jc90b8biTF8i0YxciBv+fOfpMNRp4VzU2f1vhuzPgh7
/bodCrgtcPX/8SMBJJg2dgvuQoF/J70fULv7VTPXcDGztyzP3kIteUv53/9kGHhvi3XVx+ZnR+ut
jR1Vcycd/Y3v0VxsOU3QuSb/watjrqLrx9eaFvp7u72o1gubvMKaVPuiuVDwP8leNqkBy/Q3D+W+
uwSjr/SQklN8+Ra2oe99k8RQ0EPzx3ofj2NGXw5yVqSeiLp8qofBW3/+Bt/DLefBLMxkBSJNHynS
rzNCM2DICKOq90CNgHwcJfvUk+Gq0pJX3QOtSuzGWhkTSdSfD/w3UxE3wSXC42xM8n55QcXjNgx6
uQd6qO578rJWjk96LckT1m/W13smwPkZgUTYFZASsap/fca5T/sJ4meNB7QkPIg+6SY19fD+P3ig
n0ZZsI2f1tbCsBg0mnp7Dbr9yWzU01CM5bFs/rNX99NI73amMSviioY4EyTvJ1io6etccQf4Pywv
/eNXQnnjwcTyhW9jb/BuelSoaLyiqgtcLcxqDdlcQ01Uc7bPdjFtfNrua8NvjC3h3c5eb1S1TnPL
p5axyyO8CEwUR+4fhMFHfdDQiPt+hpFFGloHHHmMbS+ytwla6yGajeGyFm0INwFi4cr0wZiqmn9l
isNiwzXfpD1uOcgEZHE7Nb75JRNmdXDCFDZ2QYEyFsrZh4IQ+moq/d2YMp8zocijb6eeBjegGwim
pLbsuoXGmMGfxmylvCeA1T6SEjl+h3zq7wxU0MeBKMvbKbWr0+i1QxrEAprlZrJz/VtK/C0Gt/we
DRuQ1yLkobOhq7eVH9XXNPKqdUe2AnZKVhii4e9zH26z1fk7l4DcrURyBAUaRF1rai0odJ5uLti4
CuLbELiVMJ8Fm0scJSSXEldIMq4ytpg0VV2AdM862gVlJAaq1cnQ0ZV7BeWO5xdaIHLd/BLFg3NS
kZHCwa7yJ3cEUZKtVX+VbmF+CXn2eiVGsJG6sPuZ3zSE+K6L2u8Cy5pY68q1uc9q3OWeWmjOJ4ru
4lbTku4l5NWc4lTW126fvukG37QnH/BL4SVvqh3D+86dq8O4bI1x21anKV96DA3lZsTahl9LBLyr
7shhsQ/s6F0ANSTZDbCzV5QByZLp3pdH1C8ePaKePmVk1f516kblm6v5xpVR4Ujk9jkWfSa0SQ+z
B6Z93kb2kQh47yLGPmCTJbwEvCBTtH9IEgtZRw9IeJcrukiyF5/w3lUh4WASdQ/tnX5hNZPc3Lj5
LqFLWCPlG2p/7cbh8ByHteZvaFi2HukeWQJjGMTggriz+YtHMN4D3Z3izUQhfuQZpw15oOEKwhC+
GanhP1WEXT3gocD8cajQCRyFHpNBrY4HolUVoGKjagunQpNP0IUKMYMy66hakTir4ZHr+k+tbFh2
tj5rwWBzxM2kEnPbqZf8ynys4yf8pKNh13tl+upjqLX1S9YR+S1wehJ09Lt2CBV1sz88z82c7WDq
dhhuao2ZbNPacubNDHlHrpo2GnvYpZnxbfZRlpkza8uGbWus89FpHwe0il+j1HZOYsrZQwHCnFUD
XHuEjLboQMZEC4yMLwGzOHuRkVkeVUj2Lr0rM8ia9I0LiA9vx7WO/BBjSyL8BI205T4SQ1+4QrBO
kzjKfYJq+UK9xdHXkzAaxB43cCf2w3sUgH22jmsV/yhr31m8GMDT3NidL2yjf67badjhxFk0WEYw
EebRK49Qft9aaEgwpEnHbQ3EnU30o+sbsY5b3B2kCb1g+NbHU3IsSheYKMSmgqNQ3MY9i5Jms9oA
IQyXQ9f4aMFY51gohyuzFtkXz6jnE9mI22Lmfh7Nqu6CAt0sxNEkTVZWlzOp2RXVTYzWcV32qX9t
UVTSpmPVZ33OtWqoQ3DidNrMDbtbMXbDzljOXZTCdMaK9DVpNe/awz/5NVfEmltDZ2CVNoIm2KF1
VD0zioyc8KX3oU7o+VStBwxckQXPLKPCkz6e4z3pY1qTI81q2XNiO/NuDRfNma2jZHLYKJuG/YMA
d3E7J+Tbm00zYVghAcMcpMa35FM3oH/kzpHrxzTs/Ubuch21YDqlbGJmX63dkaEbgDl8TbyONr8x
fo9xyKzLHFK6jwh4sCE6NUl+bdVkC8ej5fERivoafjh1dWVWp9xA5rvm5onyqjBsbDt5O0nogyW4
AC3nXReS2tcu84wf+shuNSxzxNFn4yoLu+QqdVS0HWAxs8dRSaw0rXOu0sjZQuGeAxJV0R9bMzti
V6lgmN3qETqRfz2LsFwrXTSBrbVj0POFU27ETUMkgVs+DHUUBp5blsdw7ovbtmfv0SJ2j9Fn0WeY
VqwHv+q3VoqbaFQOyRVSZ/2bb/QdgluIXVxBr72szfdQ5oddGuOph7WLdtk1ybWVWMOzlqbt9aTi
7jJM5y8kf4/QVxYrmYnEFns2nP3sJzNwsiyuSUAMb/Lsq5AkSdOAfaug8aNnTx5Zz0/NoEd700Np
F0eFxIHDwqN2ggPBsRjt2Ny/aU7Vr0zBobcYsB20JM6fyHAuj03JjqMXHoQl3agXC3RAl782Wddu
8arjG2y5e42rzFVwbzxMV4liU/0ecz672QF2r0yg2HHVtX6KwUyes5mlXPIkUyT1iwB2XnYoR6n7
xHSLxfSXFMP1NMi5WeU1akcaoRLNghOOsljVhfnYFmZxHKVVHBFj6zX4MnQFK2/7dW9gDpgDg6lK
uKdpNFUxc/jkDftfIcbwToJm44mdpaSi28lQxMcx9S2S2c0iHLwjtBpsPkK3x0QD8rSPE9sK+wLx
1k5pjOxxyIoftQPRxkgicVBg2JANJ79ZkBpHB3BU7OuTt/h8BV3TdTelK/BySBE4kzrmRSkOenFj
0zntkYey97QvXqZnMIpUfj+mloJPaLgATRTXkB1qMQ3HMsfPAMXUN9vr93WaQiCYsISxHbzRTJf1
xcYx3DpOql0aVomWFtUNSYK2Oe1Yp6a1qlK6xX3udXtTktigZPiaxU62EQjGN2cSWCWk8YzLnLrq
OaPpDUQNLHTb7LXAz635iuUafY9yAeMjM1oNCBpZa5pr2iFRju5tRVSwv9ku2zfy7z7gtmSPq9HG
MXNd88D7jI4IvRpEAL+h2n60WFvIth4lvO/QciWL59cKG/VvZPetnu9BpthvzHG4JOENmr/XUCd0
lJZXE16oUN5m6orMb6oTC945dVYBO8Xwf3dRg59d/9xoxctrIf8ugWkoELlP//p7RGRGrAF+T1MY
T70Ohpixp44ieS3z/i5EI7H9/Irx4WboLz7JJiMZ1OPoHH8dEKaJU0RAiftBUoSVIcZIeEaS91rG
1Umz8az4fLyPvrPLgMJZTCvJC/jgol82FDi2m5E34slRW7FLVOukLYd6DZn7tSM6cJO1mGC7jjfe
nI+dsZoxWY7N0djC99OCkNz612qWw061nOuf/76PZor8PnzbYWEtvPcPl/KatDC0IH22j4vCPqIT
Kt4qizDt1dihgClWET5gmzzPWUgxPkhXg0utaWT84tqg0IZGiYCsKo+eCbthMrl5tkkNPTjHfeZk
m5CIywYhXea2/qYbJP2Cjo74PlpytCzFxXVjiyK8J13RfrVcHBlXeKENO08zxC3cSQ7gcFJ4nydJ
+nI+FcuS7NVgRLL6O1dNY7nFvpuNhkNFCc/edSCVvZscUQ87ldMr23eYma0cra1WncLLdbTsZ5kQ
mE1vHaIaLJqt08BmjZp/nE6DNA03WQivfBKm6btfgDf66GLWmux97ts7R4uqU43T0m+2gQ+IBaMA
VBBoRk4h1uHvrqR90g8YDVXJ3rUpnhHDaKQRuV0gYbFEiF8razWlXB7ogA3Pn8838+M7pkSBXeEt
wRIkPbwbe0KnMzRYjuztdoxCWnhwpLQw9F+KntIYKzRnuvY1x38q7ekp8yf5ptXOYhgzOFHQVWWc
LPtt061k3ntYC2CSt8WNosHsJKIZDGXsTxkaYXfQQvRkfyEu/8Wrf4dXG1g5/vShPzhCXibfiR55
LX+R1vz1l/4FVXvmH4g72HORzmAG67hALv+S1vj6HzZaAZ/4Qgd3Wfxk/heq9v4gmgNxhguZRQdI
5lf8L1Tt+ktg2AJdsmhIsf0HUPX7oBuQLRyybLhveI/i8vTeVFUqDcJv3qJOo/HZSTyNikTtUdjS
Zov1Ekf0Kp6K6iLNDG2k5CWeDLJLXNPE9WvnVSRDaRowUQnvUdjquzPJgCTe2ekpMqWWr6DCsbZk
2aIj+elN/w32vayYn3Ytk/MRHHqxX2bjcNg2fj3SvLYfc5y2mxMkEHVnxKh5Hcq0i2kQOo2oiZvx
5wNyMH8Y0tZpOqCgIw6Zr/nu2NaS3Kq1vorwv/Mvqk5oaZAjb3R3RGdEEhGE1OTeaHT4jaP0pQp6
exA2gm02nq0TxUZ1CAX6mdU8EK24Kt0QHMXsXHXjlQkc9KrsufAt/d3cNLp5Z4dldUrbJfIRTIcz
wsjCxl3JRhZz4BBnTE9zLHnXmjuou3zmKDKN2XntyrpqV6n0GMoHjog2jQiXS4dD5PoK3xtQCZcv
QnHdtX2/xYR9upzwPnpokJlINn6O3saiFJpszSdvsquNqwYnsyQQUTJFG8ge2EkC6qgbPbaxQ5Bx
ZD4Y0BnmVSJanq1tIC1q8aRuInfkZygz8dTGcsz6qzmM2UyT2JTxtYoLfpE/OdaBoidWjw2SKDIY
pAbtzUxjo8VnmI7EFekcQtu6YnLrZ5PmcXzsGqwwRNTmuC2YwhnuEBrSILZyU32pPUNpL5bZ8eaS
lhRWSM+Vqg5NjTwoGMj4nYPQhQHG3WHgT+s+49eZ6cAJrmYJ6UjDlTNeyDogilVTLtxUONsJ2aql
85qyhT9hheo/DX3DX4cDwYVKJu5tDMg0BzoOLjgGTDZfwbVpdT3HqGLqPW6ni1cRxsk9uniL15Jo
OTiGcmDH3U9zxWcdlvzjE37oeXycl0+CEymQp0wyvl9tVSdfamArSd5p+M8Nw3gZR+N8q3k6JHMA
MrVfGKEeNJ/EIHgNWTRdf+QMXDBcMYo1utV8g5YjWuOoYCxcZjU9wJLsrjh9uJsVKbZR9FZ7xBhp
51xOU+Q+aYMwrsahzm8sK4teTcCRPQgaouQE44nXMsqGL7WlpwqCElM2HmFYDuPQeUGcLjV9kYfZ
dDSVix2ggwT+SSMSpbs1E8wq184gmDYDwt4le6Vwm2vM9BwMtp0Ir1icQaVlzNALvRhTw5QZaX4H
seXb4Zdlj1g1Tn39lX8s0rdajeouKXQgDhdT6qCKmCMt/foeTwbfeECXxufJsXpxV1o48m0hgWGh
MQs8V3kzLC6RlizKrK7GcNvqGL48t6Gj7qjmWQjaLHjBCWZk7i6j731yUF/gwqNa7vtDCmaZhqa6
oXkh9308T+rCKntevaj6xahDZemMNLkFGkRayHsR/kIK7h3uG2Wcmc1DNs+a9qT1YpYXndlozc2k
4LVvc64n4+OMst1/TGy9yO7CIYXsCMVcAoZa1mEeliJyngreJXdK3qXSR8pO3494EfSgmn2IbZmi
aghZPbVEmhicJ3KmND5cBS+/wbprWRQdjjHzSmHuAGXArrBi6TVUW3SfYvdZ5V5vXqeY7ErIQ0ZW
fRfWaFzFLg5ZqBkKxsQfJFV7EUZN+tIYDQTCldMjMrFCr8u+NOwQBg4B4ew011VRlq5HbaOF/kbk
kdZszIwggRVMz/TYSsE37/LGuEq72VJfPBzKsh+OKE0TDGrCPnNT6INpXhecP7OEhQAH8BCW5mL5
V1Wurh9i0wIjcIwF39cIMUIGNsNHSSLvqsRr/NkZepwYZ+Ne4Oc3BkZR9Y8I+bQNrNt4zcRoAwsn
zIOV+8jmsSTKVkUyjCvDMiZnHYvC2YP8uEt4UCq1BBidq+bWBgAoU/oQU1iyyVSHGqefp9bBxs4q
9BcNqGfV4e65yqayWyXxqLy9kZnRt7wNxQ8VWSEynaa87nL3osftYdpkeaNu3UpEL1jilZuCQ2pN
2Wfd0XQrXww7LrZmqQM34WXirPRONDd+NGWk1GXcTvB+yS+TOsofzbQVmMa23XbW8AXQBkUqUwOl
jqYTdjE5XoUOCMemh3l2y7Zev6R+H98Pdn4zCl2lu0a29lZOEmtM6s4dVkaYEbdu/kjkXRttm65E
NMABts4zOR9zzc+2aFAxRJIjvgS5AL1JBqt64NCpn0sHZ7J1Orfl1kv06kvsusurLWATeq6DMZQr
enVVu8paRSAx6wib2Dcsu7C7gJ+9N5dExBGG5ZUTtcJex7pTTkgBKAfWbWMOALJYjHi5nJYul1Ud
RKzMbeQYt2lY1TsdM/t1wzM+Q7ACfULT5h5K7l/DZipEfyWxg77369jdae2cbR2NrAsCuGcPJ33X
vdLiTp7YsKc9ETLTYdQMnziIbNxMbdMEHXTYQPZTCn+udR+GZJj/1PU8xbLOn/GEa/z8Ny3Zd7AC
JZGAiE/XdbnjW9y9fy2JZFVYXppDf1JdDZxSLrDuaHEI2RqQMMKU6hSyyvef10XvmqTnUReffKTZ
hilIqvx1VDucYxGPjn+UUIq+olhkY6g7kxrj83HedRTP40DwJ1eUam9hPfw6zhBXbt/6UXjECGzZ
U/WGPXthpToqZMP454MtLV9epwEz5L0pPz5vrRZRBB69HNS6WtiDZ34AhpD+5vOhPhayYCQQW6nF
dRIm3jfSZeSLWlO6e7TcybgqF1aag6cMSGBXnVoBj/sfj2dwD8EDEqE/Uu53TW0Dk/GqzAtM61Qc
Pv11BJWxzonhlEtXpU0mXu/nY767evPteDjySxa9Ox/vfbE+FZHd4eloH+F8Ul0JmJj4uvjcVaFG
g6oCC/K3Ag13RPpgYNrqH09SGoHY83s64T+mo7976Kq0pa5yWO19nzT7cYTYpozxd4nHH5cCo5BO
4ROx6yxu/79O0Tw0xzJMWvcYQZ3cTwlkReH9Ng3m70bhQunhwAuc8QGvcTvLlI7Gs5yZF25CBwkC
6n8wTRySYHFA4Laz2CH8+iyZpDtcIxc7mjh178gQYVIME0YEGygdxlVXq2H+zZXu4/7Fns4exmOR
4ciwvw5ZJvi5jLlrH7UqdJ8NqKe0ZwdKkZ7MsU0J4xeXrHZminw+Oz/uLER9QJkhDp4o1Q8rggRp
vPtqx0R9z+oOK/bJzoUwM6dwrD8f6m8ekckBtYkanFid95ulQFnLUIUJP3RhJBZGhRE+HVLsFNmx
lxucWmbN54P+3fOR8uVBbHOA+Kx3O/QAa92Kfdc45i40lrKANZHrXrzjovPblX5G0X69l/ugEw5J
lcIX3seVtrRddfYTurUtlNLUKBxyI4We39XD3FxVCPppnkyUyWqkrqP3N7VXg0TBuQWEtLlcVDQs
0Rj8SX6WRdU5Y5Z042Vu/bvA448bL7ISSyx8KRhMxnuqWZk4Y4JskRleAGEHSQgJOVUa5yVZ1Uy1
1Kes//xLGB/X7hJWTV0JFAnP7T0OGOXgJSFn3FHzNGpd5VncHzAARV3ZGByZcR0u8z1NjCuJxf1X
iLizgVuTr+5ka8rFMb6f5ZYqCaYq+pL4Hx8ONAdgTsJTs/h2ZxzzJy6SLvHMGDxWfTF7FN26k74Y
Ec36FiO8BGav/jsY58PchFS4rAagHKYo4vBf17xM2qXon+bjYIf2a4uGJ11NsmSaqgVP//z1/91g
4EYWQLfPVvP+FIDN4ROx609HFdFaJxDEv0CLxC3H0WtuSZ8P9uFT82QeKRiGjjsO29m7VYebnFG3
oT4d3dDhYhklHTOLhcgt8fOBzHfiN6iwbJdL8QCfkSP9fWWU4/Kk3FqMVBBN3N7o3OH6QPPajiRO
Ag3bU41nZLOxI2QMWA/T+MtrYTVgycsxWEl1FycZOIE2clmi34i0Zha0sHXNBcoC9bK2er6gH6PM
uByPdK9uuhKpdfFPN+Jzmjt9Gc41yJ/vS6GkxA1CFG17NGda2CNNoxNanmQX6US2fP7SPix+hmIO
2LQCgPQ+NKgQgZrdoBA4NNCJEQ2kPL+spL/RTFWd7FL9Fj9cTq+fNkYwf/ZDk6VPEwAC8vuvVM6F
ZcjGsY+uVPYPgr2HI05s/tMZEHFFC6ojsbl8rJQyf3MAmO+niL2QNCFrWoy8NL0c69dlZudwHKDa
pEcDz4tiRqaOLSLWPqhkLTMgh9H7hpwxs9dDRb/5yo9gY+BKGSUkZ0yQOUwzne70vgBFnLMFr5GN
WC4WuObN+LAzj5oCl2j07kZyI7BtLvkvYWm496Ek0anOPKu6ddIWmsEyvXKNw2A3dY1RH3Fiq9sV
+gp144wKaAzjcXC/DOAICoccyNfxIrrQl46uZTivGllxO4I2XDVup+2Unbg31YTL+q4SBBWAYuNE
oQsMEi6ApfUyaIXT+2R2NPUFAQ34SIicSOV1RaIeF+g5OaLsMwJkP06PKM+IJf4cvUwcAngQXGJK
Ys3pwqrOjRTwqK+N3PhzbLwMUFxDBRj4ql7AUOwA4pthUvyz0CR0NrcCooQ15JOq6ZIoIINSzvzp
LMW/is8hC0FefGI1iC2qWWtxmTtYI5UtFhCZES3UVkzn/OwQeZq6q4nDiW8gKuXVRRbJobtt4f8U
axhFrO7KKOrsrpphtKybvjPklo6wust0qMaR6y6ZTrXR/qlog88gvKkz/7DcsrcvG2ksUNSY85kR
uPEXeXTn1UGoPd/XEJtp1ZqpfTEs1gYgGjhQbJOsy9TWJdZhMbKeQK4I8wAI94rJtTbwF/kv9jDh
IIWNVnmQKu21e1UlDC2zmVPL12EOyFWcW615XY6D090ZiRa364zpEt9wX0WnZ0wCwwEYhPZhGJpW
ZGuEO1ow1yVCOddkC3fmiBlUlgMXCVOMicCDLjTGQ4y0LeRcNWDUVE0OpuXVfTvvVM4ddkV7FpQR
AoBqHozSaXLUhg4TjDBB17zSkoaz4VwHgNkv6U6RC9QQu3ThjkjQEfKGACGeBG2r1JvfETqEKBdm
6xmCc/KeH2PFyniwU9N5TcI4Djdt38LL/mtZuQtrT1/WzChwwHotCbZvAOcn48FQRkwXlFNRBmYH
tyJoXIdZJL1FgxTnDu/VbBfM3Erb/hvk5HHYKriRN3+1ZgzPfg0daykkIpvazqsERFMjXZDYBnh+
VRNuv0dACwJ/Pv6Ei4/yTQx2JS4cvEbnVaYnKt2i3NfbE1QjlmlRa3Qa8snmxdrYr1nb1Dej5LYt
JT/E0MFOtjXmoHflbEj10ithaViBCCfL7rzKV/2lo3LjwU3T0g56zLemH55GJ2MDX9y0byejBgWO
J2pji/U3ioLzmDYA7qQxcAVzxaabAzPU7izxhcI86+hSNx2mBphiDzW+KmEIbyNgC3fSY960oPVT
DiiJ+q2cPSAJCG/HQtcVUBsIeecBkM39kI5/nfj/7ZP+tk/Kqvnp+P2bPmlZ/sBL8/XXRun5b/27
UYrRoLd4N9AOXcQLP3kQ+uKsztFd79wLPfdQ/63p8f/AoY++ug0mxNVNcOj+u1Fq4VzoW/jegTxg
qv4PG6U48v16fut4veOzLsAw+IG6eaZR/FQaW9ACis4u9VOpa1UsexTGrrZGIR3iCGWoepPZFlKx
yRrqZqs0cKWNW3fWD6VytNDFnJT0mab2EtGc7eO8a8HXU3Nu20/4iKJYG1vjW+SZ0WOhUPEmket8
GRBkX2Kj1N3MpHSG26RKHSz3YFteRiN/GAyu8uudlsbZngCE8iRS1I3Q2W/zBsNp3F7D6UQ3SuF6
5ZrdxZBiuvRoZWEvLtpZzuj4c3fs4YkVVv9nem7emq2iN1bpK7wytvOEVcqctdPaanQLMrvVf4VQ
OtJr6nHnu8ysBF0qdEJRbzO+7T0uXIUbWCTSEQ6Sh8mjEU8wG+l/zUFDYod7wE0SzTRGEPeu3ZuH
VuDBbar0z5y6fJOIZHEXlDjKD8D6u9RMHrDPz27clA7mnn/FusTpJiwwU0O42RGQh9EoJKtNZ2iv
KrPxY9bTYkQjLzgoMHzaSK7+MDZRMa4BKqWzmblm3hl67lwOPv0oo+uFceh9X3Lrn/3waS48cV8L
J3xousn0DsgwLG2dtrWTI8m12ZlFE6bPA5rCjWaZIsBXWfAO6mElyeo5un6VnzBuphHeFyO2ri63
AHD+aTx1fRd5gRbV8UYk7nwny8hO9F0Y0Z3JDNyluga0yOxGIm3HuVwDHg1xYIcy3XpTGO7tqjCf
69lCZT+32vzg5yK3V100imRva7qXPyWN15ePkSegPeGdizJZ24w4V7Xtjt7IpLeHOFpSj4o0dxLj
NWoRPvLliE1znNzfFK0dmAjBr2aIlBulhygJIIYfwK7vvDh0N3goQUrNqjENEgfXJLuSRNq4PkbT
PS4lK7yZrWTVOoQdYZs04EDk1atSEw8ZmSSFYx6ivrl0Jg8TaGy0Ca24suVMVoBDQJ8qwqPIym1J
ZfqIS/OtgkC3ahhmGxEks0Kr8dXQx3lLCyHchsN0D5reHiRuHBvcedILWWj6oXbsbNuF0iSnhv0+
o5zdtBq83sJWydEGStqOXoVvUj7NB12yNE0yCR/9yXwpOw/XMiPCSD3GXB//4WFblaLrjhigpgeq
sm8N1cSxSezoJOlM4Fhe6Bv8k3a0z4LWrvutPWMDToNxnRRaGURS8zXYmmkcRKRaOIhV0WRgBEb3
AfEcLr2+3WAjhV4Rg5J+ii5Kh2AkINh6hyvBfUcMz2pxRF/RZggDu0mNG359ekqdSWtoPHb1AYJH
/wOV8LT2YouXw2LbS5yAoUBb5BcQzVRJCXfWuZdWfoer/8VshNSlvY4v4/yQuN2u0lv/KKLxrvWR
HRO6uMaRaxPhKNVEbhx4g/3YSrnzJnWZYu2GS0ivtk2dd5shpJkWhfaTCzl6NZZkERpF/iO3kfmb
xICg6on7+0QjTh4P8sDvkD1jAMMmmHiXdg3lPi0UnSTPN1YmTMlbHdO8TaGakuboMDK3atKt+R7u
jrqHOBFMoPdek3+fBVbjFPn+kcQ+cewbOmYqtFIMtLsUSS+5vawK4zaK5e2Qtjg/81BzVV4pz05f
82U3y/pQkDeUthrxkqZ9l5ikH1V1Fwd8MEoaVftQpeNnXWspZ0z1FndkAESi5YqSyHyFfQl5izQu
j7DWrE3Ltn7bWf/D3pntxq1ka/pVzgvQiOBMoNEXzFlKzZI13BCybHMIjsGZT98fVa5Texs1nGqc
vuhGA3VR3rYylUwyItZa//9/I0kIixucVObdR66+YwwOKYB9BfKRMXqbltzzZ9YVkvsHLwJkanXZ
dWb2w6bpVHcQfFF7UTU9Ey0nubdgw1zpSaBuMLqtnRWvxG+ALwt6RN/FviTAM5yy2guXsr1voa5w
hdZoHpHtifGy+PUq+x3uHpEvCbtDE21wagSAFbvHHBvE3iyW6AFky1X9iT+RXfaErOXJIcgmzI3h
vV2CFzcmS44cR+7jviZPE/QPMs09dv0TqJFDYGYRVxE+oSnj5jD6+qN0AC44emmPApBHHXmKG1gx
ySiSfLh0mlFcg8m574P6nLfJV1eZJIgQLCQqew5ZaXe4dt6g9zB6tR1II6ylteHf+q11aNNsugcZ
Aw2pHmIS2tzFf1NRLF9yx3e32vJ41AybitUbrlBG74ZGXVAdd3tnaMxLTWRh2Ax1ytg8qJKNmnP/
gBB9OSVVd+zq7GJII3XA6Q78ITBqRpXGns0M3kwUoBdGrkxZaPf2h23wfRFIYfjX8yLsu6RYwxg8
3VyR9gaZYxyqHUmZybd6cu3NaPbnKW3YE8b8SdrDsSSvL4CRubWyAKeQ7h4G+qDILYuPYSqPgT+/
ZJ7KdwOfB+FApTaw4dPLYSZ2BtXw3iZzydzEjrNcT0RjkKMTNfW2pwq7dFIn3s+GNYdtH1uvUdXX
93SPVBkaDGfrna9YmYbCKm9jY0CSXWniUjr2NSBG5XGunGwrpaz30Fn6s0muCSoPk+KlF8SeWcYT
KfLr9kxYUuUG8ACd6xEj71fEGuWNiOth2tpzDnMXJHjW35eZ4Z+CVoH1GKwnexL1NwOaE0yfAm3E
3vFGi1T9XI46hFhI8gz7rLkbuuCjMIZbmXiI5O2xu2+d8nYsDYhNyrgr5qS/wav7DA5O7/vJrS6I
2Hz2Wzt/nEj2Nw3ELzQuh61JHtIbyysx6cjl36H+6h06KH2yJsPcZdWQHFyiFELfrxW4QIgVaTu8
BnHc7krhG1cxaqWveNxg1Q6t/9PticLsGeOHTmLl7/Cy5gdvBLmqev/VUk69IR/X+0rkQ7o1Ilds
8Hhlj4TDAB4eaZ4GHkB2y8L5B9ySh4gvLAuJNiSYgvk3zzW/XkwFsyuy77VW32ZhAC8IyuHZagcQ
gX1yjSsO+N5KOvWyWiKYTzUspqXWdlgLnV+idodDQnwZZ4QyvpJmfuxUBJ7F8Qg26IPqHnFEQ2SU
n/R35Ij6x8Vzm2djCY5VN0+PA7a4vQzSIN0EZBaeSdH93ij/g9U5x67pBltquP4JAMgl1NfgUAdY
fhxEXjscUGwQFNfbDkTnJnFM2i8AH0yUFhZqHNNpzplslxAw1HwusKUdRxiYJAQ2H3lcyE0/5Sn5
efUgH1ggWwRjvZX7oduNSX6wyxhdRWErNq8WYk/D6PIydmEv5JwFv66mnhmXR+6vvobZeigSS36j
oeJ+s9OSnMyli4MwSrD20Dbf0fdSexNHHVonTDlYIy+8fjEIKsHUYJk3EYWKxXNbglaELJ1vC04e
eMrSASBwEUn6kpcajcQe+nD8EIDu1PKKg9amIMZIB8sJl8F3xljuoSGtYlswL8MiFq/ilApy4eQE
IZvkgW/twsnsLiT3s97mFXSMye7fhs7GCLXUfViSuw1iB5+Tjhr2P1WRlV0SNRLVAIF8mR8thAZh
AnD3ohTjLtLWdZZkFjIhVx/y2vUv06RARtgxb1JegMws2edDo+91MtgHIb/1ecKBCT3EDhrKE10n
wNONuQU9Y2FmrOst6A1MLVnE8HYud16TH4GVIerCoRcyWJObyihr7N7DFn1Rw3JCMAkCSmBbDbJx
4E9vY9CdXQ74e1iARkgu1xPa+WpHigLKoLS4HF3MW5n0EdFNHA3RthEkGHs1e2JenarKvg8QlxzI
UPzIy/4JVQ0Bze5yByRQcFx2SP9AB0mQZbet7Rn4Su3oK0NPA3EyhvmVoVsbdnlRPE1dSwOF/Bgi
kAwgXxIKk1WhDUkYqIZmVtFZK5YnvJ8ootBpbdIqSr8rLbdy8hYsbtzlU+6Gs/gEF/nRkyfzM64z
+1pDitn0TfmTwy/RLkm7k9lSbRID0NBkD0gd22S/5H3xpO1sxc308R6zc7CzbQ472AiccDay/IrQ
aBBZWLX35PI313D0voFSjLeBmrBHjGq6a2akkEHrys2ce5x6JB4WcDTX5TT316aoNgV8js3SAldM
bDFfY6C6MCRIJVxr1sYbBgbwgTeemfp+r6g3SFl9Nf3lPa5hFssWuGDHNmxmCmXNcop8BZ7cMA55
8tOATBNKtxVn2Wb1sVH6tkktgmwTlsek8TeIF8S+rilvEdNZBzLLD2blSLpV2SVxiGygmcDx6j+R
r2KFVrq8T17/EfXxt6pS3D+Vddd3V14VPVXD0hEwU8ZvhkHAW09yEBE2yya2vDO8lxe/xjMYBBVs
dShpxDYT3k0wEHh5Ic+2Xd9lI6czo83EpusXYlUhmgisfkDHSbq7JVN08ENVTAtbQgaM1WQnaJAe
1Ml+9v32pLmD32ad/LAU/hUrAmKbWGarw9HG+UuSU/GaVyB6d2kqi2u2LCiEU2XlHPAqPKLks4M0
RlZ5HCDsrJZcdchS4MGb2iTcDuYIQ1+8Lsj0aH5S5NTN09j7OY3OZDhxqlbY3JPyYAclwKUZiCTu
aHevy/5x1guK6iq4Cfw+uy1TQ/500ra/XJLUvSAKWR8hdaiLnvDdvTPa+tGGPLL1tflODZ9dqdKm
wI/FDaaogUSiKj5bdOw2PQr2K1rGZOQuUIqtCtN7Bvl2P5C0vu+Yamx1GnMAKNF8lZa9jdENYohm
Xpe2XbyltwHV3BIEovfIi+vM2sEAim5cZMJHL4cdVdCGL0wP0W7OFeNQe1X2eXnU2Xxy9IBscRyu
kd9xrGgThKgqeMNGlW4b30P3WSSIcmun5Bikl+2oePk2wHDJsxO78PBMqv79CsSkMwDSBX3lPiFJ
+8S58eQVJUrtvBj2LFfOjtV85qt3yl2OxT3D00Mx5d/3mWEfKIXpuFhT9jqoYEXS2kJdsVWzC41U
C9dzG1yWLXDDWmUEHkYeiHhVbAxa3mElzQaXcyvwluTpsVX2ynussxAlobjsFBjvtrJ+Ngux4ciw
wrW2gPJ9LVnddxPJfreZ5musFMFzgSLyP88B+qIqC90q7bYKPfflaGe3qbmikaviKna9r5UftAfO
181mqrn922nal1Ic4pF+R9451DLwddekXV4K4SbCx+7HUtUoCburmf59qOeIDreFJhgQFPOMclOQ
shWO4EjpU9OusdoN2mJWZUdEx6TK0YOr2uHQMl+MPKmbfk3fFX3HGulITU748G3wsm/El558u7md
UF6f0nY2t5SQlyzRX+toKPd2P+0otbiT6fJvuqHFCihTcb3I3jz400gbBRBuQc8X1ba8xyx88rN+
twwA/gjZLYHVJ0v53NgQ/8JxHP29SY+ZtfPenGOIxfHQ7ZQ7Unn5I44lysHOEOGyENxGR2Aro3S8
SAi0DR27/FZ2VXCXxQZfpO8cmrFJtigOlycUFbfeEhA5X0uTaD6x71rHg0KlM3fDQdkgv9GbQWN4
2WMRJT982Vy3i3mpfPfdkiZd8fdOFoe+83/qYa4pcyGTrXywTVsE2wZUnszqDLzy8LPutNrk8DQB
ySe7Zm39r45rZVbQARegQd6SBYC3SnoBiQRxxKr1llXZLUAvRQBmr90Jma/t3ZBrZl4YnOlrZLU5
ev+BonxoZs0/YidH8E7MsaibXdlOK8engxzYuJc1getkDWzcbGJ2A5iz39PFQYGT9w44IwnLiOTl
pifEYNEHG19wEGKR0Kc0bxiAsKoBO22lBkntJA0+2IkTefdoYPhs94WP2nOvDQX2zmLEVl261Agz
y4fZkydgB7IhJJNr5EQ1PQfSEMW5xwLzrVWTpzrs/0FLx+Iv4+b/7n794Ud1/V78aP/H+sIfHC5Y
55Luf/75j+1f/hz/qNbu95/+QHpD2s13/Q893/9o+5wf5YV+/cv/6l/+x4/PV/mXnXiG5/+8E483
l6Hsnxvxnz/0t0Y8NtkAU8XqVkJB8Ve7kvOFUGUsSavl6D8ztcQXl1rQXfviKwJoffNf/XfL/YJG
0xQe/0AAgiKN6K+f+5e7h0v2l+vwd9w+jvWbcoqxuWeuAiZO44gyMQz/eYKtpUv2SRPjinAEp0wc
4u7QhTaCex5A1x5eRVx4mBic6j6t5/J67ZiHjY8ZAAp7n+2kl4qHrFPLvNPmpG4Sv8sISTJQaQee
PkxBal2QdyBpM6YQDRwfbQ4B9oHNJoD5hDQZJ7kc8rE6i5hRQQgP64xrWd16leUfChEkh8iLvIOt
cs7ucWGQnUyM7mFJE31iNOBe9e261JI7ZaAoZ/ZNuCfRt/BixjfAgbPaTkjmNxbJ30RZrCcHKAT3
VWPjkk6NcTr14ptSS/VOW8C/WpQVWSHt1Y4DJFPlkVHAXkWTezNGk8882g1ysVkzg0+rTfyotGl8
rCDzn16dBjdWVvonQnr0j3gyo2aTFLW8TZO6JyPE0vd2a48XmfIEA2iVzVB8MvNHJioqVAcPA91G
izoKa8h1LMr4sq0X46N0MYbCBqsYoS5NeZrT5mUIpoZQ6NUukfjDU1J33UMAUZESw1j0t9WH8sKq
oAI6wJw5XVztPa2sAAmUXyJSQ2oQmiLVp8QJFChbU+r3hhl7D+xtfHZNl12lL/Nvedp1x2BJQZ/b
afqxiD4/p0LfGEvsXCjd1Rc6WpZL+DTDpnS8du/BnjG3ID6pFsTcm5rvM1YvVL001LhKPa9WGO3e
bCH8zdKLCCEqXD7oFLDJyqg/y9QBnOmI5IBXPn9EYZo8qy5NFDVjDfB3BpezA2YE+BWNmajpmVkK
4wH3Hi1ru7+CTb60pKwKi2QkiUMsWVZRbEyTfgNyONnmi0UYC66c8WdKg5Cj47SKsMqcQXadJeVt
ip8mtCkHzrGuli25vcQzaL+4qkkmOpuMoGaQlCN9Kfpq7FNOVcdfCToygcmBCv7WTKNNyiFWhYOX
UwmRmlQcl3ph5s2hj3OYX8pr3ATBXRzNwHd9YwcWgcJ+Hraudq7TPBg+yCFWJ6FpH40ZTfvt0Pbw
Z8pkulwWur3MirvyKaiy6AXaTGxc0Jlvsl1QevI7fcC2X0Hy/f1APma0G2YlX7sgjzjUwVG/kyAj
3zTyiE1Qj/Jd0ezhyDp38z1ErNw/kmg9wqTygwpTztyS3m/BnIs68kTDPpLWV2sQyWWDR+0bB35B
nDqj5Hjj6SU/1uB63zLoZVfKmWZxQmYRPELtq+jdMWxak3DzAfp03FZQWMriHTFA8ETr/5shRiD3
tbZI/HHnH06tGXG1UlblLvKj8iWLOWJscg3kiS+r1K+dR4kXMreCjBxVHYyggZlb5zjBeQWGbNn7
7xD/BXYISKSD8uo05ENoe+ejVCEAwyNfYuhbWkZ1urXpgBNR0xEGX0nvwhEtPjAroa2p6Wwfqr5n
RaMV4m3gtIjDQFrwvTkYzqFKhZq2RtBFNuZzLV5NlZALBDGaYk3UAFlKSM4H8nryUzxDw6EZhiIm
qKzuXvupzYX1iuyZgJoGzI2k081iFvUnSKC0nX1jrN8Gb8Z4YCM9O5LUEZMBI+b2xm618VE5Hs3+
VmbD7dxAdc/UQuhHZWQBqTu2PewNAE5v5IaMP5o8GV9nu5RXVpsSd9ONrT+HljPraBNEVnOTzEGk
tgS9FjQoxgiLj0GolhT1A8j1euurYKTRq1N8Z6rZuqV3YdczGK+yzO8CiBHbAeToKVMsmxDdm8Mk
ise4dPpDqyHBrAG79C40LhOcTHPJ0GJwd8jHl+8LLqNiN0gQMJXVEy5WJWAg0dJmN5Mg66e/tPPG
LTsGNWOdPpOoTn0ze3apxIs/K/rcNGos2XXQBeY2u4mmyCCwLHNvZIbLa5G5vncBVt270otvWRYn
9ONqOQ3x+JVzannfoDi878HXmqFIs+jriJ4eIAVDv7D0Sk60qJC++sQRsUiNPFY+oQS3gsSoW3y0
zR6IBOm2qbIReDFMocamBcp8jWWb3W4zFXN63ZtBTzPSazIOvEVxnQWCX9dVxl62OUVYi3aLRz2g
6SR1654xEbo3jOfMK8cpI6q4pYsebF+7pyxV4yNnOR+dz8Dp2FqM+YbUqb44dEZTIc+ao+sAHMgD
EyfvFPPBP2jMk8Uya+eAL5kY7qhZ3pSdwWxfGmM5xjKfOS6C65yY2+6aDtyRov8zbPtULpdmt3in
JE1ogYzZbZP3GL8a07qJKga3LLKKJNglWqcWJkOVKq7IjrbXPJq+uo3x9h3W6/moq0meyTXWR5YL
75ARyXyj1DBQ0Jojo/VgSb5HHRbIdKI6C3UzYYd2RAdphqnUnan0eAjmIDgNsm+/6qgipVw6w5Hn
yZ0ZCleglmuPOUI7kuuLimgWW4b3CdWsFUDbtETBCDWzYGIFnoSEkhK+3OT2DZUmuGUvmE4tGyNi
HnO8Jrb3Q1Rp8CFby6xCp3WaFxhqyZsYIwU1y6gPaE4Nsn0Hlhpuv4RN2s4tAKxCePt0yNQtk5Dx
rfa8cas66b6aVerfmHPJk5esiyZmFDM9LONI6JfWplk9lHPwgvMT992Q+EmNy6rp5UaUvpkwWBiD
19SI1AMCzLa5dXWbtkfLw7cK5tZVsF4y2Yiz6dLPoXksS9Fgz01S8obJzJLnylzmB93EW6jI5Jdb
ievt68D1NglWwWiTxePdIk1moJ3O24IsZyN5cWrLSd9Nl0d8g8lTODs9MtmmLQ8Yb3GvpJymgTln
TMhbf8Eta2qmQkOJFfq9iZZXjr3TM2Pb8iMbJvNrgCbgUTZxfYGN9rEpvXkHEaM4eU1bb7yeUB6v
mu7dfHllAfwJb+Q969xXrx/7b9itOEHYgLrC1ulfvcDIjq7n57eQ/HaQWo0zXw5yNMJUTyWiwJ/W
4gwloOdGUcfSjccd16ckw1Rzd2c5o5o3tPJpTdWAh+NH3+31rljM5S5ZOO8wfxqdwvg/UxeRfqCr
tvrZ/bkS+jzV/61M+r+oeqKqWFU//zif+OsPXVRl98fi6dfP/CqePPnF9qxV0S4knoLP+OFf9ZOH
HongD+ohm3ppdWD9rYpyvvAfiD0xPXTwWBIosH5VUYQWozdCqUzogC8F7ph/p4r6XZKOW0gSyMlv
yJsQ97D+/R8kTL4c+iWF23mkw4meAopJmMWITP9wTf5Orfa70Jm0W7ZIfHpUfYinf6/Uop5Bq0W0
2LHPSgK+B1xZoT/B/StRXN8WKChPZBUg5a0IFnj95+/9u0qLrizGBVdgqeOyYSX67SOS4cs0SPnB
MUZkBUFLI2AaJsn7OgI+DQvHexwUdRC2ZWpt22VOf0wGllWA8a61xWmM1Rz7xaEb/HxjEehw0SuA
nq2frbj4HERPN2tC+6ErU9B50X3h5uP2f+NDIEwPcJIJavPfCbRC27VVIEY60oo1d5NdLXuacvYp
9cb5qbEgU0ZSERhhFGTuS4EHcgzIBXWqeMWrYha5dUsMNlXLZEsMpNbRyoT14isADgFB//5ACmCR
9t1+Jm+dpvkaq//PPwO37J/U7uv3gL0FmxoWCM/93dfR2hZHHI8JX2oh1sX0BIIDpffBq/5VmNZv
Sv7Pb5yYKQu/mIPQ73fXq0NGA8Ur7/SJg5k/M9xdv7lAAdfcwQT5VyaS3x6iz/fDxOPbqxUVLSDP
8R8fIlO2ZVkYOe8Xp/qOFYW4hD4O/oVR7O9cP8JGVmkjNiFck7/5YgL2Waynhn/UuNMOSH5+1laQ
HlXrP/7zL+ozXOmPvgS+KSIl2Ox58KAR/74oZDF2DCp0HzM1hJHFgweSsLUc5pkvbi4s0BwyQbZT
VZ26J4/IP8PRVGhRYGQkfblcYkVv7jSh52noDrBHavq4QzhIi/Pa6kauclAJKffmE1r+ct5YyCUM
EPfs0OEn82SqwYNK36RnjljueXSX9PjPP+Rf/Bx/+pS+EKunCULYGkrsrO2lPyx9Eb1sEhn0dCRA
jx5PXBH+H0ftCdmL2lfQ7EJIgj8nyuCtg9U+5ObNjnmR9SCS6g6KitbXNV301bZvbTnki2dpqvTa
CWb7zcOr8Ow07k7L0XyQQYE6SI857X849o+mUAHFPeiYbiDiJIlLc1uSo3JQ8Z56KH5jOVNHl3oQ
TbrpHHHUV5fsLsmxqCNzZ8VuejRKSOtw/IpdYtry0FqV/6gjJzvhQSi2pWwSoqHi6CNh49mQsxef
7HoZbmp0FZR3i2efCx/3GAFYzq4eTJiNdt1v3N5l+NnJuKI/VKmvHfBVSJ6kPhSzceME9fx9nqmr
/Tzp1ghT6+BEdka0jJuYG6YA7tbwFvsOKYR4RF9fPCM+Uz9rmWCXUCKYqSl1gq1gpMkRIp+fXjy/
BN1bmProkOt7IgR0Oi+ICm7cHBRg56dlEOL+H2/6rmy+lagU30WDeou2C80s9cNQhn+F0sQgQzCN
d4anL4rC5bd2ZYNNIThNg1FeVxHpn+YEvhUOD40NwysPTEjP6/XcVnlWb+hXGiGxW6jrCuvVSUgd
sKdEnGJVFGc7qucnI1cd6vZCLNeyB74bIsWElMP+smHUBPy5CvxTv9jWu47c9jbjOpWnTvTBBk2h
9ajsfZnU3BEDIQ99Y1nvFYm8e3CsxtaqJx8VkVnqp3JGTVapaeSrYcbSUpQcx7nfJ4l1Z0ZAyVjb
hlMHSpvpMMr1UCfmd0vznWtX1nezJtWBPGLGRIOirM1Jt4yUhsHUYR0Q4oKZEFkaMcV7FkzxQ5nF
V4gQ3hI6Hsek68R9JGmIZtp9njv1bpLGsWVYnpFyQLpN50T+3tJanr2pHy9KBzQQNeO0KQQg6564
ixCQSsQ02UhYovo1PYNJm51V06Xhk4itmDBsmK1Fr8xVZ34ZTJ6JqexNoizmGlo0AzfXQCwN25Da
k8nhltsM2Ni2j13zoFukec7CUJ7AQIGW1JnJ3mnFXZ+28LPLmVCCUJhZfbNUgm9ItrK5nGdpn5Jy
yo/SonDyKh4X15grQX5yQwxGvzNHMvTILMDA0SUI4kRWfujBjl+ySPbfVyfWizXo8aLw/eGkBrSt
Q1zbZ81wmPhXFW1gKg6nXvJ8GbNioJQTkmORhkGuyalMA29ptrJx0fDQkg4nY5me7EGUe0uYyYm4
ZzgyOXDObCaFMbD69EA/oTyn02oPFEVHm44/EkOj6i3OjuaCNo7auhVtNcOF/PcJLIoyAM9Dp8fq
WswxYaY1h4JlgImkV2JRbRb+No3ZOT4Rmqbo6x1eJiDMHZY3z4WKOGo6zmZC+OTSifZ5CUb7Bu+t
uJ5T0fRbQnGhWIm6Gn4ghkScmosFVXKmPxKPpFwmkh74yq5EsOrJR0Os8PiqTiiUgZB/4rCrlbDp
xgEMsghdSBP2khRfgg7UfR7bzcsnZ1QJrFgpISS3hoOMNlcSV4wNA7teCXlV10KaThGML0YijnlG
NFFGPxC3FMcvl7npxUJu4nGerfraSiASe/RtDvNIRsbGtaAoEnUAfFADlULKlNwEAuaag+WN1gG9
D9uxYyJ86wjBhr2siOEgb59xS0G/0oTqwLoIaKENHR/JcGnG4kBZyONTmbOzgsS5kSuVG+lleiDx
AjYnsUObwEMxxFkFGFaEPo5zpL4YKAGJNUmgpXbD8DUdYIZbFcjMbKbJSG/LNg9SFM0hKg1iRzUQ
0pk3SLZGzs67EKjMr80E4g3aNKpreFvdPahj/p+K+3stzGarvUS+4IS4bMnPOXhDU0G8X7EgnBet
S2cSkG1YFKTureuBmP19nTTTqVAAcIc8S/aVFSVrAtmjjAwcgV2Xho4aHYTq4lZHZTCgaSEwHJn7
nBy4/J76QCPRJGfUas3A3ex0GK7Kfg47qEIIMU0dnQMwADUr69wSd4aALLmexs+43c/t/b97kPf/
XMFKiIdPauA/LlivqFbfy99sN58/86tglcL+giPURfiwxp1Qsf7nwI+x3hdhI7EgglBiWl9Lrb/Z
bgRhuvjDXe5jQKF/sN3YXyxSRQi3NZnVuRS7/1bBuvJ6/lhHCGo5Kgn+Z7GYk2HwWz1XI4cAST+D
zUJWRFfdKFCd4FN2Npy31Mz6rqwSfUMMLWpNBLuKTcJjcya439sIwXdI7LAJAEysd3uyNEgbqtZz
PxZtYncoU99G+1fP54qCNH9OF7s5V+0ivmdWPAHR7dXUh9Ro3rx27QfrkBpu9YQlwMO60gTDcIH2
UI9XunbLXYIpkj4/8hvsHi4gacyTG9lHLOmzcRb9XKchEXTQtLNyMbeM5N8GRk+0FROEFsMkZkYP
5JPjXGfmPhPktg/8iFNHNJbs8babpFc5ttpTn/fe0dC9Pg1VkTExT8vpbmiMg5n1HHDM4HkEOHpI
jLxDpxdX62+FGPd5cuhfoalEKEw2WRJIzICrIlZKFDWkh257Dkeo+jCH8zQTdItKFMFHu1no5y3I
uFyka6FYemaFZupcEI3e3sJSz9zLEerSB1cE/iER3pF+XNx6OZEk1hr2pafjSXHKkCGJbTCeD9qv
E1DskzleARID5J2vEiEGyeUePXcxEJhtJ0lnHbN0SjCoo5qHXOBdLijCEFdu2OmlOe0AZvcZPekg
1kQ3nWSBtn24JLEHXARWP2ag/qd31vNqtkQHpisUpfu2JZYQNaIxfWcMVWc/A0SpP2dAyaN1bZat
U8gHwnnlng7lanLGXuu91COBU0AYg+EM41xdYJ3FtexpFSXI8PrslCLVsnY6V3dMgvROpIw7okSN
Ny1LPN36lLj7HK3adq5VTGShlBd+pirA7GLZQ8ZWh7XPINN6uu/c3oaYauTmNl0P0JzJu/jC95kj
bWyLq70xMz8idEogcsmt2TkVk9B7GoLte2XW+YfZNdLaB6p1kZY1iEU6P/JRVMJcxBLSBvKitVA0
21acX2QMfeTRLvu3JLOHbrNUtnNrcAUdpoZ1/BZrW1wCcCj2+MqMw2DZ+JJ4u6vctWqOF3K6K6tO
rtJExiC2jDxUHf5ICDh1z+VqCUDZY7aI+5RbnoZRMDckJJ8OfpfbZ3zcywVjA6Q5mZi3qqeVqi3s
TgKNe5/H127CFH3b2+6ZZB+CFCcVvdHEDvaEJQ6MQS17pxpVXvTSq5/wl187pefcrXf2TSRbsWWE
TW+nkVdLxgSULnO38a3a2TMZYehrW7X4WclZ3FSOil/iOiWZq7EJcxvIrm5zNDRz6saHLBvUgWSf
CO73CrkA1XCoXR08xLbhUDn65hmg89fFFDelleEQQ/t9VsvgnBloMCbO2pH6EAhkmHHWxwlgma+F
M+N86Yl9jMMxF9a9a9r9ThLp9tPwfNS6HVdjr5asO4He+CA9I8BCF8FcMPq5CUI1uPZDbY1Tgsh8
qD5sf44f0RLHIgS64HxDHAv3EucXr1EbJ8L/yJ4jwDRseviPo0Azr0DibHzS4nfECU57q4z94+S4
FGxQjv2whxC075xYcqP3XXopg6R/5ACJUInr89hOzR23NXpycz4HEPw2joqCowE6j4af1XgXvjYI
coMK7n+f3DK5DXI/BYNVld85VQTbXNCrD+uCYOrdXNkCWa0Eq5zdc4LwTxgpp63i7n6QMOOLUI6z
eQx6K+JwgjRLMFifJwezluc18BtIVgmrXlhvVR4Dakl6vJmjtDPoDK7zSsx4gFO9Xu4rlB4b5p/j
MxpdCO5WVl2Zec1ofvCmD2MqsYyYVvczRve5UU6z7Ko8ackZMK0XE2/UzSLRTwxwmG/n0qn2Msee
aaLzuwRwIR48CS1lA31FNfuqauNdWzXiHfe53tpTX92TtA2OZx4T3JSY4kNbdvFPxH/iWA6l92ox
wjK2C7fWbmHJ2SQkQLshDM5xW3KgPvkj5aznD+6V2XAS5Ym09jYdnKe4CepLf3SSiyrQNdMG9H9d
I5hczkEy/0hnHCYOhpls05hRsm3FnDOWo3W2iSbSMKUczNOi57nf4Mv/URQYmuRUUYw7ZnWFw4iS
0Gr0mXjP8S73jF0/q+CqGUwnDXFiJRGUTENdJUJS+zDgf8vbAYxom9dXXu3j1Btliy7fTYJ7O5jQ
tvjddKqmKLXR2NjwJSHD3uihVs8F/Kbn2C/1LerQ6GutovSyn0gbTEZ/eZLanneJqLLDjFpsF9Hu
C4VbktRo82mrDXNI0Z3KfBmwYXn9E/0uMYep3ZZbI0U96jo2yFeRiNum9VA9egzkL8rRQLJTqHG+
dBC7KOLdQW36lW1xHbvxxZ6QeToDHjQ8VxgysVEtFzKV7ofJ6xubKirTWyK/RsRzInieF6c9Cnth
o/dLlCgQk9t076bKPcMlrx8jb+AMbzga5WIcMVnf+uN07ptK79sahPb/d6X/l7RwK+eBruk/Phw/
rPDH/9i86ypP/3xG/vWjfx3q+F8cXspz3b/MbWjV/prp+NYXhg0rcJIWNxMd/ubXCdlyvnD+lZxZ
LQ5FfzKmWybHah++IcdjOq+0XP+dE7LzGRn2x85mAM6SPBmP1yTfhantnzubfWoqWANpdZxI6f1f
7J1Jc+NW2qX/Skfv4cCMi0VvSHAURUrUlMoNQmllYp6Biwv8+u+BXO7KocJuR2+rImphR6YpgcDF
O5zznBGHbmaNa3Si/i4um3rLJgAOZRml4h6JG4xYE8DYmSqM6Jk8Fqi6rQFebphYL24XT3eVa5YP
8DTCz77N2gS38VjvvXF29iheILL4rLJu6NirAK8uWTijIrYYca1iLhiz5rVOItfic2ZUOCpyrNlH
gFV5gw87iVAHYIM2cF66sQpmmeKWKAaIsR5T1G0G/usSG6m6y+LQxjjELG+jN9Cn2pBtNGpTp0wD
zYoZo0jVEQZbTZyDhNrUwDYJhhvgeB1H0osOvkr0EqdGgyyw4IcKmiLsv/IpKDtaTBcGEZa8aFei
bgha8tycSLoJzrIKS7fF0N1jX0dz5+wTnKnehol18S3hC987wIBZrpBBvjHmJHyfXYfJRmaM3Qsa
OCYIIT/ZC/RXUt1HFk5+Bgo5VIwexiEsH0mlrS59x9F1w5EWOQEWeB2BYewx2MmL3AjXnKCYWsAK
i3tEuNOmcWsuJMN2JEk6ocQovlK1pC3NxD5HQtyFOSG5KzW3uhHgUaQ881Epbj1RkD2OHkLVJCUh
EPfvnA5txAm1rbPvuH5bCe/ohPmt2c1xPJ7iwTe3KpYwRjgqqwfDaMS9ZnO3kFxXEObL4rAgfgv7
U2s8kuzEQgqb4VGjfj9gwq0uWdtI7WG2SfhzvdQ4EnYwYuHJBjsAsMKpOGsFLtaB4hQlW/NlJL/u
tR0q86XWJxuUztwwvsb4CvxNK8Sm7eOetx/U43tVE4s9Tbb/YCLPxRo+q2jjqxaPjiOtzyYM5mVO
rTlm0Mfa+IbvSKwxf/unura8aDtMenS0VVomRP0x/DmwnjJZS4SDdjLDJQ18NL1iYwF2wSzWWT5l
F/k3sOuisR6uHq1zdoot5d/VhHSQBdK67lNpTPZt3CEIQ7eZ48DH35JWMyJqqgBrFzFl9cMVOMux
nlYaF6LdTw4L2NdGVtgZyOpEeVm7Vsj3wwR3BRpjaMaN8ITYRqwizWEfVq3WH3u3HvRD3jRT8mLW
nY8jnf8thAFT/4RqVHuYGNuuzSy89YpC3iSy717ipjiHvhWdMB0hEEkdLUWtZAIQsrVjVOgehbyZ
60+guJJtMi9KyLmfcZBN2VZ3+cfewkBBmTE+J72Jn9GPq9sujZtNV/fXdDBiMOQ1YkIvNQ3MNNxD
z67LeHnP461herTCXdW2bHlABhX1WhcGE82UWZWbMULUerOL3inXMShOQGeGFc3wEEzQ8Jge6+mB
ag6jo18CNRKnPu2QbLHrW/uiUkdQVsPGUwksc9R+2GHUjpe49o7DftOQC7DmFb1TgknYlJjGiuRJ
70zb99DPXRTgdN+h/nWejbbFbzwMaE6nobqMQr8yiDBXsp352jo/DhhUgr3MUaWL2o22Ydmtu9Qp
b/Sy7r6mk3fWZzN8pdob92ps8ocSbuQllVW3npgoIrTp8LAOoUXuOICxMYnRRrrzOWkEw05b79cx
erQtyiTylCAPkoQHsjlp26oOMjG/VhhMFpfXBXvnLdG74bo2Y7lmet7uwD6329TV9Nu2DceL2+FR
Sbrqi89pu8MmIDZJOIXbCjDIugwd5F4UZnum6QmpBRIFXpEYN4jw5WoAKl0lZhdE0IcwCU7EJPoD
voO+al/GtBn3ehH1T+nQ9twYo7aj3f42LMGH5KVNG6bQxqM0zPAzBljyMlUILdelY2SxLEz9wJJp
zPZWQdBJCVN06/u0BSviCpmaDpl9FHS6a6Vp3v1Qx3jT5yUMtGCmShpmwV3hzh6+m6Ys8ZDPSboR
TdJfkRaFz37j8Mg6BXylCmcsvjB2RhVmaQyWSfapxmy7NQZJI56YYlt0RGlWVIav9RjqL+T5aZte
Um9V0EnOjCcJnmxGMgqtYknLG8rbzlUaq//o2YuaQl8bPpI0kBnuuTVDg95N9ZlxdMjKOflZIXwS
3JxmnfcJ/JYMCQSAAjeZA3ss0N72dgXc37BIeCM0HZKXajE0LYTYKhQ7j1RATBtM8ts6GlaNNmjP
fc1cnjuuBCYxjPWNjjDbDdPqXjGxP1tEEQSi50oPObeBPW51ZXZrAFL23mT2upKdrQEv8dKvVmcX
X4eCjAI3tpaMgT4cGQzY7nQsPd7YDG8bJ3ABgjxVqM+vsZ/RsIkh2tR+I05NaH7W/OFbkpTRJzTX
1PFTSSai7TwRUU8W3dxla8TNy86Xc26emvCJqcFOWenn0B0wDjfOjrFCzyB7lmsrmT6RC+/Dda/M
wPNQdKPTXElLP2S09+xQzfprRJG8ylKtCsAmp3tpDmWFIXayIX2Exl3euS0BUmN2XxruuYzYQxRz
O2yIJ6PcN5HV9esxbkeEGkYxn6OpDzd10b0zLXrEDEcpRX2RoK9ejZZk9oRVM2CrA5EMn0l/pO1b
ihkMjb3ddvDENWvDHhOFWZY9aqZbBRYozM+xCXcFsZz3tTXa6yCNb2HRIO0CLuBr3muZG3rQOH2y
U5nuHf0pnE+1zhTJs5rXKprB6/jDcSyzkLOzrjeybFC1RpKpl5qKAxyhg7Og4VLXeErGKYOVQEpo
mbgL2KrzGfYtqAodIrvM62PVqwd7jjsiGACs5pIVRpzO7z3157q3huohFEpibp+51mFhTUE+0eo6
+MBWU9kVW5rTYtVq4vcwMj+hfQtf9caxLhaOdTztzj2dEPeV8zuxevBg5qFDC57UNwwKqpuhMb96
xbimLnjvSAWNA0YM9ZpZxrgXNYmIoFHsTdLgdZfCjXdULN6VXOoIpNmYbnWqxwtBEiGLhurY8qUz
dNwlMZSICSANvnVuUbItgwl6e9AaqXG26vRJsYC+hiDcdzWkwWHlQR26DvFQrUF6rDxaX0L4KqIq
lThpTecGnTs/92h7lmITC9mFYEDiD0f/xqwrPJTRvjFhj8WafiEb4jLnqPHjvlvDElqldfG5zSED
zp16HLvhrjb6Sw/WhGoNYhG5Nzz3oVrTQGfUgEPEJJfH3GFzLgPHShx8ukCsTmUqxMktmhJoDoSU
yUMvoWE5ZoJQZjf/3Yr8P5mgAKL+5Vbk/PVL+9ZlP65F/vhL/2r5fOc3ekCb/d+/s5n+1fN9bEwc
liWuAC72odX7cyti4XiyTEu4HJqgj79PbdL/SY+HEPCnLQjyP7pJm4eNbYzDD/Zjj5dbg4ZYOpYn
jm9fxrh/0AcxPrDsJp3KEwkq9lQXBwDa8VcmXyius0V87Swy7G4RZOeFQJtd8uPf8vy4F3ORbqsP
FXe/CLrND223abXQTuZk+GQv0u9WLCpwuQjCfaQZZ3MRiWcfenHwneYGoUe3BvVinftFWA4Vsdnq
UhQo1/Xyrl8E6P6HFp3MoOwZtNV4XJIIhpVaZOt6M5Kio8ca8EtR+Vea0eLamv2zu0jeOyJ8cKMj
g3cbZ76irm+vSyzGlsocvXnYq402WhzVNesAokoyWGiG2tixDdEpyZr8cYAU8+Z5RUOsbBVGK3sG
k9gwvr2Dzx2/NEU2TGsmSXVgRdLc+rHH2N9p4quj3HQjdVsypNFLdWqjkfFu0z0V2IxI9SQFgckx
q4Q1EanzY9nzyOuG+pIpxcvCkhnTH00mpyYpcZiV9IKfSW9i9tvwHT7lWVqcxShjCuB4PraFjQk1
ZtkT5FJ4C5UR0V4aasmd6XfpXsujC27ndAvaLYNg5uAdRd+018eKOXJcDqdSM8isMwpXsHkdpwdG
YsM2w86y7jEcXASYhv1kNuWt1+jjiUnYtBekKb+ltlUdAY70D0Tz5Yg6Mi3blGYN1QaRiTgUzKJu
Z6TanJWeFpAmUd6ThWw99JPdv0Ljy79NZqc/mnJIloq+vBSdo52txCNgA88A1wpTSaNKn1mbKD5Z
bSK3hqjLoOQtveG9B0pYdzQgaq3CC9R1F6OvoaqqXq19SybNKuXGIV5J8/3fAXDhgGpalE4rbbYI
BlJwKzY2Y+X7spOoO1y/6WHTF/Oq0Cus3pCswVPYb9KU4uYjVgG1XX22WyNaDwgt2MHM5AJ1kdoq
QyOtWbL1ONUzrM88qsWe2Wn+NWVwcqfXHPxJFs2XzEnrmmDaUPsdVgEinjCixVw1owsUCePkcMPr
2cPEGcfHhIXiiolJGixgyk9gAvSXVqF3chkKbGK7G24Tr8bBVdWNvG+1aH5taKeclZbX6qbmffTo
25lzEY2NtaeOdlJ6eL5IbsHPw1Iwc6yeyFY54+c1jNJbdCPwO2PCkwK3670Mf0Gp4R0ULtPZNA0P
CE5bSgqmsitoXLQnjH5pu9w2LJ45RmoG2vm8L6NG32BQcpiA1PotsoJy3BFtjvIde9KmBeh3KaIi
urSxbQZu41qfc5xgoHchbrx0zDKiFcXj9IDY34rWxMJqZIUb8Z7FQsEwCI3+qtDI2V1LrXHktqxZ
v6ShBR5Mc4hFP2ugGp49g+EVkxmkXGu7aUJOkqSeg7mo3imr9GU5Uahba/aorZPMSZB6TFJ7jmRH
4maKsDZkVxwp0OlGinkkJbB7q/ACgI0Stbqn7zVe2i4sh3VUm23dbHO3wlh6y0hP0FYSJ1wMRMUw
ko4Kfx2Nk4upUumkyD6EmNkn9ynyCtrgfvFrQlgjLaE8zrUJlm/dC6BmdWBLMxsf2lRF4nc7YlHI
S9/L9dF5KmCPNt5G1FBHttow9On7xH7byHZw0NqWFxdTzf+qI/7ODL2wtv9qAHz+Ov6v/VtRM/Zq
v34v6v+gdPMv3rr+//xvzfswOXMm2vrHiPdPQb/5m4Oc1CTWBEcycY0Ik/+sBCgfkC0gYfSWMuLD
BvBvQT++AP44rNNlPKxb/6Qy+EWLvLRnqDdoWPgpKEl+rAuAH6gIr9ZM2A8CAYveCJph9PzdRfkP
ev5fpMjLh8BKxz3A7/lLZgUx91pNmsG8HzIaJOV1M7FX0lvXmd1v/vqjKNO+V3vYcCmZKjuclLbu
6Y71k7a6KjiR0gjhsKKDWyV5wgbZBK1hLAvAHIQ+A8gW6Pfs2CsQadXffPwvlxPgAzJyXFWGwZfm
LFLz70TCIOiEM7pMSdJyfDQL70UkXfDXv+EvavXlIxjie6Rk8F51f5rWo0adBj00mr1jjI/KsZ7Z
xlfrAaUP07eGu/T/7jP+wzeH4v7nCwqiwkT1ZUO6Z0GsL/Ka734jK2psV7ED3tuj1RxRtxokofta
QYvLYZwDdrQ/EtPJr+xJT7dA2qwaHG6Y0z8S1qmcWPCZES85LKbZAeIVaexML32AIx8p7Zy3JLab
jUF+VoGls6WoPEBjsb6Y6bjjPO6/lfaSRNn2uvkMPwWi9+QPRYDbyjrD0WUvy8oiGPRJPdM0tScW
7mO0sqiy2Oo1fvHoOnn0kkxehcG3te7DqHIuTl9mV5eR5kraEKuIl4vOg8RuwnEd4lweGix5TrPF
8TIfeKHcgneRW6sovtlefq0S+3eEJvco7QqkJqI41rr6HEms9n6RuhuWczBSIfQGWT03u6xxknVb
GoHTpeNX1AfNwUvjS43mHYUGag/bRKpLReaeFe4Tun83PJqR9expRnhM0UmuWTcuMEEJdF3zHxWS
wWAy0pSZVRM99i5U1UFQRvqS8STeGWhxodzPSR5uUlLKblGl0M/DWQnJE7pxIlSUKDi1flpeTZF/
4JUDkjMhW/Gx8YiuiWlP1qYAiM6AIIVZXBsIWkrVtu6TXXraS5zJ9lJWQGc3gsCBx8rIUM60ybDH
aUEF3bbw7xncxDfMNNrbKsdTZzKg2GLv4xYpGvyVVTWt07E08G0P5lYmuf5sV8i4J4liR4sTc3gd
EJNSb+mTcSI8MXpMYhbqZUJ8fOgW5LU1LgDCMVmC09jjnBiNtff1zPK3aLtTCO73tZlF/2hDa9sD
RjFuDWW5+6LkXsDXl2yRiatdiYQ7RvKA7CqBqpV6liJnOfHvdXgCO9Kr29s50qo7hLqBiT39NlLU
XGu/zvVty3zztXId6szERVBpKCfZtb493CThyKRkjt27BGBAGFrMR8LeM1a+EX1OhyzGR+q8KMla
oQgbEDHjfT1lT2iJ6Btkqu1sUHA3fUeblsTonBkKjPekTho7cxEmY1dm7g1q6+DUHbLlDwWzHjnV
pfjQNQ8R4jtSKiP93gqb6a1bJNBEV9LtRal20y8CadYRkGpYeqCaLmC0Z2HjBc2HqjpiRszzomnW
ulpk1+EiwFaLFFtkfbkOF3l2FIbjjUL+gZ0R8ba7yLgppUOefTyFpq3TNIUDncEi/LbwOR1nMzZO
iy9zGy4C8QpeHX0DzgbXi98AUrz4i5w8WoTlySIxN1nNQEs+aSKPHrJKxzPscaUBfx2Zhw5rGSJW
n23QpuEiYG8EwZDunN5qXQPBC65CQAjBO7pw0MJElE0rEUbyEOIh3hiafg/wbNsvkvlUGwhbBBKw
mzP+s1HoNk+toXl4bLtRC+pFej+YlfXWLXL8ahHmd2qLith6dJzaX5dG1paH0pPd3aDV1hvntjgk
i8xfN2JajaXejmNIR+CC6vkcfngDrMUmUBkiP3EgzQeDpM4V9ftru9gKzMVgMKIuWGOBgVKhxydE
Dbt4sSMUEuHWKorYpuaFUZ67QhxyaT5lRQzOLjSgH4j2aLcCJQjKuyBcTA8R7odwsUHM+CG8wbTf
Bt2uv6SDhc2Ddt1fOYuFgiPBvSSLrYLAp/zgLlYLTKVZUI3z+KmiU0YE1fLJuo9lAd8EDxDQNLWo
4LT8BbuIjkABUwepF25A6KWxNrDBYP9xcgtMBEYQl7gFnhNXvReLTSRbDCMdzpGs9dJnJ3awvPsJ
vpKmzRdIukLqDtdlky8GlGGxouRWgiuF3lnSMgptD5vOBerk/e4ZVoTa3ud7bxZzi0iF95h3ytiR
kVDAbbEn+HUToSTZ4hhaLDLDYpap1MBqdjHQuImR7WMtij4LZ1MsJpt8irn8EuONwckVmNgW6byn
/NESkbF2dKMm+KbPzAcb/467GHl6VjeflXTjM57A+aXD70P0Mc6fdDEBDR92oMUY1C8WIXAv7QqI
OrYh/ENlhpEoXCxF7mIuyhebkVwMR36jKs+9gQaFPDQw8274o674b5H/d0W+jYriu6rol+yBCwib
6seE9j/+yp8KaGTONhMTA5+tR4zS4o/7c9Rn2r85iPcE9RPJgfypf1f47m+mu+SzM5FjJkdN92/L
rvGbT4AdLtuPeCFX9/9JhW+ZP1WMeH7RmHisx9FpO0L/2UmZdQPh14Of3KWZb6X+2sLw2QDJytyL
H9a2fW+T6tbteEOzDwxDzMTOapSJu85CtMLq3FiuQSeNSnLVwX7orWvMnjxXL46QWqavXQq9VS3L
bB/NEETv+rzR3wu9HvVx5eGSFevWiAUH02BU7OArDDxC7irfjjZF3KTHIi2Nb1ZUktfBUk580bDF
rRXt8tHL7AbbYMSArqfoQoMX7qIZUo2FmwSnSFJB47Fc1q+N2RYs7fK6JZnDsrUnT9e+COXGMOMp
8cDMeihBZcLiYU5PKrOTgyed4fOI3nljM59xV23pxtcWXAbitkpNdxR+oY/qdyzajVXzG6/EMPdi
0zFkIX4mhgsTkp8uE/wc0eh+SUbZP3U89enZMZUWdEntXZJWpyScECGzNAU1u+69eOFr+9hoV53e
J9B/nb5HcsG74FM4VTCWqeEG6D9h9EAQXIjRuCK9ZD3x4x8SN4xv5lGpT1CKDGfngkM+RKUlNz7M
+5IpYors1cN5Q74pYvYX0n/adYRqr1sLTxZHrSv1CukYekJUGLO4CNBUA/jkheKSzgncDw/Q6Byk
TtcR5wyd7rVHLUoNg0kEGnEmC4U+BPUNIAQQinrrMoxJ429em9ubOEqyfZfYw3aMLJK5mwQ/WRV7
981sKxwcZEAGJlHq90h+2iOSTV4jRWPca44/bkpZuMfQ9sBAtq3jvo/o9QNFW3z2SKWHfzRVRYzi
bfKFsW1KrT4hVU2nW70cdK8+cqSPol77TolrecOFsGEpy5iplM1CqTrMrLTtRQEzReUKDi/rk4G4
ghOYi9JIVnGJExkxKUN0OyhgeVj3QwdzfzUb0nsoWLSOgYeNsH7OW+nRHFSIgydSEQHr6jFdAKR1
rwtcE97PMa3C1j9RDsbvRQPTBuO3l3mrXEzwGySTuY4CSlXnToOmL8s+vnHDcsQ+FyMYZi05bCbC
66aDiqbYAQiK04+pnqvHOKhys9qTSwi+uTemHqE7pWm/14nQ2GIKTQjymQxAw41kWVYxmePJDgWY
V6uegEC26VKp1WEt5WlmUN8EJpzedRXzbQa1XJTzeqm18yrFMcrsvNQTFljFUHi3pEeN57xz9F2b
EV0QR1bE/BvECeYdj/jQXPOSs1ZVudzKMMxZXhm62wZFLsZPJiP0XQ/Mi2JX767gXtL53h+036FG
lzxTmCLUWiCedM59ZXXztm+wIG6jYao+4fyn7hPTED/OM0v2HfbKttzxL7EmLhkN/Z6TaOL966vq
YDouSVlJnsMMy/XYxKbLbPBgVXX7DYXHkzO44sQ+rZsfZGbKej9msVGx555UIGrNuLG6Tr+dEZjf
2+XI8wiVPy02acRp5gzQTLKpSXezssQRMDkWODFqSp3UEgbrWV1JJhjc7Z0QYbfJjSjUABvnRrWN
6jkNTOye9xrzSjrJIc4D10/Nm8oF4muJlFR3LanJHrKX7CfmyEmgW+Rgr0gdi9IvbeOlbymrzicc
1fK107HDb9rKtnnWbCUDLZ2tTWG4Wn9oo8hes/MhtgD5e9Te8AdswLtajYbEMd16ilauQEKAwArB
EzmitufU+ioFuy4DhfqGfY5L9e64LcbEUtZyj8/ZqjYhGwIqrMopBhvvUD0g1Gaw/0h6mfUsx/nF
5hZm8NIpwqP8Ujf3rhi9+0UaEER9OAH2jul9sU3oGyyb5obeA2YdZaW6lmFnn/PCHOSqaL3CuB3b
qrpFUURGgGgq61PTq08RHBZ/1SOLABeakEi/llLvO8bYqRpuCyCU53kyumsB2rJdo3hW0b2hSC9k
DW6T2DGhzvB6jy2ITWsUHhtAdeJsi8zYfhQJ/62n/q6eInzpL+upZWj6WrXZj/PSj7/057zU+I3p
golKzTa8f/Ei/5yZ+r95rm7arun94Rz7rqL6gKAsgbEkKC87VGZ/f85M9f+fKCcqsx9njJR0PA8Y
ynRoEWh6fxyJGRL0s65H1UGSQobcqYyci4VU5Dzn4z8MUcblSfnoGzrXgrkmb6AfP0t2OihEYZQH
jziyM/5cMlWBPD1PXIFT08x/l2q5/Pe+1wLzeQAcTLx8Cz7kDwrCd+O+dskjqonfBXls8ASPek2n
RyYUec2K1N+yD4nns9DFPYJcNx+/q6v/w7Txl1njIoWGuAKCAzsrJJsff9lG07Gvd/TRc0tkQJEX
5ODlhhQnXmhkdoSz/xya+t/9yj+Vx8sldrhalu2C3WF+/NPIuO8wNY3CKw5tgVw5o0F9l4DsSNZJ
yPGL/nFy6ML/4Cbl4+gHmIX9PCROdU2x5ml92syQd4bg1TnFPWZCYWmfrVC6r399WY1frqvnfMyK
WScsxJGfLZBTZ+hzFCq5HypFET+4IZmJ84y5Y8kjISR3An52FnlpHzwAitdGOuVzWdfeiMgkm0uM
EJ13JcvKHFYtVTOZM3XcnZhXqE8E0fzNXeB4/+HnZQfOs8/k2edht3+8D8rCF1EKgGDveFgYH7WC
6KKbLspRB0QVCdcww43xaFTxlAPJ6h3jkWdwumowsfeooV33mHRouIupdt4iq6NCherDvQT1jjzY
mVxi9NS8/KRu5sUGarBxLkiaKEgGWcKSB2SlKA/bBPTxZM5iy47VOGutR97y4OnVTa1N6gqVHGF2
wqhhNbeycr4ISYUF1nJWcoOEyUxvWmvRenNKuEEiwIHvU11qLwQa+eG1aelYqDrSxirpkiYNoZFJ
+IrxlbtUwUk3cEap2972pX2vymk8lXpMxDA80JEBh23zPlsOgha7CetSSfipNvbqzs+aVqzB3tWv
Q2qSw9vq1mGJPGTcLmX9KgpL3ukwftFjN1jaF3rBsu9snTfR6ur6R9hlIcP61WITfNUazXh0euBA
yZwQ6uk7JnOuyVevCL9gTOPfxeHYoWq/DnbLb8pShzl+3vGBbFzDZ2IAIDUNOIve8oHr+JF0Gba2
8Tj4fGmzaPznsZmdN5dd1JXK2N801khE6ASzXBCOqhFw3QG3uP5xr8asd9i6MwFi/Z2p7j1PK5YD
tsMva06y7nbdKIkJ1VAhx0ffC5PikIFhgotAPy6GTW+b8UssR/9ZYEU3AlxyZNIXk819AtDNfqs6
Ub/GUc3Dj13z5E+t/1wzwmKYWSbcGcjGyPZiBAzueuLrt+pK3Q2YcwFFuUvvytNdvyqVooOPKjLZ
2SG0SzlEZNEBTR12hZGgk2sy2j6L9Iik3I/rb6seqN4gaKMyzwuY/6GOaUpfP3/8mT6EaloQScu5
Mcd7jd/1PvZ6GYyR72+HpuMGxuoqArfPcFx0XRqGNwbj2Hot6SjAvyvhk+ODwczCz2npA5EWyKTP
PTN0eOwCK796qKn4F0AA1iq5zbFULok9i+mTYBX9MBq9JxUrEo0o045pgLab9CEdgyYiYvNa16WD
/q1iJEqvN/ThyZz96ZWN4PguJw2X/4jDMrkbJ80cXzouP/Niwld3nRmX42rWSWLQGCqsgW0kdKlo
EO2oe6wXsoBaSLtgBKatbzEajHFjs5GCQiBS6+wAD6EQHPdM/BWj7Uo9ugU6viUNna9dm862k7kk
+YI46FBpBgyz3RVhNQYxIKAQxrhh6N6H0vnc2xmm69jqRosAp0TdSE+Te1tUoDgGHTfzSq/ms2iH
6L3pODbdIvGOZRK751ovEetDdJlOKB4KvnCldRW+1AgbZT337z7LizHotCFKAm5u/2ijQqL1t2WH
U9zzwmer7JgFGLQpkO3pHNrmrTQ84r3Yntj7BrKj5A9a3HStLrmlpgynQ2zwDyvOZXXlNce9bIYl
IbCuFvKWnhecRQcmzTF6/3mJPaLDj5YAU0dKRSMWh8+kbxjn2jbq1wlceo5KenxTFRqKFHXnTQEP
5DHV9PQlBXs7Y+PA5xLqyKsTD8SFqJmFrHw/LANeoxW7tmKDyLoMOn4N+EQW2s+jk8/42uauNj4X
rabNhzm2B3GwClwOQF9qZukWElhc0dihvsDedwDflNkx9+vwNGp1dAdTJj5Ewn9kftI85337NhVM
FLgFjWdm10OQDlwnxtuc8w4AqSNcUPMz3B26XXCw+m3tj94DG5HMCxI5HhwUcXJR4ZIpFxvejY1P
Qmz90iwvajDVsJ1t87mIRR1UqkPpIgsclHBDG5iumJJoUaywPLMIs7/khsWfr3ljtU9O7JvhF1+M
CenoTR1W25mswBxFMR4W7CSZdkIENnDpCiwBM97YT5MnoA/bpbgQaaKTE4ne1zPoIQFRht0rMRrU
InUPNssayQXLDMnX2qCB3yRASTks7Dxqkdp1E47XVJw1NfFaKFjEfsA/3sk49E/YjjjeMnfmpmkG
7pQu0sWSwLHcSgOztyCKK1Sxps9Z2rgmZ3oKgvRZmvw0bh/7p27kqyEEw+ccLADcESjAJnGV1EsX
HmdYyVfKgmLm5nVSBJGZcd63Er/Khx9IOhEJkmglxYmtGSA8UfHJKS8TBieewCZm8fGugwVi5028
x3EdJDsrnO23eUo58D+OQI8NSrvxSATn1h/1PEYjWArStuuROc4w6OwXHBxqba9176WFKBpmSssd
YeILeiOZQ911icM5XXwkJk8Nztwl5MKjYpjoa3Z//FhG6RDpjNiYSiLUlsxwD9jrTZMTac+mUt31
ktq3wBGMhws22REgEBZSrNiFjQCIuDtrrbd+9TqaDUQb06H93CSMkFgVy5mPLFuW0Ve7qfOOt4XL
JgtxQhw1GQ4PoUvPW0fKdgEHdljBk8aZHkKtcl5d4Fz4yVvY3GPdqmRFxgKDPex30ePozSxTCSxx
T/ZsiY5z0TMe8koD4TTE2re+bfDzDaOvVvzMVDmJ5vnPpgJYi+up5U3e+L3xaLUYLGBeKZaBrWeT
8hypZLmiqJSJ3XLQBpJgLog9Zb/alw/h8o0C4uFr+sh2zzu+Rs3ALbeCZ6PDcYEYQeZRLlDHP6PY
RjHLdaK0fHCtRBsepKtyl/CnMY5icWUB5bu8qtBkWjhmIuxK2ykj9sZ4SgXVcrRTY++sEMaoa65X
KMx0m9lomBdJ0I/EiIzuZO4KzacG8cxYP2Z2G59BISJc1+Jpw/9ZtEIfOebpXLOUjptrJThZMhlr
n5TmJ0etZ3kuO8Zu9iSKPUtU3D+KwKR8AGbDDsoNSh1ltu75N/bUheumsO4jwZFO2v2wNfSI+PTZ
QAqPWuxQSQSfUZ8b19LmiGHv3ZNYKduERHsqkt4tsm/Ek4MTkFUIMr4q4MNh7gp4AkcmR+W3EuI+
UaMXX9njgfuawmBo9IuPuePigG8MJEpEt5uKPTusZkNtHD4od4ByzEs0SJuYGFbbvth6b98qXBD3
fNu8l+FbHXnzFSyZM7TuxI+tReFuIj+/xVKDCpVLddGnOnoiXHtgJWla50oyVVlbkU4BqZpd7ufs
beWdVRhXKr9yA0Vb/4ZIzzlalmRAvSpAUzMxKz1yhMWeAdVXmCt8IfbAI7xFLTQynx/0vKLQ1iS6
Dt7AHfhMuZwg8ULk4n3FadinHxYB7eBaU1PfdlnOTVrEnDZMcbkjZ7lEyIQIOru7KRvTBC0vGoa/
bqOWruOH1ligKiI4gsGCwQji57Z/lmbq88ar9zXaQIp+qbBWgNBT17/+nF+6H9ZFgAZxwdL22zRu
P3Y/fhj3Q1r19T6HLgyG3gOP1XQtkztbGUvuydK6fByHf/25v7T+fC6q9P9h7zy27LbOrfsqd/x9
aCADu3E7AE6sHBk6GEUWhZzDBvD0/9yHkq9I25LdV8OSbKtYp1DAxhfWmgvkDp2pTaf44/elJS9B
GSztcclL923UiBSuhqVc9tJLOb+aql4fXfw/nBToErPvJvN/m8/xT8Itvrsw6Yp5wPkQSvr+R50R
MHOmJ4bbHMlWRM+8+b35jPKY3DkPGCERxUBPoIn1tCWq8jZtsNHB5QL8PbH7y4mda/z5xI6X7b/2
uZus/vjS3+d2zi+0WS5GclfpGjG0/2MT6kN14rEBlmCgJANRzN33u9Pd/QVJLBMYdpOWyZfxVb/N
7SzrF/5VgxvDEizSBXCpnyJf/iwCBv3fT4+wQMtmserDae8buuXBqvrjTeYV4EpgfudHQIiqNhBF
6kUYOqnKzblHwT3OLesxX/dSchbJgbJPFISCNLKNlJDQlK6CnGxLVewaWLkd4vrGIHeU5WelBzpN
w3uVUajhtLBPLVCbW0QP9mnEsEyeh4lQiDxF6zRnBgeIzFmi8gpfaJcxHl6LNG4+sbvCXahvPHCE
DqtOkbXUtQGz8+37nELQeoVNnbhugO3Zbw9m6aX9jsJSfYkV03MWqN7vzY5yf0ITzRCj1TlHxsFf
HhNiI1+xbS6PPUldpxhYpVoMLV5/l5h10Zwbp2/8syu84X3wdYOMXzVeMFLYxUZNKFnY2rCPVhDJ
Uwjbjh+jFapxNs2kP+qGZTzryDPfPHOBHtxo09GaU+tlk1R4NZ7T42DplJZuNRi3idnx87dAVF+h
3vFHg0pvAcVQwsPGAUX0nvcZV6C2G/M5AwTyCRnTpcrs+dcuZ2FFp/m2JqpkmRI+AJJIPq0kwfNe
txLwIbFazE2Wi5LfFQs/tV3wPf3Caj/R2/Kzi0u9OEndunVtgiRrsI63VkGF5c+xEfQyI5A0zmb2
RwLeuirbeVmq60lmnKqEl4qZB/c1/8v3X2ipJxSM5ENQXU3qN3ypGPmVDsNHd23AZsk2ZuywFGgc
I30gQu6BCRc/QrPm/CktlQhpskNJq+WUE9eFWBQqsHTRVH2zwguCDuTRU3Zj5ZB2q0Q/H3oXYPK+
rDaN5ES5/ZrGEM0Cfa4ZFZfyEYelA6o5JUi4jBnKbOaQP3izTWIIZEUtbI3KfK4pUD5dekHWO9zo
BTujeE8JwJ+0xSZ/5UXAZ0vVTTTq1nIP9ZT/zgyCu8HsB36zwhrBSl9aRIb77IhKz+MFTQgKN59m
UvvGs8mj58l2fPdIaE52+tgat6nseAhJJuAX3DCABnAvEgr3Im+pr+tcqEG7IIJvx6iN+83gsbxu
WNvbx8t6TznTLag4Fp8bbyG1akWWEdMO0oeJTK64Y2BzDu8LVVTC5knjdzer+4RJFpMyVdT71sjM
0JmYkRkDfxg4GJx+DpQ3kAg00fMsdpcmuW8Jzrjcwpcaei0GBETqYVe0mk+xS1stYaRNoTST9X5h
Y3UPcL+5slO8OXsFhX793meNTUtL1Za+GpCpweL3N/7lkZhoow6kC3HxLjVQp3NwZEbWfdo82pDO
UYtCd3KNZ5vgm1dNjRaDlia5CfIOxELZezycbrPCAULGSfimAx9AZhU/jg5u4fuGThmKeB50nRtM
s3jIh4JYZhz8jOcurd+qE5UQMKe1Tl7aiGvZlALeLrGuAdoFbommxfoalJrP1HHyhtS6zzsozZHW
45bfjckmIr1svaPr9Pr+eyvaIY6g8tN68i4L7h9rwSC13wYWvDvBQ4EEvYfNhY6DE6sygV49rsMC
mC+fxC5bO/pCwFePheB49uuCtWlllPw5BMXZJ3I2iJ0cOTJ0VNLPo9NOXEH6sseWG50wqLToPhV6
3B0FOssDUT/m82W34hYlCSp+ypDjaYD/bFNPc0RaGz/wgtRkCzRBMkdUmgxEY33b2nPSeDRCVl2V
6RmbDlGQOtjryTZpm2bJb6nMYvttyEyOZiNeuadiCr45WN2NX2s/KDYx2RjMYGuDGm9awag4q4Ri
1hOurVxI3C8GpnOwmhdEO1SVoHI74zZrBPx1VjQ9us1WxWgIVSuSJdusQPVUTWyiH3tPCjzyWepw
dwu+BaQZRgOZY+RXdjv1R5hnzNQv97xtwj8K9ZGfOTQ7df9PnmvcTtksXgkFYKoEOIZvMUujG0EF
OsWyRxrA+UYfyO4fXzj3o1gHP2w7X7xq1sYv8vuRlg8GBT09H7cSROB+OuX+APu3Qy7d71pDM+5t
l6erLAvkiZPk8lrUnZcnrpp9+1XW42KES+f06f5ysjZNSrcuU797NTICRV9lkqzFBwcbHzobW51S
xgy81k5H503A89vlU1c9GOlkMkmo3yFJi1PfqnW43+nq5RwnnMCCxvgWUg0HGR4hnmC/8VvACini
EPr4NV2PHD8WCFgjmSghAoRjDaDYZhNXFaO7lND4mKkUiSWifNhy7F96Vno+1l4teeVV2h/rkabt
bNc6T02h5uENzyQhihwxzD6lyWIaTJb73tTVa5MY/VnEy4T0YAXxRB1i9c+UvqdGqBfR4NblM3KW
llT3yb/HwqXHPLuzte87izGOYYy3bIaaKzIFk3AGAvaSeR0T2rWOP3cs3zWz6a4H0vzCfvRC3ct5
BhDFGJUmj+O4noZ0aq+8XCD3vCcDqwmJXvtQ4w5sURzvNdcDZmLPQV55j7GJA/XDyvRH4z1B1Fl8
AmNYcaoCfGQT5kYbE2czatkoRijjtjr0WN2gQ+jsPCTzrTqCi0EeltmtH2p2Ye2L2mTV72XbXp/I
83TytCCE3JMAJ8yaAe5+dSFboIXRMjROw4QTjrB0cYVjfbvzUYydh1zwmssWHJyL1hJYIY0X25ib
G01367sMwsvZM2PuXoOO1019YIp+3ipq8cJ6BZHLFRHQONhoea0ApcTyVtpN/rJ61Yudk2N9XSIf
eOiKtN5p4yD90N56QStvzb8ObA2+pP6IslUK+hlusl3neFnk92u/J6gZB+bczdG6jHCe/RYIn23j
9pysIb/xe7AYN1wv9z0f/Xq/TThd1zLTd0kmX4TI232RkTnoxfIzm5HQyXLvS9It62PqwN4wiN/e
W4WXB+bo9A+DzmV1MdLunKVavqJ4e9YIKIOHNww3fpZuD9WGMq3xpmrfkGp9iMXsXbcis3dJNzx3
yHQIBHOpjICJdw24BnQcBZ7z0JFpu0uoG87AIYwzS00NLHsznAox2dcN1CMceUu9m/E/MJRATw7G
2d9pxMIzXnQ1bDlVcY8FGcuCf9a2wrjjJUDEkU3Aa8Le7FQSRPaQkDpt1VZ9NLWhP/jqDWGtLUIV
EM9Hp+AXNsAR+jTg/YmQ2ApQjQ6I7wqST13rj0Wf+9fNWo4v5mJq12vVQq7TfI+vk9SuX8a5RAUf
myaa8qXuiFkem4855bsadBLmyP3NBBwihg/GytJudbfTQ968HoQVez95pIfnTVFBRPS8N7z4zJHU
JM8AHhLOfT/sNY/bhvg2CaBwG6eDHhdp6LAjDDn8k2jDnXKISQw9zbXz3qaJvTNHQ43F9VKdVsZp
BWn5FvdkrkZxMyD+a8wd1XVPJZjpdbQWerEbO9t9jjtOFE7+vtphkWCFkpnekWGNdahSvAuDiWLb
IVdAsZqATQUtGiExcZDQanfR6OiPsyxKY5c4ZQ+23+u2JX/MQJUgHkJQB+hiG2aYOwq/kyoQD8vU
FtDoTH57ksa4fhoF7UF/qHEw9Zl79ItJvmqomn1ee7HpBpnC/vQtkXAKBOS5fXMDjD2LMoCir61L
gvWm0EFCQYQIANx2U6r2C7kHAQ/T5YtMACxFrBUUhCj7jiQqLnwiIUAVsbK7TRW8SEvFdAUG8sYt
YO7w8oqfKgU7EhL0RzDRu+D9vvCQhgsbqSpcwB1ad4EmcWoJjOIXmFJ+ISslNG7xXXwhLrUKvoTN
Aw5TfGEyxb8BmuSqcE3Ohd3kfQc5mReqU/Id8YStebI++WnFW9ec8tUN/cy3kj1eVqe66hiXdntM
Dkxndadi+QnlmzG/M1GDpj3aSSrZgULEnW3eTRnj4/WsK2nEagLQYZ4LaKOTlOX4MH4bjvzb+czP
0yFaZ4fG3qSBNj3a6J+0GViHmLmNWQ5PSpSI+prGWj5sNhiPj/aKlmBvV4JqpGEBWLiBLHj5/vl4
SiXB/jB/4xP4mCH5m4qKtcyf5lMydY1mM8fk6CzoA1gFDsxcJ2HE5q2hDWlCsRm3h8zK0uRqbOOt
3rXuEN8m9Wg8+/pk3GItoqr880/1Ly4LKhmUQJTtOOR+Fo/U1hQ3YG+TY61R+nULb382lQ01qTIh
hCOU4yqaKqR2kUYIwF8pO9RU7I8zSS4G395V/6EEJ932x4FGvXrFVM8b12QtaYVyo1txIyCirnJ+
IenqEJlmSZ80CS/WTobaBNV2aedXM8sH8w6AD0SkQC/GJD2OqoNuu6TOf72s82WN9/wvLte/+CUi
9zAYozLrY9P88/WaRZJpFmaeYx3P8I3Z1k6DEplgnOrRFnRh3Vbgdpehe6vsYn3sRmYVXUovnzVL
/1jV3V/MHQ018/nxEiI6smyE+zZeW17DP15CzSEWcKJuIEZeo2y8qBBGRlKvAyMeiHCXZZM0zeEd
wYp1QjfrR+hCWRAZPa/kcBha1YNxZf/8zrL+1QdTIHTX9Zk3/9NE1GNx31d9lx7hhlGh4gRpyikQ
UvbeosTdQ/0EA9u3T2uj9jkLwXHFebbNGSHGLMAPKYkD8FK6Zbyb1MXGSBurZTRRib1RvmdKa1HG
iivWq1kPSgOebI0cckpTNl6kzDMYfP/elOJlQuGxqSlAvbbLYxorKcScb8u9quPesrrg3tqA9xQB
vB06oD+/HObPY3FhMHj3bNdgbmC74mdxWGpoXbayiz9YqcMZaDYbEgQfohj3zMKnv2g1UCPBD6xN
tadeqpSPtWbT9rQIl6uVWGSkhs4GLCwvbf6Ri8VfF8Dhye4yHrJMNWWWfc6UZpKs6Y8NAZzQDL12
TnbJ3PXHbVXSMMcEwgGzYmVd4dMQvF9+2L8n0X89iVbH+j8cyv/kxbm9TKKjt6IZ337Uj7rqC3+b
Qwsmygyf1TNDXpNtGiwbfnfk6DbwVJYMuolJ/EfPvYC+oyPJs9nu6AgROet/1486vwjOBgvPNbQw
ddL+N3No2/tx2aH84cTn4RRik+RwO//sUkcA2UKG88zrDVlHsh2yQQHGosbUg2odbjRUX9DG2FcH
M5p4iGC2tX1ieuZiyc2M4zC32nXMZ9+tnVbtE/bYGDC34aZJ6iP5sNPZ74jEsUvhXjVTrT11Ndh+
hsa4PjNfMfQr92mm52CpSrgyg2TMpkbbNUGlFs4ufHtauM3Ym4xk60DMsXXIO4AYfG4wyk5yJArl
xkW9cTYFAdBpFz/IrbvDqxGpMzYgEME4dkMLHxXBReiV7tmwsSFOhYhYc79PDGqjKW8HDBp9HvZW
vd7EiNZ3ctQjOq6vqebSv5aDtqO0MvZMobaD00BSrBPzoNVO/UGscw5GssiiDd9JufR3fQHcjdN6
fOvNkVmoVzGKcIgTtir2+EYFhJwrZdMTEO5HalL2SNhUE1WGsTFENUUo8dkwLEfrDuf+rl+Fjum6
2FipZkZADcY5qrdw3MAOMN8F2y4hfMCQLYcz3dhNalD7UZc+qoyY3UiSu6imY2srE3BpEqCAzzuE
mK9HZqxzDueYB9P11RnnFaCe+iHaYoxG+OSQ1eB/9Y7msm+evlQDDvdlwWKOT+WqRTsQWmQXNJu3
1+Bn7p2tqyOS4rUg4+UbdI57FLE4jziCQ78wcY1vsfa6WgwYaCkdUIfg1a1pWfamnQisxhhNTKqY
Z/Kl4SYZ/gxUTxL2uxgO+eUafcOi21GNeiNwfFbwk0uQAbOknTDyzy3ha1edBm69jqvQdKwumoZe
YilKDiwLPZyLtC0lDJci756bwX31l+06N6UXJADo91pNW4tANT14bfW2OfnnvBvtg3LQMPmW9Q6f
qXbuTPHNZmobjbNwIu4J5eoMXMkt4ffJA/Hg+HMTsk5pfsqwSEbGHbhg7KHUA2N0Tsgxjc+rvYEO
7oerRSu+gAJcdgsCn12e5evRqRmabluNY7rkXoC81EVe0trHdAOqb6frEjK97KLC6D9qwwh9wFvi
CNXHjD1n7Q64eO1dYwl77+YVNjorf+khadyg2qz2lv8lEYN+XhKvC53W1Z5L2yA/GaOFHXlllj1W
M7TZGs8FYwcQny2xDc+go/wIgXzxuKGUj4ZhuxmIrN2T+iDReKXunjCqKnJM3dvViwoXMjWdTPd+
2+kwfXa87dJwcgozSkcLL5CXuyeDNjbEDj2D4ktOozObV7QmU6QxlH+BsspV9GMrMhlvhEQvERok
IRLqjmLUObn+ssZQ9kfNICNu7nDppK0XiolkD6D19VOhWet9DGn2bDAOcQJqG3xvUivSndv6MmLW
4YZTWRc7C6XZno86XXtQHPgXtesandShKdxbhj9fMnx0oKzoBucOHNDEaz3yNq5nyybj6KVlTlaL
/iukUB9Kf+OcFU8M0OH4pPvZiZrYPft4uAK7dxTystux4Wl2KQakYJOlG9mILaETiK8kIzxmrLTY
DtyXUz2SwpUZMF+1b5W9rfuyJ89h9K4zyb8/kAKHwETNJ+p67yVaH6KCaaNVqRZS7JzEw2dvXUN8
QOIzRcY3f/SUTK8sPOXlnsaQlf+6M7MGCmHdcUslbn+zmt5+qsw30SnNS5Zb4QwI6yk20ySsPLGb
MMTpPGpECHTf5oERnbcRfO30Oe7ykhgQojmKPb6weVesLDoIYmsjrMr+ET3ZXVOan113uM4TOz8N
zvLqS3CEHvkmYbla7mnSs/pZiPkD0FsZIfr+RiQ6PP1YETATwgeN6cqzR8ILffOcNVg9HSxe7HVc
aHD9fZki/Iut1A/jrvu17ycdoAW2PmebMGrZkL1igFG7To7lNZuo/mAvvR84+BqPJdiPwUo/w4UW
z6u9Hsl5NK5w+xCZaK7dfvRLZjw+37HetmeGxdn9AAI/N3gJLRoc60JiLi+MpNz3k+PgJHSe1DYM
AWyXQWIdTkkPAmqeLcIiGWwjseL1klad+6kslo8ynqajt3rvzWSyXkvKdD+Zozws9aLtWRsxXKlm
cTeW6KUTD/iabasPLm/aDtXPiN4YB+Vjk2/NDi/EfukyhNlwOE5Gqn2YRJsHHQExVtaanIXTdPLn
reesyXoYYzGI42XJzikT8EOiccpJn73e1EMEI2aDlKDNcvYJ46Y90RIEq9utcUi8/AO+XAfShf+8
jgNBXR27Zy351dJa71zWZaxGTUCDWwifTuPhgrQr/ey3rNMamzf5xqm67xm5RNJfYaB9IRysHl9s
8lSgaDBw60QNhhhBUovjFqiefEWRU3kqscAd8jLouPsq/w4xoZAs8XDyqocMqaEzWMAvm2w2Qq91
zfjFmugfIVesaz8AvnKGhtO7gLnRygymnRk7j5ZdMf751MxLvdXn3poHT4R5o2Q4AcGNCLbIkWzB
P/c3f5fX/xHXkuENE4J/X17fpVnzQ1n9/Qt+K6t9/ReHeYNOdew5SoyB8uO3shp5h294MI8YzRDZ
a/8RZYWbHfM5MwrDc/mbCgj7Xd7h/6KAlHR0mNb5ctxN/4W8w/hZ3eHhwfdhIyn3F/aRn20usdQS
7L6OA9tfb+PIzLfiMVX5sfAwoQavzvAB//u2p4La9oZc4rNfIozmxby8ODW6C9vNhw/E/ZDgh7Zr
94cref99ovA/9VTdN1k9Dv/7/36eFPHpTLoLbPhENrjuz3MG4pX72JDChkFuN29OasOS1FMVf7gw
duiycj2IlgzGoYWL/xdjF8ZjP005fBV/Rt9MVwSB6yK/+aPyJU45Rtwp6054Hj9WXcx6T06ZuClE
37iR2zreNRSo2uUyud7VYovshdTG7POy1du7Nw1sKtpttc5JmQy7AmL0YSz7CdZy17gPHlXUGgLw
d06xrMZro7XaPbWyjTOGiMp8qTinEblXd6m5YkfwkDADc2f4Gkhk79E0bUD4fGSqXWCN4KHn3DU/
QTuBtMJGG2Suj08KFTZ213J6TCFas6iwa0XAt3w8+Kih0xDhHLuzzNY/aDBSsOB4zxOhBiVLmY53
sOe29W2PCx0RqELl9401H1emHWEBDhLvOzb3YPPk3JGpQvHRpnUaVuayfgS5i1wemrtx7cicoq9f
xw+gCBQnVC8Z6oN4WWaCbnzG3Vax7mVauodFmBl7LBOUC1S47lFtUR5QzWOEJTJd/1Q2usu41NP7
yGcbuZMTfMv9jLcOHiGPEn43P1lggXQuYkMWmc8GTvpdPXpyOglflEmENml8XLKJMs+wJNlSkJ31
PVvhmGzTeETlgoGX9eqOHtO6gt2kU5gkmSnBRTP1Z9ON27fNNftIHWhqQWkzGZeO89HLV3+XOm59
TzLIskcgZSoGP3MhGxg8fjB9MfZgofp9P0oHOZCpHTbTxxGRmvO+IA1AjDPYYkIPTjg5q8cNZw6m
k2bKz1vu55HvjN4b5pX2uJGPuxNlOx7XrCemfGTCi7Q8NxmO88pfKOTpXhVt3yAfyV/OmP/xSeQk
G/gy5SVUek76zZb6fGc0sJeCrPaqbwySsJKg+rZohzKiP0AudVmwzptjBa7Xu3nEs/eExwLzyAT0
CV11HleufDL6KlvaoPNq2BIxiqMkzAn1MMD3j8V7nTP3ApPa5wdTb+Q7aoOKgHrSLeY0aOuWZSER
dn32BsuqbI+iZsR0Nww9MaPTRmq9buXzR2XvEterQ5L8hu52CmMxQWnwjE4bv9bxRN5pL/C/h6SI
2NlunPpa2+HhX2+wKxF/PejeaOymmYnz02o163qEl4WAW4trtXKv+yqJ+gkD02f0NSBEQT45dPGr
U7MmlYV+3Niz8iqAed6nMmujjtr4bWiYbqqRJrf6ojcnZC3FI5l86jBk/R1Azq/v8m3ybs2J2A/g
p4Lv1qufbU1j56mPN8JjOmeI1ejRHj6MmZsDHs1mPj2Nz3YkY2E7Zo1s2dQ5iONn+LSBcDCXR6nk
Qd4N7Hm1YNKX6YueU0ne5Fnv6LciRk6Dqapt3tBM0P6xtt9wAXGUMwXgOtkK4jHmihFXaOOMu8/c
XsvB0rImLKS1kbW2qPxuEO22baxvzjSxSzv7c6bztwL7FEMM0gOpkIPG2OT8sU6WMgOsDRjrbVrH
ilun34arpgfd3w0Gn5gVUKPtJalmeQC3lGBfGLh3SKywR5Fta+KJI4iGLWTCmL1peLAyyvS73ilJ
TEO+1ziRj8DhBNVnJIN4HtPqusJjSDYln4B7F3ruCVmIP9/aHdRX5vhOPEX10HufWbdJYieyvhBh
CXPFAFfnEmrL6tQnurnz5KeGyLPb1F1FFflu3gSxr9unhP3nrpBEPAzG+GIt0j3NLJOdA9Yg+TC5
pVVGWmHH88FHWQFqy88qdu0Nkx/byeO9MenFTWrNMetTCP7XsNeRI6BiIMEjnZyvDvY5ZsKWQRis
JK7RbGCZlmj1r21Melfgp9PrydtgHFNblqel81sHeFwPc4GgyZNgAwuEdoi154L3zMaPLNbIJo6i
CXAUeCbmxwGOF7pHMCXrSBT8oZbWyuk3u3kPD5BAM7Jf7P1Cqm0wVNbw4e/C8T8sHAUVxZ8UjkX5
hpTyx5msMpD/30zW/gUlL+eFaRkQRx3BuPYfM1nFPXdd1PWmbrLl4//6XRvsqf+HzQyFi0m993vh
aP2Ch9rhhco+Un3df1U4Ilf6sToydDDswqR85BOgUf3ZZd8zfKkX1+jONkECkWWXDDbmEdjj6D84
1AHNyRGJVgcjSGhnV/TupL2gLMrf6YKVVWrhAEDQUlUiiw8kb6DSgZlTXvkYCPP70a37z1g+vE/O
5tbnlIb1apS5GQllLUJlmFVnCHsgvwpB5h6hVtd522mIgdO24cyf2u1QrfR/kvCLZEvNdl8hLxOf
ZkxL/pFkWpZnY7e6H2e5oANaSRNDUKGSmsxmtHeWCzE5FEnr814atfTjhAa6wmHVFMm+JR3TvWbz
n44k6pQVuRY85Vm6IJZhNw3wJWWc7u1hr23tbYNxmON94RQKefxyOz7CJ7R67ECkFEIFrR2byIKg
M2NhOqRxIlO69c0NFx5DUK5nF2RrNZFaFDtCZwY8zx58uDQ29K9SloPcdkWaOdRULO0d5AQ1HWsR
VlO/aWvgTohAVAy0VtGeMmXAa+pvnQ1WM2/tjditOUGI0Cdk3ECvhmjZbPk7apV1cICZV8nqRDOp
MQRomPacHMxiiftbrxq1ky5BRuqEogab0CzwVzY2nSGtT6mmzYfEaU2GWxTQgTXomAHxdz4YpXT2
rmjXNyJggWmi1SWzZyXTqEEcBcW+uCamxjo0hKec0IdOh6KeuzHo6gaswVyqicASelMKErOqSQQB
2nSH3LQO57RcIhfic2SP1Cs5IRTHYRPxQ1/JikAXbQQSBPok2DDN3JW5+1I0VfJgoda5l+nsPTBJ
nj+llb9ECfvxc9+mywP3Q4Okrsl4My7xPRShlQDLVkV1TxOlDkKoSBqZdytEEb+m7WIdl9TV7jR2
2oy+yMnaz15vXcduXB40lMobs0lm7q/I/XBkxaX70rlG/YTskywilogJuqS8s5YQfZu3hA0qgVPN
TNQNxDhUu4lh20lSoB9kWSSvmKitK7ER/RkYrSOf0QGwhfBbHPLMtvvyV0PaFMLEpyPzQnZX7wpW
gMEKWO2efs479dJ5zqFXDvlkW4FtLd61gXY54T2JRy+I+2m+QyRuXhnL0hxtmwJ4zMllCaZy6B+o
2OvXfljqwxx77ReJRdzo+jnEIe2f+U1Xu7W17HAdWv9mQ/7+ELtDeq4ZZj0nhrV9nJA7VnshF/Nr
3vT6lbbVvMq7zvLOslzE3s7bbyBv4yNoiG5HSg0rVpJ1ngjKmT7qbl5+WCmwPlhyzFQwtV986OAv
EarMEwbRpz+wTDd3wpPjPmvdK9mQ4Vv5DExRBq13taids1wGIVnOIpmGxyi0OyNn0rI5Gx0UbWF2
X8f5AsGzpdZsoHtyF7PBTR0fx2+GsSyytW7dNXJqQxnLVF2XkWjUMg0TTWeTMshzo4s6opE2X20c
Y3ej1r9kW/+Ut5r3vjgEbTOnVCR9dJjETpkQj569PrevKmTG1xjQ2oAOO468LDkJe/BuyBzDItdM
w9NW+mWERLj56k6w2Vu5NffMCLcvHav2DnIReHxRkWGUMMd8SVKbiLSuNG12MN0K5FIkN+wBp0+j
Q9AAAa4h1gY9RFDGEiBf+jMZgckbw8bsWykplYe5uzanWBLwIpconSfro0llf7Q0D6HSIuV6bS5w
OezCpX8bGazzxNmpfmsgXt73VFdIknQfjlk+DMjbR4NNulJzzkOG4ByNPTLftJL5cjQVRaGRat9c
JNJ6IjvJ/1LIiq37lCm1ra/kqXBr10eIRAjVEIG9TdgwrkCLsbtfR2UWmZTcPjFqTMO0e9BBpY0u
UWl6V8Qvtx5KuDVIJgtlqoV2C0EcdNmKCjdoVwwkmmECG8uYuQvpNOGoL1873nmPBuPsU6LF0OHg
RIVJDnMSQZ04oCZbrrWRFpadH/T5pnd+bTT7PWs789rwgDKHa0fTjh1416Gc4CEnvVWyT7kRVkHQ
nd5QCubb1xS3PbkVlHD2srw0ev8EQ5+9lNGnhIrRQWQsQfYZo6WDnm3ioTP6Zqe5ZmqxvJHDMSEK
sizmZM8oOWZo3hsfMMSyH0JLted5/5qzs3nsTNySKYXic+LBKjTSvj3LnB1Ij0GvvHEaEMLOUM8g
q/TkqMllRelRueMB5k7zwJ1bYeoU8j5D8fDeLaxEArM1yruitP3XxI3tM58Q9i+xxmHjsFVkpO9U
91WsOfvSXJuTQSRFqDNJitZBz64J4vICt65hnk3LFNkEfX0ye3DUpQ9RbPaKz+NgfMm7tgghmm3X
M7gAchQGmd7bfsfAe2iKCAGDGa7WMvxqkAmym4x1esp119ldZNNNwuQDLIGP71SLn5i8DrcMf8aD
FKzg1iHr7+D8WsYu3wgqQ8LPOlTrU+0kUbVmNgLEWn7p4ch97hZJKpn0i/cKz/Bu3YA+cOx9hvL4
rS+y4QQAQqmDC/i6Dv8UO54IVrg2Rxjr+klHTBFhaTL3eMWN663V8q8i90EdlqlGBFtNRvEQlw/5
WFpIRPNs3455d4L+0e4mUOFHy26GvbdQeWlscg6FmZI/WDW4XcqF1eFoaFqkI5wMl7aZdxZIya+j
I7OQz/4MrtkIpzV1j3K28Eo7N5sN/KLG1YqKlzjKxnC+dnr7ME34xGvWenSL24EjWgtWS/tokHsT
pCnz+6zYqDBKkqQLvbn12v7B03GsD2RbsudluVBINTN49GG9wvfbkn3ds0ftkAwEblZjkiCyg3As
Mv7s8saqNO1RDIs8lO4kjvaao/O0qgetqO/RRab7sdKzYGswc5Ed+iDmyYhI3CkPoBqaaNwIObGT
hn1DOsGunS182Jpn3WkjwmTOdu8Zikl23HLwwMIxvnWxq+3Ys1RBhmQ1wE3k8CIrUt4H1vQgUUh8
zaoVuaXG7dcM2tFd5vrB1cjoFiPx7rMzMZET7XRaKsBEhJawMsk2/1yN60OZOZ/t2Hv5u5f6j3op
Opk/7aXuv9X1sJbzW5392E99/8LfvZb2L2BTGLpTfMPL4p/+0U9d5vQc/QIZvZq3q1Hzb/2UbUKd
hXLFDP+3Nuz/eirIaqQJw07zDRBDqgv7L4bx5sUO/Uddne/Ztoqo0E2bxYD78zS+pPveqlZns+7V
xRrBfmXy6ZTSuiVqtRHK6WNYtExZX+3l6HYiMIe+P3GiMcPcOrDqYVrqmkCDMZZOlKI+0AKswBPD
sa8tb9E76brrFY2RHtkZ714iEaHKASMdBnhGqx1tbon4QbMAkezYmKL/5x1PFYXweDuoNyIF3wqF
FI/8LTsKnadj215iU8M7YeOq3PVCb/MdfW/3hKdvqY96J+DrGIvuvW255UKsBkLFzOj/s3dm23Eb
WRb9lf4BeAWAwPSaczJJirNEvWDJGjDPY+Drewdkd0ksl4d+rhfbWhaJTCQyIu695+zj2u6kl5sM
NzuqgCEuT4m3JF8N04w+T4uR3Mz8zAdHVelA1RfI67jISbUzPVpepPkFBOoMToSom8jgO9St+WUk
pupdUsX9zTh1qHPCdNmGgqVlU/XjvKf9zMjXi9KRfS0jx501HGSVq0OACxgPcFMEBjfHfvZbbjMk
cxTpgyYilC7s8xIKGwqAJtpbAXdeJtIk9zgo7nrDdg+9uxT3Ysmru5SpxbsY1xKRpiIrr6ifYZn6
C03zKfYOFiOPfsvQ8qb0zEjsledycGyJPCAxFDsIzf3+eqjkh86J+kcTxrd/ZAwSALDGgIeFn8iC
Y9kO9sucZ9YBoJV/xM6UzttxCcMbBLuEHNiCArAqlxvHGbsHAn38dE9KLJABjRuAHFruJQQCb7wr
NJCgm2RzBAx7JwfQ3ogzABdwRBpedTXwjLFqfjeSwLoNoB0Ynd9vnRWAEINCsDUUAXVzCKMkLe8d
Tqw3cMLfA2pyd+iys53SYIVSIxbUAGzBNZziNMFfEJXZbzNSth5CDWcYNKYh1MAGGn3HLKW3WUiG
6vEgql24Qh4CzXtIg9A5kEOUfUPW+dkMA+MAzxNMRKyJETzkdLE0RaJb4ElgRLP3JvkiuwxxNNIT
577iaduiELnA/o83hWZTwIz6sGBC3iyaWREzd9s4mmMxdRAtogG2hTlAx8lxmX5Azxyda83AcPK6
voHNEVx5OLN2KfCHfQs2Ey+V5meMDc/NCtWYNV+jpuG7GWAM7dIVv8FkiT4efb4HpekcY5RISB0u
Kc5wO/wwn5MDw5NJjyPMRcL3SKeV9jF9Z38oAyzXowUxZnp0kMBACHHw1JgvpuRZ2AsnTS5uK7x7
HFdh/H6WC+SMwUxz+1AGmv1FArXi+mNyS6SLxZCvJgA7h6k1blukCaRrkCXufCB2oEzPU6X9pzmd
gWkzY9iT5bHFSjE+jkkip8f++zAgWicDmS3G9DXL+nYpSRvPSo94LKfjVFa7wbIbO8ZDOx6zKHot
zCRCVxqbYIIzoyp4PNGTif2sFhP7jZnMWtwxKY+YNnQt/h5sSJ9FJ9X78nWoyqn/7GWBmbmAmpYA
xF4+9NUVPXoYcgxzoG7zLzfMzinYE1pR8Hr78KnMBhcGb8N8dWv1hMryxSLE7r879d/ZqdHTm0xx
/3PX87Ea4CL8uxr1tx/8lxoVZYjpOkQ2OeTo6O7i/3U+UaOy1dp8s6T3HZjw+06N5JSxeMDgNmA+
7v2r+ckeDrOSjdq10UQLE8rCP9motQLgRwE8hEW2fbgMpsuJAc2sFl7/gPwMBBKQMGyMC7OR8R6S
PfwuZFPnIl+yvVcP3Q53sPVg5y5zgYohrEn27tk3fZhRWTU9KVjeQJOhCOMM9ZGGitHZINsst3gj
SQYhYG+PweAhqm3CDvoRoLIeykpMm0N2N+E7RcgTUZxw8N+YEBa2cIADqn2dCiEzKMSNzK3HviS4
r64tb7sQrXYrp7F7AuuO98vr5U7R0/wiDLjpvv0M+vebXdNr9MLhXgWKrHGSVo7N5MhyY6dD8ZAw
yLpCBklsikenF1takR05ZbOi5QQ2qsn1zkU0g31mLnwl2bIOfTcQIptViwvcSojb1jWsGQOZCnfj
PJMu5c2NTcK8IB5xwcmzZ/5N2rbTONei9U/wqB9qQUiT3QfmTZGZlzKci10604eKfLyYWUw6Ce64
8NBjkdzywFR7vzTBiEUZmC1apvRs2i0fVnFZgNQdPMfwYOfTCAqrEDad9OrDbEUcU+aSaCrOBcy6
s3x5bBwCoCcVvwR0y56nwnHPs/TG19KsCI5kXkl1ZVfhbd0qYhXzingPTl1k5YjLWIb28li2lPTD
Ppkq3/gMsMJkGWQQbyzsXV3KZLisumWLSBAvqIGNGK4RJO8HyJb+bRDhz0TdRCNw0zKtm44F57yT
hXP66BUlUX4Jhp93c8Eo2/B6QZhwYhRxv/GXzh7hviTOtZe1gvxeErn3RrYY2QYRaAE9bJDZraES
uzZwLcwzQmrQ21ouVP2mHsq+i4n4RVpaVH8XGnlh2WvZkZYgtd/lSEFXJVqd1JJXnk73jM6LY9lU
vhe9o+EIV/CAuEAMy1EuddtT1ynG08/TGuZnjMpF4ET0Y07OnxVxArQOAuKJDgHMmPOJ+WZK8Ew0
B3RjxAWaOjkQX/F8P61xgmqNFkTXDVsp04mDCblw4dYYOuwZWB6Ml3iNJ2Q4RsMFYtR8k60BhmXQ
EFcfNRDH6bc/lJTbNTA1B81biinyJfwehpgqy9wWMMffLePkAnVcoxMHkPgl0tiy5ABMtmKlUxbp
oxK4iFBRMc7VMYxU/vP7LNHhjJCb7I9NTGJjHpHd2EDSeufqPEeYKfUWNBkhj7wA0Omi08kpZEDO
Og0y0bmQLlTfF8SX+Ai9RgdHUhBz5jUD8iQtnSwZ64xJv/aIm3Q6HT0Z9aRQ4gzvsSfpbMp+jalM
HR1Zaa5pOqLrHwadaMkYMTp6zCtjc3TeBekYPYVrAuYahtnoXMz/boh/a0MEu40D7T9viM/9p/hH
/Ri+bv0Dv22EjNl+EY4A9CSY3lm25vr+vhGaeiMUFr0KsSalsAn9vhFav7A3UZX+sAXaeiwohK13
K4Z/OjzlH2yBayn6Q6kKZYuJJB4wPWlExv+WuFXBtosrhb4iAAyyZFt/qpU6oAaBlVNI+0wuryY6
RBjtO0d2X0ylkuOcwP9VTdmeWnrUF9QJM+US5qoVrxMr5dzhgugwjlccgEOiJWwWjHE5FYVLZB6L
ncJsvB2CEfL3c0wyU1GfkAGnG9LrUDVsRB4a74JCktrBqkRe+9aiWemzs3mYmk4TtrZ5PEcex/nw
HNI/S6Hd+s34WI/c5EejrDwLYAnooH2UTuiYuZfSJvADw7jgstALauHCcrUiJE+InbHkFhJczpQn
t2FRxMfGsxZ7O3HsfCoLi/QFohlOvKlqly+D8esUF8mTn8qWBngRp/dzRXjDTEd/IeDiEFfh8Ckw
6XK1HXAMMlZb6MUCdXNQjfj2IfsunlVepSSoOCw1ZNSgTpgQ8jQXy1uK0tT67/k2jrLROKPx1lwM
1kf1aChzWMQOzk6qm221Y3lHi4SVgZaXqPrmBIMvNFl9i2xssvmBpl7S3tS4U0o+hcKxrGI8/3dF
+FsrgoPN489WhJekjZI3jSz7+w/93shyfrHQJdrM9+Xax6Jb9buqlDG/50kwQB6zfrLSOTn/tirY
AagxR7LPAchzLZaWfzWycH/ZLuh6z/X87zyxf7A4IB79+XxMIyzwbM/jV/IqSEnl/f54PvZHuAUV
lezJ94k3RuNdEWikmRlLqRqMATb7XPhRlT5gjUEzNsRQR1upuRtYkYdbu8LLFLRQORwvNMN96zn+
XaypHa3md1QlxpkNqohzE/ZPITgHHx5780nYNd+YXcsNfmb6Wr5YKCPv6mJiGjRaRvvFCUu4QzFS
Mqlm51MpmNBvZ6tzPtk1M9oNjuXgpXcr42s2e/MzcX7F/DVApuql8NHldBtX3r7FhYLMML0Ijgz+
0R3D8mmyJQaoTWQM8nboWXR2VlwZT4Z0aKEtcTnuYS4jqCSlDJFNgqXKs+z51mxnhGtZ7H/Ms9zH
V9KPPrcFsc7JnKcITYM5bBEb6KXN0lEi/sQA3WzIdkF9/qsslvISIUfDY7RIZoEy+9CmXbl3zFDu
DBQioKvs6QXtj3oA/GVGZ4mJiyNfUd8xKRQeIq9YnlkUjde+y/GG0zt5jkUX01lnRoH2HC/JS90l
Y09VAuxzv7QLvYA5DfHdh4HGmxFc11vvmsTG0W440JXaxicoj2UU232OdE1G0ieAm8HbPGkOs5WZ
mn+reTxBhk0czNuEGRWEBK242uHX93bOMLDVgKjOthk+en2HS8Mm17rY+86It9ePA1ymRtvA+5nK
obqYLSYAVl7+M6fRQeuvdpkFNkPJ31NxoUE6tsqgdGgwkBUwfN46fQFJjSSTZLtm3PSj1L2ROMIc
vHLf/CpDR0exF7yYA5hTXL+o2Hg0pYnLw9E0M8ibx4ksx+WIvgL4kcbn1DOUk6PsfaCl7dwtl6Ck
jtioAhglua7sjCnHYg1u46ZYTYu7vM+g3F6RjsMLmBiZRns6ldzdFSvPMJ2xXxSODN0c1dqoQbHg
yp3vVa51G44aw9T1ocCeVI94baMq7b8AU2DGyIico+Osfy2kcyzYeZr2zZYpytiNWLc1oEj6WgU5
u/rN+wsxQxtMy9zBdtI666VB5biCouY55mNZmLe80hEF6G4AtdmEgyXufNxHQG25ousNGKVHA/YW
1Ayeze/oy3QCWje1GYgGSntoV3KyxuXYtqb8JFCbAILRkEpXgKtsyK4aUaHO7SlKUkferxirzNaR
VMAK2m4fugMYsMbSsLvIznlbqvD9a4gL7nupNQov66v02XSjU64wchDh5vBicZLxlBm0+m+DFlcV
Q8kOgUznar1kpg1aj/2UVdmhyvVHStWq70mqRHfb40ZkwAy5TLUVfw6UtnN/Z64ZFSiDrNKItADv
49GbclYoL8X9jJ3EVIcE8sS3ZdEcttQ19DNlWgx4I8fwi2M1jDoJySxmKP11NuOvzvpp1wfWgojF
nR6EhgGOqYLnx5MGKbkaTJ/ntERJG8igvu79YVvVDjpox4IZv+ksCqGhKCMAb21HjpvwwstKp+bD
JOFNTyEe0lhRKuTYsV57OXThAQnxzLA9wLo6+cVhYUyyFWOkwTB99zk1bNNmygnJDozt/Oi7aIo8
q+XBtlpyhza0NoxrV0iDd1dklc2sjmCxbY+g1t45QcnUn1vGcW4OHO80mYH3ualT2HdmWfn2nhMe
A36ry1BdRqk822tygNK09dbzWEGGBn2xZxXTu8l05B45kkUR2dsTrrTQDEhAkvXZnrV+KPfjeNuy
Y9yXZl0+5COBUWiOkVQSyhdbz8HqBJ1a9VV6hX0VQs4+pdgfv+SOt7z40TB7ByRd6XXTuslXm3Hv
E3YpdYa0gKwlzcMt1e8zQ/z2hcNityOkt6+Y7EONQ1wARAjyIGEfAPrzYC4Pwi/UvozE8hX0FK5F
G93WhbY0epcx9ZSEZhnar8hQOlRuIYbHAKDIeVja7Iazl4OjcNIBA3NPzzIJF+/aiRq6KW3x1XGC
WO5Bv475ZlYN3L9+9m/zyXiASIXjlXKADgjhgZ15ncPyaO4XacfnUaBXGN35sABe2nVNVt9MtCTQ
Ag/hXTm2rCbKY/Zr1MODWZYf7GhCDtAH3RIdxyGxr2vo5dZzWNvVC9L99jGf5F3sjA1cFY0DiDrz
IaREeSw9CF/IPHr/XUOgOjOevN4DVxIfImuaLzCOn5bIct8P9AeOFYKY9uhMZaXTYWvU4GOLzD+z
p9NcE4E91NZd15H64RZ1DFhaxAK63oKGLCRJ+76Lq2o/k9Ozz9PW3HQpIjt01Rgu91gOSnxsYTx9
DOu5yLemHJz0IIphKE7IDglNNUyZQwPFF+7Pon8C7em/JhatPrZCPIFDShpYIYz6PLrYXbZgEz9C
xa4viNiG294SH6fWb27qjqIATNRcu6j9wv66I1p3NxIx86gCQ17UnJr3men23xDqtx9VQDrLp7kX
+XiPtTMEw4Ir9BzlWQkTrv1gqSW8j2Mz3GVuBuTPN+frsWc6ldMKGLGCXQ1ott+1be/uAdBFCmRS
8TXvp/m6IVFgj5HQugfONL4S3hfuIpLG7oI6cAD2T8gtshJrH1ZVr771jDC7gfFnlTtGLsY9ZgBn
58kBFHaRewR+u/NV3RXlx2To5dap6udwqIGFi/alZ0vcgzZyEJKJVxOTbEpmxbWhHPlhmiKbPl+m
2q0ZduY+NAiB7CJJl4j8iZvBa0/+MNHO9KyeBr2J98Wr6lleT3EveYc+9v1YIrJGoDj0bH4G0FEe
FYFUsyA74WTl5vswlTijcxeAuFXJLYOBbMecJN+Z1HWshTXE/9kN2CmCcNlFssGH6bKFH2gnCwho
Vm3f+5F0If61/WPVyoGNvoQojpOGGdUy4xHsEcK0mbOph+jZFQ29SJSKKIdmKE6lcnBvFMVjkiJF
2qQcPw4WxvPdbOXkydVCS/R712k2qovju2JuIbXZQj2Jth0vqrO1/4YfHFEt3rACjbDXUB7t+iK4
t3sxHutyiPmjJeuLXSzNQ+wU+bhVZTftmYMk8SaeKvNqQNR/nySu2LWhe8b+gTIqi9QzwNQQG3ox
vMRD/AHPRrhF74tuMyJI+3msA7q+3UyXuensK7cu5tMsIsQZQewf3MHlc8C8MYFRLESwkIk5uNDY
shjTmFv02baeiXxnnMzuSEwPrWevyI/1hAqoJs1jMyKeewzTysMc34Tpnu1wOvmAencIWVCchuRZ
omeHjqLzABg0M4VWEcYBqRAlilgNl7mV1WGyrNk+8DPzjVcgmtp6rDdf0mZwv/mkVeyTzHWWUxz0
+efa82BVtkG4z/XRqi464oJHhY8ZCznh0DptPjEabOzlmGz9wR9uptq0diHAsy0N1xGnumdd4JWM
twt0YfuZ/S276cvcjscts+LiLu0TG/KnUz0MZGq4DzkSWOBuRtBuxj7lWFBO8tfMtER0CBA18QUS
nAUz18ygBs+P0ZjP1wQXd3sF4GHepp0f3nccA24wndWsvMqOPuClReO62ARBE6j4GqEHeFjCCa1i
EcWHJhvUtdM5zm1Txphag6YxCA51hiu7yvvLDNfo6JfJfGc6ffcUT8VVMzWX2l/mXRNYDSnQVfcZ
p5E4jn3TXtEHDI9t5L9wUJsOHkGmSFflfUrfgfzDMcuYnc9FlF+h557MQxIsaH8mCdh1iwe5SgHX
u8vDYIv61zkrCJliyctJvYL0ubHLgRtCMsV1NrRG8VmNc3dnBGp5Z8SEreyjOnGGX/2+fqoHVWYe
DphBhjqUgMXtHM4uwRK291CZ+fsaymV8KfPGC6/tUnzqp6C+menabhKfZ+EMRAurxZKqDDdbGnsP
wQpZTAr+C8JCm5XhXVUjNibNYgMgHrTA9J5klQrMROtH3l1k1c0du9+5/850/KGS/wNH47/BpwSW
NmZQNlxvUzLY+rkwhg4wKOYN7clrW0kYD5Wok8TW06KgRwet+VcEMIeZ14+TKqynWAgYfTEOE5Kj
whtUUx7TandEV51KRErXfczRHTqF8wnTD65vqxo+oxiR8jYa/cE+ty3ENtxSaDWLm9RJIYqu8CO3
KWX7rmh16pfhgnFtkUe9jDGY1TGrOADKpQw5thVu90VEwg4o6GW/PFoE6rT7ZgbimQxQgvs6dT5V
zjj1jx1u2e6w9CZIxW2p+fofF+oJgin8mYItCknMSexIIz9ZMZ4Kz65fp1x1X3hkym8kYpWPNnI4
7YvRKU6wvupXAbN2JvKdMb5eOwUFlmmE9wtShu4QYP7BFBdB1Fb8xRaLUQ0QtY1Nd953pg/HWdfC
Kyv2zz903e34oVfKZwA9nXmmjrSGZ/gWw5RxQkb6LCqIY7pehjxJbTAw04i+t9T+PnBOXwgdEscA
BqTW26fLb6ngGjI+TnkMJ5fmRFHsmQHy+aypMF2iCe4RUDAX12b1V2Q1/ez+/DaB0fvk5aH7CYDP
62f/h6EoCW+mJxRC8TatrSd3ItgxgT/F+VFn0+D3cDdu71EEGFNB2fbn99h840fhJmPHwm8bWKYm
pb1971PqkHUStqj+zZrfDpIZkjYB3DC6046yWZoawDxKVZF1tQYjtOVA4VdGXn4i69V8Wl/Qf3lU
f8GjoikpeDL+88Dj/deu/58/7HF+/8nfe5zeL0z3Xe2BXwcfupH5e4/T+sXF1OEDNlt98xaL3u+T
D/GLSwwIhm1CUCH8aVje7wYo7xeT6FEQeppXxcziH0XEu/7blRXXPhMWCI9I9RiGvE3fiJSkxk+j
+NwVQG8rv8R2Ulp1d7FBZ+9yqbtZ2WCbD6ymdH4iQtCSOdkxyZxOWUwgEQL2wcMNHLSPGHQNOPB5
8JKAvz0Co2SOuJ6oKIkaRsb6nDXrI1dH9dcehnQI9WlDcioLaKI6G5k57m4MyFZ29AGuQX5N536g
iaailoGFHz2bZQdtaXSg2QRuCtRzejHXk6EMO/W8MC3c8pZoVYyG2PX6LBnpU2W/HjBnfdbsQ4Nj
52KEqJ9gil/zI6BMkRlxQq2M+ySs024Xz+l0aqmjbpZJlZtZn24ZMI+XVJ94w1oRU9h28R1OVrfZ
BIt+5zRiur1VuCBN9dnZ9bBFcqZVxWMUOwCV9Ck77fjfnj55B2byXFGeaBHAeONLBT6Yg5vRoBSL
qEVQgCWyf8zoLdyFlWnfh+sxH0MpR/5KDUCpct9YdsEQBhvfG2HH6jrBpQ7c8Zqznd1R4sgqQBVs
eB51t/1+yLL6ZFJ0eLr6MIf4Hbiasd9hzpf5zmO6it9zkmT+RYu8xuUxwpouiXX23aXfhEV/CiBy
P8tOcTisk8XcG6MF2ypVlEdtVzp8Hs5wjbL91FNEJbqaGnRdlYX9S1gqcYUv+RmvlCRMTpQf0Xqq
KxOUEPQzVCVOpvaR2TsIpaLooZOYvji/wZyB/Nvc5muZF+RF7G3qonLfRUPn3mW2EaJ9Q9UQtqF1
DxEt3TuRi5Rjqb/2azFZqsXdh00S3S1UdFdzwJkpdSEL6zo01xVpblJWwksL7027/0COe0lT1cvO
8VrMTmthO69FLqyy7qOYmuFbko7mPSW8c8HVbz9mrkx3uIYHTrNd4277seCWTXXR3tBZ/DgRqXBr
1JaxtybxlejVj940VWDQkGicR12V57o+ZzxmdruiVf4rA4XhaTHIMkwJOdq7TUh5v6ylvljL/tBl
dL/Ny2n6SKu3EjtsAkm974wGQFamewcEElp7x4MznYCrEvej7jJkut9QN4w+trOpwvuRdsTkmK9L
F7yKlpxXDj6MKgRDycBN6mArPQ7mx1G3Niio3PeA3J8Arn4V+GgwI+tWSKubIk4+jv67OMfsQ3JK
giTOtU4Ra84Dv4Gpgd3Ftx18Ht8NpvNslkWHflbG83aIusm66da2jB+SCbAd2vq1WNs2re7gtKI7
pLqnM+ruTqv7PGrt+Ojez0ATiBqLJK+1MWSBIyhOQ2iiyUDOkF4oUTHpJR1d9w32duemg0G09+wq
PsdFaO6bup82rofVwARC/F62hXI2/XIphWfAg+viY+ZTCISuZRycEAR5INR0KCV0c7zi2YeZfvyu
SJvp4ifeQaLS2eiYD2oFNEwbENTOPULiDCZtRqea0emWRFgJV6dortLMRsPBmfKIb57sKrOIbqbR
mbgDqSYfEf54dui/39DLMUDd09TIL7g0ox05q/BeE5wC+9mwi0NaX1w1f0BhDVui7azzvITL3uFv
XXJHVDdmboNBcKQxoytCNUI8G9Av74xzkvLYa5t7O2jtJ98BKeGC7NrFjhlPyB0XdQw5kzC1zbPs
dUlRLcnZmy6M6HRU7sjMx8dMNg4YR7GHtAeL4clmXsbbfInUtyGmB44z0TtAD0TD7CX1wLim+yxD
t9m5XkzxHLvayG6J4RwWKie6PWyvk3z4yMbiohDPx1O5NJM2V2Er3/T1NGGBK5L+s1Wy2+w96XXX
skCpNUbmY4RuHjdXIS6J8LCEln56zD2j2FCjnTDxQYVjg0UHXSmCbQj4tNoSK4vCjRqSCnR2J+hw
zBfFxe1xo7Jj+4cOjhL+dTO4zKWX0JzLH0J3UVuvi7zjVAdY08M2+TYkatC0b59OaM3aO5ljvgts
qzk3gVksmzTKmp2Y7bvWrLZGNVsgufmK3sR1lNwmgvFfBkR/qxZgiQ6yoCvVNyGkgeYyF0UD2o3M
W1qL8zYq6mmfwpm47m2bAfog43O7BL/6tG/OkYORKUDqPWTTr6gYhr0wFdSIge0G79XZb7voxKjf
3hWhfzua4UPflfatXUAq9IfRuZ+Iwzm0eMsilT4MojPupzi9m7mvV+HskHwm8tvIK5bDjG2ZrTHB
kAWZunPhEVJwk6IaldTaMM9aJjbPwHwpsQfu60ODYNaFA9IrCLPA6as9AyyEbszw0cj2wlYIZkk1
QT3rlv4i9nEY1MtjkYjA+DCtmtuEHvqyS7QUlxxULcvFdJpD4POowdSpdpJHZ6V8LCvxg8A4eTuC
7uOxooe8QXJE81zA+viqVmgI2q7mnVVZRgwPpV3e2/Uwvy8qMV95GjwyaARJowhYBs3mze7WVNl4
JdxsYunPS+4B5eNJaZSJWbBi+pnhflIadMJ5LiVnOhhshhmAUPxlSK4KUXRMLZy95wXTQa3gFGsw
8P6g/u+U3xzQy5kHe2WtFCXLa9bY3KBMMYyKRRS9oDqsd16KDrqts45DR2HLU7LyXMTiDJuJmcq0
YXdbJshftX1p66GI973VIknZWGoI/A07lzg4wNDDja9iPyUdF3/zQgD6FYnhJX4lvxuH89q0yuPM
OBuNRtGIUAx4q2wZvDMhVPbbql+a5JA5DTElfrCQZWEPyOU14wZkYAyZOBXpvR+3zQNxDNgpA1cl
24qS+dgl4XyAPeyelhWhg1pjBKejWo9qV1N28iAIdmEHeadYITw5gusPC5Cfg9s5R7tHbQ/dUpN7
6FHBesmSEMU/YB/4nDB+DMCqe3s2kIsql3EWJ6AGRjrpYGcsD+I9rst0iwomxOOK9yA71CtVqMt6
QfZu339g8V72NjfpwoD3V4kFji+2I4oNnyitmTyjRmSACt9wIrRPbdrBsbY9/ol6K924eFc2HU1f
N4uJnXbiG4zNNQ5MEEmThiWROAE3qSQZ7b5baUqdU+ZHSTt3D5HEhm6suUvEsqsvwIAA5XHmfkZ5
6F1CGcNqQhzoEd/B0WwXRmYU3BTCIb1FeR963DfvlaZguBE8jFyTMazZEeeWJjwiUlSjr3Ytx2lL
R5B+hu2xDsC9vMlTpb5aRsh8BOrpJ9bT5CqZDFyBjYQvMGadgqBZeJDmmgT2Yi/ALkY9xEtV9vYD
XT17j6cWkxlo8n0mk+BIh3HYO/M4XhZvnG5VF00PHZLOTVpONAvhU24q5IqfVIMeEtpIJQ9mUvXu
pjZr+i3W2GP/IOzUDvsGZyjYS2sU3hertOZrhvnLrQ9U7rGGJOVsWc/Tb0zau6egFPmHyBRgkvDF
BVcoOMIrBjbiCjZYc/B4Xi+iidx7e+mn7STq6kxeKRdYYKaTTF/vFZ4Wzv4YAh3IK8Rj9HHG0lyU
hwle1pH0tvI8C1ruNQEzTwDB7YMh2n1fNxh3ojbepLrlmurmK4vECAWe/nvljdaug+lwY2s9FMSr
ep/pFq5au7mZbuxWusWbrc3ehDMKTIaGAxSt4HjtCuPIpkGsW8VjD4IIPSj941q3kse1qzzpBvN/
6/+/JW+Cvf6n8qb3Sfe5KvF0/6R6/P5Tv9X+vvsLC5jlUPj/H3H6t9o/sH4h+NAFPAKQbWWc/Kv2
R+FI1wvfAP/HQn3Ey/it9tf6f3glKIxojtEj4hX+A33Tz01cUNSMpx0bkx5CLgte9ptGF8qqOIPs
5V6oa5AyFuZ855iIGhcFkGDbt8iJfmiQ/GXX+PsFaYaIgBxA4bumbjD+0FnLeNe1VRfOxXYsvHQ6
pQm/y3znEq17ith5bv/8ej+3Nn67nnS5X+R/IDB7E5EQpC4lDTywi1fF7qc04AK25gd3DlqXP7/U
z03D9VJ81HzWjsbs0Wn++a0B00LvlZnykhUT6HkvbU9Ov9DAc9HJ3PZQCl68LDVv/0Zo7B+8y+8W
E8S1aA3eNnCmhpVDGK28dBZqA2CG9EkpQ/1dARKl2P75+3zTn1zfKE+gCcLFNSF46+/Ij5/hDPKa
Y1Ai4VC4XAiztCBbLhU0hMfeY6MtbWKUrtDkI4VRbTwSEmLqrG2oWsZWcGD/i7CEf3/79MJ81xXa
EOvRM/75BSFgD4m4CuXFnyiq8fYhWxFGxj/+f9fSICMMtNLkwXnzQOGpJ3hcKYnnZSIgTRI1Tm1N
OEJq/VUXWt/Hf3Wh9X3G34MAEaalIB317cAj6WtylatBXsYw/vZdBmMVxl98mn9071iEzPVirFJv
PkwcbhIEWS4vcNKI2/VHWsu+SwViLjqd7y8enZ/dRt/fkk6QsRiCcAvfopaAS5vjYpj2JbUSOtk4
M1C7hQbBdqt2x2/IjZeu4kuaBPgJIVefI/jzfzFc+IMnGO0Oy57QX1VpvX1gQosxRuhm8jLjvbmy
s5LOXROSwlobHU9oEzBtyDKLNr9aBtI61y8vmisy/gLsK39+U/7oE8AsjbhJf9KeePNEZXD6iZQF
o96h/nxA8joR+4r0T5Jltf/nl2L+hBEatYH9byM0mCZt1XqNfUkcbm+wah5hq7DU+1oM9ucX+3lv
YfmWDE/IQZfsLJTKbx/fOu6rvGlq4ypUOu7OgJL1WtpkZC6rBKzUQrk/v6L25/3wjdGXhEDraU0w
Xx1p/9vcJlsAhuGIvRKU4ke0gKiwurZDBD4Z80PSoWvnPE9oCQUPmTIRyrJi7tGrGWU97dCVNNAR
2f7WFQSXFTM5tVioDsPYQEeZmNVf3SS0yT+/ZjZ+j9WUBzEQNhOHt8HiiNxTOVPAXQGrLw6Q8JdD
lbgwqM0uGzaVKNQcbXNkQBVKrbRW7h42mnvfMvFd9Vu8RmQQrL0hLusvUCb6L7OV8egG8cL3yiJm
N96JNjXHjbMG5FIqyE9NTLpm7iLqEyk/1mKOOHsInlqEIhZyR4u04p62KxAzaV+1KTdwg6hL3UVJ
brR70i1QFy+xgU0/CBvzZMLYollNGPG0KwIifbZ5m4Q2UJrEdo952XANnzsNN0ndNQ2Igo0cJZY/
upUoY2NA2ps1XlVx0safHy6BezWhyUJIHJGQqFqTwBeq0/5LlubNq1czoLjCdstQjg7unWH1BnpO
pmHJR1MFfGTeAoA6g7tOeB5oGJ69PnM/ZYmO55T0pD8pMyDmeB2xuePofCpUZn2uibo9IRRuHloX
Tzi6toaUtQhrm9UFOBunwGGHoZdiPhkMBi5yRqspw8zY2jMpo2u8rgLOcQxt4qDbjnBMo7LMp37N
zglQxD0g+1perNHpvnwPT16dJubcdl+yIrLAieAR3C9diDTKV23wMtQ6xMcIlX0OwpK7XKTKxI3B
fZN0Zojt1LtcyU4Nzg2KIxOauE31IJD4QeV5PNkydgGdEOG+eFexPpiQAAhQqCmCa4FQ8iGrFJNj
eAukGVOEmrdN0vDU0DUlzNnV6af0+mvaHxUi+O0oQs+9qvV6aYwe6uBOjk1+BC/JiyGSRYN3IEp9
+V/2zqSrbiVL23/lWzVXLkmhdlCDOh3H9NjAtT3RwgYr1IekUPvrvyfAt9LgTLxyXoNsuHDPkaLZ
sWPvtwkayf5r7BSDnQqruEtpVVgMLc/mZkmDS8kOwKDBSBcJWGqnFqzlMbfi+x70Fg1uPSDvbyF9
pByj7qmpxuMLWnIub3TtA5FWIl0vVkTP0y0eo/7D2LT+QyAHLBf7ukNowF+cDuef1T2uKyixnZsG
3td6HOvbaM2Wi7KlOEelvHE2uVU6EVdPuzvNygZmDYqgfEo5zwCx12bY2X0S3GLLjM67HRhx4hCW
42VEL/es8mQDkqWIcY5ACn07084C0rQut0Vs++CapEJo1EZ1yIiio2jMpf1Gqx5NmjwZqqfG7/SP
yFsRGnTD4TIOfOzGgddB1RkKItN2RdZhzy0V3I22FvU5KPGxOPT+EnyHRuPseoh8501vd+mBvnY4
beJBgejKGwTNmqG5jGlTTFv8meTXVGBdEjaa6jmX6ZO2XpIzBzXN9iTqp+CLyirNZV6tX+EhNaeI
tAPEmydv/QpQpeAu7K5gKkamMUr8EdGDqf6a053Su3oE1wWGLjwxySgVnLnt8TnoKguJKDluxsGt
DlUENo7AhCszogUfB6pXH+qiVR/yTvaHxR+WpwSrq720MgvublN9zooR12rKC+BvEDTL2x6j26J7
gPbL/shWC+vGSm6HsXMOFdf4vIusSw90N+FfJHhOFp2gChWEpWgAwJmWh7/pqO2mjZl5NZ2T6UZH
UNTIA9bZOG28JOGLsM9JdqDnqJUCssHCFSLBij8mvb1muFMQGdR2rPvDQL9qW0v7exn2zWccHd1N
Fjvzobcw0hhKngOrweqGUwnXy5Xwfh547bRRqc2MhqmbnzdhXF9jvauukVxjUVs4zemHJYExYLk5
W6JHMBfDF6Xd/OzFd5wuIsB3oq1+TDubgIQFLVpgWAeiwabHGJTxAOw+Gij67I2cI+KVKDSOG0o3
gOFdH3nJxEGDvJyx/w4XUA2a1ktEs8RPYA24HtySrjSf5syqPykyTQgiGpOYGaabNXOP6nsktnYB
jdPbUXls/UH67dGbPWTPfKdQX5Ri2Zqah2kf40/wBb/ZlHxOIgfpiMZt2POyV9VX6oSR+rGo0dv0
Y6gpekCS2Ne5Nz1VESYvW7+w/L8QRMO1V8b9EZtjasT1nGZ0zJxcfutH/ZArn+KThxrDNgFE238u
6ZtZn7IVacFj5ErK3F0OB62ERyynqT3mwH8OS1SrO/TjKpxqQm+6o6dcfQxS9cMt18+z6zlXBZrU
R+JqWG7duMMMBujuY6pl+rhm2fQpHUJmjh2PEhpmH6ippOGERqTMDKG77MPTwM9wRpqnEl53D4qI
EtpAFeyosTs/89pmuUDjRnwM1jmzNl1VDPRvmQWkqnCwuofcgIXq7OjyYgZodQUHorxqwfx+rLII
G+nGoY0yWuWeQqz41sTBeKYDRVnOT9ws2PSRwDod+0iq7+sEsLwtCRcIj+AcHXmnyzR+S5Q1fZp0
Wtw4A6rLHaX8r8UUICvTAYLkrAT+uWlB8V3G3pJddPS6Tq14whBJjmn/4GaTOgPTFO9roG9naBZY
ycZD47E7cQh5B+wtBow8HNdF7Q0hKWrYZS1uMf0DE13DL1eZRB5wGdYbjW4cflPp9GUodUvPou+9
7HTO5tnHi9m2AiCWCJVdBrM9qZNYDv2RW651nodrcwfLz0WXGk+c2lR67QI6ZTRdTpzwP5yx7S8G
pcYTmCHLGTCaqtypWCZ0Hx2uF5LgdoLYopNtFZmFtU3HcLxJ3ZGqcp0nCL71hLwvxawFKITSP0dj
mjAKCiDW21YhyLxzK8TuacQ27oUOl9XH8Kl1on1Uhh4B0ZmeGjcYkkNs4ZuTKrzLPa9198gqwIsY
wuxjXzntHSJv/X0EyWM/zjBR15zCZxHit+TZIKdpqOXhTqgpxM0vWeWjXWnOIW0vCHhaaI6jhITb
/LhyT4F7HXZgm5PsyrXhf9ndZF34maZTlIlWHCJLdGAzVe0f2j70p23jZnF/MrB2fySlnP9SkdDf
Jz8JH6dAI5BmI/PSb3v0nNE5acqwQ1RaND+waG2hqcl1wU1Fqx++nNPrPq/QQlizXiODMuNJ3zRo
EMg5Q/LfAy64LTidr6xyyveuHSR6F6fk7OmKrzso2SZEsXKAcXRWDGjRWV44fpbB0kCdStf8CvpH
aG8SOrlXdVxikkYl2LqR+EpuObN7x4OjiujmcD9LDDl/ein8Hxbqj1goqmS/3MZ+8+b7a2mqrE5f
V0Kf/53/5X9D8va5/AfUQw2nGzzTz0qo4zj8CiEz8b9qJ3+DoHzo3/ABMa0IMeZ75oD+XQi1/0FN
LzRaBwIkFDTw/6QQ+rrWQinS9qm1APVzXA/1V2Eu6b/UJVEodjI/aafLoXpM+3Iny2+/jMa/KHwy
WL9eTX/7gjeV1m4WZaVmviDKCZwY/QzxQzZeZvFW/vSP/LfYyeeb9T8LR7wMhRWqK66gDYfi8tuK
wuL0TumTJoN7Lbl7k5rCErODBYCVixf31z6f0+g7FO1I2ye2wuRtBfnsL1l9Cuu+TatHSPER8hcA
D6Udhye489knHJXDU0bCm1XnQ+f1UEBsTpoPZR/nSQcV3F7OQG02ye3S6gMFHv+0p316nYPGQUE/
T9pab+nb4NkmOh85tjGw6AdOo4hhQ5RVK4tPwLnTsdsGuHuE5GdNRI8zCxa339SDe9pxWbtb5nI4
K5N2QAoGRPeEGnaGtvRZiOrIzp8DOkIOWlJfrQZ6O4zxCtIbnU8ULA3/3bNCtZ7lOpbWpwlCnFfv
xZgivaW2usj1nJyEXFz7l9Lw/0WNP0QNlAaoZv17AOX/lA998Urm8OXf+DtkuDHuQS5YoCgU9q/a
SUSPf1BegvhNESt+RkD+jZsMnX8IUnubgMEmoPHCTvsZMnx+5dN6IM4IKrdoUPwnIUO8xumax3Eg
xoK2dcDrEoXebGngdktVDbb3JO1V5T9Kw3yzd9MEbREnR42JyX1ewgU+9AubH6tgVFO/z4iT1OcO
7sKte1AWLVba+5HV4IoVo/AnMQAr5HzX2ZWVL4AnVLDimo6x9GhtgTu1xsuoHLDv2mX50LtXiOwp
DuPUJotDlX4ApF7mQ0rdwaMMgvruOlBcPhHYZbc+OI3cj7ttCRsWqaF6zHuVIWuNi9uf6srOm1Iv
5SxQLSg/8h82FqZHryMqVo9Oo/vVf1L9NIK2q3BRKxHZ8YQoLuIUEqUF9iyrqx9t0GXLLQpZMY/m
yqHjfWpnSue7X9bWvwjB7m+PBKICkX806H2KoMhnvX4kwwmtmr5LHwGs+8WF4rJQnK7ewJ0S8Zog
w6uzCjMJpglp9GgAPzcrKBw57eHioZn7pYVeNJDqn8Lp7m25X5N0HbAgnZmKvaYett7LLkgswENr
0QaXKxLU/FkVez2MKTsl04v/UFJ/fXB5FDvNGoxjDjAnppnIqfrq4JIF1wZuV0/2ZC3BJx+iY/MR
eclmvX5/9JBU+OUAM18EJoWjMYBPxeBFZnB/OSEXAnS8cv18xE3bdcRelUmBG6Rrs8NnEebeFdYi
vtHACvzS0lvlpOH4sch8HMXff5I3BXPzJH7EgYV7rgABbSQofn0SB26gHc958Dj28AQufbXkGihM
ZYFjOE1hKfrBfzrIlG0pmoOFA4/NKLx5d8tBfpecV3wvh7Zrll27KGsssOfFXWD6w3eZRfjPw9uM
M4HLc2LBgodfY9KkX9/OzeqygETkPs5OCvj3yQUOKuUHfDVZd1AszRCXKFGiNfP+sP62kkyPCX1F
hHhg2VAufP3FokMJP86L/vsMvCUCqRaW0fgRQdSM0X3/q96YtZmXhDhE+xrwOysKU7nX35U3jVNM
o1s99qXnV+Exo7J5V6Ig3SIcHaZJqq7meE3s6rzJujqw9/4oi/U+70OlxKYqCYhw7eD/xTeAWeif
b+VYu+U5UuFdtIBs87zqT32a3yYGCzUfoT4anhjF/9YrdxDrp8Rp19/rRXc8BZ4IRf5jdBbEJZum
ChqxS6qx0cmfBuv3iaFKSGeA3q5LL+Vt2Eosx55V51vfAKc41N/i0M+4i4WRkiijOaJ0+xKYrleE
D4sskR7YtV3XxRhUWrM73mbVOnVg0DHe1d/S2snjg6gDdznzq8Xro937U/uWTfAs9xvin802IZ2M
yM9fz62fTqrDsqP5JqOMFvImj+DmX+N43bGo1oVy8IiwNqXqS0skGbupr5EDtGBOLQvBMi68dPnO
AqzyH0FvMzIcf14BlG10PPA9LwHYSxTRxZ+HNPjcY+GUPGPzClYq+Pme2anhEXMMo4WHWPAGkK8J
0RacVb7QJYeMbhKp9PxlXUwKsWmByjIWQAMFQd5eaQXlGCS3Pvu7xSaLGjTY7uopmBBccjZgz/r1
mu0f+5+RFWdpdistDOpaKo+hCDr14HymoYqQ7H6Av7ver1qE4+3YtcH4kfy75G9lnRNBjP54w5y5
cp74am7OVI62ObJ2bPQk4jPQkMJtTaaHBdhX7W/6KXf5ywDlJ/4kC8K+Ck78cZb6Rk9hxWG2tHNO
CO5BEaXLPk9jvtrKkIbnVo4wKd+GkpIKLkVcZO2XNsr88ZhQxM8uSq+OlpPJwQvjTLbWMpyiYD+z
luYIRtKyy5B6X86isZcclnaizZmJaiHVjyN6ihpEZuPVqiiOP1/AzzUkyw1GdxA1dradWAyob9cs
PwQKTRArq9C2qj3qeIgw7LNQLRVgRAV2/e/PaLHD6fYiS+AXbllyzTRvBFY8jMEgMJTpoNTTiTpF
xpB3Sl9G1aM0zcj5EdDH7jhNwLdOYW8N8CQdiSghjUCuAjlVxyRgWNQSUonbEejNcmnwRUdEsmhq
Fk2e4On8sdZYqoaHXCC+QSnUz4EMb8Y6pmqKImRXMmcC40n+rSh0kvCgUw3Y5dTy5mz53lbzyBg2
M90NeJoERif5FKE2z5is4YAHxAcowyPaLfh5mdwNuUPB7xaUfMxL5LEK5otWJGOdohJtZG0xsRmJ
AvtuFSMvg56hWb+daD1+SiNqPONp3MN1z3fN0nhshSHnmg09IdW4Eht6ueaRFt6efzgNuXkWeNKI
um0DlIGX7yBRC1aKWAPUoscAb0Pg/BQdTd6WoAedXfY0/P3PEFz5YRuLJeSxcqxVeMd2rBjBAV1q
hnNF3IVPKkkBvSOXLKqAhxTbE5aoSa3HWxXV/Df1spINHOaa2EDquJJleFPGPl+6ZTXBQyJn8pC3
QGPZ0l5sPhQPA4eZ8HvyRqrcyhHjbZgVmAQh3R2qfjmOs01B6mLkQswHth1ySuV2JRczq1pkID13
qgCC7B/nqESoBVnj21j6GW5MkKZCE5lkKbGbo7J58AE2K3HQxZJ6UIskSjcQdWy1XvvLMrP8oz5y
jTd6Bf+oJlEAI3MZoF0N4lHaumztLYbUIrtqHJlRfiRXNzNM42GxnYPLXkbuLOvB0tB26VqYV9u5
7HtrOiuSHgX3I2AJ5qb1oqxB9QmkLi+DtcuSNp/oWidejUtTEwMjx/MFDtSeQEy42VP4yxdERNXQ
xDGMzSDCszJxAy2PmJWjPs6tvCDMBt/Xie4VngAOIo1Y7OWgA2Dld3KWMj0vGhwJQnTe4t4sniw3
ISXU09KqQ4GxMT/h4tezhhKR4bt51qzNyu/AcQ6dc7n6glDZtzWjtEMF1UGvZrYtZ2gvaT65hFzU
MAdmqXYAv8l9s1QTnxVDh2KQaLXErFw7U4keDzYcAP6SK0zL7zT2qsSlwh6r+SaGts5CkrRvCE/K
myk0nGnkKYPLkVFkLziu7llQY9sJ7DuY/Xbxz6KF7uAxKvuVB5ezNfDVnkOLRB0IlxxH46JCTvmK
gjA7L/JKc8hqPbQsx5kyP5JBYdQtxAeITJZ3NYNlVhRcl8r3jqrVuMHvI4y3OsTqXZNi2dZULN9R
7uY28vMeQtQ3gzM1rWjik6Ijqsb7VOYT9HHDB+mA50Qi3bXJVCd7zwaI/ClpZ14eufiSaD8u9KwV
AjgTZoiHBqIUGztHMo/FE0HEYwR/Lusqm8zvFq9Bv3e7ZrNJnFEMM+G+txAcuncsVqXYi7AzjHMy
0RSF1tACXq23Hg3A0NlM0kFyw80Iu7s+Lmj80nl3luCrVU+IqdjVXN5i7RdjQ9R1tJVPg1qNmJ01
46C+IxyI8nCXVpZ3kfCkYtvUKmu/ZsTc9VDgwlk+eghgdUh+BVX3MK2YMV3h0VXaGxR2wBMo4U8K
zkJex77atp5AFewwTT7GiV2LrKIRWLEr51yUHKuIjmm8Z1vmCNh7MwMdhrWCRowHnWIuwDdvcOme
lpIqNa6m8QYA1qK/wNMdvE9BqRcPO9DWK5CCiPF9Qaldxbx/wjpNUv1BS06yEhGxclqh5GUlQsCH
xMXP8Wxmc+DwojHJsW1HHcY4TBESIkFbb9McgTUOPhjFp/2yDNFGeNp1tgtczQZTklT3sQERhDk1
rJBKVuqX6TF0haZAZk/rWQLa2T5xJke6ByRhMKPZaHri4IsT4VvXCnsw7w4weZc3VPtCtGj3MeSG
+XbWs9AXFt1j66Nnef16r2tW9cbvgqC7A6+dwrQqNcwgdRLNfrpSnh8x+N4h3lgWJ3jE58juNF5U
0bZBJcmV27Bb+zb65gDYrx8lspjjvCsCvbRPOE2KAQm4UDXhxhW9T+1RJ3XrRzh82T6euQkmQsFl
7IRWgRxzQF2ylE8StQU0k7cNFFC32aEAYYh8YCSElV6CZwdvff0z+7YXxEGcj1NaNXQcJ+zIOZZU
JaDn3U2Lr5S3U8nUJSP5FPKRBcapsDM/9glUPnXo5sXkmrWF7Fx20ol5NMdKTCBhc7e4yXHWcoCz
HbDEMxGu8m2TYWbWgq7fIacUCTGWF1NTdLa22CphLiDbkaPHl1XOKQNmIXXXEyAZfCaN48Zkf0GP
SrCAzQHejlKMN1ZlfDK0VRZ8RnEK8PGJo7BviPGJ19Qa1ND6hEnohWT2hmii3BPPhev4ebLJ3Swo
lZMiluVRZg6NxMLMizO86mkE41sXrOIYe25JSlS73LOtDxjG2LwoeQnSYIipQDskIMIG4IyekC4n
NZnocjFAqg7NyQlsY+ZJu1SGfPcQQr9fP42eD85o2yTxzIfZ2Paxl3p4Sjw/5WETJwsvLPkTfD9i
nggrq97pHuIuNvlqjO4bmBg9dME3WrN1cwjcPKzPEX8bORa1UiaXqlVoUhZ0UcwYQeYNtPMDs4UF
qhT6bOMA2AsQie0ASUVHcYWk1/kMPzF8MSnSc7knQI6UU+rnCQYulXEsGttULKAkmqd3RGIxkPTo
8rg5WfAiorY3oPExEWaoHKvt0FuS5fP3SKwtW2gzKFQDqQ/Vkk9sKpSavV3h1At+iCREZilmwBG5
s1Rz4n8uO4fa08s0cmA6zj3Xv0HfRm0y88aCpitzNNAOd7rLGhFUvKEgrtoJvo8FyJPiKFWQVtMH
cNbBeIuWqslinVWZ4lOH2x0OYAoxcj7L1njggSl0F3ORjwJoD58r6nUO3nwTeA0NW8slS0ndxGTz
IyranX+0VdqP0fWqpdtk5wE9N55nWeFS93shOptXHeEljbdl75ktApPRFLxqlEvQtMPknETNKbka
Z61jFphI8B93T1o3pHuPIuHz6SpHDBmt7dBMJKpbIRRZYCA6k2/qwKzHBIk/MmubEch/wBfHS2bL
Pzd/TVbSrddTGYUcl47kudytlKFJDXEoT00yL5R52pftUWifeSmHqWFSgQQKXZ2Lmdr/1zGa0gys
thPSat1WuJWxTLOFnCA/eJ1n1m5ZY8x4UU1OCk86LWH1IE2DSpIgqYWpxtwO1ljxXfXa8Qq2US6k
WOGY1BqrD658NDiz7mHsgMNV+NgMShNclskT597k6AKHQgyh8x+V7ZpLIFgGbmxgL8yEIIdPesnF
k3nWi78uZwIBIXotYbzMdLRd0RYPo3RmBiV5yXz61B7JNfom6njbbI7RTtr/vBFHax2TGMxpigww
Sm6t4KeUO0u3XyzLmr+LcWjXa9sabXsrJDDOaDfKLsU2ClywGG6DtRQoJlqTw/hbcDdNzh5EJgvr
Zsdc8mGAmkQ+BXkx3iZ9kjJruqKgCwwCtjooqW70a3KU2G/We0bdRNzVabnzfmjpvyOjwv2B5RT4
fD2lvWQ1oVIRk4OjQjte44Qeziz9I+A/yVWliMijXrZePZYmtSqtClXNDVTwEksTPY6ISiISNpn6
EdCcxSzJ0I6m+spGaaVuGRDsuOk8x5ZmIOETmS3ObTlVFwFQYZLXZcrTk0TW83ATzOHafwBf45TH
qHe5U3CwWR75AcgcPCQPILQaPib2dEesytvaZKKm+UWcmV5ujXORAs350ILNIkiR8A/Btqdy5Zb7
OB3NLfDlYlEmq3noZp2nJd2yyxY4BTpaufF6Y5Sz0Lkk2az+SdY1U5pB6efRhxrZ1WqPMHKi9d6a
a6+4CBXFEf5wXVhRoD1NwNJMoyWRZMCcvkZFM+tXOgNS1MWDaGZzQ0fu3kSOeO5NoovBvFmV71eN
3pZ0KWqhuAJFg4ZO6DtvC6zR3ADThEj1bU60uWfiT1NKf2d5CBnEm37oeN8/fOXbqpr5Sq6naNmA
F4xInF6XqRZV15GtA/3NDybTvXlZGqgpmMru+2/3+1chr0GOi5aAS/HciIq8Kulixk6rUjTfwL+Y
+ATjXYwkhQRrYtf73/VcDfy1fgxzmTI19JkQUs/vXaneRgkDT1XxbRbVwEVmkBUKzFtfe1hMbCUc
H87CNWgIGkPt+T1FlLHEkHsLvox7N1UI09mIufKa2PMSmX/2PuouNVeEOvRxTDgPg3bip/cf/7eh
QgOXRjzK4ILruGub3//SZZg79CXSKfQfMBOceQ4OKHMt5HDlCvX+V/225lA9AW/gB3SCoFq9rXeT
RmVuTQL1gDicGJZjskQ5OiJraLZIkKTTH5fc2xaKw8RgCQ1DiKqp+xvtoEOULkqp3z8gKGxilJ7Z
bNf4gJoDwoWCteySmHyfZGLh56cSSbPuimhX+X9gQLwdZrqmPmL7pqvKdnPerkj0O+ZxilPxlZoE
V8dFSqpUUQ1SXf5hQt+Osgu9jLcVMKJCOkhvi9cFiWEknNz5impDiPCcKs3VPMu5qR2RGjFZ4/vT
+hpoQdPEpw0WOTR5fTp8lI9eryCNPxnBZOm+djV9ImzcEIwizBEUF+Y16VocTDYySxewbfBAJSfj
+w/wTPT6dQeSagF/t0E6o93Dq7+NLF4qS0eFNX4Z9pLWe3pZeOlQ9ZBxfvKStoydNKkxUlsmfv8s
ilvQxbheVIFGB/HD9DI4VQ7CjXqVby3s4gboCrcF/HJrjoS+mJqo30VCWxEmMU6hidbh5JvDEpJp
g+yjTGw2/kYQnchFdDhQPHKmbp4y0jdKdPuIZN7V6JONLZz6prBMbtXjkUawsDo35BbTAwZnzgKV
kduEPeJynMWqUzxW+FKg70ntiZpQZkzSlAMrMcer65hkOcmrnEhiA3lk/KM076hMuuMMWPJM1vje
nL4//L8tOAhgeDn4gCMB7f62tAduFtKy1+VLI1tBzpoqba5A8apNBvCzZP3+V76mnbDkCLXxc48G
RiNOFW/6yjTKEGnoo+lLnAamxjhkcVBcwAd1C+vS7m2ewOCJBy5RM3BDJgLuhnma9x/j7ZtDH4Fx
49hGf5w999z+/iV21kjbTcyl/FIgZVCdYrytqzu3mNzu3O31H4iVbyOIIDkLBZWiAIoqHLU3izzA
ZSGTqu+/jggfr/d+HpplAUvAZFbvv5cBmv3aEuXTI0COkCtDOm8CtNfrLZ1Os12W9eje1b22o11C
+RK7eqh4GTfdLMezWmxoeFf8T0jBhnU5+yK+57Lmd7hJU9alBMOVx/Tv1YTsInWE1TOJepZyQ5Eo
0yzAoXJpylqzZcoAEdL5bMIxCkyZuKjojtyOENd4OavwOYuwiDOdImesTLzmQlDg1GdZxNHyALY9
9S7eH4Q3480YoAQnbPapF4rfO6Y+5J64Cob5bqhyczInDa2KYoNnLjfn97/K6JG9Hm8CmA8viZjA
sfgbjWpqFDVVx0tuI695/q7Bp3RaYKdhjiZCPSHopfdeAtJhFOq5NlXSnz9142AqBBb4Kv+z74Wm
nsldUBHp3Aov4OmDVeT4R533bNWADpbCXfdkEQMXpj2qllyPs5WgNh5+Nv7oFpkmklXmLntnjWwU
vg5jg9YGwtx+zrcg7kw6HL6UJkDbmhqv5Uszk7lD1jJtQigqzLvuMlNY/tlCY0eydnN6Hpx7CQoD
fODiVBMlkPeHNHo9fWFoXCxc2zhV+JyFv0HyWt5gjNAe+F6OIvycd9BXDi7t0WNQRMqjxi/1AcZO
fLZg657sMA+rjxXK9ffYKYLbr6Ohpmmaik1sLVG/CaRu7xLurz0Q/n6UWxmN7jGL85uKVtt3g8eH
d9xh5LillxNcoYjanEk76y84keTKbV2Oxc5CV/qvlT7yiGw4soMbdARsb0fVsLi3VgsLNY1EKSoR
cXftcSrhOF1a4iJcunGnFYbC9MTLe0kP/xSDM7oEudKU8xr8zfOtdsqvoCZ8dKJTyDvD2toO4OUu
vHU5nx+UxJsZxZxAUsJI+/7EzWvMJ0Ix3GdCSHBQtuXVOwQ+1ZdigKlVWqr7FHh9T1qUDMd8HvID
bYJF4WlAc3k7TzH4+cGrxlNQ2Hs9xXA5Ipnnfw1Qh6maJ0Ox04i73675QEnMMy7utWV5Wzuwbzy9
2N/cRfdfIWpgyDP46NfPWNsVYZ/tvWzJ/sCOfB2sWRC0lQlmPqmCYfi/hdNgSV6ErZ/Wj8zXfB27
MLv2QdngvBF0dnD3h+X3akO/fFkIUM4c8+RwbzOSBJtL7uRx/QhxvQIjNNu3Tk19FR3k4mL0xMD9
L22qG1qEYfGHfOy3lf/8mmB1aNkQxN/iwAa/j5vC66rHtq65uEIAhcRVCQfg2/sv+fxJ/8y7nt8S
Li/AgxgtRfi0b46J2a0KdwQr8+hMDXtGuBwXm4YLD+rVsgw/1m6VGBKopXBX8mMF/Vhl5QkGRAHU
dA3sC7BecNUFXXxaW214x3kL24i6osYJiuTF1XWlNq52vBt40/WPCtWY85ry7M3oGufRnHvqxsHB
GCHtIr0SECHlxgqrgOpNQS/OgT14tLt4ecybVNNKGLqDk/r2gw2xYLsyf3/Ihd6A8BgSkwaQBjEu
EK7dtykBxr/97EXL+ugNZvBlJuSJwB/vOK/zQ+3E5RdhxfNucFOaHi1086OHAni9e39mfDPyr2Ym
NGBNgweBS8Ux/iZBcoqkon0gw8d0oHFAOQ3vmDkCEb7r6ZLo3egh9BhWGoM4BN8quj1NdWyoW12M
KsCgsQxT6wonVe8oVoQY0X2Mv6L9VfvbrrAu8JgLzxexnNSiErfUQMurxmLSNgGNsWW76pm2S970
yTZUcYiMMpfvAwJXP5Ygzy5FqPC7oFJ8REhNXVW+LvWuSfrh21LK4Q5ec3Fj1REHRDA700G4eho2
ApbM7VTGCAjJ1uYF5IxrA469tADCvM1phHAmfvJ8KzrP5OL95VDVRqW8KPBzfX9wX8OSmGLG1qO6
AD6e22z4lsA/UBJm3sPksc08/9JqRX6vMrFgl9XW9qUzGU3197/ReQ18ff5KcgOuOEDMgeC9VQEG
sF92FUfnE8w/75SyGcpqybBYZxQq8wONCE2k99PuUSGWcJ+lsz7Psti+scZYHN5/ljdG4+ZZSDUJ
n26ErEDgvAUDdlPl91Fa10/pTIOBe3uTfG0w9hl3rdHwa20Q75uhaiCYatTslh2KhP5RAofdUSeJ
4y0NT+SjuyYIP2fIzJnSLyX02urlRRFk/bEVuBsFg4S5hlGZt4Gu506bHnbos4VahVgiisvbqFp9
dWIxLIe80NZFHDjGY20K8RExnOcFEmW9y/1MHVIMAbCtcbLivKLNS0Yp0OnYlG2JH+aIGuZ+pOl5
749cTclF+k/anWt0CkvRbboQuAwrkXbRNqDqdy3irKblCqJupqNJX0kHZZkigxWqiwlVOhhOGe5B
W8avcT4Ycmh3Ygep+5fumuzzgMHADy9DjAGGU578qfD1e/xBdy8GNAd0Df313+p6wqUTWsxT8YS+
rQ3Fborzb6A8FrqGTBl3qvBx7YfkQ1Bb35YxRzlqCUbcVN9fJP9qwSIsQ9osQK6iVv6mAAdSqq96
eMJPSRUsw+55QoJ1kCUSg4GGdD/Gty0iygc4sclexcn8RUbdqFgnsBv/8DD/YsMaS1/DCIHt/xti
F/XOaWzmIn9KQzv41AZO/9EtUZ4MKeyecS4Ol0PZ6lOFlMmHchbOha5DDrKw1PN1FsoIQHI9jeeZ
NYgfIOdbfxO1WfHpD0/5+g7wsq+Az7PFwUxzqXwzZGOVLFXcesMTVe82vSOz8BEqdaGRD709XrrB
iC/t1K9BtIs6v/khVzuE4Jq4ajrB2ae/9+MyPbfDqbhzcaGgQ8IpcMDJsGS40zzcei3t3peJ/j+e
xe2inv77vx4eoVjtoM112Xf9K9OKRpIpOvx7osXxYXrIsn/xr/zNtPA9dKqA5ZI9PXMm3H+SswLb
WPSxa7jso0RjaBA/2Vmu+w9yC44C4J4eZp8RBc+fVAsn+gcEABDF4LSRe6HE+p9QLfzXq5HEAc0S
uExGHoN6PcSO1xUASh7lmtM9/9T3Sg0btVb9AkSJ5zTc+PhceWl3I7Oy+67Cwr2VCBZ+dGNsI2oP
vvy2zCL84/oZ5ySb++fOCpythvNjhOnUF2pYfE5g4cG0scYmu847cP8bS6Hb38i5OAykV3sFcPbc
tUjWsWubYF8Uy0njLsXHNRfrEQZjv5GONTwZE1GwXt7kXVlzJq+wwc1KjJb19AB0bHkAJLdkO2yD
EBuVsDqwVSu69YA2XXuKJ4z6Nrgyf6AIvlxbBdozLv3OLwvGxttYcWfYimXVT2OXOhtXlRgVUE6/
SWVw42gry3Ab7d27QcAe/UMO93xH+GcO9zwFKJuFzKptI+IdmaTgl+pSRcEkt5I++LR2Iv4AlsPf
K3eGFg4Mj40s3FaHm8yt4muOHve8hgaTbVQQNT7ObRi/rJKDjWtR8yFeh/FiTXx56Q5e88g5aP0F
DqT/KM3Ji6dAfjH42uEKKHV5X5ZJdJLKTh2GXjRXUdTd6VL4R9wuzsN0cm9d6Z4gIYt/StB++2WT
XL+83f+rh+q6ybgk/vd/xW8qT6irmRo53RsESTyPZtHrl1aUR9LEVmRyTZV8cczsp2DXP9NQgAVP
dR5Mlug+UOHUe0QZKxeqnV4PvcjXC3Cz9jdVOAxD7E/zVUoH7nRqhP8pWfh/LSH1CYCMc5Za7nQl
hwCUUtoiwBYl95QC3JM4+//cncly28YWhl/FdfdkYSSAxc1CJDVZkiPFtuwVi5JoAiQGYiJAPP39
GoBsApKcxO0F6qKySIXKIbrZfcb//MfzP1Oy3EMh6TNvKixC2lSSEf3E+mR2iJJsXikBZ1pnsM57
pdKfwkl+VTDQ4pw+IPP8YCfYDWNBq1DJEJHSLLS5QtczA0O++juH8qERFY8Mv2UUGqPHHnfgSiGB
gQwgyWCLWbhMiNnt81NAvuUdl3J7Y+3pk/PTrXe+1ek+9pj+PSGEh/dhU4GfM9YBM73sMp95HnWl
yNo4Z0qVEDh5MHlYYVjeUWmFKp0E9+Y6cPX4CniEdn/Iwt3K9uOAvp8igbSGUWAxIYqlUohM03On
3HnvSUEr1wv3UP7JXPT9tbmlax64TQ4LTuxWm3OIxjbOtDLW2h0dC+WHFC7YKx1g2inJpOocVCN3
kwHit8G+SO8NJp8/OERpVwYV/qmyLsu/SZD2dBYpHpv8mchXqnodeOvds0Mj42JBH/nozoUm8zZz
yOCMqM19xhMEqGvltNY74uwkUfVYaDa8GlkKIajBrPanDSwLN7uJtrhkGlh8z3jr3YxJGMoZ066/
lI6xncEAGXwKYqRs9wmzRzd7PTzz+e2vInhNYYFYV/PUXJfzQxBpd6WSbI0TEjcO00VHh2vDXQAP
A953CnJHEwo12l4m5i5T52Y20uaeksfILPflTcLQ+9v62O42MaV72jGvk9hUr9RdtPjGeDrliz0K
UqJfNb0PR1V846VewhCdnYtfrTP67iFUtmdxxLicKVDynGpEnk/ODCiOrfnWdu0PtgL2ev7zq9tr
9hLbTwesjZs1EZR8FHi721/Easrs72RxB+vthCEqKmDFQxKP/tpUDitQNxpQ3DgdfdwcPDx1k7Fs
jN9JQrc8s0mUHUDhleyM5seLS3u73y23+0lCC21cMN91pyaLr4lxYDEEQ+pF7OWjv4lsXluAIcwr
njN2mTpadwEhhGyJ6q4taJqqbI7HX97Eu/X6NAYUnsBvg56hYRl9wWgamGVcczSHl2a3hKLXfK8W
k8U37p6OYj5ES7201KsJwK1LMHnQEMS+vfjoWzFJGDdc+/bfONz9iRJi8+m/tKjg4j5qRv/di4DB
tZVRmHdRbpohfmK6+MZpXtjnQCV8iqxedb0p0/KDb+3DsywQ9D5aGDLqa+ftL6MA5vjC0ZIL3yyS
i8iKRx/BU0EmWxgZ0LM4Dz9AT0wJWmP9RQAY8yRLi/QbOJUdP5FnPKSLAvLiqrLhqIkh/MqNYhue
WXtIERjcA2G0lqCG8nxxr9Hvdz6yR/YldS4NiCh8436qr0930CB8ZUgvkz2L/eLCO7jJvAqt0J5m
MK2uSFqir7TAGO2n6U5T55W+o7Mm2gJ+hGQcAEV8okNyceEb+8XX0OKq4xOUf9ZXj4bj9VPCBLn9
HGwJrxduF5dVmWh3NPMQoQQbfc/kxBiOB8bwnW4Ud/GVk7dfGX4gNIjYmo21uMy9sLo2lIrtg6lH
u9t5iXJyIBEGBkmrmFwVT7wvVrB5ZPxvdBGv3ZKxUlo6TRJtPx0ZvnZF10k6My2/vCGkxJb8/Bbi
JHJKf7gNXEMa2fAZGNxk1u5gz21AV4OLonRwR000s6YMfIAjvtbNNKHGZzC1kCtxFyzArWhxwRXb
LSdaVt1WKjppvg7SC2hyLRryN/5l7PlpAb+V4m2n+9HGC07W6/A0i7fiujKy5+FA8uGTaFh70Apj
v8o9yxjNaGkMrFnq2hG8GLhj13uaOebE0QfOAfMl/BNf9xf+qa8uIoUxHkF+bq9H5YzhEdZFaQSf
GD8OGZflphDTj+D2cuLJ6JYs66GYpbmSPwHfRkUygZA0Qhydl2rFxFzB7GH5nnA5xe+6K7zsPi23
5+YIfqRZCavc3NEP9+puF850hoae8D4u2LANF8JZGxzWjZYaU0As1iM5mGCWgE++jNSNcl45ABpP
oPeOz6oY8PC1BtGFM93lW/czdsD7nI4ghj+pqHXZhP/B5j61DQdMFD2p63MXv6WcBjra4CQF3/U0
gmXhbrQvhIOTlNGlwtiqsxFNRbOkokpLr02ezbPSDRSWu0Xl+bQYKLQhJfz7IqO/5uTgatVCkAga
zIup1PDjGtTyxUIxsDqVutEfXFq9DtO1Otlt34+yTLg/zuF2nYGZn1eQhT8EULQJ2unAnh3Q7Mp0
FFbq1dostpcHDoJNKgXyPQBBbjQ1VV3/ojKnFnpRuNtvAX+DrlatTXmX4FueZ6OQ4X0pHSTfNOor
4LSq0dzPgy11vclCXZ8oSVXMjf2e6RCMYmHYQbKwTopkxCn0AGlEJ+U6YWYttEMn5m6hzBgI7X+z
rOIOFiUx9gq3dXFSgE+nk3ob3FhWwBCYwCqmGAOHnWEe3G19kf5vItt2IYIWZF5zK9/mq+Rwt0rJ
s6bPBMXi09rV/hj92h/9XNC71RGr82OUh5l4g7UXdfiZNYHX6ETK9SvV7/szCT6Qoyx/Igxn+rwp
0B0iiVM/WGY/CikO1B+PHAfSEgodgtKzfpovPNqitzbh5+trdvPnf9NZwZv5AoJ8kSj9J7vQk3G0
C9YYshTbAUXVrJLY6HgXLHtM9kkxBQVo/bBLfOGAdoHW1OadGmaV76fz5VF4exO0sUX7G1gu3Mvj
1QvebwPfn+pLs3pSIwNbPXSzskfAGNc1RUp7zSJ7myB4fdgdAFk0lYsH4z+sTbAmoooodw/IdIEi
NMXIvudFHp8EVTHHAuSAPhja6hmy0fwiEheAvKEgn6DrtTkCPS0AyT2lWBhpSQXWT3PmBqQFKL87
0mqAn5iIx2D+aPOwrcdnwEFXEhJBU9XqwuFpA4I12V0wjDHlFYUSJGzi4umdBVU1mHYIOhmrMLSr
wA/D20opAkMdmwLVAXbq1UMAZZGlC0YEbXCrByAgSndSy9d1Mv64PBBUNMvnOB3fAVtBU0CThFFo
TkejeAekCagL2tQ95HYBxirWR4Wi1Xf9XZiMOQFoATyD+hncWSBOb7SThFGwxpppTMChUisQT08d
cgLGEN6KgnB7FoamDmihlraMRAEKySJN4JHqp3sfLHMMhRidHioGVDyDOwlQNUpHCShF6oJUCNtF
9m0CbG2mqK4IL7F+GiM0IK0AUZG0ahTFUFxAVczxOdaJFnN+SO+K+b7N6gcXKQKp0aRvgj0GIU6Z
WAy3eEUdODZ+AxEzMXWzC4QRKOEBnQFMmqiHSlkGzR6TATXZ0GaRQssenwUbT9mGqQrSr2aXBncT
aMcS3TRSu6Az8Bq0GunG1kvomQZbh9eRxAqOwkB3gf6D1oGTMJAm2QESA4AZmlVyuDpnYQKHJVPv
sZHN580VHNCNgHQQwl3Js8C9n1g4Sjif9dPbBRE7MvsM+Eh7ZQZnIfEYX0yIfyOb+GYKyVDGoAVE
vrBNovT1gjPmayZQHv7wI4alHXk1UfaR0guGNRb0S3RttRFyP5WkKWPaJtnv9rAM7kYIeHNjuH5d
LzDcDyQVvWvApeunFz04OnkERQFV0H4+vBhK/ESSZ0EnW6JZmiCHbExlL49gm8RQIBQBVjS7NDy9
4GDFZXcBfnPBnjj57jB0bYSjEk+LtnJbzDbkGZzvyDQrae2oU0WAoEPQuzer7OkFsgoT2qp1sOjf
b8ywtCMdDy9IsP+1jTDxB0Qm/chDPvYXJs4YmmXg1bSZ1c/gzgKd/NLakbPgoBjYg+5NsCZjC5yy
873eNjjPmUGDhqw+wDbgDlJyBE1RPz2tSCQNeS8lp3afB+QsArx/MTziX18BTYx7gDxBb01fz1mk
CQQHQQWkCeSkfmr9O6BdIDHqyBabSLHboqUCfdgssncIMI3gVenxE0lI8QzOQQDRJh1K68aYNDOB
ASNB6qfnJtH9PqZjAaMgUMrDMgcaOU/ZwMkQ4WHd49iGj6zy2Bw4xhiro5OzaL5pUJfAVGSXTw6B
uFhQazRn/EUmhewyrQJisGtzPIZ3CRiIKptkJ2JC2UP6T67k9UvANhhE6YzaHdwlwLmXXj+ZYyoI
Og2Azfp7BgEUDu6zhcFoy3HDOwXc0CZ0+fWIESwS/AxYPbR+/fQMAixXXAYTp6BNNQ1PIQp7JRkr
GfoYjiECpeffumcQRJWBc0LHaluQGpxepEtAHo6jUlESbCzPFdi+WeCsgEgiDf8jrh6YcYSwR/os
kE/D8jsMwHpVL1iAEDAdtEW11mN42hGWrOaa/rpeIFogHtIYptPawP6NMKnLieEJz9CtAWpHuJIk
9YIOLofmG+u7duxlDyxyqxB00SLS2pDh7YLBTyS5C2hHqAepNROHNU/XXaSuQ+iEsQSmNjhPgSRS
c0El7gK5ZRQjwQAsXfXTW7+ioDhFj9azShjcLtAIJJtVpc4AIarwF1/3FKg/8gmpNKbzPPuTA7MO
OPXSWRSBQgKZ0gZOL6ApVOTpNbZFqbo5KvhTw9oFgdVqXkriRhBAQ/BMO/cb1RZuBCeOGLMFgAwo
giQRqjVq+tfXL7xmUml4hG1s0IsdauCyRW5dmwzOIuDitmH9r6+fNBLjLgUJaN8toDzP9sL71qrK
wZVWdJrQpQ0CLiDrowmiveS9hLLtkEUDswRW9V+rwn9wU773w0xhJHiqO2G8Vfpaw8xbf/DcA/Ly
87b/4+Lpv/8RjS6dPxQkEs13/2iU+aNTl64xN0cfPmNw6u9p//d2gS+/uvNdz6t6/o/n3ipZJo8u
NOO00Rza17xZBvTTMAX0YRksO+wUdWvGjzd5wX2BTm6O/98Ifn286FGfUGf9R47WT+UmHvw03Reu
uymkXzjZMrNnmXa2ogbpy0qeLn3vW5SEXuetG6yntOzIj5LlU3T81k1jhbxkWIAeM+8xzzrCa7C2
rPDZyocVJVkdS25wn9KSW4qWd9G3dwxOzoOH7rY3kELZbzll172nzu/Z4tRkJZ+tomTdfeUW+yUr
+W0eGskrefG0dDsHUG0aGmRf+ML3vTDyujeyQf1Iiw6fvGVPizQIdGnJUdE9Fg00RVbs+5e6qUGH
SgtGQP64PRzfRDxPASSRFX0V5dBN9Le5gWfIyr5eemFHe7Slfnm5ycFfhk/Pq6+NeVM/lxedpstH
N09XWdY5022FWlq+9wh1+rLbcNvUPeVFYwvSKOuc7LaaJi87TT3+2e28zqardbHqd0iP8qQvWpQB
pUVHYdY73FpTW5KVfLN6SPrD2cEaibKNvOj9smu3iDVFJURecPHufBnsUtfrmnXkixrD75B/uUrS
VUdTUdEWSevfIfx6VXqPHTPWlst/h/CvUbJ9fs1apTRpZmnR8Ey576bLJMJSdi8nKQb1+RtF9PBr
XvxN/QWz5bZ/95vUoOz7f3C97o43uTZpsVsfj6Qb1bStptKik9W6z2lQZ4llBf+5CkM4TPbLXpjA
lGaReJMVf+dGT6t3F+kL29b0GcmK/yvK3ziIbXvj7/mClwexzcjJiv/I7q+gL++4FG23gbzsshtV
tvVGWbmfsqX7fDCETmmTc7JiP6+SAMvWkdykvaQle0Q2vePdsmHIir5fYneYzty9mi04Xlr4Ks3e
fX7t5RuQrbR8L32MmCbZ8dzaXJu07EMEb+m682s2iMCfS34t0/S9Lexl/umZHuW1/62bXBN/8eiv
lskf/wMAAP//</cx:binary>
              </cx:geoCache>
            </cx:geography>
          </cx:layoutPr>
          <cx:valueColors>
            <cx:minColor>
              <a:schemeClr val="bg2">
                <a:lumMod val="85000"/>
              </a:schemeClr>
            </cx:minColor>
            <cx:midColor>
              <a:srgbClr val="92D050"/>
            </cx:midColor>
            <cx:maxColor>
              <a:srgbClr val="FF0000"/>
            </cx:maxColor>
          </cx:valueColors>
          <cx:valueColorPositions count="3"/>
        </cx:series>
      </cx:plotAreaRegion>
    </cx:plotArea>
    <cx:legend pos="r" align="min" overlay="0">
      <cx:spPr>
        <a:noFill/>
      </cx:spPr>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ea typeface="Calibri"/>
            <a:cs typeface="Calibri"/>
          </a:endParaRPr>
        </a:p>
      </cx:txPr>
    </cx:legend>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val">
        <cx:f>_xlchart.v1.13</cx:f>
      </cx:numDim>
    </cx:data>
  </cx:chartData>
  <cx:chart>
    <cx:plotArea>
      <cx:plotAreaRegion>
        <cx:series layoutId="waterfall" uniqueId="{979B11D5-14EF-478E-A26F-ACAE37A5C2D7}">
          <cx:tx>
            <cx:txData>
              <cx:f>_xlchart.v1.12</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_xlchart.v5.15</cx:f>
        <cx:nf>_xlchart.v5.14</cx:nf>
      </cx:strDim>
      <cx:numDim type="colorVal">
        <cx:f>_xlchart.v5.18</cx:f>
        <cx:nf>_xlchart.v5.17</cx:nf>
      </cx:numDim>
    </cx:data>
  </cx:chartData>
  <cx:chart>
    <cx:plotArea>
      <cx:plotAreaRegion>
        <cx:series layoutId="regionMap" uniqueId="{38DE7351-7E06-4A3E-85F6-1678EC2EFECF}">
          <cx:tx>
            <cx:txData>
              <cx:f>_xlchart.v5.17</cx:f>
              <cx:v>Sales</cx:v>
            </cx:txData>
          </cx:tx>
          <cx:dataId val="0"/>
          <cx:layoutPr>
            <cx:geography cultureLanguage="en-US" cultureRegion="IN" attribution="Powered by Bing">
              <cx:geoCache provider="{E9337A44-BEBE-4D9F-B70C-5C5E7DAFC167}">
                <cx:binary>1H1pc9y20u5fcfnzpYIdxKk3b1VIzmiXZct2bH9hjSWFOwCCO3/97bEkW2LGsU5F91bNJFWqhMKw
gQfd/fQC6H+ux/9cl7cb92qsSt3853r8/XXatvY/v/3WXKe31aY5qLJrZxrzV3twbarfzF9/Zde3
v924zZDp5DeCMPvtOt249nZ8/b//A9+W3Jozc71pM6PfdrduenfbdGXb/MOznY9ebW6qTEdZ07rs
usW/v7681bqZyn6js83rV7e6zdrp/WRvf3/95Ddfv/pt+X1/e/erEsRruxsYy9CBr4RQPrr/4Nev
SqOT+8eelAc+9X0lJVLfPv7Duy82FYx/rlTfZNrc3LjbpoGpffu5HP1kHvDwj9evrk2n2+0aJrCc
v7/+oLP29ubVVbtpb5vXr7LGhHe/EJrtZD5cfZv9b09R+N//WfwPWI/F/3kE1HLxfvXobzj9UW6+
bqoXhIiSAykEI4TIp9j44sBniFKCyB026ik2z5BkNyzfBy4Q+eNsLxE5z5rGdC57WJ1/rzXUP6BC
ch8xfKc25CkyihwwKanEBN8hwx/efac1z5FoNzQ/Ri6wOX+zl9iEpjRuc2Me1udFsFHK5xwxcofN
wqJhxA84kz4V9OGld6A8R5TdoPwYuQAl3E9Q/nDZbPRLmjB2QBQlxMfsTh8WlgxjfAAmjivBxTfQ
ALM7D3cHzTME2o3M94ELYP74spfacmFcm74KN86U2YviAypBFZWc3nv5BT5SHWCfU1+IO3iQeIrP
8+XaDdNy/AKti3Av0frDFRvdbICovBRbowzYGnA1ivmdHgEbe8zWtn6HKsw5uKZvn4XfeY5EuxH6
MXKBzR/v9hKbj7euMrp9OWgYO0CSE/gH3MpjTCQB00aEEj7dyQWeIcluSL4PXCDy8f1eIhJuyuwv
4140uqHygHAG4Q1Wu7kAVgcCSyIxuydqDxvinhI8S6bd8DyezwKh8I+9ROghGH1l/noFlKervr5k
JAqcWiHgZZiyhQLJA4QFUYKC7dt+4PljcvDfirUbrt3fsgAu2k9HdFwCXTDZCzoiSBtgwjCQ6HtC
B6HnY6PnA2FgvqDcv3dUi9D0ORLtxunHyAU2x/sZnEa35WbYuNuHPf0CAZA6QMiXgtAfa/8YG8kP
mPAFo/henxYk4TkS7cbmx8gFNtFqLw3exe1Xt2mKFwyEGD7g4G2olPdEepk4UAc+RpIAdncOa0m0
nyHRbmx+zGWBzcV+YnP60tTaP2A+k2Sb6fz2gRD0sdYoSPn4CAP3vtcqCJEee6Ffy7Mbl4dxC1RO
r/ZSY0Kj9e11m113L0mtQWkkx5w+KMUCGmDYkvqQXCALS/ZMaXYD82TwAp1wPyn2GnJt2c0LmjPi
H3DFORb37FktaQDEo76kjPj0TqkgNnqsNM8QaDc43wcugFnvJwk4vDUueVEyDUEnA5Vg6j5BvVAZ
nx4wxqhk6D5RsADmGQLtBub7wAUwh3/spT07vtmkL5ibhiQBBDHg3x/CzUX+BmN2IDgk4ny0MGW/
FGQ3HPfDFmAcR3sJxp+bJoWaa2v0gxX592SZyQOGMeXSl3fB5SLziQk64Bx06aHUA4r02II9T6bd
4Dweu0Dozz1VFzNsHtbnBbAhkFJjgkvGvnuPJ5SMHmxZssDo/vmCLB//QprdqNyNWuBxvKd46Jts
86KFAnUAuTTF/IcEM/iNx5BASRp4GKgSFKW/fZZm7NcC/QSVh4FLYC720pS9cbfJi5oxeqCgPAMZ
F3FnxhZE7M6MQWgJlc8HBb1Lcf5akt2APIxb4PFmP8sBp2DTu+tielibf2+8IPUMkT7xBb9vzli4
ep+DpkhoEsD31HihKc+RaDcyP0YusDn9vJe68mfWXBvdZC/p9YFmQTWGU3Ff71yoC6QvJSUQ2ajd
ccuzRNqNzqOhC3j+PN5LeM5MlzUv7GXQgQJbhcT3uPKpl1EYyqDYh36Ce/gWFYFnibQbnkdDF/Cc
7ScF+NBu0he0auqAkm32ktznJxf5y2+NHBKQIWJBxn4lx2447kYtkPiwn9mX802mb18OCsYPKJQ2
GX+UkHxMxYQ6IJCYYUCh7yjBQkl+Kc5uRO6HLSA5X+2l7XoPPbXQkHr7grBQDk2Z4PKRf59ZWWgI
MGTKKNlWne8YMn7YEnd87Fki7Ybm0dAFPO/3kyWfb5pmc512zW3bNg/L9O+pGSMHsPoUOpp/9DQ/
1hwJzWiIQ2Otv+DKz5ZnNz6L4QuMzvfTv5xv3FRu9M3LwbNtBADqDGbtqdeX4kAiDH2E6t6gLXKW
z5HkZ8A8zGGJSbSXZu08u06zZPOyhNmXTCpoz7hzJn+PZiT0DkLgf/984f2fI9FPsPk+lyU2+0mX
z7OtyzHt5uUUhm1disLQ+XfvcsClPLZnih1gBRUYaMB9eOmdr3mWLD+D5fs0lrjsqa+BQwLbf63N
Hhbp33ua7dENAr0Y37tgFiYN4kzoeCbQqn5PBv6mNs8S6mcQPRq8BOlqPw0btGy+aD4T0v/g5zlW
UAn79lnkMzEChBjHRGy70h4n/s9/LcpPYHkYuITk/V5CcnHbb16ypEwhwoR6C4Q1u8kZxgJ0BnrR
5T3BXvDnX8uzG5aHcQtULj7uKSrDq6NNZaFg9pKtZYweCJ9DVuahE2OhLsCc+TY5AMT6Tp0WDufi
9pli/QyjJ8OXUB3tLVQnt665nR4MzL/3O9v2TAogcLr7fJqE/Cc4JTi8el8tWBi3LU6/lunnID2M
XSJ0srcInd+O2fULdgLASQ5GoA8Qs/tGwIUmYSQOMIIjA8j/m4EbXv1amp9j8zB2ic35fmLz7URU
tClellFDVwATFNb+/szGgreBVkEP7fZE24MCPejuHbG+O8/0a6l+gtKTOS1x2s+QdGtRPhtXPKzT
C9g4AiVPRdj2/PMu6gZtzsCsEXir+3TBgls/R6Kf4PN9LktsPu+lDr1Jsxe0bOB7GJxAA0q9m8D5
EBMhaHGi7L7RFizfY2L9K2l2Y3I3aoHHm/1kBG+KErrOXvQKATjf6VMwafdVG7TMEECxGpwNQvK+
Cwrs3RNMniHRT3D5PnKJzele6sq7FG6aeHXcvGzKE44FCOJDwfn+RIZapNe2vBpDvLM9Iv3ts9CZ
50q1G6Onoxc4vTveS5yuTPf/5qQ0NNogyEATfM+sF7zN396nAl21UAi9Q2rhdZ4v126sluMXaF2F
e4zWr/nSf3m3DXBsCu4fQtI7LJa9ncDiCEWQOhWL+OdulX8tzz9h9DB6idB+8rf3t+OLHmTHwJ+p
z0BP7sjb0iFBFgiIHRzG+dE99dgh/VKc3cjcD1tA8v7TXirNxwzODLz0cWlIdfoK7ra5U5ilG/IP
tjdFcehgv3u+cEPPkWg3MD9GLrD5+MdeYvPnbdO++jGpu63772MeKI3CRVDQrA5l0G+fhUUD7yMg
qQBZgx/e6bHaPFus3Sgthi+g+nM/U6V/TgYuWkseCO+/BwnaCwAbAWc472sKiw4QON8JRwowpLjR
fYT08O675MEzBPoJPA8zWQKzH2Hp9T/e9fZYhZ785n954R3UF6C1A84UQP/HrrSBgtPT23Pt37sM
FtRgcQXdz8XajdFi+JOZ/H+63+7nd999vygw2rSb1bcbBh9df/fPT79NF+4+XAy9DyPvtOrJbB82
/fHN768Jg1X+fm/h9iuehJ+LRbtb8+/jbjdN+/trT4gDJSmF4yKAHlTDt3cUDWCGf38NzT4QPkFR
Ajwbh+tAfHBreptj+/01BFYUWuIB7vvjo802boAh0INCCSQxFIbj2gpuCPl+ueOlKSfo3f++Gvf/
/Up31aXJdNv8/pqCX7R3v7aVcvtGaMBXYJqJhKwhnMuD59ebd2B24Lfx/ylx7jQeCn7r47jt1IpY
Zr0yRLbP5o+cd7bYMM/xZq3rqZlY1JKRp2PomRh9TbRj2gsNGQt5olI+dVGhPF0fDaoqm/OSV9ab
AlOM3H7lRZuPJoK1KnMaJlIyfCtHM3XvynSU5cb3uY2vaUVrcZGIrLY0qHDWgCjMcle9STFqBx0l
JXeFDczAq+oMy6kGkZOqwtMpqajO//Ka3sCYR5DuWCRwXU/WCMoVhCko/W2vo4Tlgh3xeI0krrIu
Fal/Gw9G5/VRW7GSHZWsb5w8mpukzYZwzixcIlOiOCPx+p9fj8EqP33/9sI+CvlESLrDkSK1ff4I
ozmnfiOQyG5yXNAiC1tDOU0DpYhX52s3DolrI5e2CUsDj3mz1ZcDo1NDQsxmMdCTVqS6KQJjaurw
BcT6NTz7ZyHhTMAjGTkwLwEXPiJo+RQQYMIdD09lLERaw9bw+ou0KTwQbq4GKb7Yhuvu7eT5HYPj
sd/VbAcmu94HF+ndWcrt5V9P3yfH0QJfRN3FXDlO6mBM0joPkCkybgLXQA/Sf/c+if1tmgOqu5CL
Yt/CsscY0CHGWPdZfhHnSe9d6SKfEIlkUUq60k0tYcr//MLtgj1STAnFfwr3lADjhSzxVs+fTnBM
M4+kjno3wnM9vCqZZSLrdemzlqJAu1aILwVHcQtZkn9a2MVm376XKbhtANqoCbTmLN9ru8lI41H/
JplAiUXQI1s2n1IWE50EQ5512Rsdwz21bZCmBpqtfzFtSOctpi0h9IIDwopxaNZe7qOE95mHxpTe
eLKUNQ35gATfgGXy2mMzZ7K8yDxs8Dkt6qm7KhqE5jSAWnMJi/LPC/F0h8HO4gQOV8J9Zds+GLg7
awFAKzKUT4WOr2M1a+4OTW2reFp5cdWo6XDy3Qio/PMr/z556B0QkAuF0wPbVM5iU6cyjUvYV+6G
iQHM5nrCYsbFmruha9gq82MmvrgOVr0OGgHV7i8GTb1Tqz4zyA6/2Ah44RpgAeDWIzA7YPngaDBc
MfF0ByZqzrmyrfcVKvmy8o7GNt1amGo0Kdx+2w05m1mYVc1EbDAqQkEqnqG0u6qsyKdQe9jpK1Wl
ldNRzY0j76o+083Xf16zrYN6rCdwRBbBKUzohIGLGEBbFsa5G2LfoXoev46udbAJUFcgWCw0DpR7
wegoaKslRb1VmnYw2x+ZTbr/drGg+QMOhFIEUSijDHzF08Xya9K0UyPMV11yD5xiDu5gHoJ+Qu3E
T2nMwZE2SQf38lU51+CinK0c5ke+l3t9EdQpuK+tK51SGKWzuexP2VhYU/3CTuPlHoPsHwTRBIrs
BBAWYuHwRzpoq/RMvzYxEV61ytvGlt1lPbeZ1eFQTzUI58mqh2dmqiszRX4xT97VYG183ChX5klY
zTOaTqu01m0caIVE3IYdR175TlQqmauQUDWCjyFePmF9gmZVwrcWWTzU9S/UFEM+5tEGgHNq4Jbh
2CekyyBoEXDjw9OV16hN43y06hrlhIsvjDpAnIiCA/yOVgk56ge/11WIKuaIDKQrG1kE5YxwE7ZU
j/JDPqDOu/rnfXnPC35sTbjnFY7RQTQMVUC4zsCHM5BPJUOo1kZmaXPoZoLSZkX4uLXkHTTddeav
ZtZgDELTJHZoVFDFc4pF0PKkxdUpMCjgg0loCtuO9IywUefosop5kpijqR5Any7iMSvwOIUxgaX+
3NR1VScrlxOm61VVdjNpQ2SQaKrIdxxl5RkdsaHiUk3fPEkh/N6jb2Jd4Xo8L5K0V8Dful5kWAUo
B95wVM9CZlVUerkFHS7LnisXSg+GpUEBDh5+JKXxQfHFVIA5Isql3XHxbTWHtCI5D5U3TrCThp54
YEIM8f3yQpMOlhsD1evkBW3Krf/2crJVUQsbC3BD1sdzFhRNW+E50I1TOouElWXeBSaD0rgLRd0K
eD8aR4BbfXPKwBEHWN+59msXr2Xd0/pYIq8QZGV9A6+sijGn/QkaSJwlYTlW0KZ4WI51mZcfqOly
RS/E1Cpmj3OBPNKf8KZ3sI2njBaglmqYGlpHadFVqn835KOkugrytPVNHHqdSQZUBTXcWc7JpaqV
lcMqqaFwUr/nk+pn8x6haWsMY1wgIi5M2wxGvM8sFFeSCPY5mOJ16mqM87DCfuP+miSpG/+Ei3Eg
XzAfp9a/YNUQ27daqbwgq1w3HioDCwfWxjaEuALs0EqbCbCNhpHMbgqQN1rThzVsd+6HE5vi4axQ
TdvMAajykJ1oT/nOC8csRc0hQ2U7fBWoKqY0illstQ4qqSv3Sde173WBD3YQVv+eddVgSxJx5leZ
BCaq01KQLox5hwH5irEYAJp068OPu61RZhAEfdGyLAQ6dArYhA16h0SFgbMlRoIYpChIMBRer96D
QTf+ldXKK9dVxhMepEkyXPEp43k0ZUN8mLGeHmWIzseVG/ujziXmnXSChKPi6YXM2hKFNevd+xg2
9RFLuGkC0L70a+5s+SlBmYlGheMy8EvaHmKFZTgQzU99i76YAtRRD1aciSGzkWRpCugiz61zObJV
brLuzZyXLVrBzm1X/oRoCTtWVNep7a4IZvbUMS85rfqmXfGGjSE48eSoN52KUjX4b6VNa7CJNrvJ
mjqOytQmwcS0jnis6hN/JtV6inXsAm05g6/2Jx2yXMv1AF957HtT+tWNpjsEnxHf1KooD4sRl3Mw
qZyv0xyZK8sEmYMyQXUTeNQkH4Zx9jelp3mgaFe9H3ySrRBp0QlDKs0C43n0jLV8Xru2gV7xXMZv
kccz4HotVTe4SlgfSGzxu57kaba2k/ZWuKnad03P2uOtKYiaaexOaOOmIuDV4IexVHHqf8p6oqZj
oBrddUNYjlems60Lk6xKp6CH2/pu/ZbLKvJiz51UihseMdzmb8eeFiHnlTnlTYvrMPZTs0F5Y89G
aJw9bQTe7tCYZzZgST+cjK4bz5Es+mO/Mt5JVtCURD5Yvxs8DFQH8+zjNGghyP082Hq4rT1vDEmG
ZzjwkxsSqNhCLDvPDezctLRlAGzTdZGdh2I8EV1SJwHCNruYsARDXNkx7Ada0hO4pqO0J26s3ZrY
jpzyshqDnPKPfJiuURfHFwyD+vRN10aVrFEWJGPVy4hPhq6YbPWFTZn7PNmxX+eIdG3SBF1RjEUR
yizhNvA6yjZ9V5uAklIfGuA3AUFV+3bEunjbpFNbhEXbJh/qdKo/udFWJKjHbgxj7Gwe5CAfDbAv
4gIUb0znkI3+cKlIk5ahnvt8k1d2DrwEVR/hwsY6sLbHb5Vh/rElzg87h+ITlmm2aXwxnuUzdn1g
DevgpXEbxJ1Xh1PSJWfC90wWlLhQG+dB+Bb5tYXIjOdNfSkGUazB0AsRqmyWRy026SVwnHpFh9R9
IEbbw74b8WFue7FxNP4w5HP+Ya6r2T+sLZuCvK6S2wkW5DBtZdetDEfTVesUjwPH6ukUF0kboLTv
j4Uq7GEtFcdBIhv1QelWfaWjpe9zF5uv/dzPtx1s8KiXhpyzOKeHCDxFVI91e1VR4wV80P2Z55ri
y4yMPqQljoHVdjO7SCfEwJeNYJFQnvkeeO1CHEnE4tA2Oj8seOc+AC+mIH9PTjDSdJ0L2nwubVxf
Kp26IzyV6qqq3HyaNHm9GiWY3CDXVXahGWpPXMeGS93E7r3zfXZNix6MA6mn/oJNFShPTYc3mLbd
6ejkcJwNIzWB6Xx9GIuKRWktINwfwOYdz56Lz+I4dW9n4qcffIiWP9ez374Hh58cgbLJ8xl7LfA/
ka1LFfOzbCgxDdtKlZE/T5rCfnd6PSeeuSwKP71MRmPrUNkSrd2Q159t27EkiPk8nznFulMgeUWQ
eJV5n9BZVWCzq3FFZeEfYTMmYW9n9sbvE3qYds678WIC/P1s4mzOVDhVI0T1kexs5ftnBae9bFcI
mrfKNiiVjc8GzyaXqsPlhccm/bFs3QbGJEHTZvhjUwGDyTuZX4wqh9CVW5ydKGPJl86LuyEs0wGd
T73sPmSk7+vDlJSUhSrF8pTFxvlrhSqtTqrUt5EZGzYHfZUOka/mSgb53Ko+qGisL4zXIHw6ebWE
tRZoaN1ZrfqhXOPR4eFYs7p6Q0fmvZVaZTYUo0vNKlXWvcuTrK9WrjRTelplhckiz2kO0WQcY+9Q
9k0zv5t87br0cEs9UKTqEf5MQQGrZoakOCkgWnVliCUwl5BXXdyfF2WXNyHtcPJ+kLOZQoNKcQah
ToyjAQNFPG0hwG0/8iydfQd2xNmWCyBOifaS+KhvhTzhZEQ6fz/TKSZ9MI01Ut0JAWOHjn2W9tNh
XU7aRWnf8O5KeUmRBwNJSuUC58VJWYQeU+NVRj0lApKy8q2ZsDcfDoJOeYhkTdDZoPJRh8TVSJ7L
EsxpBMHFHBk9Zyc5abMQjqUWJ603jU3+ppw8oWYKy6/RWEUYkaqAIGmyhFdv2pblfhtNIhclCXTX
GNAHf27qsMMTqVYMd2V6VqQ2F0Gl7TiHczvWOqDVNF8J2eXFkc4YN6tk4MN5kUHONsrHbDyiCVwr
GwkfpRLC69zh4yJxtghsx+UUkGGc3ouWtBceV6MMqzxmTSBZQV04TYn4iK3nbnoF1IQ6O5FDY2JM
V0mfko6EQOFSz4Rt43WNGAKZineTx4wEYtb5U1aGYElb+AWDvAzafcEI1b5Ypba0AU9qPKpVUUks
05Ulo+H8HHu96D7kvq7io7z22Sbp+y/znCYfktR+SZTleQBhQnU1DDJfxX7sDhE4DwRGQrgr4cv5
tJxIeeFo1q371KnQ1na2gYQQ1wZVxasrp0sROSemoPMzBva1b6vrNonntTRlGdTJGJ/bAvxKiMdm
qKMZnA27VE1KryR3zkVZ78dA/FLYMJCey4YbbGzx1ta68VeNlMlZY7S56uqmTVbdmPTxsdBVIgOv
GtVxZfI6Irou10Udc8i3IbxSbWpOi5h756QY2Smxog9N0qCwUBAWRYTE8CeKOtkdziMhZQCXopdV
hFRfNyuLhbloCn9oj60b4kA1AxrDukjykImmt4HCVQzxd+Xp7rgRMLnVZDx8NcdwbWFMmrI+zL20
jxwo5RDMU+EuwMuD889EUUZZDvwCRIjfgdfJ1p1UIuy0TT/mWYK/QOvbuB4LrA4NUtVaWplfejly
YV+J9BPS1YcyRxBJQeC2liTOP5uBtCbg1JjPFMXupCM0HoPYjbkfZmXHTmJLYNIJitcsG/sQTn3T
NzmEJSf9gLPrIqXySxEn+FOB6XDWY00jbmtzTKdk+mhkSYqtTRttQHNUn4s4psBbwThuNyG7ZkUF
gdikq63XHknz1fS+l61KkWXgoSoIWY4115kJG5eNbdSWs6mDWg45DmkJdiQQXpbz89I25Guapm0R
kBJkCPJSpn5YwPeGWgjYE+lk+XElOiIjCOH70gHXKpKTypr2TwtRWxoWllL0BRzv4ALl+UN/5LWF
iFqbe0dZzckHkbN0jee+6IJs8uwbzsf8a9f7FtwDRJ5r00HaMjAxp2cN992pnWZcBi4BSnM2Np39
WpB2zMKGOSC2WV+O1207ga6AUkKc1llO2U0/KHio8r5f6bynJ5DCSGJwruMMZF7y/hZOP/bxupJp
e8omiN8CD+hIG5Vx7fGVV1eQL0Fzzz+2TVl+lrYfw6KhTVQir0YX3SDxVQtRnlrHLXC4QLRDWh4O
QKpOwPrpYTXWaZoDlVNAPd3ceOaCpgP2wi6mkEyZKsTtytkesrN1Y2EThSyt0pwV/Trpha1VVYR5
ASTNrbZhbB/GU50R4NRUx/Mn3XS6eEMMHpoIooq4AJOmhJlt6HCXlNOhh0iu2RvR0dgPClxndFNC
r6anw97zxzxew735xYjOi9QIo0KItkdmg25Oq6YLJThcPkUpBr9VBh1kwtgU6X6Kq+J08mNI6YRN
BwGYvSx7qJ/RYIQUmerWrrN19ilJCmaSaABVkT2Yb0q1C/qxNqJdJ8DV9HGXdl71V1M3Y89XaVFk
lV7xesLFVYyIJ/tD6+VZqyM3MQ/llzlUswAH5pkm6/Kg6/Qw9pAihOnfVh50DcM6NrmeImXTkX/i
jpP0qh5ht37xrID8QVsqSDZ4BMejPYVKO4JImIMdh/wF6OEsbxIWo1EcQrZ0Bn2rcaOyz50dUi8N
tD9MsweRbZwPAlwEmOP2Y5dCQsE/a4FQjhcoV2hiYZc0XV0czhkigBa4vNzkX6nf6b6KeNl2kz6l
HUxvDuAPkxHShII3tIqvaMttJlbC1GlGT1DX1ZOJI5q1wHEgdkjqtbV+DvbYa01U8DI5JylEDUFs
FVjMSWVAonx2mLWymia7TllPaJ2FGthIObBVokeWlSs7DMwoyB1o45/NQP38VeyVIu6Dto+V7QLM
asVWcpopO3TEVR+t35UfvNk0bUAMVEID1oHurLBIqxukC2BZkDlMXbEyolFp1Dui5RjMpG7fQvWq
m75lKE9UlvSXUIbqj2jdZWcGxTQsiOjOczxN1crSqj1ue4UOKZQvr3I1DvK4BgonA6rtxIJRD4U+
dC0iYTv6dtBQ2OiLGzujuADTyqo4EOBHu6il8/SuybxhBILglStgoBAhxrnl/NAJ1lZRXPnjV2+O
x8kGOBlq/M4vsoJH8Ff59LWDo+guaPIeQgM9ez1EIy7H6QrohGuOupQX/U3ijduMCzBqosO5SJM1
FA372FtXHVyM/qEjtdJhjJgxKzah5gg3Rn4u+5JBwlLGJDEhJBQzDhGqnJqLyheoiwjiXfupmQeX
ADg2rtJQY1X3QJAwOWUMklsXCUTeVcBq4OHno+3YGAy0kCtZiPLESxoTNHPHITHt9xe2muqQTF0T
+ZqrOpBemx5CzheAkWPiBXT066PalnUedpAw+zrnvYO9Eau3nYcMzHO2a4HteDkB2BFTsa9WeWeG
Wy/fkoIit8mZB2a4+QLB5ZC+lXnltqyLkuwIGIw4cUzy7CuYSDod0p7l78xA4/Ox8pKbxGFYeX+Y
x6M2jjvIjMxzNgY2Q8MHf+Td5eDKFKYANdU6GGRlwJrKKg3Ggqt3GNKHMlK5GY4xJC2yaKBJ9udA
GRS1edGwI83yPKwHx6/qODHrlmj0SbgGB0qOc5S6cr5itJmnAGpH0wUU+EkWka7poSBWatsEKutV
f5wIZ8DM63lsgiQeRhBXlWkwOIiGQ6vlRNZke9tqAH9QJ2uipKc9mF6viiEL01oZdwFNmhpIgZ6a
c9rZ7iwhuPcjxBMr13lb2vfDKFu8nloNs6wKIb8wl/pJUAEBf1N7W8bbQJejDoBTT1kgilhBYaGo
szQCh54PkBbqh8u5ggxAMAtrxaro53yKKKqy1VyPMOb/Mndmu3nj2rZ+Im6IEqkG2DjAkf7WvR3b
iXNDxEmKokg1VEdRT3+G4qxdFRdWCgvnZgNBDNv6LYliN8f45pTkfDjLJai73Rx1f7ihbPahGJbC
jdy/JJgt5stlbPpuZ+ycPgy8HyecjnOLgEBBBarD9joyIrxMS6OT14wIX+c9FdklIWX46o3SFwvp
hruoHqqCqjT8AkdhauCoJpkvFB8q6M2OKb+bnK+G3PTpKPZTqVKD+bePzGVFQ88PY+z4MxFlt9xA
udIRxIC29rnpavqiskb6vO5of9OKbAj2ieMeQUEW9lgyRcDrfU2r8lHzpXcF1k3s6rA/35VRb9Ot
3eJbFznI0FHYipvU1NEn63sq83kyL9FQt5/6sW1z1IeF9jhi2KSZnNHlTf8iiQsk9lYLKQh2Htf9
BGtkgO7yuZETOfcVBvWuVzq5HaexvRi5rQtE5PoKukByIiJIn6EYqwTdQMavXbhG+4UFw8Pc+/Cs
UcohLKo5ddtuLajPPGsg8STDkJ6GqGzi3ZoRbJxqlS3HhoezeQC6oXY9xK1dj67OChvxaY/tC71s
fFse6srRT6Xwy6dMjDTvhimA7cz1vk6N+AMsRrBjnI1PKbb7R8oEfW3lrD8F+AjPyYKGCyPyqa9Z
er1Yoo7dPGLUpdOXtm7Hu24KvMjTsQ0oxsF6l0misaOhrD5iPegbhBlDtEsTfgkVjVw5G/YfK4gd
u3RBoGIBuKz5UtL2maSGfajKiNUFg6p/7rqGwvSvnNFR9NVPUP/7ve6gB/WvWKB0Pe9gdAuffEJE
29bdQ8+GlvHbsSotZvkB7xi14CcsYJwyx6xe1RZeQ9VF7S3zfjN7XbhsZm/UBvBAz8FU1tV6TkXl
xyehFse/8oa1+lS1aT2yQrA+GMkunTlzPSYvncWfk7qGgV1lVMXBbh4tXbFtTAOvil7HfbCcJ79A
xcxj4DUHxhqXfo6bZnPZbafNYjCP8TLgO+zzmhoqqY+l3FvLZDufF41tfHVYPMAcDBrUC2A893PZ
td8DS3wy7IBumETuh855XYLNUFKDGOmkoDA30ActbBBZyTWw93OUjghhVLTEff/cpk7M1c6tPEXc
h1IEaqluqqodpnY3OBT9pPugi6bBvk56nanP8Vc65QvXMmzJ8rUrMTOcBCzmKiugWG93wmIZZOZY
ymVO7MeJyDXkuRKpxu9QOySJl0syDgiYLys/CBMXS5ClyfwPUM2vmANcwwQkDazDjTYA0rFRXn/l
OSCVpWNQyuZ73XaboTEr3iHsiXjTwz0ekpJNfTHOwULColQVLLp/uIBf8YLtApABAMAAmdBwCWEK
/XoBivsw4VIl3/TbBdToJ+h/tc4Mehxp4Yv9Z04pmI4Y2we87itAVWnU8ubvnFLsShs7N3P3OYG8
DoemC+BU2RxrKObSgq7J5uthnPzgTBBn4nfTD/Cio2LzcBY3RrE9TC76Z/SBbSf/0yzdLg5QPZAD
StEYUKTePRAo3QNWv7b73PXgDaAII1pn1yEtI38ZDZNHrJMhSFyfa/Ryn+RT2TtbFjBUXfwg7SrI
CTNPtT73m8Ryk6p4Y9MWNtcmO+qJb0Z2OyBUg460hW0PXV/p9Xk1sYZeGRiz8VIKPjWs7LbJSvww
8ngb5XNaLwtc7ohjuAtskQI5prsOe+7hADVpwac01A2wbfbH6bNUEu/ytF0q/IkWniSuXJFmw9LG
jtf6yzLEje0O2dzTGXuJdh2v+l7D5zGm7kOsAFLUy0kycF0vTdoI9oytKoWJmqQSiNsMVxl03O/d
6l9744/WTxC2YSiwJEZu/ruugdmxkRSa7ueV1gPWxSUMEmxmXFu15hxN1mFQ/P6M77mNcKudHcJw
ABAJyun9GYc+GEpXR+4lwqYTndFNbPNGQ3jzwJzi2cLLhyiPOABa4zQO8jp5sx5/fxnbizh+6XcR
3mCMkYaykXhZMYPY9+s4XCPIYtAt6+eaNfUY5WM7cfIdQZQFt1FiC0f3vUhadTcPqYQJ3JW8lXuZ
juHc5iij6wxCn1DaSyPS+MMS9Sb1+eBoPD+MKQlUYfm6tJfoRNB4KlgEm1MlYtBkFwFm9PmhnUss
T2dR6XFjJGbUH7nd3rjc+TzSfbTMx9/f8XsCJI2wsADMwl3jbiPgqL/esY5F2Tg7JE/z1ATgJyHW
heAn53Xrtww4GjuV1EGBxI452zQGOf6AKgkWxW1UTBX88w9iibcuHVoFL/ikOiz9gEnsCmn8YM3c
YUlZudcYdcLVG85JfVpjdCbUYhj9/pbCXxkQvB2HpwBAgHdwPEEk7rybTC18+LWtmvApHcsIY2vs
5HYBI4mmbej+GMfIyPa4NlEu2xDHXLlNKX1ngeSQkoIgpQvfftRajRcvmaxK2AleyNYO1kP1uhF2
wVGqjLZb9LKOh4MmSR8durSfo6HwIGtwu/9wa78uVNutZXjvXEgxVFAiG2Tcr09rhHCYmKn1TxH2
Wmj+sbfoWqtZVft1DFINfcuPrV2fk7DZSKKatBQPZIlrI/1+rWM6ykMWkck9gefr0RxQhCP0vmhe
MZs0imToYsyZbpvdJkybJxViuUOcDHYLJ1SjCPAd8F6KpoAFjKYYxwQyQsHhPWBIlFlY4bu39tmm
wu29Vb9jEt+N0RRgFTi0JOQpiOfgb1AgdSuLfWzJ41wnLWaHNxAwLNNl1gWgZqzj/4BJhe+Wo+2U
DKVkwgDLEviL98xvULWA7boleRwmih4CaW5EhwIlhfZhVcdavheOwCXKYxOB6jiZWTSAuzDpoZVc
v5jxLokHbBKh67EUkwEG5PwA6wdHIYzFwB+XBgvVz8cmrWvQlItJG4wVjKLtcUi9bA8CIta2Uct8
BewkwGYaV8Khdq3POoaj8E+4M8vekX+4+W0RwCSBt36AF3vPgAKcG2AEw++AQBQbkY+TjrpCuEBU
NyAKWO/3tuzjLs2zMMyqMu97q+xFYKZo4XkHLoxc9rIm7Bo6RBIhnIbz9xUmfHByYmLxTidNa76x
yqz9Q93Gdf/FQZh1t2ymAaLstGoy3oHciNgwHZzjUCR6W4qlzeM6qOlVFPQ020GaymhRLePUi7yF
IrFWednMPVALuegZg2Fee+dNvhBeseqQhXRiH2IzegZJdqGTm45d5koqQLoJCQGpBC5kimQ1bl1B
VKMrdthee4Tj0Far+DBniYSYXpNlfXRxG6rniRkJlY2NIS08SN7W57Ech2yXqdDpQkJnO2H7N+5s
G7j1UmRNEBypo2V4kGRIy2Df6bZmT57PUpOnDCHG8riA+RqvyTA25AErRjJ9430c909rMsumhe3e
0nK4z5bV6KNQAOsPK4z6us0z3UZhWSTQiW36SmsYRN/KEPzPskNX8fZ7No3OwTswbqAV5JPG8nQH
YpKb+ChqiO43YGCI1kdIx3A9yu9l2kQjWnmhUdqz6zVqZ3RpuP9DV96jiPkYB/umYV2XnKdMqNJc
NXzRANGqWY5uvnJcSKUOAtjSxB9EA03xvKn2Mj2gr8QR7LV53XRUM6TKZTCOWYxorBQ9xIizkwMp
1dGpGqsNbB5oj343d2rin1oyQfg8o3M4IgoHBQFo+9Rh15Xlo4/SJb41YZLgy/j2Q6KUwe9QAILh
dNAjmX1dJ5uF80UV91DOT3QhJEkKX3E9JUcQd7Q2OWfzti6CSlO4HRlxLCpfFuFRv72oeJlxeetd
57rkrhIEMegh0REJu7OefJbOtzEYEJXlNsu2XXXSj7zUz4kUgqxQ5cyAliLeYsq+xqxtS35JItEn
5ooqq6i5qyoHwWwP1swNcv8v9C0Kt0vyMyLycB/I0iu7C+DF9emuGQHsNJ9CCRXVIqI3GQRFmVpb
9CCG0bJhOimsIAX01+2P4PqxZcmtzbY9PSsH3H3RlfCM4kNVuq3FIjNqfGmHcgT4XifblM/mUaZJ
kbmxRQdYoUPHxzHraxzXvd1qCYwIzWerLRTCWjIInM2UFAJ6A6UHz4V2rAz5R2qWrZ0bllUISslE
ejwK0gA1YN/hgmaIOHqlsNMqXEp9YguVlnwieIJsstPzWDWTatBepFxbMAUro8t1WiXbJSs86Q6m
L3oWzhDhV/ZVkGXrYHFPticP9R4/MxmQnHE3zxSHYolNrcM1zKj8j3v8eT99H0X2FbkeJX7GwdTF
HzRnIosK5jKg8nmXgN8M9j97j1iHTVVIKrLdHKydH40xodf0xc89bsbXjacMo4Hr6yhQPfnws6nJ
2+H/auS348BUh/o6CYFGJAVt4Ea+ahV3qj+qJvK4aRuuC84lQyiawQegyrLNcv72oNoVogMUgNGD
kTtDGfYQG6iGtx/fZvXUopXmsDY4JOwyiqsCEC7mLNeB3za9suYA+AqICIGFjPejBdsOIwjz2ts9
laFCjFZ0bRM7eoIIs3HMwdujfeseII8M2ieGMogvPDHbzS+xL9FPJYVsjY0EK2P80LegBMqnlSiY
4uATy2hr3reOtE5+wlXiJre/QlUPyRuxWRKhdw1juV36W4OS1a34pjVRy5I9CThSNs6QGpKlO8qA
h/i0U1Ck56s3eLQbHJ6vmoFcvtJYNug+sAzr7eb7GZvd2wH08fYHw3n7wmaZ4otpgm041Cvfrr+Z
Ylm6p8lII9WhkQBsP5Q2ojI66cEndLyM3vqKqoZsTI4/mxzeYo/LWd4oU6wALU5edUpjnZ8pyJzg
CTu3Kp13nSVjo4pgkAIn51UJ9w0ObIcsEANfEgLGG2eZtJBtQRpjfcXPtJ/iKj1obBYXfxFlg1na
08jaoK4LkzFTz7kYJPQpAJATji/hR+ILNo3c3NR2wv/+RzoPDxwFnWuRRmZuZniKEAVcX+HstIQS
9Rw3YkEUIPy69X34pvGmS0VQ8kBY9qWZ0r2pscTW+4U00GIhWWKpWl5Ar1aYb8ASt1qffmYyQeQu
++owlQbx7lfPBtRbOnVVieY4Rj/GjG1Tg1YfAByJ9Tkq09aNTyCjShefYEtvt75kckATRcBANO5I
SzfwfbwGG6A6QiTG7+jSbb0GZP/Wxd8yTdJBO3yaTuF2v6NS4QaTo4PjeKuQNEJyZVb4gijHoZss
h2Th4/o6gsiMI2I4kOjUM58G5B68iSwr5QZQ8tQATQ7PUtgVf2N9S1IQCMsBR1vONKQf0MEIfesa
sVNTjAbCBL+Evr+Np5E5hfwvqdMRU2UUC+jQNwMkSjQzYr2t8SYVbVJBOKUaaWCVgfYNQdUb3OWL
w/ZMkAsnhr5XN1lUbekcwJ4x/SRaRDEMNwD/XuwXUYEuPcSu42bYQbqgMQP3iQD3M5MRRUiOxXBT
q1bCVtwVuI1t2ai52Nocrh9F53tryWoEcHATqUABvIaOWIvkXq+TIx96bKahKqywqOPPmG/BjxPX
rWiBigXbPQA+Jpj8EV5uKpWBH7ppAVnduu5znPnS0le2mNjcxLHtPFiIEB4j+QPYW7UIiKNZZHg+
GGQKkSI1NOmfkbvh9PgYSFtJCU7ZR+Xy4BLsbey3bFazBUYvAF6DTQYIX2cFCddBP69sClmbT1gd
4BePlLbYUyYJB4c2oZfXVRYWM34IxzlPHJIil93PO3l7lrYDxchBsUYbCv+WQPYTps9ADqHXYfe/
DV411NsRYKLQZqL6QcRzGhAcAXRjO1BEUCfqPSL3LQtMGdFhKEvsFsXNOnra7QFobDI2rmr7zc8u
+xOSRzUS/GrAPgCZeZhOiSz6xfdwoWjYB+ndVCbStbkLGkDazK8iC8/ONtsol2Td5MAB6XH4wrAt
G89AytG/WYBMrRtkeGxXjuw7fDR7OxHvMyxpMALwsN8itkZVa7JhjjAf7/XbhAV+bfvLNqVb2g4x
dhMhhz7uGdvVsratyIEzwnyf3hTa0SGBdL5Qody2cSVbcI5kNttlTT8GHGk11hEAiT8o9C7cMlx3
cPq3PpmINdQq5+UAFX1fVmZLFHhrEGTMbJOexous8HfZQEl1WYaRSdJ/EL7eBfTQcjA/oAfD34MG
/bcEnHJEthUye8IPZdvGuOpEygWjwbWYZi1h2wgyb1rwrOx27b+PpTcd9S8663Z6yM5gjt7ejvpe
ZwUe3RI3JJCq3qbGChrw1v4gCw3qZ/8ubH+XaoTRFADwxbkgWeH/eAvr/5K36lJtYfbS5l99JNBL
2xa2E4zdoqD71uOzuNxk90lVeMItMByMk5+T4++v5VcJgQeoe4R/0NrjJMJbYqLw12sRcxRCvq3k
h80RiD8rTrf9OLwy5G+uLbbO/9TOfz8hUn8gHMRpFkJczN7pirrsA2rqQDy8ASRSY8U/Jz/SZH6O
7N/fIN1kuz8f7HaHW906ngCQDfHewfdC5mIqJpvRxA8/ZwwH3hNDyQPC5PywsCEFWd6Jtb+fHLjM
XT0123z+I12KDCvDevQPV/RrT8cVIZTa3oYUgbKG5/Q+gdBnAXGJj+yDeRtUDvs6jPFlgqdqDyqd
FR4BjBaPkZlFWBywtSDldiEw3+y0FrNFZH/goLE5lnJMLR5pP53F4RAmBb1RPkI8Wbi3zL/ubZr9
/U38OlwgJ6JgCdoVnQZJZhDg3slvYHYW1cMDPSUN6TUvYOQl0ee4x/P9px7z91MhgxpeUJwyBKbJ
+5FZi7D2k4zl6W3lnDmCedx2aDce78dd/ayfcPfWLd7qAHxtO8ibshzffft/8D7crarH8N/bp/7n
qB/FEv787rGt8e+3h+AFCn07tH+M74/65e/i7D+vbquh8Ms3fyvn8G8KNjx8HyYz/ptf/lLN4Zcq
I3+t5kAzDun4f+awv5Vz+L+Q8prhy/D3z/ws5bCVxUd2JzaD2LyiHtGfpRwI3mWA6RwlAqBUImuY
Z3i+P2s5RDEqe2D/CL8xCKErJpgskL63lXOIIhT1oDgaAVWSQcVO/5NyDkiR/nUWgPaNf8jDTygq
Xf49DxUyXMi6cGJnblJkbXBk5PfNOB9X6N4XRlp+WkmL7NzWOf8N6VDJFdcMZGFKqXto2wlz8dCR
LyYxYPo4y25WrP+PcQWSNY+7GBUYBpbclGYeHnw1q8d64Mg7mmZ1rmVMP7edwB6/SqqLNIz3yIi1
r/NQVaeFpL3KVeUWwFFTt36FXEEKJSRytcSiww9I2dcXABiaS5FE5jhFAxijsblueaiKzAh43lVd
XtB5AGCvakQuNYmjXUhkcoEQBYk6wiy3bZeaY2fS7MoPcq6AMy/h/UKmDLlgOrimXiEBALuwOZ/b
yB7ChJojbUP5iWYqu6FE39EFTJkI6SNgp3ZHY0h/jQVLmgfwMP6IvMfeqvZxkdK5CYu+7kfkU1KW
0woLCRKDIQj3Rk1HboLum0NIeYh6iFxW9ebYTK1+sqyK4awYVh27eqlOSMVDqMQcSOXE02Kk4fSx
TZUAElK6+7FV69fMO/8JGF50j52/P2Hy7m/iqFru4WohGASBdAAjPV0CPbSvdTQtO9CgyaGbzXxM
qMZtyGXJmW4MNA2HtCDNpm8ki3LVc19EWXeJ3P4zgzKyn6DRIuhvm93AxXWtu/pMUnIGvaN3gCfW
j2zu7dHamf8hAVEBdBsVEgyYO0LZEOcQ2d53MJLX8JCRSl+UcPDJPlqr6bJjvnqWXmUviY3hFEG6
AMccuw/d7OxjJpi6XoM4uHZDgE32BDD9I4Tz4aqaAvOBtaw7gisJs9xBSD3xxSRVrk0U3a8+UddS
svXgkwRcOunS5AEp3hTo22jTnRqiecvgC+6yHn2llWMsimpl5uuEGhI3AgVJTkhZiy7jsTPHuotB
bKaJ+mQhgt00suP3oF/W01J6EJpkji5Dx7eNdStvEUIPj9UaZQUySc25JtO5a8RGlzc8vQltF740
qPB3bSXTZ6h53amqDAi8GrT1wbGS35rOXYalY+iOtj+RYATbJPHavAloCPIwNIUcI5IviGm/c7vU
Z+k75KD4mp9bK9ghSbt055MmfI6Y/upd1Em4xyx8SdLmsZ2j9XkYOg9urwnu2zKOGwA0CAAh78OL
3DL+b8qZclo4xFlfkGxU3SVSWyAaUZR9BZJRHpsZH5KrMk+pCupijki/BzdZX1YSD9FFkTrHE/IE
UqgIH5JoGEGqwtjOR00f8bbss4Q7f9ECF2qw2SiQTlw3iFoqfQ8XzzxwYU6xd+NFLNbmDFIHVEk3
aZBAWfQytpk6JwgYD+CW7S4ZRjDwzVI9dEPAvq/ggItIV2Wxlkg1BJ6pP0FZWJ6SpiP3XVi3BR5o
gmi01EjqAot4R/rl4ExsL20PAK7IsgMfq/ookApwDQbIIMvlfhZi/kRQ5wV6eUTvqwDSTQNnbiiM
C+abJpj7r9EIDFKwYOeCJTkCnV72s6ET2cPqSD+NKErTISN3NQpOm28RzXl5uw6tPpJlRFKz9zwp
+nmJNyIG4ZZEUYmpWQdgeO00pbssm5/k6lmVG50BreslEiHIoEyODKLgUna2u/aNgPhFyacq1H2a
SwkyTJksyTEDBEXWN3FhiPqIfIfgbAIwb21Q2TysdPtqoCRcirbM7jnI0fMw8KXOkd013quRaKQh
NwUHx/glRpbrsQp4ehcgp3UsOuxCbua0DYpU1KvJIQHFe+zMsucMq8bNivTYj33K1FW9zp8z+GQn
rIgrxPRhvhkkU+hKrroaqhiihifZVT2x/m6shL2uAmcB7ymDBI2627d0kAeagfxew7Lb88FGH7Wr
w1M84i57kbaHcqnC76iHMl07VKj4wiK7LS6Qfj+VtVFP8GJmk8dKZ4eoyuQRNDroYi9dQago7yhV
W4AMSGqWdvkQTGj6puTrzvux2w9LmF6mG7G0W0xb3kZJ5dDRqEMqO+PIiwym9ehlNB0bpD+cdbZ2
T2ZCKjLtqj2sovVOzxHbdzMKp8CZDVYQsqRhSONZDrFt5xs6y/Aio1J/BuKmdw77wXymWG4Vhvgl
qjJ0J3AasLq07bMXHcdqVzcu+GREL06YmcqzGMOdD2N+t04V+dohKrjowBockDwz3FLVmDNnBKoM
wvR74136JF0qDgBRgg/lrEBgzwlyXTySrA5RmfQ3vbevDZDWr8E6Yfqf+nEFarkweUS1CLpbEfTn
4UAueROEAJob5H0g2N5qMJGcNhNyWWutgntgVj3W/qqSjxPHRiSvJuSNFU2UjfdWWnNqSwzpfOkS
reFw9mCwE5HaP6DR6/NsyjAH8kKuFHK4kANX381zo08jn14A4ssccy142BSe3ase4xeks30JxPRH
YtYXsDYPDQVaCc23w/lsfe6B2O5hSj6GVnYXXZkkj3Onw2ddueYrqiwtH3uBD85NTNDVlR97fdFJ
3MV00dnBzuPRxAuUV+jyHOwlcHR4ZHsVtiMDYa/KqwVKMqDUZUrv7Gh9/GmIxR8TApIUTrDDg4OA
FnYHgjzTQrTBEbJ1tx5rQHnXCipu+9JhAsXeK5shQAp9sBpEwUVKdA+wrgqR8xbpSyp9czH1Knnh
ntvPQSJkdSeW0lwmJaf9IzDrUhzNqs3aFEjCgqkFWINX39JyGcgTt2Lhe1rCmUZqN9INzzZR0a4h
gT/2Wdsc5nj4OEDzyftFmh3wCMDHkn0E8+ZOsepghdXjdIMjl0MGIaRAYt2F6tnVlIUgjQPS8lwj
yfMZwhc5YS/y1Kyl2ZcgTy6wgkD7JkoiT9vQQjbU38yltDc9nubFOkLMLJX7simeF30Wk3xgZDrS
ZvFQ0bftFsifCe5U1F8qddbigPoSsP5aMZ6Qq88KSAvqOEDmKLxg9/VaDrvKEnleGXxcpFuLi74O
1cUYICOZGhQ0Q9r6VSliJA4i8P88RbEpAIv7o7KzAlA9ZHtY3mLfK9PunWDdAnZLYyETHTIt8ZhP
U9CF+WjC+oiqS8EfbAL/WXS6Q75eDtWFfovTJk4/DsHUJMPXiSVW8ydhkcIyFsoaBQ/jPw/i/n/i
s1/Cvn8XDf5vDOKCAMDCb4I48+X1y5816rc6d/THR/4VwzEUwk6B0gCyQrmKv5TjI2n6XwwCCl5+
gvCE4n+E+/+K4fh/oQg9R4wWbC+3hT71ZwyHYs2ozoa3dqMQGUo4ZvQ/ieHeywD4K5uSQ4GjAT35
Gxha0S5kQ8TIKSMEmwBV+fU0ZWx4/Eub/FQA/lr5750+tVV1SpMt5sTZAlTaeidsrHToPSYncoL0
Qx/BIAD9n4L0tnao/PMPStCvMA2iRA7Kj6KwGMr+QNfgG2/yFyEQzwJ+1xyJk6dtdhvE/XyNQj4o
mrAGy10X11iPf39zEf377aHWbEx5AGIKdWe31wr89ZSgSbmF5C9OyvcC6em2Ha9QyEEiTR6p6Rz+
psueA+hS4SGYkH6B1CqU3jrGyL1sjpbLqeDzzFw+LQ1A9kr1p6xdCHZvWR+8NtCErmw2ZEfkiGRH
t/bqWMc+LOB/NRcwZep7o4GdGtKPT3SMmwvsibEYCKT3Cz+qGyZRBGoXyaY8egt0X8kBSM041Pch
HJXvKIyyPpea9c9JJ6+Dyau9S0xTIMwNTmsY6WvGsG0oyiqa7sNhqv9Yo7W9XSNXPYWBqvImEObA
bdkgqaKei6lt3CloBRjV1YbHdA5QIw9QG9YGZIGaMRouYU62N32XYl4GRv8lMJKcTLyl9fbEnayH
9YvlOROIfEnYfh1S1F+M13pBiYi1nBAdO6wI2P8dwIr1L0qTzOndUvbJAIXbO/huL3i1KvfDVdl0
1SFpEuQ4OYF+XgQlqpdhwq+b16lPupcKvMLHKtPhQwZSvCxcMGTfqhQATg6jLkG5j9C3GhWD1HLA
Th4ZFpBGy1ddmpQXqFBhbgODFNAC+5/2KsGG4dIj0+859SvwSqF6JApvBTuqFSU2mKr4LSyzh3JR
AZSIyj+U8KP2Aw36F8Bm86FdgvGQzjHh+QJS6Vtf1+WxbMqvvq+6nYTYfymzFHVs6MrLej+gccpG
mGtrakTLIDXuI5TzugpWGEv5sFCNLOc5IDutKhHkpIWDEit+RjzBUKiqGfaRV/oqqOT0TQ7x+Kqp
r8x+lWvc7Mmosgs0wQA+Jv5qR1M4pMbeNCZAGmNivgXR4pCxwi4FQbCktXzKBuRhWIHIFnHx5tfV
CxJQXAMbmyFQECrOk268rEjPkH05SgisQVp9gZYrcHDyORJTtENqp0eFitg+CGfCq7gc7vjiHM1T
vJkVXRujZ0F+CWryMZQkovP3pU7IgfdkvNZhs76OqPNZ4Mny1w71TG6RkAMBdx3HBwuYpkB9oAeY
dWo/8fUTQeB/E65luA/9OtyQZF33LoNK0DTZVEiazQdfs/vG1R+TSLThSSHGmRm2LXPpvzbY84e5
mCekJ8QTij2Z3KddWGG3Wc07LWsN8zecvC68sfF6lTrjl7PJAtQ6LLA5CYJcECQkPOvBweCH9joN
TqIhWrubPISsRwYbXo4Gcs+Szu4x8WO5zyj2UCjkghzGgghYYDm3QZxnY9o0Rzcj6P20EAbgCep/
iIznFBLHThni08NQDcoy4BUj3G/tVvkwa76hUZ2a5U1sUQgib4FFuzuJjGlsw7vYDuVlJsiMIisw
vvlL2KGOBipfNoKUe3CHWfhcwV7lB4saSMm3ZEGyMBx9sDsX2qPwXf9B16j5hQSebNAvhHf6QzbX
6tgHDabhtk74aQ5G85wITza/MRQ+d1McXaB4WRvkbp3dlHNSZkc+RsiGDoW9osvCT2FNAgSg2iNb
q14z+hiWrazywW4/TkQsPng/ua9x2CCTuKFNd0DthOjcGlSeyieGtFs9GXZGdN9cIKkm24/1hG1t
bQUyNJH83f4/9s5sOWota7evcl5AFeqldXMuJGXjtJ3YJjGGG4UxWH0vLTVP/w8lUGUbfoh9bk9V
RbD3xs5UprSaueb8vjEvG9OE8uBIR9tqdldxNE7w+9ai98tOdSePkJszQBiKz1PLvzW9Ur5HSRni
Yy+VARObHIvbyTDrbybGjCs+SBJtM0q7+MJFsQSoN/J40yL2vYCWI97lVmI/5gWWOTRQEulw5xS3
ykguzM9QhpQ+imh+Zil98QzFJL831H66ybPURsK4FNX7qIhRe3ekgjUWj8wemLd58N8o8Mx3/i3u
/D+AZY0D+oug4Dep/GSpSoTGb1/yIwrU6J+qUtFB7ecggj8HJd+hzAqq13/BILW/F9PI8ZNk/xkF
0pV1fZVLUWvN/q92gp+ZfIDN4Ovw9xoUGil7/ZMgEJns60Q+niZESzRHdnUy+uYv5byicbpuyuwR
ZVuNCN3GQdoXeenRBLNSL6taulhF0sbpl2GXId0q1I+A1jBkZWVddCe9MPul9SjOIRHMW3hnY8rU
wXjivk9sEjw2xMa0TLTBr8cJ8oQJGLLA7S3mfaqMo4J/mMJwIS+wfxedJDuFMbOvr8t8TkumUsJ2
Jty6vLKgLx4IqqR6QVJ3vp7NMDylRlOj3LIflK6Su7GSzqq4RRVrpfVVWiBsKtKJWWFZmX6K7YTJ
lMQsW54oRlyBCOoF2cWmGZnkC0GbzXH8bsG9/8gpjPUA2LW8BjYK1UCPe1akVg7JQk4zUsmzTzLf
TRInRmCJigxlETXOUYhepn7HIXcH9AvHpl3P/Y6Dvxw8ZcVTxoWZ7euwHbfp0joLnueSN8YPHE5+
IUP5TrfC8lM/ztrdCFBZ7qo+RanadewUEcQXdtZoXjySWG2QWo18QGA034dL5dg+Sbx6upgqKv+4
zS2+KKSAQX+A99qgkaUM0el2C7smkxubFJ/mdVp7NSL0XclzgATRqce1l2SjdWGzDt2LdJ6u9H4U
3S5JzabfxshWck8y1ANcD7N629jZRmcJLHZGn4e+XVkTQKO0d5CZpKlCfAt/zANH21aBOpANA6dS
7NFbxAEwlsHd6uM4bsY+rXwgmjLaznqvcqOjurZ8rcvHZydM1MeFSvo2s3BKbdfgaoN4ZH4swJdT
AmgLazdUU/1eK9v4EgVy/kAi0vZC/EyjXytRT7IkjtRAb513KJ7aYNBjzuAxIn9EqLnGoNEmTW6i
KG+2s4wmcqyteDdZDWyvsB38AQvkIRbh5HiVUWSIuw1YaVY8EAylSnVByV+/6AvActDZw89rioq6
QKqJL2EhNcL5rpfZLuob/RRStrkY28LZwitxyI+XYfcei/OTOlpKIGd3CUDNYmBmBiQXlVMbBaqc
SQo/sl3tqrBz85DFlvtpPVTsZBfboWd1i6YFltQjr2N/NIIubE7A/Npj46rLl7wvwgA543w/JHWx
Dxc2Zl9RVJF6tUKyU9ZK926upvLYWCiB8SZRh/N0mYS+hT0u0OKw+mBHTe+NiigvoE1FH3sCT+zm
fZjfZVQC/W6Bgwa6Z9dXZOBbJzTZvs1MvbXiZvDnfjLEtipNHcuaFWrh5RkSMVh9/a4tQoE4Rs2/
lVo2X3DeqfxppWzLaRZeGfZPqZqYAcrL0bdABO1XsbFfmfrjNM4fkbtZfplFYgqE1J02CxoDemmO
g6qJ68G+GTvYUVwWtdswt//NjXzfx/6yK1p0YfvTrug/QqFH1Zi82hi/v+rnxsjuh5ifHiAr9not
ZP/sVqBoOn2rVIQdJE3Oxj1O1T82RlqLqBq8Whc4OnP7nDn5uTHS4wDPmem46vdt8x+lR97wfi0s
ojZmKLzFjkEmRl+jgJcne4oA8OeGYTqWowH6esT1z9xH8O1nzihvOajNh3Qid7xR1aynjGTKD5nZ
kbLuRNl8fHH3fpNF0d5qXPg0JkR+9Boc0Nak0etPQ9haZyIeJOW+UjtGGeVyb3Aq4EWTpILlydEc
PjlM5MRrC7dvfCRdbHDIwx2TJIRTfhV9r77jPWIgHnmufUAG42q72bbCbxrq9Gn750+sv8kvrfdv
9fcgSyL+J/Pzxv5nJmCYkE/2R/wXURTYuEg+SJMM5ranXEVRZJ60NEhIzcP6sMFAzJlq7AqYAxr4
q6r/Sm650/xEqa0A7F6FIrKIOYA6rZUhzK7S+CYboOgBc+kC9GHivoubSxwn1rRJOsW+TtpYFrs/
f6tfHwN2atXhQdiMDcxirx+DMyvAWuq8OwKkFvdV5GpUEzLqR15dDtMNsgPxvg61/OHPl32TZSJp
vHpmyTTpjEX+WD/Wi8QWYK/IrLuoPJbuoh3R0w9HYMU4FML4/s9XWtNxL9Vd65UQj2BZx1QvnLX1
8ssr1eyqS8PGeARNaz5iqEJPEPburHtZHW/UBqm3b6izW/kYTsbib4PmrbhsTYiqukWWk9wnq8Ob
y6OPSjDZkb5as9ogzAfrMcvXz4DJo9sAO6m8WeXR78a8OSsMKucbtCT8OWI2rybbaFWf7BQkw9QB
eGa0tU5ewZ3nb7Ui60BVlgJXBbjRdm8Z9jL8JR/4Nh3Ig6IlBcsGKi7kOehwXt8+1R6s0rJC5Vob
wuIxafETe8g9egpzaDrK6DDGSfYFST9c2aVB+gzAIPGpIzrPPTmIyp/jyAE3kcpvCYLZr9KipkRP
8X9nqX+zlqCIe/uQ0QYxiBAXYYpmdr7Jk9otRfYW1O41EV0dCjfoRbzsVjeY2PZkNZDrNuqtLGZr
oPtCTBlZKwkc23qXr1t9ljfFXU3blclz8jH6OKZFdUGE03s1AdMHmKBuEKLnJR+4xhGQoYgpwrQr
j+MaaDRryBGRY0k96EZEIrqMiz3syPxOT6MbalHG5OWD0xx7opj+HM/Ya2ijJbPO2mAOy+Kpo5te
5WsYRHxrHuI1NFrOUdKoxhA7GPMJkpI1jhrXkEpbg6slnZ7qDu7qgJh4Fdj0DoftZkCTouunBjcy
PjdHIV6jkht+EecoLikb5fOwhnZ13YFDAR57oTUi/5rI2mber+Fgco4M5Roktmu4SBWt3mmmLt41
I1RS+BzNVjtHmLnlEG3KEauUL9cgtOgMwtFavEMxQYSK6Lvfs9Xoo4/lg9NY7+QPU6HGl3or6vcW
9K3dIFJFJ2IqlkfXrtoNSpZ02crMjbYK9u9HDHXjM7h34mfg7MTS5TmuntYQ21iD7fkcd7drCE5S
ttiX/CoS2TVCJzYnWk/PkbsTjmRUzvG8uYb2xjnKb4n3o1VMeTuuh4DkfB5Iz2cD43xOmAxnurKB
JeUhEtCmLwoP8iRgz69xGOv68qkblWkFJYmWpbx60uci7Y0Wbtsw1Oqxz3r46YC4mmUHKr4PYW4n
pDdSPa/eq7AjLtLZMNaQHLkW8ElVTDwuOK5BGYbsh+SVx2YDbSFS/TbvtfBdTJoMinI2O2MczFMu
+iu76w1G1BiiAhj9gb1waytxGr6jpm7Ykd+geGHAGcAitmWetMIDMAJeajNBYiT3g3cJ9knIIQSw
fohKLBZ0iED24eTkZkOigi313GLx3cVixSx1pFB+EbcKR6dujrqbLlFQhldR4j4rg3QSNVArvQc0
7g7u0SJiDQ+l4fSOlfrl1DXLvO84mrWAOaPYQdzfyaXh4NOVyXbO7WLeq11X1L6lAzvyHQqO+a7F
2qf4PFb9o1IXixagPc04oGSFqrwDBalAfu7L8mNaFKK4MFrR55sM2fjdMpBx23Ks0bXLeIw7UuFO
zPF3F7ayLt+zGRsHKC56th1qPsGm6vNo2bjatCA1Sed6vC5cWOEbhanSQqHXhkNLW6o8iEIjGgKH
/jYcMZ2O+KSk6dDyjUqAQNvDBygI87H1XmhE/HuoJZntA2pvjCCpkjBYhjCDADS2tcAFOaambyBd
X4AupYtySS3C3Gp1CC3ZiYVTbzSaXFQXcaKN0SYTZsyRgN8juU9mmOETIemdxgTAHWxG5XMLm2jG
b8M80o/aQjI98VxpKsZpziFDHO1aoNQrcRxdW0PJlhSBkOAFAmCgscWSqpWfMBeX8aHBpjdtu9Fa
kktc8f3JTHXr0ZpC4G+uxuDFnjMh4+vshVwCMLaU3gcGOAAfDM4mwZL5KSftrXtplMr3nWWPX4CV
GHvpjFG4cenGA4/WDXkfK68w5Zat1I5wNg3ztust7aT10BS9EcmBi85vdtAN6UWa7FtwpaganajT
3yWKI+5LtVkHZ5o23c7JO/Lt02z2rk+VhWcTjyUfrIIvrV2yg4l7hFyM7oJVsg1cTUwcezsR6jdp
C0H8TndLYV5MZjoO1/3Ur8EnWrYbK1PsaVMhrBkvqmpZqCDoRb/s1MxZv/z60UfWJz4XEK2jaZV8
i6FBjuXFWZUtvsgkU6fOEU3cljhWAcQORAURP2NN1fsyftdo5gzXyahjlcdNbnq4LpQYrAgyiwYk
Ku4BYzPjulkXDSaTzzdiAQEIucbJfVncg4gUB3Tiieth+swYF/hlHscS3qE3tRRrjH5Su8uIMDcl
J4bF773LbrHrSlU7NiJqPsEgQW6JISTRD5UbieESyAx8rrl1GkCuyNN3tc5tXTHF81OWZ9bNNHQg
7Bpa62QfR3JH3R40bPGMqW1dQyjlxwHnABfFFeT9bkv9UnxU1LDYFmMdUe0yWebmdozvkqrvLuFv
plZg6a2O2ya3TMeDCCzu21SR0SbXS6bJooSGuDDLSmu+FSzI88HVGFIbqN6MkdQCJrkFLyk3bDJj
c6m1g277och7yU5rSJXQu0k/t4KWCcpMmH5YRN9qX0H4zx1d1DRHQgjXeaup0Fbw+4jI/KLmsSCI
yoSNeVzK/nqaHcCJknqd63R7swDgtF9GyiV+pmrdgqw2q6rr0p7MK6VXTYjWTVnIywj3c+y7VlfE
JyKR7qtKrw66OjhJJ70s7kbShKN0G3aBuXmPAllLHrQKTZH0FiKw+UPdG4rgzdAfkt2BCXZQwnr8
QlpIkThOOxvtJCL9WxQt4bJrB2BVm2RZs32J3qfGzYT6xToWdr1CiWup2temhi3In4luus0IQxmh
oluiX24Xp2Dt6Lp8o03G1AYyJ22/WwAH8FHNKXKCOQS46KP5sJuPYOK0UxqTBmE6JOKesV50N6Ug
G7Id9FrguStiYM7T8AlTNeZkKm7S+WBBLR6DkT4uJlj5HPRDE3YC+mrEiN7UicHT5OBA+i4x+owK
ZVvHxg0E7ty+gHAg+F7TpETXWavUY1B0oEzRPRZDf50jg+YYiYtx28VuFtPiQ1Uv5sZk3s9IFhKS
irFzfY5Kf4jxf4Slb7wBb/7z//7/qDLhJGlzivx3AP9LgeEurr5++z8XXf5Yfn1ZZfjxwh/ZFNo4
apycOJNiDXhtGOBHNGQne6CtIozVE/Ail6KT9CebcpanvCgymLwdmRmiGGyW1j+pMNAe6fVpg45E
pGMwCvEZKGX80umtaSkGFkJUe8XpwDPPcfWeonufbDgGFSxu1sNYSHmdK3WClK9+yCNLuVBH56hX
A8x3NFdZUHdmcUv9sLzJB/XeCtUo8VYq6LYyR5e4gKiwhV/jm5gjt6SsyTJ2zrHG4Obpk3YD1qB9
FEZxbY/5taGMHGnrMOhbS9BfrLAwwg2oFdvkeVCH5FhwH/3GqUEFljCnVcWFCGiRQkzU5RK07I2t
dQbR6/hYTSA3rYxJZyIObvvkuUN0HBQGSBynco+OMQGVcEBxRuWzyMrrUZN3iOViBAEDRtLsepiX
GzOdL9WI32KxRjmdPM416FxYO09Wnx2oCD6R2n+gL+a2ykM6ehWx8RHB1z5pXdtbVQsbYlDaFynu
UeuNh0zmj466aFs1Gu/UNrte7wBFTjcws/w5xe1KAaFPt0ZOPGNQB/GGiNOQHCWdFMY7t5wQX+gs
3W0unsYwEzvWuX0UzZfZoFcXS06EibWPG6OqvmklBz2GPD9l08mO57uxRh1rZIdoyh/ZLh4rFk0n
Nlrbs81uY/KF4Gw+V/18Y+Y8q9not7QwwulrZgcMsOy3fUzuW6ekq1fcKJoThpgs2x4GjBpvENtS
UKIsfdkDANxEynov4+Jx0DDmq/MCVWFEBbBeq4bnuVGahQywetPr4w4Z46XmRqS+pXpZO5Xiyyx+
NnJ+zdKSa7qgXOo8nL1b0V8gpVmOV1FYWUIIOXlvg1/HqR5gsKfdWuKmNNcxaUVhpYdqhjdlNkQs
1nQqoCdOc8nxLcY7HVbJI4JkwQ48PbnVcsk5NvFZ7JNj1jgPyaR+cRvjncBM7NsjuCe93y909dg3
kzwtuGg4+cA+b419BPjbU1QXbUmPOHYYlkub9g6bceR5CgOVk3AYCRN6B6/RC0r4nXoPbO0Jx1tP
Mz0CpD7KD2zSJ8r9JxzNzwWNB33VrvpgKKYTRjeAuUlfb3P4yZuF85CPhBlXzHrftRJkizAfqqZM
Ufxax5oQY9uvr+N7ejGyDW807IfEaee9PTEcSSkea12pP8MrEb6TxnNAFwcJzIVhl09R6LOjWP5M
uWzfOLM8NJUlL7rCdi8mqSjvsnjON81SF+9KpZ63Kl4gWmY0na8rufHUa93nGZzBleZmACYpeyeN
GWCXq9NAFBwYHDppPQJUaxWKZjrYGU6o5T19Fu+LSaFCvphAs5H4JNQaaJpTZp9bY5Yw9vLNFGMA
XIwkqPu53TQmNNAALo6NSG5qo4NLPc6zSU/kSnxTVkQoo2LeY16P/G6wLEzT1uNUzu1TSQMyZmUa
b3ADEO3MlFsW4qAiKcjBQs2+0XqrB7rK8F9S/amicQE6hqL2YqnSzkPXtoZT8dyQloE6Zxg2oaYG
E3i5d6ZK/wE8e5yAM+fBUezjQHh5Ecr2mfPRpWlnf8kavdXW4UzQESUiWMChTJJi/fmLFGSS2rCd
x6zaw6lZ4WwNIC53OiImv15C7W/tOd8kPNkzSBuzodGamEQ/ZOnXVxPmOJQ2jpN9xFQPiIQOaKli
z4Zy+peU3Ztc2Holw7DcVQep6rDX31xpdJzJSMO62ut99ijWnjLrcpxqI44lhFTVBf+m/iXN+abm
/v2a9EXEgU3lnX++/naRAffR7cJyP4PpwXkgT1Cl6IZomHsUNfRJ4vvm+XLZdqxuL2KH3yT/jDW3
9yLB+/3aAvkoGWV6Wb41mtagKSAeueW+K1ojSKvCvZlJm6zLxSUE+GxPPuVphHS/zUYJsoh0RdAK
2vO0CJ/WWmNULpcoGdl1DWsvREEPyoHquDtejjbLt2vrtZ+ZjNUqJYpvtwUIsqmI7lVka1QBzOPg
5gAzqwplj1XVnyLLsn3TZXn48zf9zRAyTMz2lmZrcFbe1h/0PAHhQK+Lfax3WyAkN6pYboql/Vtj
yLOq9O0dNcn4ElrRkxPJxuunKUZcFPyQsSrQFXXTdDNrCZ1BITh7pS3SoHOz6z5axZpyvnF6tbiN
I/ZQc4meG8m6vIYqaUYAoenTJbQujF3jcAIWecQ0vYtdlnuQ+4UfRbG9ayZ9eojI8+yoltfAXObk
clDb7o72CPdTy7Y/6Il56BOX44jdV5dmmTyHiUWPOXxsKPDdajcp6XNYgRyNhu3Sg3wjd7CPZ2sf
x1BfSFvBMqyny8xZwYvDcoPVCGeGznsLl0SJlc2+oxFj/fmB/WaFQY9MLQoH/crgezMTFwf5G+mW
ktMgHDDCiYmVzap1m4yPsf/ztdY6zdtnRuGR1DhAJwSh689frGaAKEFf0NlpDyf/zuySQ1H9bcE8
z6Q311hrASakU03HqfDmGkncZPQFVMt9JWS97ZJJ981weVpX+oQWSEhCwgOqMPTX+hGifbxxSvj4
U/iR5OsX15alhyympWVgSuonZROnmx8YsxmElxY9LzTO3KCMyPY5hQwvtQxExOrSXeU0Z0CW+sHt
+WsbmOiFiVTOzy3iFsTTvd8IyJXkCVCbCVS6w1TTPEBPnq2SIdgk2bWc1g5QaDRdOyVA1Th6WhqG
lzJO4OD2d7SDiDemsVz+5Zn8ZsbyLAQt7FiHUUrprx9KqdergrMo91rOQYGiQOInIAE9Xcn4zjF3
ACNpGuSzeywsG1AgqWcO97RqAsfrhhnCVbuE4xcuSBhsrQqGWH0Y8fjTmA+dTSZhaw6IZIbQOsaw
JAOrZSWi41UFP2u+h/D7hIyPzGTynj5nRFV0uPBbZdplsXo/E4h5NZl5GrSNO1GPdxGCAi9tGZ9m
zcLX2RLMGVL6oAjRZOvWco+RTn4/JuORiL5Vv1m/fzNJ2DPW/9F9lPPem3s0ojCic6Ys96QaELdy
/HBGPo5Jlj+so788ETqq/zpPKMiR87bgJbu/zMnGNEAfmEO5b3USvWc1JKjJA3rqvaBdPXA0huRC
gcWTq2UrTYkAo/wamj3tNqrQ9qpS1DRvls1GIOPGk0l7jnJ2v3SZdqVI9x1ItI7kOdH+VFZGYNTd
E9Dzuymn7a+zbsYMs8jIHsNxjVJHQPSLet0MJa20KipRSb+RPcypnkd6Pl4u5kSy2OIXBVYrW1nR
9fUot3U40DhhAas+udPN+RCEybMKRlIjh3IYT0nPQdLNEOQjXR89axnpCxqBvDcFci950jPtBsbM
wTCI1jRnCJIym4P1X5SCvwnlOiDrQW41s+026zTqJutYOeMJTiMHCPKgzKda8fOGaAmxKOx66mRO
zW+3ivXQpJAoqSo3V8KantrVrD1wg9M8uU4MzixiIhQ3c/MhjeXdSPnUh1axp9/wQZHpYSmggbYR
E7jv8wOH4l0RsrPQzISByeywR9I6mvWZPFl5yDTrKDsZGHo7++vBCCw+8MOmrTAkWse8Nx/0FnXt
n6f3GcPyZj0k1kEDQjtoRtRbeG5OogxogFXsOwcJdSfvOpV9b00EhhbTeo2/zkftCg7kliZ47Ifr
nC/jfjuP3Qjij5cBqQhIRqcbkYnAldRIKWFF9BAh/bwR0zDvc61TOKBlBUBhM9k0ZR490WtaXNct
bV+WiH2xX2JxBRmUKN9BBq6wxqT9fC8Nwi21BUFqqwn54Yg2SSBFjkPEwZD9MDYqHkhEmO2kw6mn
fOe1en/XUrjwxZBfUzm9M60h2VWoCDdJmxlBA4sTuu0ppZlLUNCszrOq+cnuaFvS1v0dsI90D13v
KNlEOGQOJ8OebtZovnd+7q//zbD9RavEBk9I9r8n2MCsl9+e+uRp6F/m176/7D/ptVWHC/lbh2Wt
I+v4t1jJMf5FtMLBAaWuuabYiPZfJNhAueicmn5CN36qeE31X6A4bMul8MXZA3zNP0mymeYaTLya
XJBjOIhz9KM/PSeZN8ET8SB5wSqR+4ozf6DHtFCKl1L4Vt8/zHb2xVXBVNQw4DfoVISPdrzzpmnO
KAFkta/27smVbnZQYHBeT0N+Jd216yADUW9aw6OHGDXAFA3iPNDOhyZRC0LeQg1wvRpe7DZiWwuF
VIE9cNQX+m0dSiqaMYbQ1HSzjdY4kxexfXjUuKWfosr3VbVRgzTrHmQuToOVVGTVWdJtK/1iK7Ua
5ICv6QSGrxVVb3tRy/ZBc+PaXyxp0CXTUjYw3u7pfHIHZvqLbLm8bZE9rMguRT0uE3qi+8h4bjXO
Wp5e8n0ALdPms20ebC2F3rp6fEaFr1dSEYOtUNIyQ3Eu2ta9gHDUU2Tl1kiKvlFPKL+k2bOeKZNn
29zKym27QG14UxjkBhqg6ANfgduguhdF0nUBtVIUjCqfQdYmnn2a+3lDrFf71MSiVYFuDOzG5qeZ
eTu6Q79ZX5maqKESQdOwRV+BCDO3oKZl9MbqteU2qvJbMedyk3dckpqrdWmZROYI1PTN0PCBjNrO
AnWJPkCBgh3grDb/qnyey4ZCk9HSHzKcsYJnM7VvwboY5orGfRAnocKEMMq89juVvkRr45EtlUDX
q1QJfiQV3YnmjhlmNKgWdL5atnS0WghCuHsGpRPqEM6Fqymn8yBJmhlehNl0Qe0wDih53hbSJZZS
xYn6haSmyx9kym5lwoeK0sy8gPggtlpKJ6gqKqaDI3odXeo6inp+l4jxmHQa4s6q0zeOjFPfDm0K
/5SbPITjtV9Y1pHx/DwJ2vKwG7hePiZfOHDw7Bf+Kw2tyaO9QcmW79LfSla8puAudRpwC92pl2va
Vwu/7dqH8/MuIpoaSfAGPii4ZRvFDBk6ePDoGwzig+3mB5U4nEnOqMaTS+WQ0ek6DJVqnQvIZecP
ecx/2i6N1TQ+CDOPNHOdJceB24Xe+jRTa9+MDfPEccbwMGL3uI5BS/gk8x4cslk+iSaDCcdgcpmN
55tR1kyKUeFX66z4AqdQ34SUFQ+5DnTSDBm0edaFhxkoyB0Nj2pfR5QPQJP0ltHXNaRDXd+0WaUG
RWtyS1XJZ4ji7tLtCHYjlG9XRhPSUaBf9E1G22If5Af9etMSz3TFKMPQQuW8zK5dnYlKJye6L0sc
2XjL843KPMEYl9zK2Dqep5eRLsteBXJJVyG08gPq9BUHWXlqweM2Y0G2OFbL3YQXfUMLR6ZhhsDs
/GwVcnmeEpZXNnBUlhCGAOkygY6Fe3Me5ZD+lm3F5r4D/5BtqL2LLSL2PBgVhvN5AKwjnCl+m5gL
/ZVnljEhmd/mIpb9+TH3A12u+5ZhBCOIkDLVwsc6sZS9FfNVF4rJNGTWlD0YXlYvK/mCAZ9HoGXP
cEwoBRjMHlVhNhdArH291MKD2g7lFbqO6WhN1s4d0y9KlMyeArjxKsz0bIPRPUF5oir7yGKekifX
rmaEC1vHZpCVhVFeKaQo/aVk+XLSAqAUiwPCBLKQ5k7EOS3mlYk300YJR9CwfVILRoCmpiMB3LUX
I4e/VWzhBlNSqPgyLQPuIelnJ9JY3EYeneKQ3Q8H/TY2hLtbtHLeUSbVSZ1L6ePrJKSVfIRx0JhF
DkmywmUFKxwSCee1SReTvjlPWmQxEiaMcuK94xurZUi0lnmrz6vZNVRcz0KlyrZDYD43E8dhfP9+
VtHqCXVOiXLPnI6Dkz3jxuHWzMyA8722hZUFWcFbDhrP1SwRH5lT3wWKa7EErqAMh1YqNzpYhoCW
hPnODZvnxuGviyHdMOlrj97v08FU8mSrte2Tq9Its1yTtVXj3Bdr+jYjj6uMw9FZE7sGBtPDnEyc
SJS8yzUMfrO60bMRU1r5PXOcL5/pawjN1iYisDfCXSPOZWnTL3paTQGADoFBVNVPVkTT1s4d6/Qa
zc9wSCDbu56hou7x6JtqDpu1o5IXV0l/E0emjYEYiABIpZb8W+rPWQ+tFydwtwF7UlMhaBrlwEnm
kdaK1Veszk9molaDFxlT9kwdQVkQjCn03fJZ/sc9LdOqLbqASdReS4c7v05p9VykZHCDiK0oQF4d
XouxWpRtbpRjd0TJ6jro+82u2Pfz0isPc2RKPybfl1+FsTB6r21zjerYTIe3oyVtnRoMBjflroQE
e4gd+/QiFPvNefeX9KzDUQbwB2VlFS3xW55iTnJkAZ877J1khiaxxM9JxuZilO5paCuDYcWsMxNG
+p+v+8s5e70umWdkGyQHvhc1XySIUJPqVCbqYa+N58WOOWgk2ddyJPk91dnzn6/2S+ZjvRppIls3
aTyB9f915mMZwdHjTRr2+cwAWSMBkQG0Iheofv9e/z0E/OUQQF7WJLnxv58CPj52tM6LgEW9PAT8
eNm/LQv2v8i7gF+wGIpw79Bh//TyYVlwfhwNeLo/DwB4/4jJwfHxotX7x0f44VYwrX9ZpkUShwK7
Y0KJ+EcHgNcDiBaQVPahZpsquW7257dZ/aVamkHpBps4Cz+4DzJouG3JtdjeRAuezy9uzF/n5Pli
pJ/WWglwQuQBb3JQkcU27sS9eQvZv/5ESzr9NNMT9Z5szFrm1VWS+gjMH4VM27/kbV8vBz8uzWzE
4cF84aa+niiJkmlTX2nm7SIATZeAf7FmzCOaI2ewtRPEW2Rzndrqhk9JHDPEn7/561Vhvbyjmzr5
ac5uPLi3l9eNJCpFmhu3OT0sEhAF0O45PA1LfUhYRYEOoUO9+vM1f2k6dL4oQ4XDJaUM5+0SWMJ6
G6KaQxWKH/1UsljCv7NR9ziQYe/r3nKvzMTg4mCi224X0+Pxq11jfcwVm/vQcCzc1U6UTvuOngfh
ZlkW89F2dYRwoSVV7VLWIZ4LbK6oU7taKzDm5aVh+H/+Hq+tE9/vnQ2S0rIpyZBSfLPGuaNrDBM6
0lsQZoyVgVrJlGOe37rQCk4U4atLOqd2X/981delth9XJanMVszE4J+vB4yNKTydrBbEmia1U6ks
uDKdMn5W06m5nbVlurPMWjvCY4kXb45J3vz5+r9OTNy1sJAduISMm7dzRQpRZk02afiFcJYm64SZ
BU6RSDbaXzDIb5K15++Kk3e1boBzoRi1Tp4XexYd9fpSVQft1qQV551Sx6iQZaKFMCsB2X+dMtN8
RLe2zs4VyV87q8ZUSR3yoVms/OVx/+6Lo/phtSQhYfwyanW6X4sGgNHt0AOu8k0nzCuMpIVKA/Qy
E/8Pk8Rh2WNe8n/nl4IOMZeaKIbUb9uOtnnlHCNsNSMaog2OSle0NuWEKbvqskETDeEux0ZTSDFF
gOM0hcJIulSXii0nWvxZE3JhVadddoY7WOvJyMWxRGtXzimzzEIgMx5ErA759s9j5VxD/08S5/wA
ndV6A0zGgmDzNgxIafEzuLPQbsOQwHC7OG27P4+bqS/qT21LrTUnmvxEoQawnYusJErg/2E2Fs2e
whCa2wTKar5bxiVvA42GWl/dVp3u/vw5f7MKEq+YYLdRGaASezOTFXAV0g5N7daiZocYcL3NWt3W
nzQ11E5NTrOAP19QfzuYVov8uXKtQtqBsP3mikUf6amazd3tSLfUS6svrMdQTOsfNBeg7GVMN61h
dzh+kxB5J7mumNTOOIv3yZChEjXKuf9KSyFGusoKwFGt/pQAlb4y1zFxvkUdu4aNxYTMcCed6nLG
nXSl0BrkQnf4Qss8VH+prnyvtb983mzW2Lkcg5GLWwge8+sJu7iZcJpkjm6rNRct6nnB0e0o6bsG
bVa/L2UsR4xMmKkDGkPQojSR9K7c/g9757UetZK14VuZG9B+FKoUTrvV0e0cMJzoMRgr51TS1f+v
DHsGDIP/meM5YbMBt1pS1aoVvuBFYYxqI5+NKpmqKDgTc9joC5tlWBQW95GNmxgognBaamcZzD4y
Zx76NdGo3VdaHna+7pRlsxrDKZJrlAug0NFTZGck7dhvOAJgtqRJVq4E1PtrCPkRzYE8OZm5W14M
SeDUvls2DJ2A1miPYMzTy8Wt4IuetoafkQcA3JrmueL7DdHzRNPbPnZTVPgx0PDyiGg8fZHaSqqr
GlmeHAwOjaVFe0/3JbzBGlyvo1UPfZElo28FjnPrMY3TmQGEqU3XfcBxPJdhAxUfjmGztjvT/UyX
v3HXRd526X4GCIUCbd+L5mDWU6wdAqQYTmbYL1y9gfocdtTtNA4IEzhosDQIbkBnYY7aFXJdt2Ya
wdeAQ4NUaZ5hIAN/IMAwbPQewqjn2KUvcuZMPVsOGJa3qenyY0aVQRV1jA6cL+JP8qn1BGnCK2mP
FJBADGVI4fo+8WOTg++VH1jAt8CCZFjHG0nmnFxkP3pOZiMyXJqdyB461RG5gWQ6t62yPmmKenMb
TmUeMQyOlXsQYRzhkuJ1X9witRH6NCN9hzpTg9h5Hl40pmi2DVinsgZtMer6/GjggXU0B1f5QEPx
x6aaXMt4IQF4ZrDF/rn8lHst3lc4s6xqu4qeWSjqa4gUXQfXJix8vef1rKOgw+se7VpGGw7lPz4K
ugXuv1DKXU2aNq3ASj0L6DdrJeOwutPgb6dnAx2NVByLguHfnTMgW4iybQQa0fGhWaFNCOIJoIDN
9E/CL+C/hjmajMdSEWuA1OIJX+KcYR1Ooo/4E9kWXzdNCtDJUC/craYvyc8s1Q1OJTxp/ApLAJYu
yRARHFajOy7si2ys8OsOg+xeoUs/QOfpOBSmCWrA4GDWs0JyKt7FE6uSFrfBYSqKms8AZ1t9pCjn
zdrGzEuNE4bFuo4r1ojLW7W0k3n16UDIjkV43Tvu3K3nyRZPgRzx+Yl18tUuW+aQ+QhWLJi9h9E0
2+d2jsTBprV40uiKnRyRe5u8AfO2qtmhLv3KRZxhgqTPXrYkejI4fD30Ni2edMrLs7RIobEBtOEf
lZl36rqB+Ew4CxhACi8PoZd1/Ek4K+4JFo5xASqKP6CHVqZbV/JwGpOTGnEui3/RREZygZUMIQbp
NfcU1rl38hxkMLHI5FCPNSLqa4wkh3NPgeQQdRIUhoPSbZ9rb3mUXiOMu7bt+e3rt837ntaKBaru
qiTtNHHTiKer+jUXwbhJNJdFnjbATSGG9DNvZBBkhpM5GneDMXsb04SO0ceUG1aWmAzWTI7nTgFh
n5bscTJ59gb2JvGKLcmV8J5qn2NIbDcMTtvnoZkqxCvRRz7oi8yHi/PYBoRY+1xlnLavXI4khdKz
VnE73bwmCnNaw5VA5cl+MhX5fdJmvNqaL4OGa/IsMO/gWTCgQS1Z0y/0iC1tl4F+0TZwGU4sI96d
uXxb4MQcPG3Z7Fva0Td6opOEl2WNOSpjmI9Bv2Brp9RE/TgwPbL0doYVMKCLhaZmC+uBiUJCBlWW
I7j+WmtgT74mOP2SqqRz0j1/K36s5UzGx3FhFslJAIzWUjpNTmX3AjHbyT1FuRRPkYMp245jhy9Y
mbAIaR8VY7KBihN8Bt7IxYvXLWQEEqLRoJolDeLkwcd8vHbF2D5DvuUdIce+qIS0z15ocAAXQhLb
yqVUSSNEn4zJIDGAwHawedNwly3nwO2UZ9ag2Tfx1E90RqOMb4u8SrMfR07cblmessiMCz1MOJlg
0PHJyUC6KmCZ9ecVXZNon8ObJEvDEipjvoIVxWbBo5/MQLKAO5HyzDrD9R4g7jl3SerW2aar0WbB
JZo1kkWZfIpyNJfp6jD0+BYEAEqpmykueCpZGnsne5IWuhTssMpeLp8zQlhjT0461hkIyRlleeaF
vFXS/XpfBxZvNTbpSWUc5DyHkRQUtkrwoC2MqFduUeMCzUrBiOGhFM+a7Yd4/OHP3PJNXleiUInR
nuFIuKwNcvSN0WQEHxHWYXvlqQDGlFsuLyipAa9uzTKo93ljeA9xNyuGW5SjtA3tjqQI1gg5kDmG
+e2kJ/LJShLjztSQ1lt7CWWIUK5xN1oLOdEyJwTNifMekmaxV31EJGYhSRmjunq9Q04icuTWJgI1
JaiB14J3hhMP981ii4aUqDGhGwUvStq7vuYPSwa01obmtLqaYbih+72sztdjc5rhmvlVBn7fwqQS
rg46W6fCdPHm6M3ch+tFJbM8taYa0PVJRiPDMXP5OpHNXaRxIJ6qha8I3jr0TllasK3myQp8x5oh
2tHBpffchoSjOGVzMUAlOiJiQ/sYlq0CoJsG6iaKA9vajINT76eY3u4G06VM3ijEg5t1MQqIaFqj
yyehlsjCv4Y8p3TKVlyFDmldauXG85B5O+aDzU9nTPrqW8CJI0skSHnQoMjxEUFykNinzETblaFB
kCcVCZeSHH7tzNSNNfH6AL7FoqVwHxKTuLAE1iZ0OHFe124QKo411VX479IX/dxwDF2/rk9hIhGd
0AjYIcEk0nMmgCwRVwdRTmN9OEbhhI73twWRj7n7woAuZRTXDMjC44ZK672CXAc3H4Q4q8JWKZsi
NTFBweecjbyoT4A14yGkSP4hfl4gsbbqZEEkAn2vrZ3apAkBTmshTi03pI05qw/kFswFiNDtbiIR
anxqT5QMBLfAkjPuZIQkpk/zm53l4PB7YzKJt5jrsGgYFRHtrdi4lI45X1Ops6h1VER6RnME7dcI
KNIOcmsZYJyy7nDI5PjuEp6S5Yxsm+UAwsA4RERmXQ0dQaEMsdvb1hrueozEl2+b9IAuNla9EDTR
WVI3+SQaG0675T14tOEfQhly3wj0uaxuU3SazyxXGauGXGi+HQw3VvuuH2AkGm0CFfGV0dggYx9S
NHZcIYxLVrtuYI5z18meJCSEGPegjxWy5ZVa7tfxxivRm85t76r80rTkl0gLNCxJk3Yvs3rh4LF3
oGcmL6HVlitsBAFr2pTUa6wm2MCLtGSCpjIsx3ic1x0tTwwqk8lGkxqemYzhwK5KOc5qp/WJtdUL
dxpWeC6ALxyQ/o+xtzm38KVCeqOU+YHKXiFNXxVACKuqOA9Kq3zxkCxPt7YJ1hXXX1ZY05qdu1Gq
7fQjqH70m5NgoT8jN0JO1Qs4BmaGYPjCKb4r6LL16zrD2Pg2TExeD5M3fq09g4dk4WN+RQcQCo81
NnsLUgyEu4EcB/dDdVPjxnyT4o+5Q61MW/dIVJy9FsppRpRFqmXhjEIZDEDy8PWCGZ5rapbkByIY
+aYMdvg87KKIWEzs068lOSani1d5G7w1rAOGXMEDw25W0GthGOoA9IFjJxUhb6HXlrZygjP6ac3e
iUrvFHuhOIyVhyyLkt6DoXXtszkzpMB1VmClsNCDC9vk/GwWfdc+D4lWsx2bd2ALsvVr3PSSlOCI
VQJE1bpgT2RLvrloM5xy1BpyP6hoXyGgVn1MM5BBZUfca2q2EK6MJKmBBnajlFs7XCIzQhKcQNR2
0d6UUfxVDDbsVVn17Lhu4QZDcfVO2rcMo6ZHonEy52nhioPjzLpzoGBT3YLT6hk99w0KZPgjZ8I0
XWqVDnG0dDbuXNegZSc9ohJ9Hh4JJqQcG0FgUknkNgeLje3nXUTH2p9rxzpUUhkXyKwt4eA1ZZZ6
/mKHplrRJct1lClzXNDsqTORsOyju6jp1T1kjPkUAWG9r/ow9Vt2CNGZamfeciD2CBTYuc5QUVTa
VaPZpVqTThfuxmostTehkn3pK0s+J14Pz5ys8gUhyJZ0e8zCFXmVSeei1RG/a8tdRnPlEUi5jSBD
EGQRbrVFUm/qUtVHaan4AiaX64eJHX/Iqy68RehiUOseKi2sIKnvJldO2B1WwX3EYPVLWU98EmL2
cUumXHjh1Yy300zhHgJwZljLmBcyrf3xtVnyvwnPOxMexgE0qv79gAfJj7J5ei5/HO98+5m/pzs6
2lLCorOP9IuxgLz+Nd1ZRByZ4Nh04WGmSIfW6t8jHgNBKuIwalGv8xeT3tXfglRMiyCxQJqh602T
R/f+I4zX0uT6V7eIvpcDWB3gr0Ohitb12xmPjqi/jp2zdoboWp0AliHjmPrHZvBE0RwTPXfwQkhR
eoySncPoJ5YnCyr5uAlzpuoOJIKSXRIekbFwU+u80ExLt8m7OyjQSQXOvInbXZ8mnQp2qRvLOD7J
cBwAu8z8adDvMRPlWve6HMZ6Rouwz3sVnYwhlwvvbnQdjTpZg+w9AIfJj5YjKPpSa6S3D3MJRNhH
s2iCbl3aXVNNt0mNaB3pughH5xongT7yLmMAvWPnwWdeATXQ8jVSCxzcWd/MdBOQXwoWr/MSeY5v
k53/7Zp3dg3U3D+ORf2v2dP41Hz9cdd8+5nvu8ZBr57FCJwXLXn7G/zx+0yUv3IYfODo+M+d8X3T
WN5fjPTZRzj3AZ1kBPqvTYM0vjBo8zJkNXH5RIP/byu276PJb6zx38PlDe8t32lBGxsGvWqKvEVJ
9U3rOE3AitE3IK/HAvoRJc2i8u3KQnFTIZ27Vk6Td9uqnq6y0pzHdRYBNkMADIl1vdriPFaAxbNm
4zGIeyRrCjpsa2QCxq+qs7UF9ZTgU4PxFonrVeFqi3tv9klo9IIsii68mRHOnCw93DTKY7PxEON9
AFbtNukAAimcei4yeo4kO5A39g7qBGIdJHlztA09BSoF6Anf0wgXC4hLqKQ0Z6rm3LBzcj1NyWQ3
8uXMFfza6uDMcXAo0YK/4bARR6zOPiVOrT3GTCvvwrqAqIBJJPJBZoiMDBDCym2ry1lRqOaqvR7c
8FlqKTcZcKcGkzowEOnW81AAoACmIgMVudPD9KVqrBi2rQdLudCBlMJOmrdmDXW0nrl6xBjGttTC
pOjOuxKAVG8CvjLcOySzz43AK+CLFrcEEeOkAMdgQFQMFCXj8kt+ggJyou38GOSA92ejUwhKh5/o
D9M8QAVuMeOCLPWplmDi6GLfqkSbyYqAjVVWFPmpW/XbHlWNdRzjMeR4d8oKNoGDmBJ+kMtXqFe2
5KO9Wlk7Z3b0SyvVNISvUpSUWy97KAG5PhjKAiu2ICJrZGu2CHEo1GA7ND5IWsBvX8EumveB0I4d
bsZPpTCaOySih6U4JJe1qgw1CLO6Qo9uH7gzwiKyqy+nIWoeRere2W1c7kpFBW2gB3TCtNzZkKoa
e6+23Q2SsvfZXGlY4FrjfSgConZetg7QrRbtfi/ov2g6JtFUW7p13cGNvMhj9Kv80YxovZZRPW+y
qLi1IOGSCaGK6pulddNmHUqbboAlgBUh7cHOgec8xH6UoYEx5Kr2dk1tYZMTVoZBuTKVq8SQ7qpD
mL68MA3Vn4UMGODYQFm4R4EkPhO5rX8S3Ljf4jiwzuPEjFEiRcNja7iIYVGRTPrZSNOyO5T4PCHF
m3TTi1bIWdu5CLoFL5PnjOeZ2Sz+vwUQvgz3GCSFs3BNS8a4/V969P/RsQa3Quj79+kRQl1dE3/p
/lG+/INUqc8//6zd+e3n/w76ZDaLDb2LdsQrGp6k5++g7/yF0gssPh05qde4/89UyXLJhwRZCdAJ
l0hnk6/9nSq5f8H6oudGskQRb/JX/0nU5/j4MVUCb6NLUjmDOTC5nLXc+Y+T8IniyaBppO9xAkZV
+AWXiUs1BYdkUQkbi30e68cWFx420qOREtms9h382EIx+OUrgFrDjYR7hsv8ZhhfAiKqXDfU92Uz
6ReBeJzQ/GuHdFPkFDomRhRd3fsewhArkQXnVRWStUFX3YzmRwHmeo4AuiLPoqNYFZcwnDzGPQ5q
QwsHV8hhxcjbR9sHxkr1RSioVSWo5AKNgPRTAkZ6+e0kBEIT0307l7s4h82sbSbp7anGSeoYpJ2A
/hbTatY7QIRa01qWr6eo11nFw+SiZ8Ga2ENtXaFnscJz5SzsEYTDW/tadO2SMIJVd7VzNjSgRsw9
Nm16wl3pmsjTb1QRQtzDksv2PhqWtmlD5wnzOVD7icHQjk6m7SC67zGUjDZ9mfk0H9YISd0oDVnv
emw2aYsBeVd94rzSd3HWX4WtAzG7+DxD0qK3A7JlzHb2zNcYYT0x5C2+5ErouzRxJ2Qixy+FCP3Q
7ttTgRgXdRc6HHbLxeZtnFqXYZ6E30AP/8si38kiFy9Y9uC/jy5baq/4+enHLPL7z3yPKK7+Fx+h
gwyCLLMUWP8qvlznL4KMjeIwLUGCxA8KNhbFFyI19Jj4AroJKuGfEQU8noSrQ7mjgxQzAQr/JxHl
l90M1gxNUoM6jrVJwfdzQAlRQJrdquz3ptnjs4VjIm1GYdKyF73lgc+WTXHCeCEufC+iVfXDs/qe
1f7BQ0kCIYRERElKDQh86q2HUl2HszfMqtuNPYN+Z8rtjRGbGZaccb7/Ly6FJwA5LggPILc/32hj
JYNh5LLbkc/QYjMh/1ot9ogoGdT/xV3xKD3LRjUVhtQCM/kBrjQbKq2IUFjgKcUgAb0qH9pjuu6U
0x/+fFc/o8Dk6wO0uCfBVJTi+S0ySg3QiDPJA/To3KM8bCIl19svamDuUgQYFjDpXkrUdI3qbfkO
Eoo1+ONJ8P3iEA2WVYyi0pv77NAXCayq63ZaKUCYJCraFIao30FA/QyRWW5R4uBg0iMQoPoou35+
mi2uLe1QB/2uAbTZsDYLmLZS1c6wSaqc7vyfn+jPaL5vl+MQ101qN5bJKx/th5cn68G0IqPrd+Fk
0zlOm680il/csMxJ3PIzO6Cj8Ocr/voYpYl9hQmhDijkL4VcEEEecK2yX8xCUXxHl46X5ZWbP19l
eUw/NFleHyMQT/IQB3SrtJbH/MN9MWMkd6jTfmfFw7SyNO0ECPuSOTUEMR2lqD9f7XdP8cervXlp
SH4zzpNZv3MH3HMQC1qFQw7NPEnRGvc80PZp+vnPl3wDJ/325mgl2dKiLmdBvgllU5Ta7jiy7YzI
Fpc4HmcPod5TXJWzu8dumKqzvnHwIaBDL9pnu9PdIzOQfR825W7ovWHTKwjSzehUX5SytAPABm9l
Bl19OzfTCmRwuDbSen4nMBm/ef/gCXFYo6HgmL+sOLeFmFR2bKN47AXQkMUgBwqjHDaaZlFrtgZe
Di5DJIuntzHxFf2kz0xre3A0F9iXWOuwCr1LwJrfT/1/y8mXv/1qi/0bOxxu81s1CYalyN3KrENC
OdqYQSR9tMcVIrJ2t2mZ196r2ErW+mh7mV/ioXlURdKc0I0d0ApT1IyDXjDfbpNVPRX6yjIQJwsK
pkzIYE1kXWZzYdqzdphhofg11CV/dIDD1PCaHnoUTB+6wQ3WHmKojNgQ1bIsM8aio3HJddSxS5sW
nmNG0hRID0tweRaJ9L4fXQgfAojYZM3ptqFfAWWquyw9Z97XMYIJ4AagUQZZcNKjSf+gNfWwSwpm
fIGcXtLJuulcGNIeXs77zo66Sz652P55tf66QVxWrIVBACB623HeLFbVwo2SZHe7uI0utLSP0DzX
D0as7vo5qDZ9nxv/8ZbkiiD7UchZChHvzRW9Rg2uN6fdrgmCg9GKDe4gX7xCnBoLsV9kLB//fIe/
xm0MeIg2dI89j9TnTanSht5Q8G66XTJlDOnxAjyEJdIeLuR8/8+X+nWZouBggr8H2rZUZ8vf/xDb
wp6OyYiy/s5zB3lWarVxKEcmKP/FVQS4Mbp3KCu9fWU5Peq8G3mAmt3oDcglT9sjtute/fkyBgnh
m0jN3bi09sgWDecXFkKKcK9hV7TXlELqAx1ndMnQGfLttgC2GLQOKQULH3IPotzuB3RRdyVovPfC
kvWbr0EKQxfEgN4BA+Pnh1rXpZjjwWl3KKo5UDm9bIsycbcVIxI80A9nccBt1ts0evk1K0fnJu2S
cRdKfTjP59k6ooAdvPMGzN9+J7Ty6XhaHjnrm2MlFJqmBZHV7oqwLw56Izee3qNCi1H9RYDz+Tpy
+urjqyRFVmvTZY+U3tqGseZ7boEYSpF9zQw1XKQgBOd5/IT9s7mukYa7nYoe4cUulnsZRuOxmLIL
3OTfSy5+fwPeYuVJSs/+X979Dys1MBovn/Cv2wkUBcPGqbb9KMJ74Ksc+rWT+EFr6OvcsTtOrCY/
IvT85ILvaRvbO/RVEKyV2wwb9IC963J2yjsXt8sZW6UjKBNvi37uBAs60TgrumzbxHX1TnpkLK/9
5zwCssgPd/AmjIxdxhcuJ5q/QBGOy0jy2EmFbImm+12Mbo3V0w5OEv1glbQq20q8Z4b6VumLVGb5
Ci6tEDajgR/qzw+Rsb4YUfBvd4kWdRUsaVd+Jq26cgTqOpgRPpfZoD44phF9wUsC4EK4TkqTBqoF
eHoI262pY37X2MJZIU845mANejCfXHBH4zlZiyQ0vk6FYRAqnVsH7q7UExTkNe9D5cL8MQapnzQ8
p/ZzWT5BBL+1Jy4UilcvMPCl7zzzX1M3dOKAzgsyBFunWvr5fpkmOCnApXZXJ9mHItiBm858bdZx
G5yhvv45/PwmbNuk3FSewuGD34qZtFlqw6402t2rsidGHJza9KMFGujvXGmpuN6sJK606OEJWiL6
28Qe59e+cgLJSmrCu9Swwg9JtqBOQafYKzmlyBHrtuYeAxto7J9v8jenr63j8ArsgYOJxPvnJ9qF
cW3CRGAq6EwfcQG5Uk59o4vgJXO6z5S89jsH1Gvu+cu9SiamhrmQu96yZbxBa5G5YclShhc3vUXe
MwWWPxVMZaxh/or69V0ZZ8oPp4rkRsCgHtqwAc0+v3Prv11MTHw5WZhT/qKnEffdIKOB/TsCYfb1
CnkWAOB01+IyXMsoefnzk/7N0WwDf1x0QKi9KfJ/ftKoxOEa2ite8tRAwa+MYD33bvROjfjb5wsj
B/mQ5fHC4Pj5MklrhJDnqnZHjdys3UFF/lAkHloKrnYYW4vdOQgUjSZQkiMAnjXdAPQwB+1sntE3
+vM9/1qUYzFDVUhRDppbvt2v44QRa9SmfJkBnjO+J8hNN/P5NEwhGnQGylxtXuwiBxx/mfb6O9vq
rVXLEh6JizYPm7wdXaM34QInV+Y0hd6ARxPR58phooFGQthdtrEhcQ2xS9telz0fgOHnghUd7DqT
PqNyvF+xTYxSNBim8XyILOjcZtdBuZDhuwS23wQa10NclBiDYiMj1p9fWaS58SQLu94hqtpse4E8
u2gBDJPLx+88kt9cCokbgf/PIsHH0/n5UjGA06punHrXzUH+gvSXcz0XUd4gbwGR6M8v/7fXYiXq
9tJS+yWqVWhYdJUr6p004+baQ8RxW05giJKmo4v4z0bj1bfo8WPz7DdBjGyXtggpIo48bzsV5hyE
SdlzpZgxrA9jobrFpxHjX73FRkbltMjLaHonfPz29qiv4cfakLne0g7DUC/w1JH1DqsB4JXYGNM3
z02/0c32nUuBTuG9vImaZBo6yBCwIQiJvFnJbirKPpwNlohooI3Z09ThDRWJcfbxUSiytQ08z7fJ
ybN1bQ2jtqVy7NVmxoQiv85dyeZCY2z2DkE7ZQ9mNQBaborU7UHmZna8Am8SPZU46Jyn+FC3aKFk
4FjbArbUquCWLHR2SkYr3iDRMB7xsJrOXq17Y+wP5g1uS1HCvCECT9qjIulnAjntbWLkyt5YXhWZ
j4hoxvlXO6FZEsIp0u3oDFNvULxNnDbRfZuVxnTICrprO/w8crHR9Mo45jMK9rsW8Ht7IXMUCM5F
10/Btd3iw7Hl/7URswSYGmjECOS3/QIzifAcrU7p+L20ymTbyzq7HdDaDI5NoZV7o0EiGKBoYzYr
L4of8hYtM6T3sWQ6OOEYovDSl2AfpxTe1iavsLU5JYt6F2QQRAHx12xHD0fyQU7KLwcsYs5yFD11
+g5gHP0ql0tyFWPH+uTgRACmJejUenbROLitJK4cC9Yuma7GwBlui1g03WbSas+50VFqDTeAT8N+
gUqrbe0qL4aSEkLVAtYzz4BcE29XIIRUbrJgaf/pQPyQdGyle59EdbZWWV6ChRXRwNy3qiRyHv01
fd5tP8jqQwCX6zHTXP2mK2wMm3BO3WuLKbhVe5d9Nm2Lut0q1GluAocmqoigSWKTsjNFOvqplzLX
6oejBR17bVbtU5LaYiV7E+fJRFlbKBUwJbRxw8QJfQrRODu7HfWNJ2J7J7y5RK9HAMIFunDWikp9
djqwsqJHNLlwhqe5tlG7sxZrUTWtZJw94B64gRxZX0kvbzYGttJXYI3mda/HxpmbZ9G5NfI+qBag
wIC9V+jV7qRmXMfxggCfVHAIoGetVZL2JBUM1zNOCb9tnfkajOWh7gSCk/Mk+SW9TOkuqVE0x1Qp
05/1tN6oroEvFwWIRjtpDvQ08pmlu1eBK27wHwGxP7rRFl2QeT0xM/cDczJ3M6nrTRBm1SdIUPqp
iByUkrra9pXeNS+2VuP23OFU5tKw3oFukIsKOx6xRaAOlh6bh3YCI0mT4sg0fhvLysAUdXrMcTp5
hGGwd6SA8zg94jbDKFH3aNT1wWOOq3fDDszdw9A7xXbQatx0pHYHXCw4tgFa13ZYumj3CI33UM+I
IHuzH1E33MSNNlzVYePetD1jxtFqT90UOKtMYZAzacXXth6rvWt18T5uc8ykcnd4EW3XQyDAxRv5
lgFKwoQZWF3ALGOQqC8s9DL2uru0dKFdmyyeDzlIIOU74EQR/OwIEjjTjx8BlqQX9cgqSyZEkqB8
HfQecX2t7EowGbN7xm/KjWJDbAJpyqk9udMYju1HbNKdtl5NZiDG1J9xL/uoGcCdkxBjJw2t7Grn
aGb5RTkYl+6tFCypn7uNAw+sZL4N9dNGDSZ13CZcZdMgtSPtWb2lSVvjpNPwpFZdWmT+7OYDGNdE
Xb0yfIK8SOPDmGCyK7GwujBG092iyzZiIQCQ9BjFrf7Z1gPySfq71Qa4bXZWcch+6ZBqtcHfh1jr
jTK2AAe19q0Y0uDFo7nfr8kCcorvRVkNdLG6Z86UvzRVg1DYlLfGJzyFGp8STV5ifA/NyCtGH08f
hGbJWO7cSSQfh5bPmbQMQ57OrI8L438dqwKOq7DaD3ThFpRPG82LCxwrAVWg+jHCquxLXYl0myqt
fnRqM94nwPiyg4XLzzbGyOQDiDyM1pxyHH07kDlSnTPcp1VmahJXFzSmYBTINVwt64C3T+o7tJA3
VKVes02pm/J9XmHyt+rQq3yog3Fxk5LghVZeuKivlLpA8SlnNHioiihb1qA2HkMviW4BRWar0ml6
/NB4nNoD2jXcorOYZZ6F5sxXtdPhYYDoMZ6HQRBexm6N2JKO3FeJvtlJRIJPtcBQCz22b4cO3dYV
mUh9hPYYXWLtUn2idWfCDSnlZdiwVTdFmc/buVfpdiyVyHeO44SXWVYNzrqSkbxkE9VsKt4uTfj6
mAK/vHQQB/vcLDxTMTcQ4mKed4zo827Gh2fnRjxUDRvnM42leV3JpvoslwpzXdhzNfhwt2JklGS8
lyrnYzUUBIxG1McKIbvTPLTV526qmsch4rnOjlOjJR8CGJv7iMeKf05wDOlGAP0Cm+6NrbwUcw3t
fSi98FIB9azIdzFGfsaOSwB0qszREkzURyOYTgbHcuWPMCLXGtRcZDWLCGtugOEBxMQSFkxlTPIy
lmVwX9lReGHLvvwEEj31OxhZMIGx+TNWsCbaZ9mjLgXHoz5OjR74odYPZw0i/Hs4yOre1RLiYhjE
e2sRsqt0LbzsAUTN4EolGXgBCPFSWHV2aNLFTKtDEBkL0RTlNLgz/APUqtxVGI5Z5ydzBahhZp/T
xiraD9NE09p1oAA6IbYDQTBlB6PpllUOJRgiMx5dt3EeDQ/AI3pnPZZ8yUzq6Y3bNRWcqci+1by5
zlZVMUaXEFALzLNB3j5mNYQF1277B71S6Q2MLXFpNhDiJDJiN7UYuFCqTVvPcYDek2REl6LlqblY
IlzpoTa96DNMH01hfgWQzw1ucOsSB4jRqJ5ZI59YzukNKbu693QmMvOIK9lxBq0bbbQ8ml6cijbf
OuhxaV7Rb2kbZMe1sVjbWonCoUhmdANizQ5uRETJtar6tp4OWK6g+h7Br7qatboh9NqClUbMii6z
NCmNdW7M5ZVmJTRxhynjXeutGw0HWMhusfba7qUE74iPq54n6zof6xetTIwHEUK1GMbW+IpMIlaS
bL36mmgxv5RmUsHUNlEvQFFQ9l+hIc2SdwYkUqsqHovNSd7u9DE1mhXYIuNuhl1+43UIysSOPXxV
lVtfd0FB4782q4tuQE1DJUF9bXRueBnYdbzrPLTU4ta1DsSxxQ3JZX8XOIB/qIED6teNhto6BMo0
l4dyKnl4ruWcUxMHW0ScG4KYbTr0TTurZyBsuZ/gbnYXQV6FuyHLhr2wc14Nx+bJQjsPi2snjK9s
0VZbrFPbe1hqkGFQqerCkj9qq6ryg6GyPksvlFtRwfKq4LP6pqXAJg6WvTN4XismmgJZ24Z9iB/j
dGPkjbp6JXostvAPZhaKdaaVtyCjz2Hzor6n6zG1TAOPCjfIC2hMR72PkOvPq4bLpvalPmKnFmFE
tbMtaMwKeYxzhbDmZTHJ4NYOcHJBUrgPCbr5vDIKho01qNyDjLvjME24nbA3z6EqNKcidAoU+kAK
keqTAnqM/2ihPnlYex9SB8ZdWg7W84AxeR3rBiENY+EZEuSmsNENV504UyoRH8i30VPWVfnZG5c5
U4mbPJ3lQx2UDtOyiIR0SMrpg6vG8EYvonHrqGpvl1nte6OGsVaMjKU7zk/0//KPkEXmxZ6S0srU
REigp8JZO9MkonWSpu0h1XRrNQQarse5QHGu7xl8GX3lk6FCsnJTfQcTsr3ta80m1HnhTd9ykV4G
zlWPu9iKxjQ4IpzMn7zYsx/wjMzwY3EeFFj7He1S1ISRcqMTt+Aky3iMzmOXxk1pmIcAVO7nSA/G
7eBq+q5Dn853497yx4HN2FYRVuoprcJwmuwzkgvxIRFyV0hVbtlOBOAyoToNbQCZHm7nLwPWOx9U
JYwLL/dmUAu5uKsilawVOexWErvO8qDNHgzpONfTwFuSQ6uQCCIvhLXUYJisVPUVAkr2f+ydx3bj
Srql36XnqAVvBj0B6Ek5ymuCpUwp4U0ggIB5+vshzznVVdXr9u2a1ziTEkUQgd/s/W2TMKI+u4U3
HT9mwJEzdMR1y7HWzkTpVLkkDSDvyLgkoBOGAv5il4LeTvJPcpUgNSKf6wtR5qFja2h18+lh0c3X
njzLHbfijtwxOJHs2CjIvOG2sp34GRc0ZYZNpARHIBhazHBXX++WDUZr/yxx2kYxGTOpUxZhYXXO
XdU6IAnSMTBYWpTLcZ4bdeM6OBSp0bSCG86tT20y5eRYWink2Jyw0bDratrSUsP+FrJDUzdB3Odv
lWm7e8dgAM9oDU/wGilD2Gim4WiNLXGZGWav3E6Q0eHQ5cWJMB79Co/k1GG7PcSqjxS8gpvfhCJZ
o4CTdoM7lgUP5FXZY4DI59CV+cGYtOAtYGdKn/PZNfWa+OkskWhBIxJHnML+VL3xRsZid2xM74ex
uN9x14gPKtbyo5Sk6OYo5J69kjhSSw3JtveG6mF2qVjKuTNYemN7ipIpBsxY6dOBWEeVnTSrGe2N
8nTpHbwCjntY225zp43Jyj6YveaO8Q30QrzqScMagGQRvqNO/lFVef1gCr96cCFSwDGYOUBzmNtf
pTT1H7XM0y8R61A8TIxVdwIVwMnp8uZxthFrv3VUPFy3jCYHXkjJU2K1kZUtXIMlgM7F05LZ2VKu
Pk3ghrjj48x8oj6mMy2q1D4lxSS/qgJEhBwkQwQ5D9WvAptpGkrSbj50mRs/it/BeAQxTfdSTPGH
WQCcIEghI1SoXWL5pTkQTWC8qgAFdeHUj6WYOBhkOo3Nzkt61ezsYGSigVmFr0dq4qwES0+YbOoO
xIlia44/HAOWTRi0E85ULw8KZ2Pj2wLlYM19sVGSd0lAInKpTY1Ky6OJmfileWbX8pwtTk/fqNfK
SKOxHbNkR/HKT140f2qO9sj4cZPawazttXktAbCnUrzQTAWXPNXteuN2FUVrGbtcJQhVRBSU0xB/
qE6l6DQHaE7gIp3qlzkM/FY81eC6RtsKPv74MB2lJQO+ScuAFipXtJMH2KoJ6SeavRU4SWQJvGoR
syA+eign9aODfqzel1nOuAdlQUaDWUzFoTWYAt2ZIJAgsDuLc567vnl0RhQVXEL2rdEYC/6+wnOY
h3StXuRniYpB7asZ4ccNWFX1S7nMRpH8E11948LreCpmZe7rgajZCqrcQ+EFAohw6+tP0DLkjMQU
NsqdPfBHH0yl8x6pynnXWR1z8dx5qjX2f80ajKNn3LvM/kmLYS7Dp6hwW8IkqaFnZL9tybzZ4DJL
Jb8zUozLfTB02BGHAGE6maOZOUWlzv0TjlzO5VAz/zuNxMXrId9DKjontdv8iAWQIUrHbgVKrcjW
9LEaLhyv1Xh+RdWgxwURrAOyKhPSTHmXKlg8Yi0hS682SRpAG/hs5Lq5FWWjn9hJQzWoBjjIiT9B
0iyyl2VJx2dsxOqPsfp/NKj/gwYVt9qq1vr7aPj/ClK8/Vaf/yxB/fMlf/n/DBsNqs19gwY1YJPP
qP3vdEf2u38Z/nAJ6jCbKAQhGDCRZ6/xl4odL9S6bdXpQ5A/MLT+dzSnuAj/ebALzJHWEb0n/JGA
svNft0IgFidVd6114yFneJkhKhxny9A60ikA584poQ+bqW3wCgXCCBtDQIFaEknuj1/uBwB/F5IS
B/PNSZmiNF7ZpWcxKctmPicmZzPQcL5YylZvfVF1mz6ZabTamVskUL5iDotbajO5aa32wzgb7ONk
816rWN0tHYHn4A/rcQiLhRkvtXI37rLKLg5elwMl6Qo1hF4793uXZ0ETtmk+Yd1LGvJRtBlTvz3P
nrvDrTImh8A2lmEDakD/kQ+lREQ2F8WX8DRxlyWOouEfq+kujhuZhLhx+NurtiLrIp+ywqOM72z6
cYMgmz1hxfyrJYkNOg1+Mt8LhvDzMcFuQi5LNU/ayecNkooEHbICiQRS58FE2fsQsM6+wnhXd6Jc
g6KJWdmMKTNXYmYadE9j5x2qoKxFlNvNkhyyqQdKwZiu3mh2B4vhxirM575te2+hW451RPaH2HCy
gSgOM7G8ve/UJKp6HSmShLjh8ar1CM/1dGt5C81k1M9KO2K8b4ijIOAXgw6Zaz6Os23ml8xsXmWL
IM+6KjA/IbgzAwm+k8Vqui3+yCavfgeVt5ANql37O8B8IIeDNHNm8USbx8as7aAtGSSeOxLMMx8m
0eP9RZKAm24SgZC6OeiSpv9sdmkZb8Dbq/WLgyBsmXJn2WkTEXA8vBHeqxMbr4G8duPP+PZOSqZc
VVjgrZbGW/JH1vv0R/J7P/7OgXf+SIX/fRf/58D7Hw48w0Y29v868FBvsSv7/u0OOn797//15wv+
PO4C/W9rN4ChmXAKDs4/j7rA/RsqNBcUMScbOsv10Pnr5LP+Rolj+Ph2WUnyOtbHf558xFkg4w6c
VTG+Ont41b/h3+HI/ZeTjxMPvb1rWlh5kPX/1rb8gwBorkBX1V5GVyuq6azlklsKaPp1spziq6rV
chzj3sYPVzpJEhZzXNxaVtW9E0CEMyX2pHZvJJ5OiHk7q3vb6uOXYmEUfBaEHv9M+yxPgDVBuY/i
erC0iJIx2Q1YE7cxMq6XGUfmw8DJCwMLoDzjpdwvv5SanYsSg/+STk3eUdp2foU3zjDnTd1gX+mt
8UgqaHZUjiq3eWqJIXTrwGFyVVnuFym85XcNXiGhBL/Ng0nRNgn7Cup5WDYDEKVfvbVUd2Qe3hQg
ZJjr1ln+vtClfGIBVK9TIig4Zpn+0iwLHAUzBcZx3eTd02IEFbmjlrzPnWS6gYiBch/2FgOOStMe
mhrlX+gpeHBKMxH72quiIZG+kYVjYwHGS/MCiWq+GChExyH9XBC2HEo3lltHxek7GQ7JFFl+5e/l
ulEn9t4tH2eDGengDEenQTl8yIAq7Kkg/RPGLLXXG3LlNktVuY+guBhCsE0uvXCeU5APdMkDj5sC
SuEGhHDwNTPgghfICF6PyPoczm7Q9ZEZF+I0xAUsd2kwCDSbhupYTMG5Y7cQOoBNapyorX/LWIV9
GNOk4aq8ShzAXzQHZgDyBwQVn4SerCobQvfc9pETvicJ1deihjr+oQnKsg+1ti7vDC/2dArnJb/L
gG7RuDieeiNzmA5vsHv/bKQNOazpMk9rTe4FJzz0cU8/DjWL1DLoZenA8nXKBOpxtxUbe5xoUGFA
9Kc+h98WuumU3Pt9+4s5+zwc9H4RGTh7qCo0bGAA2WHxACKqoP9Zc8oTOhD75Us8TPlRWbXYLsGc
r4NwV322pEveu2OnNmTSO7tAszoPL5uwdkYT4NmakG3dEfCX5C9CB3OkHmhJsoZY8kVDU+sZKruO
ZA7cV2YwG+UXV9ccbThEXcZnO9l1qsmLjqq7yW55OFTxbSJFAOyvMUPD7tX76Izu0Ucd/5z4/I5Y
ig3ipEdbglAda/x5UW8YhJXFAGR2WhMT7MsdSqaK6Z1m4Fw7GquK2xvhydx0DCaKkU6E6R+O82Yr
9bZC5GzEuzwt1ugEIkGyKRjCLrHgmhXG2SQq6oYJNELwxkaZFBzKUXcuS2uTLqt30PP1eo2jFXzu
AwOQirXlHG9qv+MbCM1Pv9VWNCVLvwHLbhcHO9xt/cmsOoKp89ljxRGMl4EB2mYUVbEXzkCMGON/
cXalGE5mPlRX3IY2oQyN6+zdvO6vWiAflpQbs2jyXwDJng2NY6D0C1isjb1hToUijebkSRvM8rYc
Jy+SNYa8bHKMR4aKnFp+VQOplejqdTeHaAKXP8zHxGeaylJSDcW9Zdcvgd2VUcI4ONQa65D3ydV1
63RbNUYexaKuozzTlRNOsvQP3eJC2Szc9dNuxifkwelGV3Nw9NCvopZ31d4HI3p1mQ5vOJ4I0rA7
58g6sWKLEZCdkthyuIH2om/FlE+XuXKWV6u07TevorbCAVKCUEvTkwdG6cnznOHcjm4J2yWRnCk4
bDgrMyfWfur0pixgi2S509lxgANO8vsFbtZ3kbT+oVls+zBoQX4ZDS2YtolMpl1sLsjXa72KWF4g
D8oKAVZIZXvs+/656MxPRM8zQdaZ2k0xA00nEP22kkonq5YP5YEBQLGNFwzdkZuUfNqmlXOj+loQ
/MxY5fOZWwp+xlrWwbXU6kvmpPIuJ73hS+mEDam6WPY40vWtDhIV8pM37MDmVW8C5QMEwqSdCbKp
+7fcd3amM2i3TjHVdwZAu81cJvoTUvPyl5zt/t0zEvvRw4r/QJJMsp0Noe/K1h5u1NKTAcSMH55A
oaGn9LExRFaaDY+ZbTUnP5XWpyX5SluWGC+TKeobH37NYWLsfyelwzYbVyl31Tg/Eji6Wjc1I2NQ
HvQXPYjVRTplfNBTJ49ULotNg4JuF5fJnREwv4IilN0jsvd8shJ9D4CQlawKWdMM4z5dTnrZMuop
8uo2M0sgN/UypiGjOvkxZybTs0VT2cVUhTxIMwZaicPrR4XziizldnmylMXoMc69LoRy2CchsINn
kYzmZUnj8bKMDS1H6eo53zeRXglXNB7NRJm7pcnbzUwBiUZ57tPXVrTy3lpcEHCyWSMz1tOeJ/r0
mTKXJI/aXqN2XJzv42gVkW7aC+O3oWd21T/0wyxz9niW0fdvunBJog9nlyQX/W3WkpKwTrao2Sty
sbjuo75xB55Ehe7nd0sD14CB0FBtB8MVGxJgpmrb6tPy5ffK3cbFXEddl3EEpzgJFePIkbTcdB72
o149jdOEBKkAEsuXND5yKcsNI5HywaJJghLknYZEazeCycN/BgJ/1LT/U30Mu5QK9b8fCOy/my75
Z5e78cdr/o8pdQWHBLiOzN91Moq4P8tk3/kbRHebWZ8HdwgDI//0F9yEYvqvgQBlMZNizKd4lrAI
mP9OVYwh/p+rYnageO75YRThto3TaFWd/UNVHJhN7YNWLQ+Wn7yPRTqFvWQwiWr4rdbcx05ph3oV
gviV8caOgyhgb95JtCL9KhphzWcerbGaj3KVlNTG6ByDVWaCQb3d0GzXEQdF92smy3LTrMIUKK4o
uFexClMP/ar9FrCsUhYiUFlk+RmHh1ZPfKO9K6gU/37kQVn4fXWux2zkpw3rDlmIrdRMk1sY+Qwq
l0io6m6WpsOAgadZjtamW0U3DkzUDYGZXmTM4/BkZgEDg1Wmk66CHRvlzrhKeGSfvLo2Sghzlfd4
q9CnXyU/+Sr+0VcZkOFK1BerNIjd3tZGKzSgGRpW8dC8yogq9ETNYBDPhhhu061io2yVHRWrAMla
pUhtKdgZrPKkbhUqjatkabSRTQAf+epXOROMvpjNMxInthyfJiulVbdzYnRc7UBxjOyfEa0s4Pe2
XNVwXGVTFfqpHh0Vsou7eBVWDZqYDq2FSGfyGuMarAKsfpViYdTZVcH4AP2kuhbYYC5Z6XekzSJx
L9j0ljf0Jsm4NX2C4kUtireBFfIDyn0w91LrI8sCUs8UQXWPwtLiR3JnnLNdzAy5tcoBr9u7gjFk
m912TTm+xQHzU5yrwctUWUUNX3ZAydEgg0npK7ZyBGQnMBA8eCP9f11abBZKUzmH3vLbdy/LGVnD
KS9f6qImlK5Mg70Owu7Wrn+vAIyVFpjobXdBPeJv2swy+PACczBYQFMoSbOtwdVAvQ+XRq9PQltY
Wwm/9nggl8WohUZTUYIi9TnPKCB35ujlH57JwmEzxUm9RUQav+QmM33fiqvtVGXNo1E0xi1xmsx6
1pEw+6/8o215xIUAnJlhZzDsdlWugWJGeXQ/Oyq7HfoCHsOQ2NNWZkCkl7GCQNivzFIHP+imEz74
aN0qiQOe9R/dANWOVmzIowS6xgGHJP8nVaCNm0GLUKrBM4RVYTwhHsH11/MjMVHMw0avmU2ZCV9N
ZyCS7+BIxR8v5mS+eoQtZuDD4axiKG/OEpREEVkz16H1S34gRJxUbKF11dtZVfPmdzhAyv23z1yU
tngiWYHHUwYkk5SW8qU16ux2ZpbzlQHw2huD1X47EwvmeGjau9/vLMeu6+/UsPIXS9P0HpKFQAjm
3kSzW3HqPwADRSuj9dWvct3c1E49PMncHmF5zciks/UP/725RtTdP3tTxX8s49w8OopDZEN3M2/1
QK5zNDv/+P1Ng3rEb1vwvw2hMbPAzCZQzL4dNHdjCzcyZFuD6AnFxQv7G/N1rFdhY1/Z3kPnQFxs
Vm4rKeRYVDrWlGYyePahVWsA+mDXJ+LxuGomMWe7cqz6r95Ls9tab9w72vD5LGLDvMZ67l9HoVXb
lG8kBUzgxB+BiXBmdKqUrj2e+EGUQg+dN8NjLJNUeyRqR+0XlzWYSFjPNjB1KLm5WvBUm8csmaEG
y2KtHgxsmVEDc4RcN9u5GELaMWGAIKZQ2/HjGaomTDAmvvWM12Bp+O8+HXtkioZMh3y5lTVgd9BU
RPs8KcHyTjnNR50hcalc8gL8G7MfWPQn9+la55Y9NOS8++WMwTmwWFH2rMhq07tO0tpZKt0TCP6S
dNLdOPrkX1wUf6jJHDgbWmi2cxP5Zt1ce55jA9UxRmsjM9wr65BnaeQrzJEzvDD8ZON6rRUZHnbI
rJpv6cg240TKfdycrNqL741em+4MILc7v0mQb46+m+7dpiDBMFD2dm4LVBYIzQ9KQVfq/UKkG60z
vmoGDEqY36IG1070dnvOl0Fua7Myjvhuf3YGkQi+88BjsowYL1ssqpL4XUvMN6n5PwloqFgEyWpX
Ktr5aq5xBlfWvGGTzl7Z7EwVta7bPDIUtSPAXctXpRz2N8xZViPCru2nxzof2lPgFSgD+jRynIUL
nLnGbhIkfOfjXAB5MJ7dmS0eW6xjMc3VUYfXdxg5hDe6P7SATwrYo8HAfpqUX61p3oU+ICGuG/0y
F7p36vjiI2d0iTpQ8btuVAJyvggHY/5lze21zXzvOzMRxdij0D88VDwboyieehyOn/OsWVvudRlm
lvAjfahRJKJ8W6F+NqkJy8J5YKnykOSLxTbL120yujcQox5FJb/SuY+3K/H1FnX1CNUhQZtJ6rTJ
fKNeumG7KLO+NIZ7W3LmP/C1IkzDjQ3K7dnejuZQg9MZ1sziumg3ttQU8Zlm+y0dAg2JlTxCoafh
atvPAZzaRvgSZLOh3vSYxEq94WkfsFzEGTr8hNXwLlJrr88ifh6NlnGJVajQQfAUNTZS8852nmPs
0CCGgaDldIlvYL9lVEtr0+NfuJCammwpEvwv23PU1WPp+lzAmaKGgDuHxNidT2MfQ35RZuxPWFvy
Z/oAtujSrr4lRLBvBDTlKegqb2X2x5tGaWgUXHvcFZLXJhU01qXXb704bx4YpeM7SgWV1RqLMLad
f9uqdvyo9bn8GE3DunV74BEOFVbYudmygdeNo7/qM+Rkae0Q6oAANwjdKU8uCu2kcaJPMiZo1As5
uwGNm8+AT+eWSF56d9LuXIM8iwIAr+AiNnoUdwmNaJEPF8xXNt+YmvanESw7QnsZeQxOQ3PbkBB8
ImYb5plwKkJsRfwSYN68IjjJ8u0imQyEfVBrt33iO0cqhWJv6I1gtFLGEbiyxt6m3fSrJiX0ziAr
5HnssvHQpp54dUWPTpuzcMOUj2W3N5LEaLcAYL3lWFRUYcjKtJPecIC1hikODca1qO36HPHnHCOE
NXzeVokvwi5/EIDhh7KLx7uCnKabLq47cgibbi9M/F7DWMQRNcMNs9YdjtZ9YiaM/vzlPe+6pt3k
tULRPooORlxhhBkN1a6ydfCSXWHvSUS7mbKUyMA11QoqtrVzSqnul4Iar1CN5MlF/DxtZfkoCD1B
wFxo71Yf3JJNLL/HlaUpaDd3QesyGS7jNtQsAQG4yzIWZwu3OC77VdR45Qna3NUeKPE2GOZQ6qPz
YrXTfhqnZCOt5XEmFut2ykyidn0/32OZ3LvsnKPS6LaNapJvMc17q+eRpwTDOQUmnMHVNJ0yZcho
yGV8JCL2kiXiaseOs/FiPz/ONMDnOMfOitZRSwtji87rGhScrsbZGwgjXcEfaWm0+4LhZPJgubmA
DzfIMVlTXmy67UDTEh4JbH5Yfwd6MqMcGMt5Ok7Uv8vFoVQpCDyvCmdL16w2k9+a6H4I7coZT6lh
aDaVm9FBy0Sl88+0AOFnh64VN+aBp+Ery/UHTQ/UrqqDVQMyjI+xtyxbY17kbZI7DYBFx75BafAm
FivbLq17zYJGixjCgRFExrwpA4c4HK91fsipmaPcrJcfhjT6m7HytF1mqO8umVHnOqa68ZWyNhAp
7ZM90f2wy5f3KD/My+i54ppQqmzNGA3WrHkfsG9iEiKG/HNk74k8srMJUo7jU6VlDMZznd2ckHWk
VMb8DcEBj8q2BPBgEx/kB0+B1k9glO3zYlFooxP48kwGcbaoulvXKKKysX+mBPIi0suC05wsbr3N
jbXoh8De/9BRD315hcOQa6wldby0D1C8UfvnwaMOZYOoG2oZDfF8XxyXJSZ/kti2maS3Tntoyfh7
LTu9vJFp9ZMGNKm2jSkGVA39Ktqo42aT1elPtps89TVRfXnKXc+suO93Q82MrDP07p3yxd2aSBGv
fRyAn7eMq5Xlzh15vYkkc6W0ToxUxcabF+60oR5f3GEczqIlmnYpFfE0Yu7Lu6IWnoOFxUp/4BBh
ehnn2bSrmJQXPAfXkG1aw4Y6oAz8L4hoHBwqcYwr4kP/te88QNxWBdUrRZWNXs+ySc+ovaCOBn2s
n+pV3++sSv941fzDtZ22vrEcs9UP0K7OgGb1CGQJbgGCd8hr/W0hcOqUvOk8Hxt0Tw1foYSiJP9t
N6hX5wEqntWFAJ3ytymB6nn1KEx/OBas1b2AbET9SldHg7d6G0i+aJmz1d/F6nuQqwMCmd2l6IaK
Pgt3BBhqdZ+kOCas1TtRrC6KZfVTOKuzols9FvnqtuCNPdP4EVAQpM1Oy/FklL/tGf/Ziv7/cA7x
LxroKP77qc/x6zP9Jwj0n6/4uwoEphioL0Z0QG1dd00N/UsFYnh/I3TAcOADuf66M/1rMbrGfOo0
coTFotRlBfr3CZBtwDzE/4cy1mFMDhXx3xoBrQmj/+j1g0kC6Iy3BdkBCpL1rxFxhRGLwfFi9xah
knZMiFoS5xrRK3YKHxW+x9LHrAqLZhN+Y/m4ZK0T/AAb9Z1ign+0vcJyIqOxniAXTq8F8W1nlnkT
giXTR0HJVokpfbDIoNlo1HwsM0ozgXmajKN41msRa2GtstKqzkWQyT0VfJ7fenDQaJlE6e/QpNfH
Kp5xBOakWFXzut2rSnsDx8PZpRkcpS0o9ocCVGoX5voYX0rKxYsczH4/u0qczKAbvxYDiG7VU9kF
Un8vx8bb623WfnRVoUfUNi4qdPlJNIDB34sYDBAsioXzMqfTQW8be8eF0m7rXIvRtXtqlxIq18VR
B/lWdbhDBqNSOwccKp0OueZ3Wpqar4pIHWhu7Qa8TBvJLNWvMyyRaz+IeoNF+bV0suB5cqb5bqpB
x7Zm8DpNvrtV+hzFlqoe7FwTB3vozNuuqrrjwDCClSoc7Uo149Fx0+wm0MrPoGePxGfdbh1sDmcW
S8G+bDT1QxZefJxjx9qxFi2/Vz3Hdsl949syTF+A3u+aQ2Bm3wNEoC0y1enNMfyxBtQK9F+0aFVE
VfofpjmwO/DylM+mea2y6lVo/GpynDC8pqPCyk8GNoVfswWI4kVO61UE0I81bQWx1o4RWllQPXrL
BGEAYW57XL+Rz0JJd4fAGXkmEyiEPuYgyELxPAhujfI2xGwp6nlE7TO+UZbIoVsYydUujOJ+nuVy
F48pq90F9FlqmRotjD45/BaL7BSMu3s7L/FDVpqVPY6uLC8O7spLSvF0w+oEuAtbgvuxE92ulnL6
2ft2WYdgAftoKLT2V4D7kSTs0Tb2lZePF0q07DA5NW418LtNOLlj8pXiJ4iIsXAOsMsAVM5D650N
pg1NmPWefsugTw/dLljKsKtNvY4Ee/Uw8fF2gLEFoYL00sSyVAieFbqXbcwkVTuVmtictErLWQ2a
wVlVFe1839q4Mqjoul0wTpdM8KY84bYnuczyOeG5yDaSxd6vhtnd1vfLgIxrmJydo325iwMhJE1z
QsjjBHV6p40mwGoc+RZmpZ2X68ErA6kiVJ13bmOGngTPpgwoHP2Hco1yZ9K7/yxEvJyWqVJp5KrU
3a/U3pA2enwLGtti1RN7oBP8eDcQzp5EdTHO52bU7D7ymTOfiPEZ200Va+l2xrd7zzKw2S6CJ7Pr
gjLpJws7Inrca4l/YU+S1vCC/anBYFljqM5jwKpekGRnrUVH71SBX0V+wJ/ksnZCjkxyFAiXEZdS
p2ZW0iqnvIrnbTb6y7OaxBSqURi7FDL+Jg1mLklvxzepX3f3LvsXI/a7p6wgPyqwhkNXW8vdSMUQ
scA5OQO3NZNlczpmcUVxP7oNYWumhifTkFOIOGp+LGTZ3rAiNJ9MU+QfOBfERnNp3oexG9lqZ2l8
rPXAAzAtoEXTMlhTq99Qd9JCN+NDYovuMudtHnF4EvY1cLkZ86UkEGYWhwKb8sQa9eMijC9m7e5t
a4v6aBrKPFZycMPMkKxk69Ys1ou87wCHbeKsfdKQzWFBNq3+kSZr/q70liBAzZsPc05B7c2C4Xdn
MEWiA0kjI3OKvYf4bZPFHOS6ufTnLCU5g5wueyfaOolcX7k3OjJaBrscRAHonk2Mh+XdavT0MGNb
jrSphFFk9zOhNtJx33kILpiyAu3byIWGJCQlPM+1h195rDW3NskpVylcAzcLCphG6J/JUiVbYZQl
pGnFMllJjYU+xvF3c0n6S1eVV8lU9JQGbs2qvWvPuFp6IjHoAsbJX+51IwvuZNoVIuyHeNnaidvt
K5tOkgrV38jCV5vBS+3vZJ3sEPn8c1hh7QVnJqEjxZhGnetol1RjDtK0zvja4o+ObKNdrgDvAsaT
jfsOU4N7A2EG7lcfX1ZWTDcoNjQOrARTi5PZH0Wp8C94xNsbcV3vF70xPscqsZmzLs+0D3FkjrN5
cJSLnEAnXvMxy4wJs9riHxEIXhfdOFI96GHAktHdFvrMBa5NJ9h4mXoY2yJ5BdwOWmOAyIt6Jb3P
kTzWocYu9EVPXHEKLOGdEnKqfE7QODhwbuIZ6fWL9DTruizDPStE7Dol1lEMfgVqvmF4ymezWj2q
IbcEcUKBgXtsSdJj4GvXgukxvXLXAOq14iTCNe6jYHSHXeL35RZXaBXpfnxB513sG6xsx3U0ykgI
l9HY4njihkp3Q4VNLemHPDRpEDHdxtUlcTqO7zEeP9NMb/ca+cLnRUnvp+GV5Y9OtuzBZfcgrcp5
xOX+rM821LkgFjQ+lnfsem3Z+4M3bAVCm2dZpcPJcavPnCi7Y5qDBBEFoHRFI3oYlhLN0qQl8pTR
x7HYSeyrTOrmflk9pT5PLgVR6QFHlfmO/2284O9QKYL3WL0aWaYdykU5l6rN8pOZObvGygnvNrEH
ufbLpI12qGMb32a1FYdeosqnwE/a/dD74g7HihFNssU/LOJvnyUBKoI03TPfoudi8nCQcP2IqbHH
c+sUyZsKJJp6qZpNu2BfIlhk+QVp4CmtkGWYRe49FjFvoTcKdjWYLEM3t24Up+q2TY2PWNI2VI2N
/7RtLiWYEaxbSC5iw34uRcGCBJvmlpQBtQc0iGhlKuKPbpinvT1l3QddCi1sMARMF0x19Mac8B5X
fowG50qgV8SH0qoWa9eIyuxTGxy2FoQUhJ6fL6cAHYVXJOV56s9eg1YQPkalbu0S8A3wJ2w5ulc+
55pbP1JUFeda+DzqHYOGKBsLFuVN0xv7wEvaW2xru8q12r0/6d0NllIIDJOj7dPcrnZ6aiYXb80c
65DRHBK6RiZ1OKfvGWhNx9QuGbv6A6Geee6wfRs/JMjrCLOv0+5p75e7li1QVBDufWqWrt45/jh9
Dj5qqVAKbKdxIV0nLEqSD0KX/cfGaZbpZ12k7YcLckunzP2skiDe8EZ+VUMldjlziiaaSek5zlIn
bzMvtEOydGQ+eKKockRPRX3TTib7mMJ28QRXIo0wn31hxTOxjCwjjzQXt4ATsBAoivyOujfqM73c
jfgsdnrc8gQdY+O0cA4w56TaTH1fP8SWpv/yoeSE/VwSwNez1iAmJdmCxehCSo9uC3LqwcGsbjFh
mhn9xHJd/ZmYFbjUH6h6k4M5xfHWqwfizVhDFKzUBhmxs5AbMRJUB4sv9t6I0e0Ijxm8/2LvTJYj
N7Jt+yvP7vhBBkfnwOBNom/IIBnMZDeBZTIl9K2j9a9/C1GSlaS6t25prkFRMiuxCwaA42fvvfYC
NjCfZM0DaYUSkV7E2InPqZY5nRC4Gc3BylF/MmsXlhr2xrM/hX0KmXLw4+qTOowB9ROj0lLiOsVZ
5pzCW71rN/lB9WWcB141sj3T0gMb3Cph05bIPr60XNAWS8+kuyEjn0mc7FTKGt3SLjssRbP1rXI2
4CdkRnDf+JzqwyAKvputoT6ySJyoB1jqa82lyLYf/Oa+qfmvK+VV7zZXnp3N7Y7ZHGAJjYybnhXR
PpEuPvSonsofbWhiG1u6cz2CeVzByPkX2XtfNCntVYPq9cPJaxXSi6rrM9DMcYsS0F7bgi6L1KOd
w8CA/mSO1E0Qh51ZwsZjf3DyDhQ5ifsNU5+FuYYRBi90QSI5yQ5emztb/KrW2SwV4bKlbjohYrhF
EJo2rjcX9koafD8zqyuIoYPzqkgRTcArahbUShj0GZs5hhZeuesIiGWd5N2MBy98iFKopiszD6Zn
RLRoM6R4TNZdr837uY6sddoptWltGtNWirqWHuti7T/4PIURwdE2yJ0R9l2pmtqeqUjTL5Gfd+8d
oydnJjVc5lJHzxi+1M5fXmz6QdI9bHdOX65VAOYMh7ElUzUNWw9L+HFOVfMchgU1oVDp032PsHbM
VFteuyiAQ9GI5qWNW/EmCPS+lVX0EhbSvHMswlNIOKZxsK2aTHYZsBHqB/NM51f9TLhdlZswrEt5
T5bLeSrj5pvUdKyuaj0BwjdiU699oBfJOtGRQ6yWSNVDls/5a2oiY/npGOJyCwSt772w9hyFuq8s
cHB4gYZY14QcSTNFNWbeqNylLcujzdSWmm1+57LTb4gHdw1MtA2I1/G7Zupj4jdcTMLVRNRA+jSl
lEGeXNuIOK1JGQqSTNpbW+UbYmtJCDso6ckx1jq9Ay+WHAvqwS/E/TjAErTYeKbxPfcr/TWm88Nd
4dLml0MUqramm82vGbcKnJfDaK51KvWDMVeoDPAO95015NdymZNszfuqpVByha0M8qBFPVvN5Esb
SlAdyjQUpGPBgHH+XAZZ4bZ3rs1wTTh6Cb1p/ApzM+JxVQCLmreqG/3iQWSpsmFTeBzGGsFTAHKA
iv11H3usu0mCevqHgVYzPooAdcij0psvOBjza1dO9fRFjwbCL1VTHHi7x96k/5WGgl5asl4FdjuN
Z16S1oeUccs92P8IQfzfwhlUTM/idNHRtA8N2VC4WUwvv1v//DeAqFsVw+/4SaZPWYTpgmFlKmO7
szjef2+rIQszUtwtxguoZ3djBJgthYVbmjZEA6pRGH1Yhb00cZ7szN2R9ti5sdj6ktaGXm9V1W35
VfeBTuE0JPt//8Mtlp5/+dk8yN6w/8C2Wn8ithViaEqTstdLXbcXWTMrhodkuPz1b4KjCAob+1zz
X3JGFLJMHHqHEV8fIGX+5xn5rpTV7vZt/g5q/G9GNI6zbAT/zUoSw2MJYuiPYY3bJ/3mRJM/IWtb
UPZd3ClsH//pRAsEqQxCZwvtNYCFuzQn/LaXtJbABnE2kJiSH2LZJvIo6+L/9182DS6ehBaPoQzq
oOn9JWsaYPI/vk9hshPTwJmGJ26x/wfL3vJ31rTES1jfCBWfpgZ3DepoRdMPIve5JsbFOWcSDjAn
xI06a2BoLPQ6dmOD76KpKg6Qh1YUYFv9KvdOWksn3OZDpcdVZ5rTE4p94expQZ6NJ5pQ29eGhLO7
hqsQpes5zCFgDZYamJQLv1nlIaeVVV+YGnMWAL+7ICXYtFJjq49a6M7BhF4FW04TdrsdIPfEa3us
wCApSjZXjm803wO83583o0bnB2TntUkJXVznnSKg4FruRrBosu4Cq4s3iiTE/ehgvCmGnooly9hJ
BaZzxSBn2jzYRfJcp+n8NMVmd2kjq7gurqNyK6fKAFXgT5G7Kl366TkE1NfcrfHoRGPDRqSaDxHQ
8JNVtwnJA3+PiNgCLKmSaueWeHMsFZPb7kYrE5vJJX3vdNJ6zRdTa2K3+bOwIKwFsfMRgcp4wOoe
bJA77MfeStvjQB3gJhYWTcpa4UD15NaYEb+m2sgfbWnkF7scr67JTOvmOfbuepLxJ+SIeu9g516z
wcrOoihARXhTcx1abupUcCfRPWOncxnjko4yZpD+zhy3DcGNS1i3xS/p4AW7AfD4TrkQklmEqavl
BZ8u+T6WOgAUPCOmokvxgfj8a4Dzb9WyoVzXuXsaxgqRErbRc9qShcOfP53tWo6PiTIB52Tx95Ri
gm9u5Y0bHhpnVlPzxiXXv/KI//Akr42ngazOc95mBRuvXF0sO4vXHa/IOgyypzZPu4sxUYOTcMV+
Re2hbkdZ02WGbrWpJ9faCpef1ABSgYM+jL5oXxIlzP2GnHtaVpy0CTngm6hrcbbjxjzNZv8j579/
iHonf5JDSRgdX2NwlfC7nnyiMqzAwpT1OxS3i2Ow0kxrnigZqIy9Nvryalq8o6XXd3dW5jjnObdW
dWs7O0Z3dV9RnfHOHhAeJKmO+OSkFIHBa8obDvuDs2mybNwzuEc7oyFVQ13JyYy9+2FQDfF8j6QB
FnZq7NKJuavMSX4Qn0TsNUE69SFmQk93LwZPBHwKV2iU5i6UZ2cglI6VADdEnz7GdvtgYDUTcxts
gty5Mnvk29KvP1Ut5bFIq5d5oQojiH4Uss13BLGxcxeJdXYdtk9Yf875/MOIkNkrAaxY9+ar0wcY
guYgPNTjYNyPFHduw76ONjjk37kZqgerLqadwVacQpaIbCwGqxcH9A1MN6lYXLbE6RHpvdQ4SUa2
FfyBd/ApzbaXRbvPMSMy+J50l9x1RUfda4dBFK9cGXKEwNRLJZJTAOhPi+1IRfMuG8liOIxCVyr/
8qfad6MjjGEgY5zKjtDdp6diyvW+7DJIfzyw9zqbvHunHUBPEA1rZyfMNiwgx6fR6V4w/BgHo5nd
C0vruOQCq5QzmniQDCcPNo3gXPw4h6Nd3BF+vxSt/71qKnfreTr4kjIV7ij5yEAjJeHjbPvJA3r3
t9Kp2dY0+Il0Ir559eDSztGa3Ydq+ZWXDtFNW+fWGas7R3DL5S1tRjndb07OfBfnjzO33VVM+d2K
Sh8gHLKcP3QfgD8NuT+j+Xd3yTzNH8E8AUuhSKt5blqMU6YHGMovi4cKgyB4wIC59DFyQ7xbNWci
1BKHYS93BxO4Q1od64woKkNiRyVCXQbXLpW/1BX728gCPjDGfs5SgXhaA32UY1XtlUUVrp2k6CcO
zr3Lsr9OPGMnNLgy3+qK3RzDh+Dmzjpz6l/ifFbCOcxD2Z2K0ox7ni1G85kRf5lXsZPCvJxiDuUP
WetXOGuryT9kPQuQu8lpvaeJB/YziSAukWzkrcemanDflEjaU6yLWa0olHC/d7z7k7Xom4g9rBFK
B4xWLa8NFEUOCWjsp8qiPqOZQ/oFg7SM6FDtjnNiRw9x3ufPAK+I0uHblvuYFOC4DohUvNe+o7Yk
fYqDSKL4m8/UH1CHipqNH7pz7iK7JbYnbxE+PVLdMdScdEd7GIYVJmf8Adzafykzh9EcsPN43w1K
Pc7ERcyNBKdAchGTCy4QaFzEoCbdv5pLxrBpzeSdZzIWWFgF91hXiodwcINfzCkmoEgi2L4awB5e
jYz8YkGQEVwtMtWSbXRvMcfkFnnsl/RjtOQg3Wo4FksykqAhIcn5FpgMQl5FFnWx/9IviUpWU/kP
IzVTzBe9BR/Vq5PxKWwc74XnSLCtb9lMJE7ielLWIe0iIo6O7ZLkzDjVONyMIjxOlEgugGoMCMUc
G4/JLQpq3VKht3xoXpPyGW6xUSsoNN73JvvhdE12xUbwnKt8tDg3luERwarAchdzsdakuB/0LSiq
RuXPKwuUZLGdrcC8r/N4fHfHefw59OPmg7jssCuNlAOuEQURMcpmNk6tSIdHcKNscWzVGp+OOVMn
A6gGYDgoqgMO/ZoecWOsP4JoKv31rMP+WAuipJs0SUkRBrJIXxs/cZyVX9ndNXVQ32D22A1+szo/
cs2BtugtkwDS7HDC5ycPtrZszfcwoCZ8WyZmNm3EYLj7PneSaxjU5h4hS65LJAtcx76DKckm4soW
b0Bhyix5N49dcxJx52282oE1MCyxMIv9q8xrvYau72wbE0sbbDj6P2Oweyuh6ifRq26jUMLvaJTE
GSExbWwmmdZHJZ22XBV52b5nbdqxLIx6JdYwr6u3bMYAvu1ApDQk7xv9MwBX+z40UZ9sy/vuRHHw
VcZl8a2KVLWzSYfmBOglccKZokljDXGVOyLCrHlMpCnvA+3Ij8Ftc1xrNR5basA1YVp7tr/LEZ24
C4X9EmC4Skja2ROLsRbps6ys6gCeg3/NaDz2D6CF5qufhc2wnqxYfBsCevkIWtYfnM67JzfARbdO
J8t870kvhdvIHHveS6aiNb2U4kfQoCttw8KLoA5UafiG8aT8iqPQUzu7jKdzr/qZc6VhQJJqaWwv
gF8e0yh7NHWfvDWlvEQz2c64oJzTN7YYHhGX5i6gfy8wLz2+n00UUPvMGq22HkDwGCuf2PO+wUlU
r9x2cL5T5mKBLq/q6KV0ZoksV4wsl4Vhi3ktVGLCl4qii+osvR1hJR+tNMfe7LjdRtd2vutNs78T
KIBe3xY/x6m1pFt7T8LqZfW8GrAobzKva79GuBK+e04V7obKhOHJX1Mv1j9ibbE10SjKmIVXNXRZ
6SRtlDrgSJ30R409rKRpkA+1EefcWuzxvkI2es1JYn9hQRbvzcQ1OB+E/V2LpsMWlgYjMn9FsI5M
ZsRijE4+jDu1K9umP/hJQLyP5pzsTfmSLCm6MSpAnLh4X+va8raoovqcGaI+jdg/7vgN8zvLSZLP
UCcd6Y2ug0fZDLsosMtjk0f2xsr0az0jaa+FJdpvEQLNo900iGNm0h7/PiX/J8YdyxaCU+P/fEq+
/Dz+n9PPrfp5/v05+ddP+/WcLG2KSSksoCsBgsA/ugJ/de/QRs19h2Y0Mluseazf2XcE8AJQKzTJ
EDyW2L//eUymspQvx3oosExHUD71V+w71Jf86ZgcsGqSjC3UElrSEX+271h09oJ6IoBD1UFirwl4
w3eOcKye4Qi7Z2SSZniOSEKdKhMR90j/dPcU18ZQ0GopFnBiOwBAjXHfrCViJE4MjjZWzUwURaGT
PAWDMvcyK20EoCZda3StS8Tz0t4g/oRfJqt037xy+JZz+aNxFV+GBgWzyyr9pNrgC/cJ5OyyzpxV
5S3MR1cQpmxxBN73owOf0seOcmXNbuNv6My3IBP0KhtGYl3LcsxOqh26LaRqaNg1nzh67BhpAJ8u
xVSpjTCEuIYaGb5QRvCLslqAV3Vl46AcCt0ecWjznHToBfxmD6JDKVHBWjv0Yt1eqEwDQmtl/J2/
f7I2jAVqNoqhPbpZq/09IwbqTVr0R52lzlraPZ+o3BH2uVXWeIS8IiiC1yHVDV6H3DffZNHpe2bk
YO1agT6AVNOHblQcjY2e7y78cWRXALpTJV2wHpMKKGQMtNalVTVB1aUxQR/a1O+LjVVHxnvf2+6z
T8y/gBZgi7sWfdDcj1SgvMBXI1AHvFu8kVgm4JNNJl+NNM304Ne58Qs0qGDNQz08keuLfxi5mi41
ya/97edj+GiPvLMxyKR8PFp5xx+jLLDVS0+W485s+3LfgwdfV35Nv2nFi8y8wmpSD328kl1i3UW+
6MmeE3LKxjuOw3F8CHOR6QNkw9bGaCGzZG8jttD6DB5nQZVmJ+1UxwFjANiydOh3IHqtt9qAoLTD
s++be94q+tB3Be8Fv85OaY/SwHdPIIRyvt+yLXKfCcznL61h589x3c5vTR2DaS5tntl68HexbdEk
wpHFJlfUR2cmv/g1nWsb9Wd2cY/wx/Y9cOKrrHMp/Fj6clLg1Wgylir3LiupVeY2dKh7Qcf6Iq31
uy5HqLqOwliFC/+XEY5qjX2+KKqVsDW1F5GVJnSbp2YXX7Ich6kO+rzeUfpgMQY6nJsTjjxtJdNt
F2XqGhbBfJ9owgl2lSUbUgHhfeEVmIOHaPT3AhDBrs1j+yXv/Wxf+JNRrTIvpvBtArDp7zNhqueu
ct7cLu/vCtd8hfwzs70aGkLUaa8NjbM/vy+iUHdrJTxvl/iaA4+0aoywaL4RXHHWOr3fPmidV4/K
08WTMmxvN85z8Yh1QRAhLgN21w1keuk5B01B0pZeGX2KnYZFUWaN9nrMXfvrJDwTSw4Y6VXYelyo
i12L3DkXhoU/GBt4mO3Kbpi2dO5BAjbDFLL6qIw97l9139tB+jBhmT+Xxug+dm5kbYd4oITXlMrE
hgUzhbiPETh3OdmDnoCQKd/wMyf3oaBPbeYsQ8a34kjMn17XEPNLYrZYdgR60QrABSYRk8/5ht2I
i95I26k8UC7JYRNNKEV5FfEW4KkNvTIrNa682cQq18SXwa7bk8YE+GJ47ry3GrK9W3sGGA42ojaN
bTlryElEhJyNFeO9tvsSxxtYARzjPfiIzeCRDxtRap/iSavXgN/fPsKLAsBRFxWLBWwVLUySFOl3
9oCYZKOfETgqodIj+sC81TFxTk7O4G7b3Iq/eDJCmYItmK2ttkjPA+3F83pocdKZqUXBAoYUhdI2
TPvYxFswzoy62my2bTJbYBMbeaGTHlo7QDp2MhYnXixlKSbLMu/wBvm6BUWVZSdZ0j1bjdzMLY/x
e6O8Pny/3VmarIMjPhXZKa+4QpE9KdC6XUU1VTHPE47Ll5b1KfVNJrfVARMPd42ZJ0xbeeV+QgWH
OZJbDpfDaF2Fu3yjjpzIBvQePwlrI30/muMA2WE0gvLC036+qDYjGFhVmh7EvtT3Lfvt89/j0n8y
LgmHEeLfjUvH8kfyrfwTAOr2Ob9pCs5PC7HpVm+E31kyEP0Wbvd/IsPAwooB5qYN/GFWkm7AQCSl
iyYFBOqfs5L8CXwrNSSsEP+hRPyVWQn16U+zki+oieerUXhieb7159Zj+HVxouPJWGC60wbqd/7N
TUG4w2416U+PyaoB61czxRe9MYzrLLLEnRe3xb32QmdaC5pct/BJhx8Sv++DJsz5EZgprN4oyMDe
8lkgk6qQkb/U5UfhhjbgR2E9EHfyyKWz0L7nsvD1GuQFXhkV5B4RW/9ZAoa8tlM/PJjDt6JqOWKw
h3/pSMu983AYjLUe8lKzv62nb5iMi4l2UmPWLCMjUuNTgFC7sjt6M7e112TwiTLkArstwJPOkMPJ
cswJ2cJm4sCUB/39koK3OYqFGhNLa/mUUla+ZAPPbZgmDz+1902wkNapGo7v7FQOPrc8mRD2LnOq
1mGJVJ8LjPq96kx96dVsrns7V+coUOMnxqny3ekS+JrsfuYzLp7maa7T6JsVg/5IUqtaFYTTuKHU
awpcTGIS/njRwIofkY4r0u3+1IDlLEZJl3OSXXy7mJ64a+rdwraYVXWUcgQ1Ta/ueih74N7OvB+t
RD6SiQ0skEXFJ5QawfaqAGjkCkwesAef7Zl8WaKU2jrjbB9CXYucqYSHodtFcpPOuj8DiwanoZVo
ToMG8rIyI1jbOCsaeeebhQWTw5jzF7uo+2d6Y1k89YIyBjpjxFtCYdxbZ+A2qkcXWnUZGHejJuLU
leggFZnH9TiF+k5Hon/Ns7lu1m5QtHdj2DZnfDvDLwFeYapt5s7INirHsDU4Zb6t8cimm3IMcB5x
6Bnu2f63S+t9n31rbhkg2MzuPkoKdHKLjoGPNAXLu8BVm3qVNXb0WPpBKQ4oxck1rjP71YoKhnvt
8t1sU7bPgiTWrm9i5yyslJ1q3FfxAeUgQmsjHGd1Q3OA2Thco7gAeQNT+t0oeWzZZhH8jL9VtjvP
xNXIODT6yXZsmuCKTqZHjIZRZbylke09xk7CgpluWaOERqSzT4dhPUDjIe3JE63YBC6+uKYQ5Rf+
jhkxThU/yilV90rMkICI3AZbUY0YvsPSwVw7R8WGtyt9jHZjLm0KHAqMhv9fVJFzD8Wwr7Z4B+pL
ivqcMJYUXOVvUylSB7BzFAQOL8+E74KQ7pCY/KOCH9Z1qykY5tTDYRpMZn5XmphdO3Z1RsdUP+Lb
DgdQ3dd5HOz5FFPfdmhG71H4KRs+R+q1bbPLBngUPE85V89WTX3+HoY44UQesmySPUGEdVZbFeZe
5T6DEidsNScCRIwzN6Q7E/PioEbcdbj89w5w7ZWqFDHljJYgwDvZ1mfOWLdcL9dQMdisErITX6fb
dh9dx0wfZUJOOdg4NdrHs6MV6IEczad0L5ZojMPYty8OG8cnI/OXgqFFULBRFoao9O6rRWwoFtkh
XwSIui/mJ0Qd69gv8kS1CBX+rPKnsbVxa/8qYwDvsIN8K2v+kDZqBwDxZCUYoYqU62MRREyUkSE9
4crhK9lGs+8X8SRARfEWOcVFV0lTND9KIFbCF4ovs4gviwwTE7ChTgppRiwijVzkmgTdJlgEHDge
eBMXUQfeXIj1j7v1jOJTLtJPuIhA2fyjVcO507yGYWee05teJKBP7UwVf51uYhKqki+BdBXoTERf
KarjGGouEhR9Ay9syR+8MU0fO1Qq3DR4seazXOSrwqyeh8QuVsUku/W46Fx0DgycEhfxCye1f5Ax
GT7MuTn2I7XIZAhmDYbtU2urc7doaTMluntr0deEmvEsO5Zkux5k8amNpJPw63EMwbGk7oNpdHYg
hlYWb6Ozt6h4ZtRaeIcXZY9WmL3hlsbeYTEIA7TSl/kmBqoKhpC/KITNPAdXfD24i/D95k/ZoiVC
x/shq9g8ZUkkzroImq2h8Oqsa3eiYHMowRqsfN5+XyRJtw2Aa6qjF/VSLzpm5EXzhQYffOaDaL/q
LOrXhos11wqSJ7c1Gi4JVNEWkRDhCaUU/3bxPORh+AQZicq0Ze3gVua8sfkzBaxqN9miu+ZT+C1e
lFhr0WStRZ1NFp3WWxRbGM4LI9E7qUXNnXreOtShvrqL0guilFVeOlFj7fGTWpn8HNnEXjlDSKoQ
p3lnzzrY9aPMf/FUWF70yEiJtjx2DjJzi1Jw4R5j3KVdggzdwMa9wiHJN82iUtuLXu0uynUwqfjT
ucnZAYPwWmb9lTdhfgkqM4eduLiuFiU8WTRxIcylLdXZLOrwsViU89y3g43RL2r6KD7coWWdKIzs
uVg0d3dR3znkNTt1k+S5HS7yPJ7oNSG0cgcmixWtu7Q+LIq+gRJ+ctU4gzVIpqPX8YicMu0djZxW
uc3fc/J/NCczseGI+Z/Xiudvpfr2R+vNPz7l1zE5cH5yfQJIxEyWEnJr4T3/Fgg0YUGTBgR6igHG
cZZmvt+sNxhkfme1wYPDss+yPeAiJAr/AhuVIfuPczE1RwGPePJ/tAf5luctVpzfWW0ailjzNJq8
c2HVvlizvhTAegRCVLPulVF3DWk4VKQRUK9dhZeqnAExtq5pcGfUHcHH55zEhlHgePEw320NPbVO
ePBDuGbMhQOGRtnkmuKcmKyj3BUt8vB46cCng5yaLQkjEvYD9uRdp/LCuxucRn1m0fhEOlqiz1mG
XDuxJ3c5CRK2Z020qS09Pxu+1uJOd7A91g0BBbb3S7RL71mqL2Vok8hpiVImF4lsAfAc8sbvm0di
fNlz24TBu8q1zV0J9KJYNqFpfaYjKWZgnoM3NiFOxbeYPb2dgtxK9lgPTBp15rLYAmLwH7Km9N4b
RtGNEVTjBw5buINcs7uqnzHT4khdpn6LEE1l07tJrsUgPK+L/AiVOv7wlNu8WcpmHBa0l31Wgf+Z
T/PFN1sq5oYMsBYfwvuh92zakBLzQGOj2HapvSz2TEI7A31aT31Ks8nanGeKoEf4Gyt03AAUdV8B
xnNCWqFHTteH0tDFY4+e9jLFBbJMO497jFHzU6Cs+QQecZm4E/ClaCpGcojzNPnB+8F9AmE9ED9i
AfhA2gDPkOu1B1VNgrG1K7/EWsI1osTwEdCiXA8YZ6Gi+p1177iD9WpUuSLC31j2Q+VE/SaogaYW
EhPHkAh9Zu2IIpX0Tr8VVtnT4bWYx4lZ7uyRXWjupBMG+rDRH8Zc1Ds/ydkYgR06OrGlPxnH5THG
xv+szTm8kIKu7iq6C4q9o6khn3rtDQLX/8C60QNA+us/mWucIb433MUUvE5MFC/gDENA+dIprVU0
lidmlzGnuZymyjTYcZflwcH6lkXGCMlEb80YNf7z7zvqf3ZHxUr4b++orO76z+wPMg23veWTfls9
kIqWARpMsKCiFynmt81D8JMLkprbLBZCn6GEm9+vd1Q7+Ek4mLNJWtsevvyFjvfPOywsbO6LrCRY
XC6f9ZfusH+8wTo+dltMkYhFYPeFZf3pBmt7dtyye41Og4B7ySQk5NNIMwbv8bLbJ40MTgOkemPk
3NgQ+cE84gdgQIbugE9t2NsNXazMzjAkfvcy/jdOZVSHf/nR+OV4EqFxgWwz/7wTmZQ7uxnFxkcJ
Jq56CBiIH3wNloFJKnSzlehBUAnHcLZJSz9axGnNqAdCKWBzwx/A5MWTglPYtNt6loV81bURXTDO
jB03bCXeCyofqS7MBzQEkKwGxTMugsMDhx5fGeSYOsM/AGbRG4edNO5HQWsn7oKKZHn7NaadFICm
UaQ4Wdy8wSel8nkDj5Nhm2N7cAJiJ5b1RrqdUJu4u8dAh4LRtx8pF+m/BhVFRGR8i2HFHTxn1TOm
zfdiLkzIJ9RHge8lskC3LZMnwy2TLkB7K85PhPtyugjpKaOSE7voEyQKEAzRiCZM9WcYGfs20e2p
iVKBTGKrz8SM24eAZt6Nl6ozhvhTTfDtiywTqvUCgCxS9R0pG0q1JmMwNonU3HFzzsiXhmpkSrHi
nUGDH4uoXlRXwwneTTtVFIQTc9zoLI/fLLIKcmX27nhvcKZ+wlSAo03GMw0NyTDdRVI/02aZP7Rz
n5DuDUpiHqMnop2fGQ7hORJHtOOq1eSSxuTJTEPh1fSz+oosaFPn4rP2H7RcytFpB7rHvKfsr2mE
Lj8JI0EmaLbgjq1dE+Tjl5lD8aqMkbQnr3bRRYpyV8uOGmvRev1aAUPYamwLh8kOa3opA2NlLzvo
iV36ERr1uBZN5D3xqjdnksHtjooE8xQJOzgFwvNPsTBz+pVLM3+rYVV9qST442YUsEGy3qifG5Vo
HKXWdGcPpvwRydjbYaNotuyWyLNa9CzRs9luraRCxeF1d3a6GfGz1Fkdf8t4268QiqZ1xzttpbnr
X02JZR3L/HB2R9VvcycJOHrH+ZZQYUnyhhSuLjv7GncFzdmmtlYRK3fe0gCfwt04ZGpea2xGb4i/
zpoELM9SP+i35H3ENytiv1+k8/wzckp43+Bq2/jT1B4w2LFs7OBYv/Mk1rhGOSwercFLW1bv9hyv
dYdpbs8TmE2SdJXyV1ZTSIvdEWUwK9MO5k0e5ZHG4xoaX9xJsQ5wjLyjkK0V54DuKxeKmJkfB9It
alWIPL6LMq+kEpkgue2Qjl07w0JEH4h8g85DH/VD5xNnx0imKB9bAhd1ebc0h/Hy6Sa7d9mc7uwq
ILzqJ8vVFfsNDgzmjWEPedkmtdvBm5QU7LjIx5V3zPB0BPGov8tBU+U1KucYAL1bgUWHNF8LUsDc
Ccd3wD9+u6p9mGirItKl2GRJm2HNIIA542hs5UdJX3C/cbEJEpchEDdc2MY5x0ngmlkRC5dYOoYu
Lu7mSqIzBvMwHKvIqyhV4iZCUpZIH+blyqNiCvnxgUXb+OS1wJEIC0FbxLSp8gcK3WqWij76ESjh
yoDOLLCx1pCvLx63g3OBGgd0L8yLFwahBv6M3VEdiz54Hy47KAO4ldrIZTOVLDsqyQiVb0SfOBtz
2WF5t3VWu2y2Bu2SZ7Ti+DGxxuxrvWzA/GUXFlFhRTnJCH/htipzVZZ9plHHAi25LdNAtHuPKplz
4w33Ouu2adm8WbclnLwt5CIaXduds+zpWk196FyI8Z00MNvZZZ8HVLA5ANDeaMMzyFItez/ztgLs
lm1gHIAOlePQPlNvzbIwFF78JFzLeq2GIrnKeSrEQbUqeiQPUqOD0W+Vry0Zq49qNkESOFgDXZCw
kIrCZV8ZI8CBUhLTcN+xKWZ5TpY9xkzlL4IiPOYHY1q2n+6ArZMdHQVQ3N9ZJhr09zWS2KlnBHyL
KDD1HbZLe5fONt1RmTVtm2Xryr1hOqbLJhZroeADbzru81zkGTsI+gLp6lr1C4+S6Crr3HTZ7Irb
klfO1rLwVex+WbKwBh46HM6d73m3P9vB8ONzwWkCzdvmlxyE3KrY+0xt1hWj79Qgnib7hS1efUw5
LDwGdiz4rsWnxTqTN6Kb2Q+TUd/Ra8ctx83votkP2VRTnUgx24q4OVQ5URgb3wTmUddOepldWCUO
Bwc+QU/WQ8mFjit0WZiTSjDXsDmsDaWdbM1aPiS+aXzQqdI8tZY9nR23cfI19YAs5N1g+ByWJT3I
FrlpsVHul7nke74s83mXuvYaQxc7fue275+X1T9NNch2PE7bs+0v8oFrx+gEQmnpbPvZwPDPWjGw
d3MLTHOD89N88dKuK7fNIkSQHkCTmG/6ROQsWkV60y26m4bhx3LkLO0vC8abykEyr32H+JK9MMLx
5yJK7KTDg0Hh73U2vedsCt19etNObDC6GnRfbN+rm7rCgsN6CDOqhxmxqo95kWG6RZBBoeDvRfwc
nYby0fLDxs3M10TG+f/sncly3UiWbX/l2ZsjzNE68MxqcvuGlz0lURMYSUnoAXf0wNe/BSqyUlJW
KirmaZaDDIvgxW0Adz/n7L22tQx0wBHSLZTLmMfXjXnVsJzxFC1joOh9IsS5i+lQ7uNeXElpZS/E
nDw3hgn2cjLJPgIGq04pPW254qkzCFxguhKvQbxB0DNIBLoHU9JeV4tlw1nMG+O7j2ORJIJ/W+wd
SBzuo2Bgs8ZUdoF4ETNG4hG7SizPdDe0mGgsDU6ChtotHPq/C/EzXCwldF71qx9ofCb1bAQnmktw
C1AywXNBJB/Agl/8KfViVfHfXSvBYmBBXYGXRSU5LoDRmCUFfpr2V9qckfkN7y6Y+t0Rw/Gk/mi9
+2T6d88M8j1E6e9OGsE9EG6DxWDTpzU7AQqHUh9ghDjjZhzCGMMommJU6LntP4yLYad69+44i43H
J9AJUmGwmLlRBqWXOp6ycc3SXtCs98cPNQDDe4YJ8rMGT7evPLr7qww+x5tjhov+Uepyr5saMbAR
FSRzxubMlqFl3O2TQpm3Flrn4uQrKBBRJwG6lMJJCGuLxFH5aS7WJXjGFagCwJkjkw+7PXv+ZBEH
8p+y7n9T1iGks387UF70d5evY/L2Ez3rzz/7s7AzhQ0KC/PV0qPysIlRv/13swxKFr1NZHR/1n3/
LO0kf8SsOfAtk1bCTwI8tHkUfdjbeEzfKex/p7RzF7vkj3bKIODyPJWO65oMlt9tbD/2zlInn4eo
TK9qq0umF6dyaHaVjmwdWgSBgXrGZjiWTofErprCOFZWrNyaYkaSDEAu6N4zGkYTNj2LtSGUi9Nk
6ufzSMv4q65ziRVKevWsD2VL/jUE5iwfJufBIOsFWinJHZalmi9kBDLbEVMEZGxLJFYaBzfk87YS
a1LXmzZj4bZW04NN8YL9BpsyECx7IIF0NTsGNqOaAgirduIv4xbsRyurL1xcKKtodrMxvvJo/yv/
IcZyXA3E+vg2IhizcNqZ+WepiuaRhGQPD2tK81x85CDXzt2+VL1vodUX+CXOCWwUeLBCv8EPqHdS
q+nWtfKSbvw0pPypNxnzZ0WcUXL5zwP4v3kAzcDyaSD/+071VdUBHf9V0/H9r/7RWPH/oMNsMQi1
fee9t/Lfzx99bAygeJ2l7/Gko4b85/PHQ2vR9cBX6tF4sRb35p+tFYsXDGjdYD7F00Bt8rea1/Yv
z59pssNadJjdRT0iSYH6uXedTPXQAYFFssnO4W/S1DDvRaxn2J2J2lU69WFnKCleG0OGj5IEb5DC
ZXgy6gSDJgdweNnSvKoEmiSEh/1yqEMS5VMwP/rc1xvJ88rwTaDXNBkn3Zil0X1Na5QhpL9CEreI
hVGLPpXNJrxUwoG9ACO7B+1OCJEZiXrYt4UxHzgIeA9d2Y1/4bX+pXvPN+A49G5cvobF0Pur2Tyl
WqJTpNSRWm+8JV8r2FM0BGurbZfPxfv+4Rb5n3pGP69479djLWZNZUpBSDzG4R+nBZZBrFaUZeo4
GLW9GqP8laqjXych38Hvr/SLXme5krRZwJl0YFJm1vHzlWYiV2aO1znRbDRfLM5PlHLQXqDgJQ+w
RJz9RAzh/e8vSqvwxwX9/aI4o2nYcTMRvLn8+x8W9FRYDMop/44oW8GhGctcshGWJN1ydFHL/v2r
ubQYMVT7GPIXF/aPV4sCf0jKIgUcJQY3u5R1Me+wzpvDTZcHj7+/lrm0GX/Yq5aPBuKEi0gbCSt6
r58vNsLgieEdJkcdjznxVDHNtI3WRbXxaxOPHrDDm45+2tXQZP0BO3OrtkD/m7/9mV0hfAB8gpas
ZFH5+W1g6pZT0VGy6Y7U5g0nbRSQEVrywMOv9xcX+9d7yBXmUo76SJvJOPml9VrTqbLb2kNpac7z
XeXXzaY1eILx8WQxUJ6EqClZwvz+i+v+622ELt8zTU4aHj1p8cu6lEUpsc0eyb/loJEw9vyag90t
8u8E3NXvf9hfruWQbgBmYWlk8/OaYnEb/HgTOYmBaD0OkmNCQ42Z/CQBmKDsPkeQxZ9+f63ltX64
h96v5QKHdBzYFg5nnp+vlRYtTQKKp+M8zYO5qTiun/IEcf3m99f5tS+9fCbOdn7gschwu1o/X6fz
8qb2qjGBG0Z2CeUEBf3KmUqSo3rbfYiTpECkg94HvgsdXCD0RRR/Pze8jf8v+so0KscHUf6fsitu
K0wPzX/931/uneWz4qtgoQN2YAFc/eXeoTuSJRq2/jHsGwaOkDNo+M1GdAntqThVkU8/ybOnv1jP
37/CX75irBx8cBsEA27OX37OPvIor0IJ1QVX8McaPNDJs53pWjHn29e2gtDfGtWIp3IaI7kOB0T6
x8Erxy+YJ3X9hv2gOJEXgQ5mmcmG+AtP4Zwad7//hf6n94kUnqOB5HQA8OGXrydz7XCYpWEchC29
12nqnHrd65w+BwCFwWPgSA8E6bUh4QBUQ3aB/wQXxgaKfeyyyjkHbRAekf7Z14HhNXIHUrJKcacF
st///r3+613rC75NZuZwLbx/mXCLAGk4dswEnp7A85JhystoHjTt9vfX+dcnESYGPxltAGAb8te9
MTEsvhSjSQhSRTIdJOjTV2VWuWdmoO7D76/163LO7emLxWPE7ugyrPrV+jP5jds4Y8pyjt1nE/lh
vyFQjdh3HhXy7VS0ViP8TWKM5bNRlNGenkL7F1+sKdzlSfz5dvVt5AMCVS0/tP/rBCmvlWHxZIQH
2Q31dJS5xWLaBqOtjlGn5jvG6OLVjUMYSiC+lrD1OCWKPcEmjYFGuGdY7+EpwGpy25Lj2K0anaJz
17B0ITVmxXzJY+xLMZik+zm3w289yqwP/pTPF/JScfoEuvYepB6zk1X47rmvBQtuUyAqByzvPXix
EocWNdlVjGGRpByVGCAxh/luisLFMUPH96bA0f6Sh0TwzAbHOEQPqGuDsQy/4a1x1aksNBmAJYmq
B5ShTsOsIsYFY8t6OSNUOKNXpbaclxgv8htLjv002LbSqzHsC1CL2Mi/5X3rDJuiRWqGkSaNLwgi
C3IVWFrMuk9eu5jFm0Bq9xujHd9CF8ixkX6IgMI7JEHUAbjznP3gCA5DpAM0X3wJCapMtXz29VD7
98Q0cr/x9EfZLqsCLo+Kz4AH0bB2YiKVzzOyNWKxg+gil79t6DShBXZh/+lkaIjKZLz+GFT2dGGf
yT9oPQ03719v6A0YP8pY3Clbxxl8PJnHx9CMPPtkAQG4ZPhGYS7Occqo5321gkZwrtuZFco3R+Nz
WWXckZUYsQnkuYnFJ1F8dxOEN5wKQsSPoAadj10tIOpakShvF9vwkovI6wxxEl8wJxN/oGXyWosA
SHFY11MEJSnI5xVKGvcBian95Jc9UjjD4rstbCt5zaPC2pnkZL7Q5yW5gYcmrwE3FPOdO9BpXrcZ
yUWi1+NNMqEK2OCySz7nXsvStHgYzElAMrCX+7BYoC5+lw7gvmK/xbQzmhxgzKKad2RHcC+9+7+i
YYJ8HVJ6Tau26ee7wjWY3C4m/00XN7iqUz4AY5h0wI/TcINtkSCql3iIBMNOn7uXHACywMN4rA4d
5NVrFGzGoxdnfGEicqZLZOTpKfPzbTDTKUdsM96QSqF3MA9MCC/gfzXZZ2tMKvVdhDrmKPy6PDO9
XBJ28mTjWY24mHY5nzotvANS/vAxauW2chZBsVdml4mrrTHXyptilvssmRHYEJuCdTa1n3000itA
rQTyTuTcZkQgCGOc6fpb1tpEQbMLRpR5+LOhy/GtWh+CpCd5vZxOqRns4phAWSKBK8CkNuNOA+kr
kRLBCth0esozv15D/8vxiC847SXjqHWd55qh7wXR8k09gm9AkjJu+sl31mw4RHHo5MkLPYz0jbLO
Ocpz0WXuWrXlsM8CIlDI5sKyOwsPAQqBHUkQ3zfx9IrN+UWRhrRNSfbZwKNlzEfT94gf7ZNeZIFI
bFS+nkafXa1T1ufCdk4zVCUMLcl17CXIFB3vse/Dc1XK6FOLLGkbO9N4ivOCBdhZzkiFNV17iW1f
UJ/qOzPJm5PRAxidZ+8qk3ryCaMrAIwEYF21FTVfydZVh8msQFKUYR/CA4ns9GRWTmWuQiOSV52b
84aq3IGx2U/W/OTOjr0bhxyKadtbwbk1TX3DQcmJN4O3TK6lyJ/oAEVPzAyGh6lyOT9UDYTvFakQ
0yWDmr0Yy+XOyaCkpwUu5DH3oGbqoOCinKIvdSTufXcY7iX+sK09d9122X/Ig60UQOhE6eK2Iawe
Ujtk0iOaAY4CVgZko544i2RYw0hz85q1R4uHpagciIAN2RFkFMiDSil9kAFlm4Jj3i6YhbPvSP9Q
61pZxU0j2g8yn6E0M+m+dvQMYCbCtJBuWg/b9w5RAUm0qsFklmburQADsPNkF31s02g42924aZNw
OKUQndFxg+/9bKcjQEYXtxEWQNbJYxnU8YkYVJTb1gBJYe4LbsyUswMlQm7c5VMtt8VUwxcEPS+K
tn8mF8z/1uIvhbdamtajVbjy4zjMwbwXbmKgQR7ww1Ud5zG4+gc1z8H1aGgPKBCjYnyRam20WoIE
HYJDMJpWu1JmV39Vlu9vFW3Dk27tiywccQnCGq6NE5hXDHJKjjClRD2dB3d5qEPmG3ZoU/ynsUOb
ojYfDQJI1mabByd+VFToLrwNNmFyrKCqO2/jLJo7iVPhOOqSOLUKBqHvcQsQOIwOPYzc/QCwaeeR
RAomIHGeMlwXt1Hb2Mi6zfQYptq68A0mGxuYgO5Dc9+7Ljd2UF482gdr/I3WbaRz98B4zb4KIowE
tSIyIHS1uSn8odrngjyrfG78l24BH7DQ6HXfMGVf+21V42gF/7mP+9LCo4ETgHTxEOiAGO3rTvjV
jZiBkyJurLyVaoyU8LrMqBzsJX2+z7NSPruZRxOn0tGZOFu/gvTo5MfJCKavLeX4VWsP3V3rGCMM
Y4XNeY2ghD2dbLh6GQ2411TsS9YNUrWwN6sTDueWp6tVlyEt8lvlue2N34zjwdZNHKyTwD8UI662
wS+NFUof/1zBj7mkHZo5J+qL1yXXBH6zCvRHJ3L1zsOD+i1wC8BlSqKJQL5NLwlo/QfZqM8FL72t
dcX8LsCYyhSPzKsXwUwQ94HRkNWgOs6yvklCkSYNauOQbnYG/Ut4UoUcxu2SbVZYb5jnIHnDdCTc
PLCJP4ui6cL8vHqVZtmfcCEybgzYA5mAzPvJJc6ayXd7a4q+eU3rjDVb5+waLAJ1FrXr3gFd6z61
RIXJ5s1zqBVXwinH+Fts4FxokyaPebDbkjKpNb5pLy4vo6us62RwuyeITP2rUyf+c9QF8DsWiwyW
VljXTJ7cqchlsaYjUh4MLD0nBA/Q0gqv/zi1xA6LrICo7vcYe1K9SAeGzFxzikJxZE1y0+aaroal
QzAx+Wjzrtrx4JSpuDhDkpPvPbBnMEsmlSjvOlIGWZxisgJTQjPNcCDBvcbUs2kdq2I5myCU+nZq
AeZ3LQLp8ToKlKickjI8VEtA42w8JnkgdkEGsVGxKextodqTmpPuTVEbLePJfFPC8f+maz/5HFrL
rUxHSVxiqSwSEpCfHDxhhx8m17JfDEsZ3yy0V1ehj8zeLeeUaA1ednTG4InQxX5ldW79OVROwnFS
BGskME8cjImdCT0sO5m+92zilxY2CYZl6rCQm6r4INxSrATYbtmP2SqVJbmm0t+hkYTsWcLNIiO8
WI0cTgi3IDXKLGviq6mxV6VNAFkwJq8ZttNybVAn49ZpK7bKhQ5sWLvOG76CLgr21PLOWjO122Wm
L9dZ4Z2spiAchNCpVeEuWWREAri+ZZA3xe0s0tE8T24BzNV8mRUvHFedv7cmna2KYsr3OMjGB+1B
pLc6P7oQz/XNUMz59Ey4hNf31imhsbtt6GadknrKD4GgPWCNPclvqu72Km7Fa9aSFU6Nz67DQeiE
H8jBd5foXTG0RNG3Y3qVmeM+g769IphyxCo7euhox5sBXSBcp9E7uDVQZlH0ZItpBR6V7CaLo+Dt
aDZi1eYpstS2IfrNqLbKqOa96SWLwS34XE9Gsasn5Z1bRe9gZvKINwv6oPGSeM6uCuOJc0pwjQWI
mCj9PBTzTZeFp7bynlQdXlhyaRiRbX1mBPQt1dEHMwDyZpV7xWkaKhzRHyJBxgsAB0c+uSyuaNZz
vchsDdN9qpa8D1FZr2NgcrAi2HDjx9Yx9+p2A55il3YKCZAcCCj13ooe9LhV0NXGO0FFEA1d93G2
57cRrKyXdqi+ZE4I7xRM0UeBShaMLR7hEwI6XJPTRGB9Yu9NXOc6+TT2IyiiNr5y9ZPw+w5lng62
cZM8SDuKD3IIIE/ovvtkWLW/HRlIHXpqmKuuqyGzkI/AYz6Jk2sn8pPXOCUTXe3B7I+H+phoj/bo
kC7lBJFH474aTI7QiIQcOFTEjAHWMupdXIz3ruUFX4QH5vFkqJyGDqlkDYwBq8e4fkZ+QsYH1g7y
VXOrXl7P0hmZiDSdBxoXiDWPEQntAfqXDP0FXU0HorSAS7mDjk3GR8Z56CDtTpJ917VwcxqjSgGM
BTRNvWag5Fy4GjXRvs9+lIXfmtDjAeSqjBhcREg1RxEKqY3lV5RFEbd9tyGGFBpftMw0pgq3NaFW
xjY0NDVGRahpmszjtWaP++DrcLoYJCesMT4a25YoYnGdGi45bW0wUXZ0kmVpaDBTE/5CdUIMTf81
na3hJvUmMDWQGnZmVGenOBvC56gwaHJHjjTvzcZtt55bU4kggRCvZDx47qWNF/CDHbTEpsWuaoBm
9hwdcsMD2mDa9ZGzPS8Nx93Ac0eBjj4Cjas0JfUVBtjPXl5Ym6Tm+LdyYnXr1hhhzb48gg4DLMKW
f7Qy+BxJY4cnO3ZpCiDPvwDzp0ewTGrer9crx9hOSLeOoWczsyFdYS+kU3x6/0+IBMGx5VH2A1oI
9rAi5gOcIPXSFIA/12Nt0SXw7eFmINhzY1BsMuuZS+8hyPgyUey7BNq0evfeKCZzhjHKWPmbLqNv
nBeJgmabkEVsBLzFIoZPAsqw3HuF23yskpYPkKS8IuvIjCy2G29x8Jufik7wq5cZmI1wGOtj7Zbj
bTZy3p0hTB/mrCNaUE1TSwQMn8uBW/qoXMo+3ceK/Mcp1XuOatT2XZfLetNnIaHJyUxXhOYli0Fn
Up0IzBiV07uEiIaiKLj/xWxcBVWkXmj+JXuRpXQU/fkc1HUD9DkPWloymD9gG0VztWvB0kFX0MRT
uiiyzlU6MyGbXZpX4QyHY7nvjKScd33KL2DPOOJgeM53cdt4lElQ2Xl/sQq/Gag3aIpQZt3l3fKd
5B1TNpN/5LcaryvZ87XRpFwvURoXqzTLPcapPw39Ej7hzZwPwACIYdt5jNcvrbMEGAf98oJ56j1E
VmAAIQUYgJeAfr5U/mYspfhUCP4ECRBkk4VbAGuNb8sksRkylS2nS88LbVFYBi78ekN8ik3XgbHc
EpeUNNz3scHx2iRCgCdyKfghpIffZtOhqZRyN9nARTZALasXWoklEKfS6p9aCyNEYA7hqY/D6iWM
xQhjMebRMWIeYcfumE2SGnoKlVm9ZLJBlalHw8Zo3ucC2U4emvcUB3zCEo32QlKPMk7AiIf2QQlk
hbql/tiSrEjyJ7T2U1fBPeibyiJ/s8UqvDywVpPFX4q5UC9w3bj02DX9CZZ7eGxpuUJ48I3mZQZc
Fgk6cq3m74I6yc4svq+d2/Tr2EwoPVr1Vgo/WAcM8/ZNX4cn0fLrtG3Iwz7yBIbdFNCxKIN9W8Pl
iUhAvNi0wC+qIHm2HhCTr2dvNs851vmb0vbCk5vbvPOWysfdlCyHe2G7ND8Yi/obqKBQcBStOVe5
tBSwS5G/4qOuXQ1Bx10iZ/EaiVS9MIo0QEfGime6ql2SValOkeCyPgYO3xT2Q+ORVMPwmyRVkcSx
drkHawHZBUp/eELlWYScA6b5YEjSrKUvKfvIEe6/+h51MuEB5vipAeH/eex9plANB/KaVqqKtjHH
CnZGOHJXZtOX1/HQdo+JGPwvqnfCb0k1It93wUMSFsXO5CSD3k2unIjDLLkD+kCHz6nngtdpcMsS
01fR4N7kKiHC+r0l/B8e9l/wsOk/W7Ti/73Q4fFrWX5tmq9ffwR9/flX/xA6mH94rmQZ8h3aXf8U
OYg/ILgzwEDfIBnH/ADDhniN+26x6llogN5NIv8QOdjOHwyOwKujQAKIETDD+Rv+Eabev/TYyRDA
OBI4wqRZHsD6+nkaJqG9on51yyO0zMZUe5izUdpzKhhI8ULMRz9qmWENVzzuUHAbPWEiHu29jEJ5
0IWTrEI3bIottG/zukGh/jhmItt6iSB4N8KHth5qe1tE3vipGBEQbybbtV+CqESHrkS+7gJ3oMiM
yJsI5ZeuVO2xt5to7xKivPEI3F6Tdo5OfW67/dQLgl8CCgfiz+nCuDGK67xc1L1IMD85SvsvJVaE
I9xVAkwSHuNGEhuGq3Xdp0l0Q7CefyinJH+0Yhs7W984LTQLy6tYsDvN4c2YTyyewQJd8rzX0JcK
g0KhcKYXdRRdqnpqn7K09a/GdBb3jCWsTZmjherM4CJSW2/8Ioo+M1aICQtYRt2y61GZa7q2qaj3
tQzLw5A466y2p7tKVcQKQTHaeQZ9nhk9FeG8wSkq0ShXY3ZrIP2ESwm+y5wGf5uDlIQGod2HGsg3
IARHrFFbOlcB7ZJjR9V4CI3ZPDlZbJzyBp1vZmnCUo103jSpqC5UzDLeat8gxGEYukczUc7WQgFz
FYWFu3eUWewszZol5ma+UwuxWSZGuMo669Ebi/Ftyjpv2wzE9YUya+7mDHTSMHl0c7pq3KCOnu6d
JJWvXThCn5w+4yRsMBDb6aHrI2uPfC780PsgwdM09L74iZdNl26y0kvkFqTC+wrA+Ti2xZZ0I7x7
HCoOjVfXO2q1ZDMJ09oyseIISxLUCh5T8ErzefgWDVOwm0U5+msdFmRLU5XdOdNAMB+ZZ0+YXtIn
n636xfAQBRIV5YoLk5X+7BtkVFSF4EembYssOiK7FtoYIW5z5p9CpDs3ttlXl3wwn8C7KFrStqMP
WBKzu7HSaEVLu7+x0CmfHZ1440phK4Q6aRqFPHQGuj2k/dmMiQGeR7bGHD6ciNvepezvwQovKygz
R/lri/E6UOfKKg4TYN91yZ5Gr9DpyPXLLXT69kDveEOdJjeNWeDAsbBcGoZ7CFyK2rgr9aX2rJcq
JzfnSpOeEp8BkHz0klreF5VLIIVvGscGN2Ro7fPWTjMyYRl1BG8k9epkG4XTfDNTWt02neUXb+iq
gYk4JW1iv+2eXDXat7X/boHKM/nohE26DRaDFHDm4ETopcXO+O6gUrGn7tV3Y1WymKygVuC3sr6b
r9zvViw0iJU8ld+dWsW7bYuFku+9WNxcS6sQZ1cVhQIi1GL4Eov3S7/bwAR1Pp4w3GXmXfluFUPy
DvY9mYkrBz4cv1vKxGIue7eZ+UyPmOTVDpSEsc8TtUK4lL5KIwRpzUhHVEtPZyBvzu9oEfcdrahV
CEXYuZCqHnwoJuW+ZKbkIFyJyYyOkGY5XJX4fW5LVMhfJsdus70Vjr06EHjHYAleIg331oTKsS3d
jEvOeVR7MByE+YiTggEGgX4QdKDGJnvWPq7YZiHZcFZArNimICTTxj8SlNWN/K4bnr6riJFouoLz
K+riSI4yQglaejcjaVw74OT8o8j7dEUVgBfQo2H3yHHXOtcoQdG8V7VeZkXBsEdK6V3g4HKgTwKe
e3j8GzfLCVO0Opvmr2nF+xIyz74isu2W1hJYGbIeSPJzK8RpbnwOlcKLPLROjBEYmcUStapILyo7
ksNTzzr5st67BshentWU9Svykm0dVbaxo0UvHkDzpltmRTNdtsE1Vp5RltcMPqt7v5fedevp/hkf
kAXF2A7OODgg7Okaw87oRJwQGXfgWehyfDxEVL7pSb+yRxFnbTsw5mRIhAzMFcxMQouHCHDHbiQk
7sl1oubOcYyQzaHMj3kkm5uq9Y1dbtAS6EkveQNB63LKNjeN9KIjS2d4KHipT5k0qcFxAD33ph4r
UiEsdWAaMZ7lLGcMyZZPWNAIpGWY0s8xUuSTqyvmCdG4w1LjrEZwRilIidik89/TBUmncL71CJnc
LmfXBpLl00wI1ZFo2W5vkuWzd1HKajhzw7CeG6MHh1fFN+g7EBbVkGXOqPbVlhmVi3MIAf/A9R/G
wHFXlgmuDU9EfMtcZlj3c5xtHfqdlJOBv2OU0ecrc3BilsbZ+WTbmpZ4D5j3BVFtezHlbH5F/ktw
A+23bUbQwcFrtE0WINcDXLkoVppolyZKbWny5deZGPQHsP360tVtfYugObhC4FdCl0O/DCQyAeIc
99foFeY1ylxvibf7rH0nuZqcOP7IHENch6EZ8CKNx0kACCOVRSXWVWGL6wZbeYuZ2vVv3VSOezCo
9YsviTxtvGwDRry9qxt3xBBUYDctgia4g2c4n800q16HJmJaTYd1m02VOMYi+hjWJZSLkqYrGmHA
U8Zkb2FkohoQpgHCJxRbBwDfxU0ScbYRXeTL7q831FZqA/8ewM9otk+om1sK+CZqmpUjx21g4BFr
+tGje4qEaz0HBHNSAVt00QsYq95KZDgmF/IesaE2/OyOUgehU+K+WKPPmcKJwdlI6OLsbhjTCp4q
b4rlA+nBfsSWx4wyih8bb1LJd8nNf873f3G+53AjkJ38+/P9BWbX8j+lkh9P+H/+3T9O+P4fiOMw
dPOs2YsTnJf800pA5I230DYwEvxTw8z//YcdXPxBRo6kuWoxs/Tg7f6d4zyKo1+O84HrItczqRAw
hDvfJTU/aEwTcANuxgO+5FjMFyxS886wGmT4VPBUxS1NoVa7hKFZZssGZOqJ1ib2z/KKEfD0BIpD
6xXocoucuIwYuFVgTlSrWWihGkicbEPDUz2TCFhjUW3SpJvPYQJ7cVsyHd/apNpfiFMUB94lSoWJ
Jnd23cdl/1WmUKXWOuHwU8c2ZfqyB91rA7R7nTL9h1873s6S96tAme8l9e+JUTIFPvKz8oq3SZVL
5wLcbkCnCBU4HM7OsI9TRzt15RExXqpDToRcB3EsnDvOZnhQzdXEwF1+6SM7YmcIpGF9WJJQkm3R
RSO9bY7K7nMsggm5XzAAWj9XrZ2x3QyFVsOtBoQEXDLyh+gam3FM7FfGIeAeQYW3o2dSYE1N8Aj5
O6vB+rCh62a7R44g/JeRid7s01hnij4eYohVZGTkRvJEA9cM0aoiz/m+EEAJf18XCi9E+rnSZfRa
0FO56eVUIRCf8YKibNWKbVT7nzhFtrBBzWHcDsz99p03b1r+ifNJX7+5qe6vScekXZ+JyD4A1TPv
5sSqNkMY9p/q/A7FV74v6gKdBg65vR/sVN1z6OxzT5/rAiukoxUzOxBdbsschGCcpIIfGoR3LEfj
U6bc7JNYJMwShdPadruK2VzmfjXKMb33m3Zc6WDUxMsZKDJKMzmSTGQ/pxhMiRyMK/zpdXnkdNOe
nDA/WKaZ38MEye76sS0ZXSFDoGmi94Y5wF+qMIEHE2b3uietIAiaV7cyw/sii+VmtG3ggxHiDDG0
xRklQrNtUI+Q3J3kT1VP91AbZryPxip486KMNKc6rNPb3vD0S9SbLkmpahLXweRDJGxT0ziVscdf
YS8V7CkK9J/W8wfbyh9TQ8ES8yJ6+ZaTvSX45z54Pg+VM5BuwzzMOUYZdmVPk8VW2yQthIyf5zEz
twHi42nVx1H7Us8IQuakPpjxAApYDefeid2bnPPgzu5n2APolatDzZnwWKEAvoSVNJ9Hq/OvTdjJ
IeMhunxplh9RnAXrzqnwx3RVdMMpqjrgB7VRNE3jdY718UA+oHunSGm97nqVAumP02d+0Xw/jp19
7qo5P3RlCTtndvI3FbVeCHc4koy87PkWeWp/VbQQbWlOg/cKlS/vp7RlXGsY4BINe0wuPu0DUH/C
W+pJHvt8rKlYlZ8kp9KL7JvO75qrvraTjzjHRyI/poEwiqxPaPln+rHLuuEhSQgat1EdbI0xCZ4r
Z0o/1L3Xnlu3ohs7djI9YQic0VoVMRQBgbSTEEW8D7Mg1ijlRMO8x/0G4Erv0YRPH8fUQrUYoLvI
VHFs3fCS48zdhF0MhDtwx61ZRkcrUMwIxUSSko1v3+loPtDysLMyP4hoRFGCLRqsVtODYyjlzqL9
iizL06+K0K6zQM0BM4iRuFc6w11aufo6zvzpUNWdfRdOw/QJ98hMVJTZ3/GFhDdjpZh6yclkzj0U
G54T9n4Sew4DNeOe4TupNAWF5ZNK6nzPz87TYtDwC2SmvtggjPazX+CTHUOCOMnYJQqiqNtbyZzD
WvfF5K1TC0ct2k3r22zhEFvhP+24laeKkZz5qMasv8Rhcav6Nri2Kiv6hBYk3894/Xcj2OF+JaZE
XLwkQxNC5/raQF90N409snLAccFVVZk5GQzjTa47zJcmD+qp64ibnp2gKJALt2SYE9gIniKl++N7
y4DKLi+dbokGsVlqyrw8wzom1Fg75gM5oq61Fq2BVk1701ucMsPgQ/scRwGipwf0+/o1A3HG6Z1x
IPLCbUiR/DntGBzmOO73Gmfoo1mnuFxlK6+tdhoZg+vl+Ajp7qkpmYGORNHS1lbGi+KcyY5mDvd5
gniDrIlGXpXDMH1Bz5ZOSF+0eyhLdzjh++z3YWP21z288ZOV06TxE60/DEhRbkE4hxskffPeTsb4
jp1NPXuL7sFvS/ltSjLOal7b0KYNoi9DNqYEQFOehq3aDZSZ5wk4ygYDTLs24Dll62ARXfgkV5ID
2uT9C64fEw89k0R4mLPBgBUo9odwEXFUi5zDf1d2uP+fvfNobhxJ8/532Ts24M1hL7QgZVly1XVB
SFUqeJ+wn/79JadjokTxFaNnr3uYOcx0KwkgzZPP30mSR2FqWLh5ff1CFo5tr80yzN+MMHS3haSI
dJIs0kvaCA56zS6CSUL7G64ACdycJ1z5sltAEO8uAbG8SSUPpXPbcl+XirgJhGLDkkyt2yFz+oWC
H+qLa1o2HWtJammPBJdWcl2qsHWvUQlP7zjFk4bkdTHHtScJMtkglMcosuy/6rhk6zkyacojq4ZN
u7K5x0G2EZJ2I7MAbmOVFllX9NMKFiKwaiKpOs6RtdMdGTxANMSPaFhBjaXjvqaS6qPGxqvZtSXm
JYX14EpGEFoiA8c9z2QbnPT7qZ6BQYPiRn7AfU2G5paWIj4FRbzCoEq/6bin7kKdtIAmIqe7JATk
yZEcpVGylWrSrLbKkcKEpzCKQulfmcYAfSVs5OnIebJC8yc20xChNFHNKyhm3oNmgeHj6KBDsW20
R+tIo8pBsO7JaoFcpfcjPCvJuIKIWmLwaFy7RzqWLZlZtaoBUdnj3hO6S76yUr9HHfaSC2WC1YUh
iUMcT1ItW8n5KoKpvSfCu7qX7q9+giEu/igWlzDJFxuO1LFAa5wXagH9ccSPd1p09Kd/u7nS/ZVL
5lmQVt8h2EGqT7wDDiZtwvOpGF1Sp7S+fiSwJSKJ9oNktdlHgptj2tj3OKDIP+OqIcyL1KFhr0OL
s0qOtyl1Q6YmvGYSqq37gNp0AyKUX3VHct3gNk6yMo6ku5FN+Ba5ag0Vt4GN1eR3/ZGmF0jGHudd
scF1NV1lgpgDJdYcXy8z9+6IAnPfgvgnyf5LJYEOSIyV3yHeQDuXwhV0NExndlYWYgELnfV+OPIK
IbfCMXTUkvK1b6c13sPDN9qN2BLMWJba6lTcibQeWCcG6CngoPOLwjdam2aqY5nMtkKEB8U09HdI
j0LyH3ucZZ7UtMyeTJ0akIbDbGLnWBPMngrvak5tqhWyxnaqU+HLAARlqMfWDAaafbCLu76ZV6Mk
ZSZCWqLEvRZ3lJgE4uZHBqfxN58zFZMGvdOo3WviOKDqCrcBEovqA90e48Y0m+kWgrW28nDdXAp6
A/uowF4spPD/PpNKk9CrpyszrDr4pkVsaTyluc9pdPyIHVOnv4rNbx3YHiVZbpNsDXl1UhwA2YGI
jlpSWytjfkVc/wZJ4OBK8ivQqb3KJCG2rWNu75IkqxoK/W54s6Mk0IJaE+WehE98FnyiJc2W+3q3
MjKKGyWLcSWOMV6AlatJeu4oibpoArNVKsm7laTxEgvkLTL6cqBukHxLxyRxQBJ/i46EBkkFBqm8
iyQ52DjyhOn9EhEuycOaA414loTiQFKLZ0kyLmEbO5J2PEsC8qTo4xZEulrSKtl6kqZM2nG6JNQN
ER3T71VpnTWiveAxB572K/qIe0uSnjEvjknNgAg9S0o0OmpkUxVkqKkV85KIbljTJq1IsOPwtpCc
ai9Npjs6ohlGw9k6nkXOPaFqkFFXziVpnMRxPmop8C4zjCMGRSTrqeIxCswpI5Ah3iV5y7VOGZ1g
TxIJu/RRymCqRf2zopbC+LdT0wuSK+63nwZH5aSjlEF5pXkn0q45Lhp7mqt4p41l83NOmuIah4jo
zk299Nsft/MzyqrPehzuM/BJJaRluc6pZjWu48SmXcRQlV5D3NRgiywK9FrvX48jJcinz2SYNNu4
9AOCoSXj///jpk1YACbMqRPu4D9Om8htzJ3djfo6K2JxXzdp6l33XqTGfPT8tXJCbtTDHGJBE0Ty
ch1E/Lqvf9LnT+zogF/YEuDfKYVCH38R9GM3EtwydvUIjq/mzbQ1koEbNBGNk7ZSw6j5iRM83xkc
bH8c+//6Rxf6R6j4pDHDF/2j17hgar0fVfW7X//zX3//G393jmyyjQ2b0HFDRz8GP4H5/HfnyNFI
NoBfhFMg6AJT+d/9I5OEZeY2BC5P1V2DZfXvfpKJPB6smeNO1fCPkPL4fwAPM8SHOc4kglDN3wFy
BiW25WL7Y45PzDZDTFJhHmC1s7amGze5++NtnFmvn4dg8VgyZkoqoy3tZAgkhpI8SKJRHxhk2bmU
NiQ32bzSf7/z/2AU+Sv+eJAm8MbRihjFKX60yo9yfBfWBUn5pQc52eOcuDShdjNENx8c9TDFq3p+
+/opACNP+3uuS3PPZG3rzAxNOzUlaDOFsIO+bnywleZn6djkFUMY0dfwHmffCkh7MNQcdk3WQeFq
1W4ztsa4tmHEbrnJDVtqtOaZVBZDI0CS+q4RzkG38t5awVUcrr3GjmGPNurKEGO/0UhSfcCkSPbA
8i55pJobMfRxkqvW7pFflZDJ3Yrjy23JedB6vwP95D7JRRvCk71KFSe6yapqIimgKxfAkSWE0w66
mJo5Vyp2kOgHnQI2rDVFN2qt2PB7MqzuVKoLOnPYqod5N2KkT/YqnoTddUcc5hOxd9kqqiJ9mTj1
T1vPHbSoOWW5UvcANzMmrXp7TZEmnsZiMg8DdsFbBU3DuqSVDg1OBWzuNHPTpm69cMZKu3FhgK8T
wxyBVsf+m+FwGJsQhq6dOZnW5ewCRfXEtN4ERHz4JWDKMiy76BAk/fDTE5jY073p4AIHo7N0eqwb
lXh+Hwo7+B5VKP1XOWKyJ8SrlrEawFeaZlSypQUB4bdSmxL2TjLx7OmxGyHTF+ah74EQHPmCUfnf
lNC4ye0RMtZismx82wJBGik8eMzaCPwIrMKplvw+LpOWcLCISpTbJDTfRYtt1DCJ7lcyj0/mrL97
xJ/SUbLCpdkp8XfB9XSnTgiDuPjU2rYYzHfJmARJHerZT2p1XCSIP0dopYQrdyp/L4cSQZqkk+5z
z2qfY9nFzcbaucqBiGFsDcHasBrcK7GMOgyZzsUKnHzlNVWzwfZO3eI3iAOMRTtt6QVTsCZfSoWo
mbnh3qJu8yHbMoA+28u6TsSWsJ8UsC3pHwh/6x5EFfAPN17LxMB1nvsTBlxqFqR7F6uRhcmlet2j
LL5zPV7noja0YJWj9Vnp7J23YgBz25FllG/gdWDPO+KWHyy7BrYcfoUh4k0AyqToUuD8Ibbu9ExL
QGlDdauZTfAWOBZWpaOuBLf64KFBohPpkEilAZaT+WLe0d/VV1NIQ4Y0WHM/VU19XStw6TQy0Ha2
V9n3gWIoW7zTDNo3eXhNXN1zkNfw5zC3wybH6lUf0aat7+qGVkLXjdm4xNE6eBMoVDHaHIiIMpRO
2ZbIBX+bSer+Rv5AGBe++lcNcMNb5KmA8x1tlgWkH3WttIIGBD7QvI8AHGqlzeOvDC1fsgSyytZR
iJZVa7XJzwnMuSZo03yEWzqvg8ml+2colrYFcgPUxbnxu6sHPV6JVnRQ81r1+xhMb2V2I7RPJ+4R
8qCC+amlrdjXeZffkt07vDYGraCiC7073BSNR0iidJBxnKTFVxO1NOjhdG8QzbQJq8a9T+KmeJ0i
azg00zTej0kkbke6RNfaCN2yrT3rKq1g6Wq11S+JbrEfKlDilcA8wIeB6fZLgB8GqDW5eWV6AEY4
q9xeCNeA+0CrxFqhDy8xZR3U32ZsC6IKwVcfary6f1mz3frE0LbcCfN2y9RA3IpJEyExVbsVJcyA
VVtx/edUwa1ONWv6HDamglFZR48zjMBwQWQhf9MKInooHlbjSE7nPb82fNS1ct5P6VRfwXyYlpkV
xPUysQuVnII88XZU79YGUzd75Ziht7NaDw4tXNN1pUpz2CiNQQZtSB5LVCTQoD1VrMmSaHb/Yh1H
tTtt8EhTAFK7AJdSNfOWhAnzHsZyHhc6LNr7Imvqt6EWgm2sTw9ZaSKISmiHCnaBH0QVz+uydxyf
OAHAGxXIRceV4OrIqR3KOHMXBEJDfk5L7Q0PUQSpGdzO31zlCBBsCX3AVAJCtKTg6oVtPeBJCut8
RDKLO6EjWdI43hxT/3qXWhp4WkI/E4CqqYVSuSeH5BoGPAVLv1/CEgI0MjIpvEhF++KMol3BjeQf
NaGwrekiTzdHurfehvo3VENQI82ofO7jPN8Kj8hBGNsBtyxNxYBYzZdDjcxFHSUZtOxeQSjEznVg
nOFTmVgrN0hVH7dDmrBT0996iJJgM0dE+TWaF9/YKSaTmiLITkZNOfolvS994VaasWtI2gjRxPT5
Pmk1uKJOaYtOaqhIbMTQCrb/aM++F0Ml12iLfz8qeWNTMvePdj9W5RZbZ7Cp3OeqY9gYEv1+nOEm
aQ2EZ+zplEcCxbH8UEY+vWvgVF860OS7zIh+HRnDqWQz541tXQVaiW2PLYPU6pD+cA0VaEs12uyM
SkmfBw8n2qKo4anXNjmFZuOhkYN5Hh71BfKwaz0UcgrA+/0gMzIhRHnL0kOuF6E5uDeIin/V8jpb
FxUTHMtDghiZ0UtMPsSaLlbxnnCG77giA1Wk9vzMRArv7UgJ70TSeWTII/OzZf5h3ICUuY1hfxcU
pGJBqyu4zoYinP7FDNYDZbwXIp0Ps6L2730RKE+5TNmeBdjNylXsv79TKsbg96TyY0fTIHASYtst
fHnlMQxSNhlDKs+gVa0Va4z/KrrWPXhlP24U/I9fjG4yX/pGMV8Sq5puOansTVRHymqKYwWKm4nG
JAjKmzlUmm/kHRdrnaDUNblYI+mMvHVhQeEpW9e902UETFHQfqeTdmU1aGzrkr5l0WGmWjIRNyO5
JFcOGrt14SVil0/CWFeEFCEnUE0WseNN+w6e9V3gSuYRZpzp8jiXZ1fDBUIxQWe4oVzNhHLcOm0R
rJG5hSR4iJ6cEqtI79Q6yXegdvZ3D/hvKwKsV4hq4TCEOcjnnzG0SluwYq1GIBEOnkGrZILzbc2a
pK0jiU/Bk9gUJgibQXHnNPNMaibpl/DMq+lZpfllwakbkvXcTS2iDG6+XDgTmIpOckc0Cy6UBuII
s8vRmAwzntXOgO6kqca72mk5usnLFluHxhymT3PupCudCyp51+Cna86mfuc1yFgXgdkikBRZoS0L
pygfoRwWm44NhxoIweAVluzirkZWQgvD7un8QfCfBqKTaWING0PXlIlYr0J5bFUVTNvNeypm02gX
WY9KRA1blqawqgTHZund4/Y1irCqh6WuFdmzihRnnVcoFwwv1t6OYnkzRwBtDoP6RsQOBPuR2NWF
YkpPCVTF6xj3oD1I1XygUeDs7cGc1q6YGgKOdKj0xtRjpJB7Nm6VosfpYVEQ0npQbeRy8AwztAUw
EMdHU6lDABSY/9edUJJlwD96nxg4jJL7VQd+qyXmNlaNeYdVqA1iGW/lE9050Uizy7OiWw38t112
cf6gjynEOhdJ61xFyhaITZD2bk36j6mYXOJ5i/rB6A16JmmsXKGovO+qyaFHhk5tSJR3tyaDQjOL
77T5aRjCYbrmMejJqiU7pxViv+e6zbAuoelvgwBdIfHx4gpziAb7kFp11lSIEUJGi3idaLrX4apD
hrPzn06h/EQTcjfqrbHRxyGXdVu9cyMicpw5fhzKaF42rhIC0JDuJOBDwckAZkLnTSfN/a4UuKKR
YEEkbNzWwQrIPsQhF0Ga6gqwQAuua+ZUPC+uwSZVlW4TU18hIa2Cm6qIwmVKQBXM5QwqQGlAwpJu
hz/Crrf8dNSwgpi6ETjAncuHyrT1GQdhtcZsQY+uosSu7gvgxu9KmBbk3k45Pq4VYk3YbA90n81x
Bbs13XX9NO916IFbArI6X4lSC+FoWJv3ptvM90loNw9VGKdrFOIO+tCxycnwBNcZnUais1G0zYhx
2/R1ypVczeI9LvETAixRv3nNnF9pnmKg+8ksr1kNZWgMSAi7MU2v2uKN8h4s2S7cG83rhLpsdKs8
9HVCholedsN9ME/lTkyokBIlajfCpdmu59Bj0bYpiPeahq+4win3zQSPglcWzdOdqYnkUFii3MB2
bf6yG+or6FGRfju5nvgLc3lnn+In/RJMjhrAbeiMZ1WekLaWw8WM3Mgfi6K7imLXpIfaihd80C1/
FPWwz6ywvxqUKf0pzAS0JNL4uGUngvveqfJfeetA7LY18xWxXYkJMh72e40EjutGILey8ZNDDNMD
kaH8IgZkUoT5ZBROvkb/DbxKrll0WyrTe9o77ne9dApE37NLPHU2bzDzSJYJuCqW9tAJ8LHMUfR2
5Fmt7KlhJ0uyxE8qmHQVodx8Xk7b/cStApshYyYYxV2FLTAQpr+P9LWhlYmaNEdUfjRuXMgR6BpT
rXohsNoglh7dz0JF/4z5OJXxtvTs/LFM8/JazJm+axoUvtTzOfp5vJTTyu0U32gHBb6wqdvK+0RU
L/66DdyTznafhUKcH/dOd8stZljoShw8oZYR1xyK2T2lYvI6akb5lNRp/b3qqtHZVooF2hYHdZzi
By/DpQiE07lMieJgGtpQLI8alhSacY8h9JDse717J1AYjSftneuR3vGVQWX7s6gIkZoCB+81Jb2d
yx4n+dZQsq3AkmKJarC8TvuKKGHMhcUtKu/wloBjG0ZQlrRr17XgModwEdom0b+x/n+JQsUWmzPN
W3S4JKOmFfOeSKzuPlVpMpiYzz2PTWtwcBFiA7EvOLSVUb4ZSvXDTNrhB64ZD3OH38fGQZezUpDk
bJN6ZmevFAPsvMseiFWCZ4x/SPPNgkYCmm1j8xB16mbu+w79UGTi0V2a24iwoGs9JR9wkTYdGTHE
aflEy4VvSJQwaGUnXFiGQjBCODqPXHU4T3Cw+RHkhK5VofdijuZwpVaavuWv6Jiq1eLBjM1fTuY2
d30pJlwPg37TE9UL7ceYkhvPm4dtT5o4iCop2wRDAJMrHi/FCJwXp4/Mx7gvSTnoYhZs44FfFdRU
U2R7G0uxtpBO9XvuIM9syOndWM32vsaCZCEGYa+rrAheSy+dlxnCKV+pjeTWJkkSYEDhFkPu+egD
V9dEsA/Ft4I0Aypc5ZDnuYDXM+WHIFbse6eGi2FD/L3Vot74rYVFsSyTAX5oF4f7oIi6u8LC7TWz
UuvBBGgocLqZA4DHBGw6iNJ2m7PdrvsKiuUsRvUQBB000QHXqZLId7QfRHILdtxFJ1monter2ybr
HsOOYLjRUe29EZbTVgzNj8grHD8JI04sCsE9G6ni54bXX1PKOfvBRNQPJzSl/i2L3x1R4TGQYvVm
YA71VwvbHUJ9CPvprVSTRL3Sqi64cocgWdEtGZhsrf7Y6co4LRUP8+DbOGtCfVkWdT0ujKasrE1d
jDNXs6jxboupyR6LHAgttyZvG8XS7Y0W1iPU53eEDt1CJUcIvbLRwHEZfjoWtwYrw9mWoopLUo3i
fIYXsMtjTyNEQfMVjAv2rH/rO6DcM2ITJPZBGfpUhdmKdsfPVo9R+qpTgAye83UaBr8b7VeHKwia
lWurUQ/UUJBF4Esslc7VfppeNlyZpWWs7dqgkZIWzV0I57f3lOB3ZBsWnBtFP7Sj97seTeUZLLJ9
0nWniVZWW9bw5poxWLWonMhwtcqt6o0d0Rh1sbJFCKyJadUFI7vPXVAMXsF2PNP1NMmc/djOtQlC
KHpoIv5g0r/rFZpxcVUyJ+st9/H8ghPZp84uGinV8TRM3kgAgs35cTRntEbqJKfxpzJExIuP1iLO
4ftmYZWtvu7wnhsKEqnUdumWxdb3cSi1tSvajxoPFrnh45iYHBlJr90gYUoXXw91akFIvDLOp9i6
kmDkMeLJO9RSuE+wIBq/aIruOs1E6tsNHJiAybuowzHflj2T6+tBzz2fruHeTR/Oksqzj89nxQGB
a6Sl+lPKW9TxKlnYDS077qTmhec7tXmUz8eCBsJwsJM1P+FzbP5zVSmNn0+RESyyQEnY3Nxkl+p0
NElVrCHHa3QQszm66bJxvDC+nBV/Aq7H8Q0Sq3EqlhjNyayZQrOK1DRsfegVNOALHtCuh6ev3+cp
5CcHMXQmpvQ9xbJP//g+R43jQnh64wtB69YZIqqI0DGC20xXZ3+e9HHRd964LhuK5K+HPjd/UMZZ
WDED3mgSBfsTUsGwfNTgyDSySTLBBLBQ0iWyEewoKnI5vBgs+L8iWH89rJwhp6/VMFVqc74sHEup
Z/wDyTFazy6dmGGdOsn2Wt4/2TgS+KHNrPUc5u/Xw52bsBhJ470Ick7K98kLDpHMaPhFMFwrrMda
r7dc/kkDCRz1wi7zyXTx+C09rIG5gbPRqKcvFInjv76lPXfDz/Y4N6eg+zUK5qZC5DR+ejau7u6s
vkaBbCYNtOK/ftxzkxZNqe3YpoFH8adF4xgCz3m1wbctNA8Qe+nmh2yxX49y7qXyCSV8pQJ8nnIR
TDwLOzNn6znuAj0RtUvTg7inmXCZvh7q3AOZCMuR3tKVx8T243RJR8kkI2XIH4aa4KCh/GG75Y//
3Rgnm1psCR25EnNE0wV57s3WdPNLjqjy459Oe+afxsdhehBd//E5PC9x0ZqKxq+oXW/CTtX3OmGZ
pLcP8fdIYYfBwkIlphqYhZANdYfB66Ud7fPSMzCtBkJh/Xm0Lk52NNOqsJcpvdoPNRgkguir5aCl
9XWmJAjJKq9Y/dP3yniO66GNsPDqPl17Ndcqd8IU0s+LkQLFng6kVzkXSonPcxGFt0zvo7WrY6R0
ssA96FCkFWe1HwtyhduqjJdww66dBCzj68c5M5LUeVsQ4pB9fzKn9lq0D9Pklj5bGyQqpb0i9/6x
apLnr8c585k0+Fmqxrdi5zLlxv3HDmlXeWp4jVP6c6yum+xVcbNlkhbSkONfpI//r4vx54g/lzzB
P4Y6KVfoUdnS2Q8ryd6jcV+Y4SIfnH9lnGPZ2Rfz02RRj5GtGDSr2qS7rzZ4FthcWddi1sU6Af3d
6i1ttLwxaIDnJoYglptUe2GMGJEN0XwTZNwDzbowMBMCLeJeJdaZLhKxd/psvB3Kjg72hK/zkjYb
RHQEthce1CSF92T5cYKD66ksAM34lMWRZbOC7KTjnbaRePEInbjVevfbZNvxaz530KCzDPw0w6kC
L/SNAwMTzNreSbJfbIHManWVIq58ygMuRsKOsIHLv1WDezMHNJbyMq3XbTrQb4wNB/vRxEDkPJR4
ePS6s1cSpVuOZmn6YNvDSghXXzJOsqKF51ynJlyGJCUlZ2S/XnkI/mYnHFcmT+jxtnQyiry5Vd+c
ADuLfzzXdBhQMDg4syj5T+ZakPc11cfEe0mU9rrXPGPHVx/9MGkwURsDY/C/HvBzwWMYWFibFmop
Eh5OCx486/p+qPLS91xBLFtc5uua9J5r26jENkAkdx3Ren0kXi+8+nrkM8uXao6gGFyR8SJ2Tnb5
Jpx6JepsuMnxNH3vbSK1a/CeR4zMk/evhzrzkBA82I3odfCf09IRXJT75tQVKE8bUBEM/xratR1k
46Rodnabxu6yBWAnflenaf/14Geek7rKsMHCuRnAM/m4fTjEq9N2Kgq/DUpkm0PxGEovcDeZmn9c
BuA6wXrC4JnrlXVK1aMH1IYYC6MAct2XaSqGle6OHavIMP7xNKXcgDAFMYrbxyc/8YqYyy7suwxe
QTesZpvGq5HcDYNlb2g8/fqnL9BUDR5MRw8Iinx6bKHvrAozq3ksKzd8pZqKEgwRTKfNjPQSrfPz
Zs9glDaUBhaA9unxVcMNiewu58kU8zEylBeY1L+S0XgMB/tCDSLX8scShKG4lto8Gnv+0a37j3Ml
N6J4KhSIGNjWrg16pV5pZUjA+ploQ9weM/1SNXp+RI9SFIUki+70eDFhz2JYnfq11u9T5MnlhH6+
SWvcoOwM1wP9+p9/OgpvPMepOhjxZI1bLfcOgbOFr3Tdfsp6H6L3XWyrF4b5XJTCTVW5GhoygEA/
bSj0rjrGMX/a7xVdGoaTLFeNnIhfP8znXYRRMJEhQ0pX7U8m7jgojkWSaKnfGHS06PTgOdT9dgr7
kNQCQN2dl8ZUXtglZV79p1kiNw7HQonKbnmyfaDcxiEuopngEfK0GLBS4ayrUmzIPFD6uQDERkqE
DR2Gqvi6kN1aAXupzlaMdbjLwJE3A2XRPFn1N5Qq6LiqiuJAlgUof6wraHH2k6cTAoBjrHXh15/9
MARDMOM0PCVPPwyUhEgqbTKf7nSBQN9L9spIn/PrD/N5h+XDwKukpeTpRNCclJy5WXOMhGVG8JZD
hF3Z+2qqPbqOuFS1nPsUnk1tyz5kc4f9uJNbToY/QI2cTR8rZPwQj3ejrY6br5/m3A5kUwK4pDLZ
NDvkO/1jW5iJtRnDTkkhD+F42DscUxjE4rnWZm/4uf3zKpo7o6WRCuHIDJ3TGyre6DaxmyzRKQ1+
yXfXxPYhb4KXr5/q3OKRydUOlFwuBqfTeGzTQptLFk8W4zqA5BeILbDw+sAVoQkt9+eAgcWObmF7
4ag6t+fBiIXFzeH7+dJD61SNDLNP/ZD0WFEoOOyFmyp5rpL5gYV4YbRzE55rj85kl1ZSp28Ts3wo
pEhy/Cqs0m2OjdVh0HHt/fplfsrzIB9H5SU6OseRAc35ZF/1On3sLFruGOcM6nMcqeVGgXGMJ5LR
Z2BzzvCUaG657ErR39VTkd5amWNsIxdO54zJKcByUq20Gg9yDE3gY3Rdcul2q5198w43bFYmWVen
hU8TtKo15DmnzWgCE4j6VRNeuYRV1u5ix33pRroT+EEBYhRG/JwOfbsLvPIHimac6aQ775CbO7pI
+NAgkkcLw3N8/SLPrDUwbUpQggeRx5weiJnDb4hHyu2hmH9VsyY2agWZMkDTjbvR12OdeR3akWOM
oRIN4tMyRiedQDVxy/bnQPul0nBY5Zb62k5Z4TtegXmLZYsLFcaZRadpIHZUNJxYn0rsvsmmEY8Y
Hi+xvkdxSFoDrB1wjGZeGLj3PtXNUK9gY/T+P39WMqxQflLZaMbpTmkqHnRDZI8+d7VbPGAbutLZ
gW58iPNx+Dy5mDF9PeK5L0nJRhsAJwmPrezjrslawSTYrEtfUcN6OWlo24vCEIcBU3w/t7lIfz3e
mTOHB6SGQhxDv/a4Qv/YpfOgMdEX8mrHPgS5MJthpdZlvTJgxP4nQ3m4o7tkatLnPzkQKsdE3ldw
RdO8srgnFRs3X0fYV3GnaRe2r3NzFEkT0xOzCNkP/vgWeyhxxUxnwG/z7pHUh3fLqh+zlu8Xh/XB
RS/7jy9HbGCILnSCqoBPThegNoK1YVpU+LM+w/Fzhm9N16wq+gAXBjqzMdNSV1Fs0XlGxiG/5x/f
q5pRQqsIfv0stF5Qo2/duX68MCUM/sZJQf9hjNNdWUnSxDQZA0K/tkBIXe2JMLG+6Z2NXV02tLxF
FevMoalWrY1krxwagogtsNrOxcJi0DrYkEUM0muOMOAMTVsPyK0IJBXNHl+66KB7IcG7Ew6eQaUW
W8yagKVRyS+hwQa7yHIBKdQRM1tNpt0QO6x9m70cslWhoRMtkapt1b4OPC5QY3hHsi7VYSnNwwlu
v4tGJ9pqTTvtMguKZm9E+U2vNL2PrOwxLtN2yRtONzm9omYRQRT0ISfmi3KYqzVeABZk4XTA98SI
ScFJus3Xr/fc3DxqsZgnaN5O90+iMWox2cxNaMKv9She3ai6M/G/MvJS2iuW/8Gyo+am2KN9DyB0
shasaCpqI5wK/F0i2XO6HfR0N4jiQvH6GVaTiZi6QeOPHoHtnQyDBj8ymtErfEjkB0xzGjiD7s86
fQKEvoGQsuws/UeIwO/rt2mcH5cuLeo2LtenBZlXEZNU4VPp5+U0f49GFZVQYyoHhC5qtoYzwx2n
tnKU5Glfr7ICkiChB2zktd7vLFj+FlK4naF2ykYTZrEMIIYy4aoteCcItpe8WRj9LYYRKiCRJeHK
E5pN78WZV6EWPOgpPu/ubNULnHFNzN1m7FsTfg/RANU7mg/tHg0naeOjdGywNP73fLaWUSuStYO3
/TOuipc+xbk93ZZ6Pw8Yjg8iX9kfe0SstlZepH3hEzA1gS4tMNfYpproL8ysc3vRH+OcFkZ91edZ
iVeg71oy2pp+wzKPovXXH/jcgWjj8QeuAN6G8+nHh1FrvSprYn18QCecsdClchl/KdMITn07XRCd
nR2MfiV3FpmyfFr22g2bUZGxVpTIzrmJzlvSYDYwQOFSi/jC6zu3Edi0/TktkOx9Kn6zaTLsBBaV
3yTNQcdWbokx30uZNe8ihrMQ2RfepHZuXkjMmwssFALnFKeZ2yrj/VKnJWNG2sSsa3t3boadTi9+
hQNf5OOUiiN45RnfcFuI/ClE1BASZXjjhm668UpzenKQBCHPCEJU3V9/6bM/jw2RNhL9W+Drj196
GINWSSPKnKGu3g0vfI70/iEz4JH8B+M4LjdFrr9SMvdxnLZXpqiCj+dzE63o5ojXYlKGVdk1Fw7S
c2WrjD6lxSL/yzlZh8bgoeCAe+kLNCMR6nB3KA5Nae0TV7vLyvoxz7wLjYpzE/iPIU8L1gTDHjh6
au4rw7gNu/LdMzPI7fa+KfsLdw7j3PzlRipjTh0Q4dPlLwbXxG7Hydlm9OmHiKrfZMbZuEVp7pL2
bbhU8I9f4m1ZrONaag0UTTIzG0h/uIS8mDRVXoIa/4hOR7GAqg2dUSQabBk94mELTAZynJI2ozO4
z67FronjVwthSmnx20lla7PUf6uDjpwFv/yxUn8kZXcLFadaC0q+2O2HRT4Z8brLJ/2hgnTNYa9b
F2bTubfgSaUuLQ7m7SkAm2VV2xboE/y5mnezmLG5VM0XzMWv6Jm+iHgaLgx47hNLZRZEGYdm6+lr
rxItxLOEZRLXuCD1VddUm6N7vRFiNrVoJSf96wVz5E6cFIQwZnQekOXCNfOkYRQqUwZKmuW+nc/e
Mho6+8GMtH5ZGJN1FZVZ9kxeFj71JszJo1wAvXn2nHcz4UVQ+rYKnsLRhddw5r1TbEgJtIcw8NOV
17Mnl5wMI/OJFjTXUTNhXBpRNk5J2b4khAv78CLfLryIM01MWAl0feSu7Xy6+4ajNVdBz4pu5wAq
qxGaGwipxqYNmnZLJq+xYKbAnLSIyQubaDmByaC8MC9F1Rpn9kqpC4eOgXu4tBr4uIfhBBnauYhz
dMsJMRtHXUNsEI0At7qwrngzzk4ksJGRWJFildFExnoYHJW8if5+MAZ1M00BcQSmzB/HMOs7ZXGx
jQamFIqpdAOpz9pCyX+fIGOzZfdr006iNVxhc9UohfAju8Z+KeqclRte6WVqPKRGMd6xbBGhTSyE
l8jtvH2mOn+pWBlduJife34QMDTojkToTxtHtNuSrBUGz5+l4wMxlnBR7TF+wWA52nz90c8NBfEa
rgFqdI6NkwIE0Kmuc3ksEVIZrbASl2q+sUr3XpSFL1+PdfxupytNdn+lIQfH4On1v1DsrBvymMtB
T1jLQgAYI/aaTW0bVGVPBmemXWmlGtyLUR9udV0JD7pQyLUwsmpbYY2zO/6g/7NvuGDfQNVsMhH+
bSWwehWvf3s13L7m7//zX4/v42v7p33D3//G3/YNnvHf+M3JitX7f+ydyXLkSJZlf6Wl9kjBPCxq
A8BGmnF0kk5uIHTSqZihgGL++j6IrGqJjOzOlNr3LofwcNIMUH3DvefSmHhoKf8PvoEe5W+Im0x6
McPkIN+0nHWD8eA//wO8/3aLUJohJv07pOG/eaCm8zcoEA5iMwR9bKF093/CbzBYXHBC/OlJY6K1
yUgptMgRoIj/Q8LxpyZBJ5J8bBvAt1Nrdq+jZnuhKpdPfzbL29XQWlz2uPtmFAiEL/pXpeT40x3z
lmGz9tTqnToPBHaGrQ/syG4G7bQkZG/gEMjTe6jj2sfgeU2IKE9vj7afoFFnnijUfe05iwVrOSsg
g2t1aXin1eh88zawV715VmVrgpXTirWxDpCRpLz6stM9fFgjFjFkmcHYVwhDE2YU+5V8KwBkcuq6
9rn0696BQlBXpXFOg9k1QzKCg37npTqYqbS0TdQjNntYM8zrgiUCZu0FfEVW5cDxvWYxX+xFKMpb
JvyNE/V2MvsHVv6Lc4J06eBS4XX08h8QwrVhDA1vaynTxmk+8jrxvwSzEC9eTYUfedelUDfdyFcb
1XpeO+bUPT+COhRzY95wo60Yr9wAYnYOQSmaes9R+xFl+bhbQc75BCTmEMoa+TYDjqnIDLb6Y05y
4G6iyX9bRgeTEmLKY0bCldjKECJY8mtr1s0xN6eXfIvGyvsJRF8ViGMxiXQFDCjS12zOIIIvkPKg
G10bu7vhRh9elahq8ADq3vojkKseWcARDP6JZXLigpneVkCdkdkGUTFbJzEXLzCYIGJuOV/M+X+J
rOl2FvikpxW4I8Y/jZw1PlLNYs+N1GU6KC/19j5RYsyVH8c1e3FL85vAsP5m3VLHggKUatp6UTX0
b4x4ztXY1Meiz2SMsDPGAQhZdks2k1I3QDuu96moCMQyixdJWk88dKShQdr87Wa1e63cNbnHhu/S
L84a4LmB2shK4mIZ8FiN2N/nFUJ/brnxOI5zRDNP1uU0ppdkKLur32/sDAQ/J4+50h7lvoPHRxA4
oVr/VzaY4wE2RvbLT+FnzVjRsWc62qOQC269XPwmHLO5c7T+iTD3+anewuV0CZ+/zmR2rIF9YWKF
/GrBb9AgSg6Yqhz7xLmQ7ruO+C8B3SFySAc6oCj53TgFvMotBC/h7AiRYjBcS+bsV7OF5Y0OPlMh
CNAL9EpBgYcWqraMPWclbc/Rx5LLX+GbNOcfxpbL15XFi0ZQ37ol9lUKs6HTa6+wC3Uwl3N+Tlsn
oHon8s8aCP8bVi/KjT7Mi4kJhxpb/HHDoheXaiyGG9fteeOHzmdoTLzfN/I/FFkjwBIHBJeP/aPL
x3WJlmrWjjhfh0em2pP3VOJWugcORbJem3TZrWRRtLeazN8lJH6oyCjhimAAJC5ZN1ZxyHByncEE
dBWFV8/fxoNVrKB/+89hS2HUk3G8R3MMRnPksRABjUjoz/Py1UoO1Z3wbDyzPXer2U9g8nAd8dWA
r2X1GbX8tLgm1dR/Gy04O0RWidxjuBzS7yVXAe/aFDCwtnXgv7e0ROoNFNk0msT1pUSajZV+k9ZB
dZgyX0Zpq5kHHR0mttLp5C25e/DShlNinnCE4NXfOdgIiQzcZsWyJQM1WEFWCrytpr/+nNlyvniZ
hNaaax+8Uq8mkj0cREWzq9r+jInLvmW9WsQdCI2bWsu+aJS6OMM0+VJ1ObYqVzrZFQHWSA7isAI0
Myrjvq2S5/aPrHQG58FF2mVzNoJ+b3nWeBkJx35kGag9MdHyPszKyWKs3u0WDAAOeRDAD5mCmeYu
aep5v5QLRNAEDHGfYLgXfd/fliptdvx76n2j6cuh297awk5Yw66jtU9aAKtaW6YHpCH3rNOzXbao
42ToKVFiPZxdSiufIFi3fpisBft14xztsQo+O1M9eDDQp1AV1ni0/P6nu+TUsjrZWpjqTzYtZ1wM
uAsIV5D9d9LYYPS1XrtZBifd+6SwxLW+BjvZzBnJxr7YJ7bBeeAvRIT6xd1mG78uWZBDBKOizerZ
DGf8aNHo4QYnnVMc0gAEDN2mH0EJGUJQWYdFEx1ncH8NBk6t1cK4FzDXiPR+rk89YOqQjZETCrCi
iCpMmCRNQd41gSb8bgHrxPlAfGlw6gBP0zHPZNi4QfW5UOntdM3qo8HQtJgtbBvnVUNvh5dY/Qiy
PIgtv1jQTZZBrPr2BE8ZE6Ymv0GtPFeZ1+zWYCK8HRIF4ZLBGmm23exSAlP3w1DNZ61ovwBqXMs+
Ib51LstwnTBylZAo7lCl6BeTXeKu1pd8P2W9flrRaB01xyMuW2IuHuuaICtBug4KeFiRRU5ARVVw
3rXu+7qCNK59/HZp0b/TGBQ3pGElobHU5Lla0xJKuNwXngF1UJm9ebGKbzSawR7/2TvbZhzGK75u
ZrDweROQzmY45hz99Hm/KmlMkV723X1SmEmUjoa6xeozcrmbMnR18dYYzjdpt79J8iz3pUPBMM72
a9UNaVQVqn0p/Q000dldCLmm/+4GG1aQyosYjHgVenBp7lEv5Q+B2cgTu+v1MjLY3U9e8T5UiR5z
mDac2tn46i8NF0ZvbZziOmJ7BuVl9jnXMQr/MuvejAjhbk4I2t19DrA7Antd71W+VhfkWtOuXwBA
4qj+pdIEhBCbv3AK+Bkmgsixm7b+C4PO9b6wVMMHil2btFIPjxsfmOTHH/sif+O1L/prP9X+j9Zz
+LOWvjx1Q3Jyy3mKtDIQD4Mqp3unT/I3DwYBwgQIA6XAXdmoozX4uEbnNJc7RyV80GTe28+BU2yo
GbcLoW7sbDpdM2qBkvNNj9MSry3WV8QWgQEhxPwiWJAg4IXvGfqr0dyNxtofdeZCR/xR/vtUKP2N
MMLPHDDR3QrzES/fmI44ZHvrziFnd4cTEkimrUsG1GwrosCEj0d6lMMToVePrR84j9OiKz3i1AQz
QcCGGTlgMb5Vx5pxe1EF3ymjmSZcvM49SGk4vDK1y5K6U8E6RANdPeQdiynQMkRer18YsOQ/lRvo
v2rRnssJ40ScN3i9W2F9lcRTPdVuZn4agpT2aLXdAKVUNswnCDsd8E3Gz9jmnGX+1CFqE/s3qKd1
6toTLALvOqaYWoPavV/d+gZQd+/FI9cBkb/amvM4g8j6SgSxwylj37ugdzIGRp19NaDjxl01sbfI
LBnJBmpr3LX4kmHPN4+dRYpxtPBR3M6FCbBHTxowpb0cRLx2ZNjF48xIvPaz8oAUPwcTMfWgLUlH
kvxch75ztQO0pKQ6tOSqvnKaFa9cccPPcpr1J+KrkqOee9kJvQMVb9JiB8VOl4eZpvBuL+5Uvgji
JpcbRqjE+qxpdw40kxci1adiB7kxgN/cEe1XzQZeb7uWsTsKfQcFt3vo17l/hew1fDlyYhenmoDA
x7y/s+EPPjfIViGiqCbvob4CCKucFI5nCmQ96PqqgYDjqOmHoHcOIvqkIYhRiFkuDEO5jDsSuPvi
BiVLRURUUrrPUwJD7KcogG3Foz9v1IjBDngRu7kPl86dxc4ubPfWhUPxNnpAVShWhqdyrSEiqrTW
rmUNA4T0q3pPOFhlx9U6l6dhqHWoZrnwQ3R6GvG81VS96skMAp9/9DhXHK9dFTxNFbWxqtvhF8nS
Dfh/L9+7/SpuupqStKxH0Nd9NVY/4L1j19U98zD5VXFhekWUX9VDCiHJPJLaWqrQ6XCPTkY9PZS2
03UxvJqKrJiNBpAbw6WqVzBTZo4E2ZsF6AQrWR59L++au1mks4P0e9Zbl+BuMucoFiqZBovywUeZ
plRflJuZD7UDE/ZkPwEhdQvFMbY0vtepYx5gZA7JhR/XmxKXZ+Sq3NiVq6y72FIp5+jsl0QMKNc6
9qnrvJp+Vg0xbiHpHbuCd/EXQqok1knMERec9azceIS7fIe/G8u8OYwyAgcHYp3hb3MZiR09Diow
HvE/0wsYrQaJ3E3jEeDguWXnfOp4JuOht7KLzImiTczB+666xv7U64KtRJd1fX6ARAZVJkiyN8Ow
WUyRsX7teR/hoK+rE7twWH43vhRHVLKU4EafaqRQdN7Lmk/6DmjQau8Ig2USxl7/Q6ewvplIfIIY
VZInuqlr+NeeV7Ptt22nZPNoV4/TZDhneKZTZFa2jJ3UgENrpKiVRKEgyuoJ1UHLnhzkuhHhtm9u
bbslxYuf8RmoeLXD0xVEa23kO8FdR3HeLrvZ7KBvl95Jk/UYNzTuj73Ign1X6OYHdjtI1kUnw6Tg
ZCob6YcwB9NDJrD8sG3wL1ZWIVgpVDr9KgNtPCDIvbPmlJhiDL0jP0nY9boZSdNcUNSWLaXUIC4F
LS3WK7Iudzw37V4Gs7P7Ixak5qHUyTDP0t2UVOkuKLnGk1kr3hU1fUjWJPuHLLFibeImqSc8jqFf
9hCYdQ1Xcm5ZkARZuNekbtz11rpgeEgxIxfldS6GOnKAwnVU4Fq5K5c0/S2la4PXywhUl604Jo3G
u6s4+AE5R0uZljDfymrXFf3IpTMtD2mvB7fjLIpdXmfusXAzZ2eW2OJ1BN/nTDfufSAvMMbUjLZM
ig/FGDWugf4WFHatf1tobRfN0AB3BvkNYO6IqRBb0JU1qbqKqiyt3jSp3lrLI2SNPCzbmcFHYRD6
AnuDtTPT19NS4YYCqDFsGUo4uudalIgccHDknnChd5QfqEHT3ci3BV9l/il9mgjhx8vafhG0/VPl
4/a8DXqzG/q6wDdhYcVmbhiWWZAQj6sIIFNzElYCsAI1M4HOW9RGuesIdoG/P7eXBjQ5T4vyDmC3
vMjsiFaC4VbcM3/Q9Xiw58FniaCPt6qn3s510uTabfwz+0oSGwu+aZ3g4Yjc16EW0qLB+R6PlY1t
fNJa8yHvPSYCsoNwPmO8qTLSy/zCI59jiNN0kSdfui0XsFacTa8aiQZMxV5k7S/6NUoxMOtLbK+w
iOpBjgUwAbW8jqS/hsx7rpZVJS+UUj8gnLeRB5PyBt85uZDzSuHYpIQbr5BW0kHr4noc3gOjvU7G
AoEqN18YphaAOmx7L/ESRxNi+dd0NirQ2F0dM/Jl8j0kzo+1KZzQWQvzpl7SS6bVbz2Y5eOi0qfO
Nb7RalP/LVRHtZD1U9qYb2R1lScLfsgXUQMdAN3OiqVWvczIrL6lrDRYdbXv9iFTD4rvWbL9WN3q
0V96HcQvZJa4l37yPupDMYbzCFUqDJbpsTXQXZJ2mJCFywBigjVCkATFf2XQ48zOATZ18Iht3iE5
13IazPpjAmLQ79Je402odq5edMDVKCXXTMy0OgAObX6dawG06m50bQprA9J+CGYxIx3HXMt6N/ql
oYDVpfLWZAN/4j/wfxW1/21uxLS84fDws/QcSMhtQCafJ8OaPmHCk4wJGl3sZnewQ8/LKxgl83nN
vIJX3XjpuJKiEuZ9OJjbLFBubIdg8KCuu+P2TlDlsZU7mA6VMPgEjgR37sbpyB7v6I3tu/DX88wD
H5HOp5Pnol2TAFDCWjrtLm+9M/Ej/X6yCm/nAUo5S4fxXxsQcFNT6kdUpiZyjvbSifEhyNWXXmU8
8cni7IK5fmhtWccMZjwSUwpQQlqfHuhdGCCulXY3mTbLBFvd9Ikm4wn6aSSQTR9SHX0H7iLjOOc0
Z50zqFPdC53JRb8hEpwvOSXBw6DpjOGSKYvSZnkvhMHkrF8sDGBEWOS99StxRuNp8uGzu/MydVE+
NNNvR3njE2efGeIf6QCltcO5axlG6UaOOECzryWgI+YsWWbuOr1ATO/WV6IaVJSslj3EZkaI8c4T
RuWFuZ4ijed+NAKitotsAcoHJufNwRJbAWBd18/CTMnjNJZC+2jcqrsjJ0c75lx4oJ88b0YvlXcX
r6BFYr2dp/EMsgMAmthZ1bL8os7i1RKy+sgQ6d41k5Vc1z4dPrXM/RadgdUtSDUyFRhDP6wo5Mhi
9MDFSLi0z/7sDPemyf7ptpv9BkSNVzUHpqAVprR+Y32sgbs3Gmj+sVtkcyxNYOGIFha5B1KW0i8k
2q2RdVAeEZ7ZxywZfyzCeaZCcJ7aRDR70S79kfdg2bmdMmiu/Bc0wpzwaW0+Cb0kHiG17nxDJR/V
XGtRXiV+tIHgwX7QpGuQJylqEPUyWsUYkd5QQ/QzC7+uIZoqc4ezXXP+hG6vy/wgEoKWGBKVQFaY
hVHTVK4RIhYnE9UiVsCJPLfpXjoJErJtfX8ECQmgMRx0ZnzLlkiwcC68uUQ7W7fQRfUfI/8CN/bb
YX0dCmifvMbEtlgMqMnwqxd1tQY5XDyenjbS5QQNta2zC2wD2cVcWEHYd4OgYlom0EJmX/Vc81sl
xCnzVhGe8m53wCTIcM37o/TThkikGTqQQqlcE0lVjpHtW/OTM8ie4ZNeILemDSPj3NSClxKa4peT
ilzEgLxwFTJTWx6XYpyLCNBwtlvbmdWVp2i8Z5MrmhK0kvFooRKgvN6xInjYslVgqrn6WRZuTzT3
MB0EoKGHWYzmKxylmqwImwN77RzjXrWNkYVli71SOR33KWdZc48Bc3zV7Gw4W2nLXIYFtX/tADq9
FlLTb/VqWg6mBFRA86qsB8WK7xF8Ce1LZyTBjaal5i8A+MW5V/74hPeOYSipSrylTc2xCp7Fr+E3
qjSNM0flvJSTzY01EOYIdbILRH7LhL/nPgnwqd7kBmIamJyTwzdd5buk70Qez4W6X4UiHpCEPtLQ
GEP9ILlInHMiUKO6TJfvUlbGG9lfFGqrix2WSUd3mwZBBi80z9rXwXWa/aRx6wqInFz2UxPT7GQ7
xEmEBGmTr4eMRm86JGencQIyJ8lAvEijrhWVvaFfmrWZnvu8JoWLTWkVpxqJBG5nJxwnvfYgi1be
Oguknyo1xE6NqzxMSrcjS5LUEWrd1F+RAFg/md5qXGKT/KFT3126pp32Q0/1zzjT+wMI9rik+Rj5
gRgZ2jd5hIqoug598KmNKEE5nJKjmzp9rC2rcQ1GXg0rN9EmttapSQ3/vmaVe5oWZzy7mgffz03K
2AbkyEMTeBHz5u6s0mC4ap1XXHw3+AW31NiNyaLvc3/5EEuVRkRx0Rn4OWNFI6mYlXXLi5ZZyd7r
jHQnTfIrQYuANsVsGI3dYp6AHTKzaYoauFXgr3FqzUaM582D/ddQy+pr95YR7BTRKiAz6GB1cpHB
mvK9hjmwEZRlXDvmWD7OTkooccplkztFUzDPGouL5rXx5LC+YcZqUGk06d4ofJIxmvXWgW++40B7
UNa83KHNZA48Fi+BMn9agsMapvcus601ZlLyEZCZEAaChcc0pSJWWqmzF9aavWkUNuAb8NQif1x9
SatgO04UDPoaCrHe4dMjLDVvX6Vq83tXDIRCm6BP2v4wrvb4rs2sQUxL+7mZGPf6SoU8t1p2kCMX
9ewPHxV5OA/T0D4MjUn0PGS/LQFmawTTUrvDt7FxCc301Na6ebFH7csm+P5KhmAXdpz/YcYajEFP
YP/sJ4f0jmq+jFLOp65s/75H//9r63+ztoYm4yOU+X+vra8fpLN81F9/3lz/1x/6r8215/wNnNzm
Z9bZiqBpR3/038EDAetppOdYcjFC/kNwZfA37kUEGYG9KU7/HDxgeX9DAocq2AVw4CHisv4ni+u/
ip+Czdm1IW3wEaBu/asYo9bhyFdpAa9fGA7Ln9GuL2IWy3NlzJA9Bc/7nz6e+78vxP8XFfM9KsZe
/ed/bOqOP63J+X0x/bClctjXM0z8qyK0x6fYa6u7HOcZlaaujSBp3Sk7/Ou/5a8iZv6WbRWPTMBB
0fNPmq4eg+nYOul8XHognZM5tw+kMo9As23JKmCij1Q4M+w21x7V5M3P//qvd4K/Cps2LSR6Ewge
vsnv/Ff19jAsROMsXn9sSkbH+xm8wr5kb34c8fdfuMC78wxcTh3A91VGKFlvqrCTGQI/hTn4iZAo
4o6axAfBTWCVZOkBSdNfp2K/mAX/LNBSkuCsUiPzfJYwrQFgq4UdOxuEbwTxxaOV+0W8QtE8pjZF
XcLM4YzxrP0JBHs50CyCPZbC4OZuWiQ59C7eetTb2fiB2kLedmz+fpgcYfe9RcTB5Cr54XNB6uAJ
x+U7VfxGY12OL+VQLwfFyPmSGJD2Acr6Br0kSadpouPaolB+M4TOH5yIHbyoluwWhKTJYzB6VR+T
F0cyOB8VcwBhoPHglrFt62CKcWtaPcXaGKrqj6Vhh+/NBDM7AAVxEwRMA4CfgoX0su6hKUdL4IqE
LUgHzRyRXOLrSnQi+vlqiq0k687FYLYPquqTMySJ+eAymzm10DF2htWPL7lejS9tvrpPfDvmjnbe
3NUmcUqDO7efSzPxPniI9LKpXp7hLTWM4Ve+GVY4+tHdUiG8ibgXq6+Di2to2bFtqUMmsK7Pescf
YUanXl24gpdkFvYJ1KzxYyhXxHXsGy5z0wSXqkKDt6WkUdnYFdDJ0B1WUqtQI+yUZJ8+1aO5a1qz
eJRuSglG2neUm0T92An/VRRwbSIBzl8cETagGbCH9nNWvM6+1i8HNxvKU+Pz5S400jHyhjKNlQWX
bKe7qjxJZngI7umhPBLnDpqRFI8C8szeZW58a8PtiNiAjL8LfaGAhQ+N5UPXOTSM5j2b2/EFl956
DdqRf9WWLStpAEJj5jcOJk3eJsX2smutc6cJnWI44HdxScsOe0ai0QgFswr/iLA1aK4OS8ZUTdh8
EwnMk5DZ9xJXmmVXMRkJfK6FkB9eGTjRDDIwj3sSbGuIoEny6OpJ+4lner3WRHQ+m+i/DjXU3BgU
WbHXirr/0nPX+JHZYAbTDUFqaHy2SvA95sP2UW+PKMXy+Hvp+O1X8JwibFnEhbbbLAfb4PnvoCq8
kWuenEtVvE2aGs5pRpCa8L/1IdBHZvwVch6VVOYpVc47jPz2pwlrkYk/z2bI/CY7mFz5sW2X73bi
jb9725O3TGB5KGdzZI3EF+XSRrPpteWdrCyb1cbk3A2kpv+oMyXfBsdt3mGt8rRugb6dmTTvFgDE
m5wYgafZX8gtI6UN0Hg9NR/CB1wdZQRQAhIk1fePX87fRi+KmMDHeZF1T0uar1fMRYqqRisel6Y3
fGQrfD5GbwBHL/Mqcic9O/aN6YHPRjRxAO7dfaKFJweePm/wAGL67U8jg0+d64vHjM20WqLm4ZGb
r3iGSOF9Q4qC0CBjX/iWARItxHG01pq2s18pzuDDTMN1aafEOU/CGuxHUOJApe15eTaY+kSNO6R1
aDgztJt2dfc8hw75uXjJ6rCZe46mob5lKWyGAG2Ds60V972utIdGLx81Z7i1K1ntQZ46D/RCnJ3e
bN12jnhKnOS2As0ZkzknjsJc01NlFs9oE6iWS2yxg00Km18NO3scvorUrE5aLT6XwU5P6UqzURuD
vDTVOO1Kh/IPXX//ZYBJ3olM3cx9m+yBZBlA5osgNpaOOA/PEXjvRXZrr/Zy1QI5LlEH/drNfRbL
so2zsq3XUAZJe7KJGIhhYtoRGFAnrLICK01Vlt9Crr2PZYx8w4EZVxTY9eNSe9nOrLTgJid04oqz
bAK0ygsLqdy4yRbwakPgi9OKGywyjVE/6bXGKBLhVsQy0d81k8YU2/J5LRmgM6qBr2NqKDMmJwuO
gzCeGCcGezwB6mLUgVXu2Mn1n0pOkxs5qKkB7qx8h+hlmSQjpvD2rjG918TeXAZlllFt6gPooYDx
XRkwSXASt42XRH1azTQcBDmPdOlt5u8BINPfm/CI2EK2j7iKDTYMhdoDG0lnvKMs1QJ/fvedES4R
mpubmp6XIXlRvNGdNnQ5s7scgmxkleC5hAkHjg8UYbQtKkQLC6NhkiE4OJZ3wh5j6vHCIYKCopCm
CiXv1dUulbyZ1oS4BlM3T1j9VWylKW+VQitUtGGNoI0NLwsLxqPz8zpZOWMN8LB4J4mejdm1Ig/p
3PVDlrqDSaRaf8hcNlDkVXBEDxWcKoZp91lBYzKSD34uKklHaZZASl3mmuXEAF7Zlv3gsRegONjM
8qID4K1Lf99qbDs0sm9CBrOMgAMr/+m5gj2dvkx7O1mACQejtm8J30B9Uj2UhsZdzuzolGXWbIUA
f2KhCUYRvjAOZcYT71qMhP1xTnbBlNjXBsNKFhaT9lj1MznJ7bqcF7+DzGw7AfEcrdtVv21BPm+y
epdgBteGAmxiRFqCO2FwmhZXqVbjJDEJtlGWut1NuSbW25B7yLw8Z4IqZU6lukkXUfhopHL9twSA
S7vq1e4c64zTT2uLZI6ZcHcYjNJ5m8ohy/AvZPnFZi7/WVm5uwVuExrLaLY2hPMGwlYH9Fkg2SKe
GHiCNtfF3kud8VeTG2Rql9NWF0gGJVv8EYy5utn5Y5XdaGg5ihCgdu7x+FXpCexbdwla1diAofC7
hFPjZHC1/URFOZLGu8VMsuOa1vIXUxJNRZ1ciu270Qlxp0TKc4t7CBwAKTuqvgQmYYV+Lfsvgosn
icUPgcdeL7ZYeKBVyzfybwZEi5Y8SsxyvAMFZYKX6DKJhTNQEKVZFbWpdO5WUhMetUZKft3MQphS
ZAVkbLSN7Pzo4GPbneUvRueYMlMYAbDquZ2hebXnvxdfbWYaP2Ccqy9J7pQfm07K78dwAaHMvCzm
jjLUfZqLlrJsKxjJYxjJqSf+lNm959aXksCCo62rKa6aicO4ywm+r6QJIj511LbgrhrtsRbB8JKZ
lrhDkke0vOPKW7H+8VME7U/ilylLk7bdDuW1Wr57Iq/CLPAoT1ieGPccg/WXJV3E25qA6KsoE88k
YFdsbTp+nC0q4ZAa2vDCvIDvzmg1ohb1LaNPVO5yo4+IM1KEF7HYMMYNxdYbeKQqUstW/qKvffN6
FtOm4lfAjwAvpJqXb3+R2WFeE1Q8eRaERjYRxIKght1RI60S1mnQ/huTvvF/6yEMF5gSs2FggH/1
JLBGLhohtP4oNLM9JziPtnLYq6M2bzuCZLby3iI2fOSLeVdLB+ucmPqETa7z7xoa46/Wq62f2X4S
ywPL5v0TxHZorKaS4GyOdkblT1by4Nx5bm/uRE9kymJTEKYBnyyT+/neE9DCcuXAx++bd7KAeTBr
qz0ra1xu6km2P4fBtu/GzJyfJyruf2Mw+Cd7zfbDbghRrOpARf4Jfovcu/BGzVIsTcl8HVXtPi1k
iUdM/YmFHHjquIp4wIyRJ56MG2B53FPnop6RFErqZo8Mmeu/bgn/sBH9Y+NrOYjDsSViUbT/qfEV
0K7RBYCprSoLdSWKwQ3lPLSXdWKF3CGoijma192CP4I9zkAFlUuaVy/dXlNAJY/5ZLdnSIAk3yVO
84U8xHvwXQGjuyc/LNGYHDJXd/4dVAQL0D/17B7kEoYXNNXW5nn+R3OMM2iQqBiLH2eY5dGCkjLf
tVWw7Jtl5nTKAIoFKfnGo7mMxwwR9V4zzA8/l69Eylh4pCmXNGcS8SCr5jp2pv3GnKq+ZqtV3KAE
sN6ZLqYzBFT28TdEL/inxDWKWCfMe5/NvNAVR8lRBGSE6UYK63yuqFfLKrhQQK6Iia3lBuzChLYH
7FiznTAmmWuPo+jcJ3R2y3flCx0Ocm3bWogAjJbGdql7p2aToHCApQnqcoZyKMdtUfAPrfb2hHTE
KIFm32p1oj7bhxrcGGdKsJXtxEr9DCrcQLaeuU+2VcidOSfytrAM/5ITjb4fDUYOAnHWi1iROocw
acv3zhoK99yXqzde2gRVx+uUMZTWZtXPO0cUqc4G3UpYHFlWPpC04WBIUXbML1SbL+z5jVC1zJBP
HgtvcSooaWKWVfwPCQU9uhCFxzBKMjhFyL+ouG8w5iqg99YsuY2p6Ts9JTU+SVJ+Y1EHzQ7BGR0J
ZGaetm3triEGRUkndGC8NCIsMNSrTmJGZNaGEylHI9SlCiSoqY7GzU9t+WvJh2LfZX12QH7C+1RM
PJFrT0OR1u7wgnjw3evoH9fZkG/+VFpZ3C3ZSFPJZxdsBP7zum7WKSTaj8QRWCeDi+MBeWp2SMAQ
1ZHv9OWpd/zmY2bP8WEvBrWhWZqskWe+TxTMiBhHPvql1ckcmWj63bJWr2wk1etMCMNJnzmN+q23
q9OgRFTVj1Nkr+U8hpBrhz2i6OpEgBBdS+1ZIbWT91BZ3fCiG4O5M2uz+XBUlx3gxi430qB7jrt6
5QboG0O9mjkDJdb78rb3MtwZic1p0ie1j7a0pzNKbBv5TeOsvCNKH4hinA3+z15f208EwHwq1VqG
RGohT8rs9Yj9uz23iOBXSiKunDnYrtAUa8XeWUgtLiuz/QnBy78YE2MWMu6CizBkd84Wr764gg8O
q+xyYHbsRI1fjy84eP83e+e1HDeSpeEnQgd8AreF8kXvRPEGQalFeJOwCTz9fqieiZXIDmp79nau
pifU6iwAaU7+5zdc78cp2XkLAoTAtr4qgMz3IuGajJZ2fvNYpfMm8eb6a+YWN4MS9beu77hu6050
bZQ2KSxjjLDa5j9aakvhvPxqZfuAWB6+Jw1kyOUbWGN+MJalqpb9nc7quK4BS14cqUjKbIqUFAro
cpt+SEBGlstronQu8LB+5C00Gr4Mog2m7XIW0+cuMRaPzOmUYYZCt64ZwXUskhUAVnm6XEynOSKX
TA2ga+dpaCogGKa31Peq16ZLOwLxsNpJ3p4Rn9Ji+mChmgcu4UfoOLgFk3eU7HObgipHnnvRhy6+
Ags8oEUarwE3MREAOPLqFyBvTgh/y+iYB2McvzXePF3OLLcyUFNEMTIuqZNeBHql1yq7gzKvihUF
sM89hZKsr0j5kj1EkBiRDf2EUc8PijC8FXJzExAHBgfZXyMQXOhC3Isy3QnqHkGGnzIFyV8zxk0J
D5w+YEFyYkbyGwWP3gB8oQVGqggiSO6UfKaPDVDmdKP8jsO9uWn1bnosSWxZhWaTH7QFXLGI6cFq
oTLD4xmpgYas06MjhTAoZ9i4RO8A9siZLc4yGP6M35wPSZWB3ZZVbB/gIv3Q9Xkpl4XG58sLiiXZ
4gvy19RMgC5rG2iohIJ8pxs50dQVlHuJRuvC61r5XNFY3xttBKaG61R5MeKEeD3Y3LSCSO/Y3DWz
/ROr1epFRRQ7jS79i1Gwz1ZjzCuMHdnAWLP4IBncdWxeC6Acl/K8S1nTy3yWzbIN47fZnvI2B5H0
E0HNmzX8dQ7R6ZTgAvEQL6g3dclyCnBBezE8poQ99+2fvQyr19gIo2vR18BGzTJ/yNwhRAccMnd5
nHBBv87lreeDkBJSlN0V4wCKZHNMunBHH85nA02v5th75FQLtnxwJ0DUQXPsaxFpDkcF3fUL6VOG
wBAzH0aUB4FfEM/nVlTCSCQghbqp8VC7xGolPR/SByA+TLleXhCPWl44JgunWL5BTHn4tcWrp942
tCzXxQh/lUSA4WkaKZPpRnoXepWbD1pRstmyjz1XrVd/xfkxPIJfuMEZEhw6QEuPZLJjVMbjGmp2
BlceCl/ANSfbRp5ihlSK4qTjslOwsIlDsUBBK3RkwaQP1UtuagDUI5ixlYRcFToKZwuv/rUJuLzh
sGfynLdZJXgbIEfTCRZi9IVbPdyHySyW+wT8LPRBlrppAG0ea0HVrs0jkMXQDrxMne0tHlhHmW9x
arlDzR3PYq5peninRvAyM1eklpe2I49jnQMiLlslLToYIJmFdMEj+CaH4QbqRSylJX3OB1rhoNNw
gklE68R0ieOg8WBJ0f8QZah2HT99VVLgWUHicwmpYQ1+I+WMkkO2c35ISxYZQqX4GkXAyzA4vLVZ
aNYB0jFLZch4B11OGnw5jPKZqiRFEKQmgpgIufGpW3onuRrJUoR1ISknqgreoz8N03ro+eCTh/Yg
M4HUz//3vDCnIuWI0Yy++e6MnKnoV+xDOXfqhkDVaVvEabKroFFsrISqMhILOxiJbHRt1wJp1uwk
82XtztzIRjGRbYymwJ4rdxO3XGDPQLFo6xebcNa7cakCJiW5ktEH7hGDDTwxOp08JRLFs7/OTRSv
56UT0wGobHpHMFhW9d4Rrcu/7Hn+26r8bavSsTGe+qxV2bav3+O+/dF1vyhtTf38N/8dlO7/gQGA
iw+AA9pl6D8HpS8iXBfVLHosWoWOxUXhX0pb2zx3JXHOJxLd/kuECyNxEeHaxh+mtdi/cIl12YVo
gP5/ktIZAZE6RgWcC/y6d0J935pcQFEozZDy32JK/R1hUeEq8TDQ+unt3HzsVH7UqcNN0nUbrjgN
rw++UnmJzfpSru4RrUAc1uuXuqzUagzj/jc90b8biTF8i0YxciBv+fOfpMNRp4VzU2f1vhuzPgh7
/bodCrgtcPX/8SMBJJg2dgvuQoF/J70fULv7VTPXcDGztyzP3kIteUv53/9kGHhvi3XVx+ZnR+ut
jR1Vcycd/Y3v0VxsOU3QuSb/watjrqLrx9eaFvp7u72o1gubvMKaVPuiuVDwP8leNqkBy/Q3D+W+
uwSjr/SQklN8+Ra2oe99k8RQ0EPzx3ofj2NGXw5yVqSeiLp8qofBW3/+Bt/DLefBLMxkBSJNHynS
rzNCM2DICKOq90CNgHwcJfvUk+Gq0pJX3QOtSuzGWhkTSdSfD/w3UxE3wSXC42xM8n55QcXjNgx6
uQd6qO578rJWjk96LckT1m/W13smwPkZgUTYFZASsap/fca5T/sJ4meNB7QkPIg+6SY19fD+P3ig
n0ZZsI2f1tbCsBg0mnp7Dbr9yWzU01CM5bFs/rNX99NI73amMSviioY4EyTvJ1io6etccQf4Pywv
/eNXQnnjwcTyhW9jb/BuelSoaLyiqgtcLcxqDdlcQ01Uc7bPdjFtfNrua8NvjC3h3c5eb1S1TnPL
p5axyyO8CEwUR+4fhMFHfdDQiPt+hpFFGloHHHmMbS+ytwla6yGajeGyFm0INwFi4cr0wZiqmn9l
isNiwzXfpD1uOcgEZHE7Nb75JRNmdXDCFDZ2QYEyFsrZh4IQ+moq/d2YMp8zocijb6eeBjegGwim
pLbsuoXGmMGfxmylvCeA1T6SEjl+h3zq7wxU0MeBKMvbKbWr0+i1QxrEAprlZrJz/VtK/C0Gt/we
DRuQ1yLkobOhq7eVH9XXNPKqdUe2AnZKVhii4e9zH26z1fk7l4DcrURyBAUaRF1rai0odJ5uLti4
CuLbELiVMJ8Fm0scJSSXEldIMq4ytpg0VV2AdM862gVlJAaq1cnQ0ZV7BeWO5xdaIHLd/BLFg3NS
kZHCwa7yJ3cEUZKtVX+VbmF+CXn2eiVGsJG6sPuZ3zSE+K6L2u8Cy5pY68q1uc9q3OWeWmjOJ4ru
4lbTku4l5NWc4lTW126fvukG37QnH/BL4SVvqh3D+86dq8O4bI1x21anKV96DA3lZsTahl9LBLyr
7shhsQ/s6F0ANSTZDbCzV5QByZLp3pdH1C8ePaKePmVk1f516kblm6v5xpVR4Ujk9jkWfSa0SQ+z
B6Z93kb2kQh47yLGPmCTJbwEvCBTtH9IEgtZRw9IeJcrukiyF5/w3lUh4WASdQ/tnX5hNZPc3Lj5
LqFLWCPlG2p/7cbh8ByHteZvaFi2HukeWQJjGMTggriz+YtHMN4D3Z3izUQhfuQZpw15oOEKwhC+
GanhP1WEXT3gocD8cajQCRyFHpNBrY4HolUVoGKjagunQpNP0IUKMYMy66hakTir4ZHr+k+tbFh2
tj5rwWBzxM2kEnPbqZf8ynys4yf8pKNh13tl+upjqLX1S9YR+S1wehJ09Lt2CBV1sz88z82c7WDq
dhhuao2ZbNPacubNDHlHrpo2GnvYpZnxbfZRlpkza8uGbWus89FpHwe0il+j1HZOYsrZQwHCnFUD
XHuEjLboQMZEC4yMLwGzOHuRkVkeVUj2Lr0rM8ia9I0LiA9vx7WO/BBjSyL8BI205T4SQ1+4QrBO
kzjKfYJq+UK9xdHXkzAaxB43cCf2w3sUgH22jmsV/yhr31m8GMDT3NidL2yjf67badjhxFk0WEYw
EebRK49Qft9aaEgwpEnHbQ3EnU30o+sbsY5b3B2kCb1g+NbHU3IsSheYKMSmgqNQ3MY9i5Jms9oA
IQyXQ9f4aMFY51gohyuzFtkXz6jnE9mI22Lmfh7Nqu6CAt0sxNEkTVZWlzOp2RXVTYzWcV32qX9t
UVTSpmPVZ33OtWqoQ3DidNrMDbtbMXbDzljOXZTCdMaK9DVpNe/awz/5NVfEmltDZ2CVNoIm2KF1
VD0zioyc8KX3oU7o+VStBwxckQXPLKPCkz6e4z3pY1qTI81q2XNiO/NuDRfNma2jZHLYKJuG/YMA
d3E7J+Tbm00zYVghAcMcpMa35FM3oH/kzpHrxzTs/Ubuch21YDqlbGJmX63dkaEbgDl8TbyONr8x
fo9xyKzLHFK6jwh4sCE6NUl+bdVkC8ej5fERivoafjh1dWVWp9xA5rvm5onyqjBsbDt5O0nogyW4
AC3nXReS2tcu84wf+shuNSxzxNFn4yoLu+QqdVS0HWAxs8dRSaw0rXOu0sjZQuGeAxJV0R9bMzti
V6lgmN3qETqRfz2LsFwrXTSBrbVj0POFU27ETUMkgVs+DHUUBp5blsdw7ovbtmfv0SJ2j9Fn0WeY
VqwHv+q3VoqbaFQOyRVSZ/2bb/QdgluIXVxBr72szfdQ5oddGuOph7WLdtk1ybWVWMOzlqbt9aTi
7jJM5y8kf4/QVxYrmYnEFns2nP3sJzNwsiyuSUAMb/Lsq5AkSdOAfaug8aNnTx5Zz0/NoEd700Np
F0eFxIHDwqN2ggPBsRjt2Ny/aU7Vr0zBobcYsB20JM6fyHAuj03JjqMXHoQl3agXC3RAl782Wddu
8arjG2y5e42rzFVwbzxMV4liU/0ecz672QF2r0yg2HHVtX6KwUyes5mlXPIkUyT1iwB2XnYoR6n7
xHSLxfSXFMP1NMi5WeU1akcaoRLNghOOsljVhfnYFmZxHKVVHBFj6zX4MnQFK2/7dW9gDpgDg6lK
uKdpNFUxc/jkDftfIcbwToJm44mdpaSi28lQxMcx9S2S2c0iHLwjtBpsPkK3x0QD8rSPE9sK+wLx
1k5pjOxxyIoftQPRxkgicVBg2JANJ79ZkBpHB3BU7OuTt/h8BV3TdTelK/BySBE4kzrmRSkOenFj
0zntkYey97QvXqZnMIpUfj+mloJPaLgATRTXkB1qMQ3HMsfPAMXUN9vr93WaQiCYsISxHbzRTJf1
xcYx3DpOql0aVomWFtUNSYK2Oe1Yp6a1qlK6xX3udXtTktigZPiaxU62EQjGN2cSWCWk8YzLnLrq
OaPpDUQNLHTb7LXAz635iuUafY9yAeMjM1oNCBpZa5pr2iFRju5tRVSwv9ku2zfy7z7gtmSPq9HG
MXNd88D7jI4IvRpEAL+h2n60WFvIth4lvO/QciWL59cKG/VvZPetnu9BpthvzHG4JOENmr/XUCd0
lJZXE16oUN5m6orMb6oTC945dVYBO8Xwf3dRg59d/9xoxctrIf8ugWkoELlP//p7RGRGrAF+T1MY
T70Ohpixp44ieS3z/i5EI7H9/Irx4WboLz7JJiMZ1OPoHH8dEKaJU0RAiftBUoSVIcZIeEaS91rG
1Umz8az4fLyPvrPLgMJZTCvJC/jgol82FDi2m5E34slRW7FLVOukLYd6DZn7tSM6cJO1mGC7jjfe
nI+dsZoxWY7N0djC99OCkNz612qWw061nOuf/76PZor8PnzbYWEtvPcPl/KatDC0IH22j4vCPqIT
Kt4qizDt1dihgClWET5gmzzPWUgxPkhXg0utaWT84tqg0IZGiYCsKo+eCbthMrl5tkkNPTjHfeZk
m5CIywYhXea2/qYbJP2Cjo74PlpytCzFxXVjiyK8J13RfrVcHBlXeKENO08zxC3cSQ7gcFJ4nydJ
+nI+FcuS7NVgRLL6O1dNY7nFvpuNhkNFCc/edSCVvZscUQ87ldMr23eYma0cra1WncLLdbTsZ5kQ
mE1vHaIaLJqt08BmjZp/nE6DNA03WQivfBKm6btfgDf66GLWmux97ts7R4uqU43T0m+2gQ+IBaMA
VBBoRk4h1uHvrqR90g8YDVXJ3rUpnhHDaKQRuV0gYbFEiF8razWlXB7ogA3Pn8838+M7pkSBXeEt
wRIkPbwbe0KnMzRYjuztdoxCWnhwpLQw9F+KntIYKzRnuvY1x38q7ekp8yf5ptXOYhgzOFHQVWWc
LPtt061k3ntYC2CSt8WNosHsJKIZDGXsTxkaYXfQQvRkfyEu/8Wrf4dXG1g5/vShPzhCXibfiR55
LX+R1vz1l/4FVXvmH4g72HORzmAG67hALv+S1vj6HzZaAZ/4Qgd3Wfxk/heq9v4gmgNxhguZRQdI
5lf8L1Tt+ktg2AJdsmhIsf0HUPX7oBuQLRyybLhveI/i8vTeVFUqDcJv3qJOo/HZSTyNikTtUdjS
Zov1Ekf0Kp6K6iLNDG2k5CWeDLJLXNPE9WvnVSRDaRowUQnvUdjquzPJgCTe2ekpMqWWr6DCsbZk
2aIj+elN/w32vayYn3Ytk/MRHHqxX2bjcNg2fj3SvLYfc5y2mxMkEHVnxKh5Hcq0i2kQOo2oiZvx
5wNyMH8Y0tZpOqCgIw6Zr/nu2NaS3Kq1vorwv/Mvqk5oaZAjb3R3RGdEEhGE1OTeaHT4jaP0pQp6
exA2gm02nq0TxUZ1CAX6mdU8EK24Kt0QHMXsXHXjlQkc9KrsufAt/d3cNLp5Z4dldUrbJfIRTIcz
wsjCxl3JRhZz4BBnTE9zLHnXmjuou3zmKDKN2XntyrpqV6n0GMoHjog2jQiXS4dD5PoK3xtQCZcv
QnHdtX2/xYR9upzwPnpokJlINn6O3saiFJpszSdvsquNqwYnsyQQUTJFG8ge2EkC6qgbPbaxQ5Bx
ZD4Y0BnmVSJanq1tIC1q8aRuInfkZygz8dTGcsz6qzmM2UyT2JTxtYoLfpE/OdaBoidWjw2SKDIY
pAbtzUxjo8VnmI7EFekcQtu6YnLrZ5PmcXzsGqwwRNTmuC2YwhnuEBrSILZyU32pPUNpL5bZ8eaS
lhRWSM+Vqg5NjTwoGMj4nYPQhQHG3WHgT+s+49eZ6cAJrmYJ6UjDlTNeyDogilVTLtxUONsJ2aql
85qyhT9hheo/DX3DX4cDwYVKJu5tDMg0BzoOLjgGTDZfwbVpdT3HqGLqPW6ni1cRxsk9uniL15Jo
OTiGcmDH3U9zxWcdlvzjE37oeXycl0+CEymQp0wyvl9tVSdfamArSd5p+M8Nw3gZR+N8q3k6JHMA
MrVfGKEeNJ/EIHgNWTRdf+QMXDBcMYo1utV8g5YjWuOoYCxcZjU9wJLsrjh9uJsVKbZR9FZ7xBhp
51xOU+Q+aYMwrsahzm8sK4teTcCRPQgaouQE44nXMsqGL7WlpwqCElM2HmFYDuPQeUGcLjV9kYfZ
dDSVix2ggwT+SSMSpbs1E8wq184gmDYDwt4le6Vwm2vM9BwMtp0Ir1icQaVlzNALvRhTw5QZaX4H
seXb4Zdlj1g1Tn39lX8s0rdajeouKXQgDhdT6qCKmCMt/foeTwbfeECXxufJsXpxV1o48m0hgWGh
MQs8V3kzLC6RlizKrK7GcNvqGL48t6Gj7qjmWQjaLHjBCWZk7i6j731yUF/gwqNa7vtDCmaZhqa6
oXkh9308T+rCKntevaj6xahDZemMNLkFGkRayHsR/kIK7h3uG2Wcmc1DNs+a9qT1YpYXndlozc2k
4LVvc64n4+OMst1/TGy9yO7CIYXsCMVcAoZa1mEeliJyngreJXdK3qXSR8pO3494EfSgmn2IbZmi
aghZPbVEmhicJ3KmND5cBS+/wbprWRQdjjHzSmHuAGXArrBi6TVUW3SfYvdZ5V5vXqeY7ErIQ0ZW
fRfWaFzFLg5ZqBkKxsQfJFV7EUZN+tIYDQTCldMjMrFCr8u+NOwQBg4B4ew011VRlq5HbaOF/kbk
kdZszIwggRVMz/TYSsE37/LGuEq72VJfPBzKsh+OKE0TDGrCPnNT6INpXhecP7OEhQAH8BCW5mL5
V1Wurh9i0wIjcIwF39cIMUIGNsNHSSLvqsRr/NkZepwYZ+Ne4Oc3BkZR9Y8I+bQNrNt4zcRoAwsn
zIOV+8jmsSTKVkUyjCvDMiZnHYvC2YP8uEt4UCq1BBidq+bWBgAoU/oQU1iyyVSHGqefp9bBxs4q
9BcNqGfV4e65yqayWyXxqLy9kZnRt7wNxQ8VWSEynaa87nL3osftYdpkeaNu3UpEL1jilZuCQ2pN
2Wfd0XQrXww7LrZmqQM34WXirPRONDd+NGWk1GXcTvB+yS+TOsofzbQVmMa23XbW8AXQBkUqUwOl
jqYTdjE5XoUOCMemh3l2y7Zev6R+H98Pdn4zCl2lu0a29lZOEmtM6s4dVkaYEbdu/kjkXRttm65E
NMABts4zOR9zzc+2aFAxRJIjvgS5AL1JBqt64NCpn0sHZ7J1Orfl1kv06kvsusurLWATeq6DMZQr
enVVu8paRSAx6wib2Dcsu7C7gJ+9N5dExBGG5ZUTtcJex7pTTkgBKAfWbWMOALJYjHi5nJYul1Ud
RKzMbeQYt2lY1TsdM/t1wzM+Q7ACfULT5h5K7l/DZipEfyWxg77369jdae2cbR2NrAsCuGcPJ33X
vdLiTp7YsKc9ETLTYdQMnziIbNxMbdMEHXTYQPZTCn+udR+GZJj/1PU8xbLOn/GEa/z8Ny3Zd7AC
JZGAiE/XdbnjW9y9fy2JZFVYXppDf1JdDZxSLrDuaHEI2RqQMMKU6hSyyvef10XvmqTnUReffKTZ
hilIqvx1VDucYxGPjn+UUIq+olhkY6g7kxrj83HedRTP40DwJ1eUam9hPfw6zhBXbt/6UXjECGzZ
U/WGPXthpToqZMP454MtLV9epwEz5L0pPz5vrRZRBB69HNS6WtiDZ34AhpD+5vOhPhayYCQQW6nF
dRIm3jfSZeSLWlO6e7TcybgqF1aag6cMSGBXnVoBj/sfj2dwD8EDEqE/Uu53TW0Dk/GqzAtM61Qc
Pv11BJWxzonhlEtXpU0mXu/nY767evPteDjySxa9Ox/vfbE+FZHd4eloH+F8Ul0JmJj4uvjcVaFG
g6oCC/K3Ag13RPpgYNrqH09SGoHY83s64T+mo7976Kq0pa5yWO19nzT7cYTYpozxd4nHH5cCo5BO
4ROx6yxu/79O0Tw0xzJMWvcYQZ3cTwlkReH9Ng3m70bhQunhwAuc8QGvcTvLlI7Gs5yZF25CBwkC
6n8wTRySYHFA4Laz2CH8+iyZpDtcIxc7mjh178gQYVIME0YEGygdxlVXq2H+zZXu4/7Fns4exmOR
4ciwvw5ZJvi5jLlrH7UqdJ8NqKe0ZwdKkZ7MsU0J4xeXrHZminw+Oz/uLER9QJkhDp4o1Q8rggRp
vPtqx0R9z+oOK/bJzoUwM6dwrD8f6m8ekckBtYkanFid95ulQFnLUIUJP3RhJBZGhRE+HVLsFNmx
lxucWmbN54P+3fOR8uVBbHOA+Kx3O/QAa92Kfdc45i40lrKANZHrXrzjovPblX5G0X69l/ugEw5J
lcIX3seVtrRddfYTurUtlNLUKBxyI4We39XD3FxVCPppnkyUyWqkrqP3N7VXg0TBuQWEtLlcVDQs
0Rj8SX6WRdU5Y5Z042Vu/bvA448bL7ISSyx8KRhMxnuqWZk4Y4JskRleAGEHSQgJOVUa5yVZ1Uy1
1Kes//xLGB/X7hJWTV0JFAnP7T0OGOXgJSFn3FHzNGpd5VncHzAARV3ZGByZcR0u8z1NjCuJxf1X
iLizgVuTr+5ka8rFMb6f5ZYqCaYq+pL4Hx8ONAdgTsJTs/h2ZxzzJy6SLvHMGDxWfTF7FN26k74Y
Ec36FiO8BGav/jsY58PchFS4rAagHKYo4vBf17xM2qXon+bjYIf2a4uGJ11NsmSaqgVP//z1/91g
4EYWQLfPVvP+FIDN4ROx609HFdFaJxDEv0CLxC3H0WtuSZ8P9uFT82QeKRiGjjsO29m7VYebnFG3
oT4d3dDhYhklHTOLhcgt8fOBzHfiN6iwbJdL8QCfkSP9fWWU4/Kk3FqMVBBN3N7o3OH6QPPajiRO
Ag3bU41nZLOxI2QMWA/T+MtrYTVgycsxWEl1FycZOIE2clmi34i0Zha0sHXNBcoC9bK2er6gH6PM
uByPdK9uuhKpdfFPN+Jzmjt9Gc41yJ/vS6GkxA1CFG17NGda2CNNoxNanmQX6US2fP7SPix+hmIO
2LQCgPQ+NKgQgZrdoBA4NNCJEQ2kPL+spL/RTFWd7FL9Fj9cTq+fNkYwf/ZDk6VPEwAC8vuvVM6F
ZcjGsY+uVPYPgr2HI05s/tMZEHFFC6ojsbl8rJQyf3MAmO+niL2QNCFrWoy8NL0c69dlZudwHKDa
pEcDz4tiRqaOLSLWPqhkLTMgh9H7hpwxs9dDRb/5yo9gY+BKGSUkZ0yQOUwzne70vgBFnLMFr5GN
WC4WuObN+LAzj5oCl2j07kZyI7BtLvkvYWm496Ek0anOPKu6ddIWmsEyvXKNw2A3dY1RH3Fiq9sV
+gp144wKaAzjcXC/DOAICoccyNfxIrrQl46uZTivGllxO4I2XDVup+2Unbg31YTL+q4SBBWAYuNE
oQsMEi6ApfUyaIXT+2R2NPUFAQ34SIicSOV1RaIeF+g5OaLsMwJkP06PKM+IJf4cvUwcAngQXGJK
Ys3pwqrOjRTwqK+N3PhzbLwMUFxDBRj4ql7AUOwA4pthUvyz0CR0NrcCooQ15JOq6ZIoIINSzvzp
LMW/is8hC0FefGI1iC2qWWtxmTtYI5UtFhCZES3UVkzn/OwQeZq6q4nDiW8gKuXVRRbJobtt4f8U
axhFrO7KKOrsrpphtKybvjPklo6wust0qMaR6y6ZTrXR/qlog88gvKkz/7DcsrcvG2ksUNSY85kR
uPEXeXTn1UGoPd/XEJtp1ZqpfTEs1gYgGjhQbJOsy9TWJdZhMbKeQK4I8wAI94rJtTbwF/kv9jDh
IIWNVnmQKu21e1UlDC2zmVPL12EOyFWcW615XY6D090ZiRa364zpEt9wX0WnZ0wCwwEYhPZhGJpW
ZGuEO1ow1yVCOddkC3fmiBlUlgMXCVOMicCDLjTGQ4y0LeRcNWDUVE0OpuXVfTvvVM4ddkV7FpQR
AoBqHozSaXLUhg4TjDBB17zSkoaz4VwHgNkv6U6RC9QQu3ThjkjQEfKGACGeBG2r1JvfETqEKBdm
6xmCc/KeH2PFyniwU9N5TcI4Djdt38LL/mtZuQtrT1/WzChwwHotCbZvAOcn48FQRkwXlFNRBmYH
tyJoXIdZJL1FgxTnDu/VbBfM3Erb/hvk5HHYKriRN3+1ZgzPfg0daykkIpvazqsERFMjXZDYBnh+
VRNuv0dACwJ/Pv6Ei4/yTQx2JS4cvEbnVaYnKt2i3NfbE1QjlmlRa3Qa8snmxdrYr1nb1Dej5LYt
JT/E0MFOtjXmoHflbEj10ithaViBCCfL7rzKV/2lo3LjwU3T0g56zLemH55GJ2MDX9y0byejBgWO
J2pji/U3ioLzmDYA7qQxcAVzxaabAzPU7izxhcI86+hSNx2mBphiDzW+KmEIbyNgC3fSY960oPVT
DiiJ+q2cPSAJCG/HQtcVUBsIeecBkM39kI5/nfj/7ZP+tk/Kqvnp+P2bPmlZ/sBL8/XXRun5b/27
UYrRoLd4N9AOXcQLP3kQ+uKsztFd79wLPfdQ/63p8f/AoY++ug0mxNVNcOj+u1Fq4VzoW/jegTxg
qv4PG6U48v16fut4veOzLsAw+IG6eaZR/FQaW9ACis4u9VOpa1UsexTGrrZGIR3iCGWoepPZFlKx
yRrqZqs0cKWNW3fWD6VytNDFnJT0mab2EtGc7eO8a8HXU3Nu20/4iKJYG1vjW+SZ0WOhUPEmket8
GRBkX2Kj1N3MpHSG26RKHSz3YFteRiN/GAyu8uudlsbZngCE8iRS1I3Q2W/zBsNp3F7D6UQ3SuF6
5ZrdxZBiuvRoZWEvLtpZzuj4c3fs4YkVVv9nem7emq2iN1bpK7wytvOEVcqctdPaanQLMrvVf4VQ
OtJr6nHnu8ysBF0qdEJRbzO+7T0uXIUbWCTSEQ6Sh8mjEU8wG+l/zUFDYod7wE0SzTRGEPeu3ZuH
VuDBbar0z5y6fJOIZHEXlDjKD8D6u9RMHrDPz27clA7mnn/FusTpJiwwU0O42RGQh9EoJKtNZ2iv
KrPxY9bTYkQjLzgoMHzaSK7+MDZRMa4BKqWzmblm3hl67lwOPv0oo+uFceh9X3Lrn/3waS48cV8L
J3xousn0DsgwLG2dtrWTI8m12ZlFE6bPA5rCjWaZIsBXWfAO6mElyeo5un6VnzBuphHeFyO2ri63
AHD+aTx1fRd5gRbV8UYk7nwny8hO9F0Y0Z3JDNyluga0yOxGIm3HuVwDHg1xYIcy3XpTGO7tqjCf
69lCZT+32vzg5yK3V100imRva7qXPyWN15ePkSegPeGdizJZ24w4V7Xtjt7IpLeHOFpSj4o0dxLj
NWoRPvLliE1znNzfFK0dmAjBr2aIlBulhygJIIYfwK7vvDh0N3goQUrNqjENEgfXJLuSRNq4PkbT
PS4lK7yZrWTVOoQdYZs04EDk1atSEw8ZmSSFYx6ivrl0Jg8TaGy0Ca24suVMVoBDQJ8qwqPIym1J
ZfqIS/OtgkC3ahhmGxEks0Kr8dXQx3lLCyHchsN0D5reHiRuHBvcedILWWj6oXbsbNuF0iSnhv0+
o5zdtBq83sJWydEGStqOXoVvUj7NB12yNE0yCR/9yXwpOw/XMiPCSD3GXB//4WFblaLrjhigpgeq
sm8N1cSxSezoJOlM4Fhe6Bv8k3a0z4LWrvutPWMDToNxnRRaGURS8zXYmmkcRKRaOIhV0WRgBEb3
AfEcLr2+3WAjhV4Rg5J+ii5Kh2AkINh6hyvBfUcMz2pxRF/RZggDu0mNG359ekqdSWtoPHb1AYJH
/wOV8LT2YouXw2LbS5yAoUBb5BcQzVRJCXfWuZdWfoer/8VshNSlvY4v4/yQuN2u0lv/KKLxrvWR
HRO6uMaRaxPhKNVEbhx4g/3YSrnzJnWZYu2GS0ivtk2dd5shpJkWhfaTCzl6NZZkERpF/iO3kfmb
xICg6on7+0QjTh4P8sDvkD1jAMMmmHiXdg3lPi0UnSTPN1YmTMlbHdO8TaGakuboMDK3atKt+R7u
jrqHOBFMoPdek3+fBVbjFPn+kcQ+cewbOmYqtFIMtLsUSS+5vawK4zaK5e2Qtjg/81BzVV4pz05f
82U3y/pQkDeUthrxkqZ9l5ikH1V1Fwd8MEoaVftQpeNnXWspZ0z1FndkAESi5YqSyHyFfQl5izQu
j7DWrE3Ltn7bWf/D3pntxq1ka/pVzgvQiOBMoNEXzFlKzZI13BCybHMIjsGZT98fVa5Texs1nGqc
vuhGA3VR3rYylUwyItZa//9/I0kIixucVObdR66+YwwOKYB9BfKRMXqbltzzZ9YVkvsHLwJkanXZ
dWb2w6bpVHcQfFF7UTU9Ey0nubdgw1zpSaBuMLqtnRWvxG+ALwt6RN/FviTAM5yy2guXsr1voa5w
hdZoHpHtifGy+PUq+x3uHpEvCbtDE21wagSAFbvHHBvE3iyW6AFky1X9iT+RXfaErOXJIcgmzI3h
vV2CFzcmS44cR+7jviZPE/QPMs09dv0TqJFDYGYRVxE+oSnj5jD6+qN0AC44emmPApBHHXmKG1gx
ySiSfLh0mlFcg8m574P6nLfJV1eZJIgQLCQqew5ZaXe4dt6g9zB6tR1II6ylteHf+q11aNNsugcZ
Aw2pHmIS2tzFf1NRLF9yx3e32vJ41AybitUbrlBG74ZGXVAdd3tnaMxLTWRh2Ax1ytg8qJKNmnP/
gBB9OSVVd+zq7GJII3XA6Q78ITBqRpXGns0M3kwUoBdGrkxZaPf2h23wfRFIYfjX8yLsu6RYwxg8
3VyR9gaZYxyqHUmZybd6cu3NaPbnKW3YE8b8SdrDsSSvL4CRubWyAKeQ7h4G+qDILYuPYSqPgT+/
ZJ7KdwOfB+FApTaw4dPLYSZ2BtXw3iZzydzEjrNcT0RjkKMTNfW2pwq7dFIn3s+GNYdtH1uvUdXX
93SPVBkaDGfrna9YmYbCKm9jY0CSXWniUjr2NSBG5XGunGwrpaz30Fn6s0muCSoPk+KlF8SeWcYT
KfLr9kxYUuUG8ACd6xEj71fEGuWNiOth2tpzDnMXJHjW35eZ4Z+CVoH1GKwnexL1NwOaE0yfAm3E
3vFGi1T9XI46hFhI8gz7rLkbuuCjMIZbmXiI5O2xu2+d8nYsDYhNyrgr5qS/wav7DA5O7/vJrS6I
2Hz2Wzt/nEj2Nw3ELzQuh61JHtIbyysx6cjl36H+6h06KH2yJsPcZdWQHFyiFELfrxW4QIgVaTu8
BnHc7krhG1cxaqWveNxg1Q6t/9PticLsGeOHTmLl7/Cy5gdvBLmqev/VUk69IR/X+0rkQ7o1Ilds
8Hhlj4TDAB4eaZ4GHkB2y8L5B9ySh4gvLAuJNiSYgvk3zzW/XkwFsyuy77VW32ZhAC8IyuHZagcQ
gX1yjSsO+N5KOvWyWiKYTzUspqXWdlgLnV+idodDQnwZZ4QyvpJmfuxUBJ7F8Qg26IPqHnFEQ2SU
n/R35Ij6x8Vzm2djCY5VN0+PA7a4vQzSIN0EZBaeSdH93ij/g9U5x67pBltquP4JAMgl1NfgUAdY
fhxEXjscUGwQFNfbDkTnJnFM2i8AH0yUFhZqHNNpzplslxAw1HwusKUdRxiYJAQ2H3lcyE0/5Sn5
efUgH1ggWwRjvZX7oduNSX6wyxhdRWErNq8WYk/D6PIydmEv5JwFv66mnhmXR+6vvobZeigSS36j
oeJ+s9OSnMyli4MwSrD20Dbf0fdSexNHHVonTDlYIy+8fjEIKsHUYJk3EYWKxXNbglaELJ1vC04e
eMrSASBwEUn6kpcajcQe+nD8EIDu1PKKg9amIMZIB8sJl8F3xljuoSGtYlswL8MiFq/ilApy4eQE
IZvkgW/twsnsLiT3s97mFXSMye7fhs7GCLXUfViSuw1iB5+Tjhr2P1WRlV0SNRLVAIF8mR8thAZh
AnD3ohTjLtLWdZZkFjIhVx/y2vUv06RARtgxb1JegMws2edDo+91MtgHIb/1ecKBCT3EDhrKE10n
wNONuQU9Y2FmrOst6A1MLVnE8HYud16TH4GVIerCoRcyWJObyihr7N7DFn1Rw3JCMAkCSmBbDbJx
4E9vY9CdXQ74e1iARkgu1xPa+WpHigLKoLS4HF3MW5n0EdFNHA3RthEkGHs1e2JenarKvg8QlxzI
UPzIy/4JVQ0Bze5yByRQcFx2SP9AB0mQZbet7Rn4Su3oK0NPA3EyhvmVoVsbdnlRPE1dSwOF/Bgi
kAwgXxIKk1WhDUkYqIZmVtFZK5YnvJ8ootBpbdIqSr8rLbdy8hYsbtzlU+6Gs/gEF/nRkyfzM64z
+1pDitn0TfmTwy/RLkm7k9lSbRID0NBkD0gd22S/5H3xpO1sxc308R6zc7CzbQ472AiccDay/IrQ
aBBZWLX35PI313D0voFSjLeBmrBHjGq6a2akkEHrys2ce5x6JB4WcDTX5TT316aoNgV8js3SAldM
bDFfY6C6MCRIJVxr1sYbBgbwgTeemfp+r6g3SFl9Nf3lPa5hFssWuGDHNmxmCmXNcop8BZ7cMA55
8tOATBNKtxVn2Wb1sVH6tkktgmwTlsek8TeIF8S+rilvEdNZBzLLD2blSLpV2SVxiGygmcDx6j+R
r2KFVrq8T17/EfXxt6pS3D+Vddd3V14VPVXD0hEwU8ZvhkHAW09yEBE2yya2vDO8lxe/xjMYBBVs
dShpxDYT3k0wEHh5Ic+2Xd9lI6czo83EpusXYlUhmgisfkDHSbq7JVN08ENVTAtbQgaM1WQnaJAe
1Ml+9v32pLmD32ad/LAU/hUrAmKbWGarw9HG+UuSU/GaVyB6d2kqi2u2LCiEU2XlHPAqPKLks4M0
RlZ5HCDsrJZcdchS4MGb2iTcDuYIQ1+8Lsj0aH5S5NTN09j7OY3OZDhxqlbY3JPyYAclwKUZiCTu
aHevy/5x1guK6iq4Cfw+uy1TQ/500ra/XJLUvSAKWR8hdaiLnvDdvTPa+tGGPLL1tflODZ9dqdKm
wI/FDaaogUSiKj5bdOw2PQr2K1rGZOQuUIqtCtN7Bvl2P5C0vu+Yamx1GnMAKNF8lZa9jdENYohm
Xpe2XbyltwHV3BIEovfIi+vM2sEAim5cZMJHL4cdVdCGL0wP0W7OFeNQe1X2eXnU2Xxy9IBscRyu
kd9xrGgThKgqeMNGlW4b30P3WSSIcmun5Bikl+2oePk2wHDJsxO78PBMqv79CsSkMwDSBX3lPiFJ
+8S58eQVJUrtvBj2LFfOjtV85qt3yl2OxT3D00Mx5d/3mWEfKIXpuFhT9jqoYEXS2kJdsVWzC41U
C9dzG1yWLXDDWmUEHkYeiHhVbAxa3mElzQaXcyvwluTpsVX2ynussxAlobjsFBjvtrJ+Ngux4ciw
wrW2gPJ9LVnddxPJfreZ5musFMFzgSLyP88B+qIqC90q7bYKPfflaGe3qbmikaviKna9r5UftAfO
181mqrn922nal1Ic4pF+R9451DLwddekXV4K4SbCx+7HUtUoCburmf59qOeIDreFJhgQFPOMclOQ
shWO4EjpU9OusdoN2mJWZUdEx6TK0YOr2uHQMl+MPKmbfk3fFX3HGulITU748G3wsm/El558u7md
UF6f0nY2t5SQlyzRX+toKPd2P+0otbiT6fJvuqHFCihTcb3I3jz400gbBRBuQc8X1ba8xyx88rN+
twwA/gjZLYHVJ0v53NgQ/8JxHP29SY+ZtfPenGOIxfHQ7ZQ7Unn5I44lysHOEOGyENxGR2Aro3S8
SAi0DR27/FZ2VXCXxQZfpO8cmrFJtigOlycUFbfeEhA5X0uTaD6x71rHg0KlM3fDQdkgv9GbQWN4
2WMRJT982Vy3i3mpfPfdkiZd8fdOFoe+83/qYa4pcyGTrXywTVsE2wZUnszqDLzy8LPutNrk8DQB
ySe7Zm39r45rZVbQARegQd6SBYC3SnoBiQRxxKr1llXZLUAvRQBmr90Jma/t3ZBrZl4YnOlrZLU5
ev+BonxoZs0/YidH8E7MsaibXdlOK8engxzYuJc1getkDWzcbGJ2A5iz39PFQYGT9w44IwnLiOTl
pifEYNEHG19wEGKR0Kc0bxiAsKoBO22lBkntJA0+2IkTefdoYPhs94WP2nOvDQX2zmLEVl261Agz
y4fZkydgB7IhJJNr5EQ1PQfSEMW5xwLzrVWTpzrs/0FLx+Iv4+b/7n794Ud1/V78aP/H+sIfHC5Y
55Luf/75j+1f/hz/qNbu95/+QHpD2s13/Q893/9o+5wf5YV+/cv/6l/+x4/PV/mXnXiG5/+8E483
l6Hsnxvxnz/0t0Y8NtkAU8XqVkJB8Ve7kvOFUGUsSavl6D8ztcQXl1rQXfviKwJoffNf/XfL/YJG
0xQe/0AAgiKN6K+f+5e7h0v2l+vwd9w+jvWbcoqxuWeuAiZO44gyMQz/eYKtpUv2SRPjinAEp0wc
4u7QhTaCex5A1x5eRVx4mBic6j6t5/J67ZiHjY8ZAAp7n+2kl4qHrFPLvNPmpG4Sv8sISTJQaQee
PkxBal2QdyBpM6YQDRwfbQ4B9oHNJoD5hDQZJ7kc8rE6i5hRQQgP64xrWd16leUfChEkh8iLvIOt
cs7ucWGQnUyM7mFJE31iNOBe9e261JI7ZaAoZ/ZNuCfRt/BixjfAgbPaTkjmNxbJ30RZrCcHKAT3
VWPjkk6NcTr14ptSS/VOW8C/WpQVWSHt1Y4DJFPlkVHAXkWTezNGk8882g1ysVkzg0+rTfyotGl8
rCDzn16dBjdWVvonQnr0j3gyo2aTFLW8TZO6JyPE0vd2a48XmfIEA2iVzVB8MvNHJioqVAcPA91G
izoKa8h1LMr4sq0X46N0MYbCBqsYoS5NeZrT5mUIpoZQ6NUukfjDU1J33UMAUZESw1j0t9WH8sKq
oAI6wJw5XVztPa2sAAmUXyJSQ2oQmiLVp8QJFChbU+r3hhl7D+xtfHZNl12lL/Nvedp1x2BJQZ/b
afqxiD4/p0LfGEvsXCjd1Rc6WpZL+DTDpnS8du/BnjG3ID6pFsTcm5rvM1YvVL001LhKPa9WGO3e
bCH8zdKLCCEqXD7oFLDJyqg/y9QBnOmI5IBXPn9EYZo8qy5NFDVjDfB3BpezA2YE+BWNmajpmVkK
4wH3Hi1ru7+CTb60pKwKi2QkiUMsWVZRbEyTfgNyONnmi0UYC66c8WdKg5Cj47SKsMqcQXadJeVt
ip8mtCkHzrGuli25vcQzaL+4qkkmOpuMoGaQlCN9Kfpq7FNOVcdfCToygcmBCv7WTKNNyiFWhYOX
UwmRmlQcl3ph5s2hj3OYX8pr3ATBXRzNwHd9YwcWgcJ+Hraudq7TPBg+yCFWJ6FpH40ZTfvt0Pbw
Z8pkulwWur3MirvyKaiy6AXaTGxc0Jlvsl1QevI7fcC2X0Hy/f1APma0G2YlX7sgjzjUwVG/kyAj
3zTyiE1Qj/Jd0ezhyDp38z1ErNw/kmg9wqTygwpTztyS3m/BnIs68kTDPpLWV2sQyWWDR+0bB35B
nDqj5Hjj6SU/1uB63zLoZVfKmWZxQmYRPELtq+jdMWxak3DzAfp03FZQWMriHTFA8ETr/5shRiD3
tbZI/HHnH06tGXG1UlblLvKj8iWLOWJscg3kiS+r1K+dR4kXMreCjBxVHYyggZlb5zjBeQWGbNn7
7xD/BXYISKSD8uo05ENoe+ejVCEAwyNfYuhbWkZ1urXpgBNR0xEGX0nvwhEtPjAroa2p6Wwfqr5n
RaMV4m3gtIjDQFrwvTkYzqFKhZq2RtBFNuZzLV5NlZALBDGaYk3UAFlKSM4H8nryUzxDw6EZhiIm
qKzuXvupzYX1iuyZgJoGzI2k081iFvUnSKC0nX1jrN8Gb8Z4YCM9O5LUEZMBI+b2xm618VE5Hs3+
VmbD7dxAdc/UQuhHZWQBqTu2PewNAE5v5IaMP5o8GV9nu5RXVpsSd9ONrT+HljPraBNEVnOTzEGk
tgS9FjQoxgiLj0GolhT1A8j1euurYKTRq1N8Z6rZuqV3YdczGK+yzO8CiBHbAeToKVMsmxDdm8Mk
ise4dPpDqyHBrAG79C40LhOcTHPJ0GJwd8jHl+8LLqNiN0gQMJXVEy5WJWAg0dJmN5Mg66e/tPPG
LTsGNWOdPpOoTn0ze3apxIs/K/rcNGos2XXQBeY2u4mmyCCwLHNvZIbLa5G5vncBVt270otvWRYn
9ONqOQ3x+JVzannfoDi878HXmqFIs+jriJ4eIAVDv7D0Sk60qJC++sQRsUiNPFY+oQS3gsSoW3y0
zR6IBOm2qbIReDFMocamBcp8jWWb3W4zFXN63ZtBTzPSazIOvEVxnQWCX9dVxl62OUVYi3aLRz2g
6SR1654xEbo3jOfMK8cpI6q4pYsebF+7pyxV4yNnOR+dz8Dp2FqM+YbUqb44dEZTIc+ao+sAHMgD
EyfvFPPBP2jMk8Uya+eAL5kY7qhZ3pSdwWxfGmM5xjKfOS6C65yY2+6aDtyRov8zbPtULpdmt3in
JE1ogYzZbZP3GL8a07qJKga3LLKKJNglWqcWJkOVKq7IjrbXPJq+uo3x9h3W6/moq0meyTXWR5YL
75ARyXyj1DBQ0Jojo/VgSb5HHRbIdKI6C3UzYYd2RAdphqnUnan0eAjmIDgNsm+/6qgipVw6w5Hn
yZ0ZCleglmuPOUI7kuuLimgWW4b3CdWsFUDbtETBCDWzYGIFnoSEkhK+3OT2DZUmuGUvmE4tGyNi
HnO8Jrb3Q1Rp8CFby6xCp3WaFxhqyZsYIwU1y6gPaE4Nsn0Hlhpuv4RN2s4tAKxCePt0yNQtk5Dx
rfa8cas66b6aVerfmHPJk5esiyZmFDM9LONI6JfWplk9lHPwgvMT992Q+EmNy6rp5UaUvpkwWBiD
19SI1AMCzLa5dXWbtkfLw7cK5tZVsF4y2Yiz6dLPoXksS9Fgz01S8obJzJLnylzmB93EW6jI5Jdb
ievt68D1NglWwWiTxePdIk1moJ3O24IsZyN5cWrLSd9Nl0d8g8lTODs9MtmmLQ8Yb3GvpJymgTln
TMhbf8Eta2qmQkOJFfq9iZZXjr3TM2Pb8iMbJvNrgCbgUTZxfYGN9rEpvXkHEaM4eU1bb7yeUB6v
mu7dfHllAfwJb+Q969xXrx/7b9itOEHYgLrC1ulfvcDIjq7n57eQ/HaQWo0zXw5yNMJUTyWiwJ/W
4gwloOdGUcfSjccd16ckw1Rzd2c5o5o3tPJpTdWAh+NH3+31rljM5S5ZOO8wfxqdwvg/UxeRfqCr
tvrZ/bkS+jzV/61M+r+oeqKqWFU//zif+OsPXVRl98fi6dfP/CqePPnF9qxV0S4knoLP+OFf9ZOH
HongD+ohm3ppdWD9rYpyvvAfiD0xPXTwWBIosH5VUYQWozdCqUzogC8F7ph/p4r6XZKOW0gSyMlv
yJsQ97D+/R8kTL4c+iWF23mkw4meAopJmMWITP9wTf5Orfa70Jm0W7ZIfHpUfYinf6/Uop5Bq0W0
2LHPSgK+B1xZoT/B/StRXN8WKChPZBUg5a0IFnj95+/9u0qLrizGBVdgqeOyYSX67SOS4cs0SPnB
MUZkBUFLI2AaJsn7OgI+DQvHexwUdRC2ZWpt22VOf0wGllWA8a61xWmM1Rz7xaEb/HxjEehw0SuA
nq2frbj4HERPN2tC+6ErU9B50X3h5uP2f+NDIEwPcJIJavPfCbRC27VVIEY60oo1d5NdLXuacvYp
9cb5qbEgU0ZSERhhFGTuS4EHcgzIBXWqeMWrYha5dUsMNlXLZEsMpNbRyoT14isADgFB//5ACmCR
9t1+Jm+dpvkaq//PPwO37J/U7uv3gL0FmxoWCM/93dfR2hZHHI8JX2oh1sX0BIIDpffBq/5VmNZv
Sv7Pb5yYKQu/mIPQ73fXq0NGA8Ur7/SJg5k/M9xdv7lAAdfcwQT5VyaS3x6iz/fDxOPbqxUVLSDP
8R8fIlO2ZVkYOe8Xp/qOFYW4hD4O/oVR7O9cP8JGVmkjNiFck7/5YgL2Waynhn/UuNMOSH5+1laQ
HlXrP/7zL+ozXOmPvgS+KSIl2Ox58KAR/74oZDF2DCp0HzM1hJHFgweSsLUc5pkvbi4s0BwyQbZT
VZ26J4/IP8PRVGhRYGQkfblcYkVv7jSh52noDrBHavq4QzhIi/Pa6kauclAJKffmE1r+ct5YyCUM
EPfs0OEn82SqwYNK36RnjljueXSX9PjPP+Rf/Bx/+pS+EKunCULYGkrsrO2lPyx9Eb1sEhn0dCRA
jx5PXBH+H0ftCdmL2lfQ7EJIgj8nyuCtg9U+5ObNjnmR9SCS6g6KitbXNV301bZvbTnki2dpqvTa
CWb7zcOr8Ow07k7L0XyQQYE6SI857X849o+mUAHFPeiYbiDiJIlLc1uSo3JQ8Z56KH5jOVNHl3oQ
TbrpHHHUV5fsLsmxqCNzZ8VuejRKSOtw/IpdYtry0FqV/6gjJzvhQSi2pWwSoqHi6CNh49mQsxef
7HoZbmp0FZR3i2efCx/3GAFYzq4eTJiNdt1v3N5l+NnJuKI/VKmvHfBVSJ6kPhSzceME9fx9nqmr
/Tzp1ghT6+BEdka0jJuYG6YA7tbwFvsOKYR4RF9fPCM+Uz9rmWCXUCKYqSl1gq1gpMkRIp+fXjy/
BN1bmProkOt7IgR0Oi+ICm7cHBRg56dlEOL+H2/6rmy+lagU30WDeou2C80s9cNQhn+F0sQgQzCN
d4anL4rC5bd2ZYNNIThNg1FeVxHpn+YEvhUOD40NwysPTEjP6/XcVnlWb+hXGiGxW6jrCuvVSUgd
sKdEnGJVFGc7qucnI1cd6vZCLNeyB74bIsWElMP+smHUBPy5CvxTv9jWu47c9jbjOpWnTvTBBk2h
9ajsfZnU3BEDIQ99Y1nvFYm8e3CsxtaqJx8VkVnqp3JGTVapaeSrYcbSUpQcx7nfJ4l1Z0ZAyVjb
hlMHSpvpMMr1UCfmd0vznWtX1nezJtWBPGLGRIOirM1Jt4yUhsHUYR0Q4oKZEFkaMcV7FkzxQ5nF
V4gQ3hI6Hsek68R9JGmIZtp9njv1bpLGsWVYnpFyQLpN50T+3tJanr2pHy9KBzQQNeO0KQQg6564
ixCQSsQ02UhYovo1PYNJm51V06Xhk4itmDBsmK1Fr8xVZ34ZTJ6JqexNoizmGlo0AzfXQCwN25Da
k8nhltsM2Ni2j13zoFukec7CUJ7AQIGW1JnJ3mnFXZ+28LPLmVCCUJhZfbNUgm9ItrK5nGdpn5Jy
yo/SonDyKh4X15grQX5yQwxGvzNHMvTILMDA0SUI4kRWfujBjl+ySPbfVyfWizXo8aLw/eGkBrSt
Q1zbZ81wmPhXFW1gKg6nXvJ8GbNioJQTkmORhkGuyalMA29ptrJx0fDQkg4nY5me7EGUe0uYyYm4
ZzgyOXDObCaFMbD69EA/oTyn02oPFEVHm44/EkOj6i3OjuaCNo7auhVtNcOF/PcJLIoyAM9Dp8fq
WswxYaY1h4JlgImkV2JRbRb+No3ZOT4Rmqbo6x1eJiDMHZY3z4WKOGo6zmZC+OTSifZ5CUb7Bu+t
uJ5T0fRbQnGhWIm6Gn4ghkScmosFVXKmPxKPpFwmkh74yq5EsOrJR0Os8PiqTiiUgZB/4rCrlbDp
xgEMsghdSBP2khRfgg7UfR7bzcsnZ1QJrFgpISS3hoOMNlcSV4wNA7teCXlV10KaThGML0YijnlG
NFFGPxC3FMcvl7npxUJu4nGerfraSiASe/RtDvNIRsbGtaAoEnUAfFADlULKlNwEAuaag+WN1gG9
D9uxYyJ86wjBhr2siOEgb59xS0G/0oTqwLoIaKENHR/JcGnG4kBZyONTmbOzgsS5kSuVG+lleiDx
AjYnsUObwEMxxFkFGFaEPo5zpL4YKAGJNUmgpXbD8DUdYIZbFcjMbKbJSG/LNg9SFM0hKg1iRzUQ
0pk3SLZGzs67EKjMr80E4g3aNKpreFvdPahj/p+K+3stzGarvUS+4IS4bMnPOXhDU0G8X7EgnBet
S2cSkG1YFKTureuBmP19nTTTqVAAcIc8S/aVFSVrAtmjjAwcgV2Xho4aHYTq4lZHZTCgaSEwHJn7
nBy4/J76QCPRJGfUas3A3ex0GK7Kfg47qEIIMU0dnQMwADUr69wSd4aALLmexs+43c/t/b97kPf/
XMFKiIdPauA/LlivqFbfy99sN58/86tglcL+giPURfiwxp1Qsf7nwI+x3hdhI7EgglBiWl9Lrb/Z
bgRhuvjDXe5jQKF/sN3YXyxSRQi3NZnVuRS7/1bBuvJ6/lhHCGo5Kgn+Z7GYk2HwWz1XI4cAST+D
zUJWRFfdKFCd4FN2Npy31Mz6rqwSfUMMLWpNBLuKTcJjcya439sIwXdI7LAJAEysd3uyNEgbqtZz
PxZtYncoU99G+1fP54qCNH9OF7s5V+0ivmdWPAHR7dXUh9Ro3rx27QfrkBpu9YQlwMO60gTDcIH2
UI9XunbLXYIpkj4/8hvsHi4gacyTG9lHLOmzcRb9XKchEXTQtLNyMbeM5N8GRk+0FROEFsMkZkYP
5JPjXGfmPhPktg/8iFNHNJbs8babpFc5ttpTn/fe0dC9Pg1VkTExT8vpbmiMg5n1HHDM4HkEOHpI
jLxDpxdX62+FGPd5cuhfoalEKEw2WRJIzICrIlZKFDWkh257Dkeo+jCH8zQTdItKFMFHu1no5y3I
uFyka6FYemaFZupcEI3e3sJSz9zLEerSB1cE/iER3pF+XNx6OZEk1hr2pafjSXHKkCGJbTCeD9qv
E1DskzleARID5J2vEiEGyeUePXcxEJhtJ0lnHbN0SjCoo5qHXOBdLijCEFdu2OmlOe0AZvcZPekg
1kQ3nWSBtn24JLEHXARWP2ag/qd31vNqtkQHpisUpfu2JZYQNaIxfWcMVWc/A0SpP2dAyaN1bZat
U8gHwnnlng7lanLGXuu91COBU0AYg+EM41xdYJ3FtexpFSXI8PrslCLVsnY6V3dMgvROpIw7okSN
Ny1LPN36lLj7HK3adq5VTGShlBd+pirA7GLZQ8ZWh7XPINN6uu/c3oaYauTmNl0P0JzJu/jC95kj
bWyLq70xMz8idEogcsmt2TkVk9B7GoLte2XW+YfZNdLaB6p1kZY1iEU6P/JRVMJcxBLSBvKitVA0
21acX2QMfeTRLvu3JLOHbrNUtnNrcAUdpoZ1/BZrW1wCcCj2+MqMw2DZ+JJ4u6vctWqOF3K6K6tO
rtJExiC2jDxUHf5ICDh1z+VqCUDZY7aI+5RbnoZRMDckJJ8OfpfbZ3zcywVjA6Q5mZi3qqeVqi3s
TgKNe5/H127CFH3b2+6ZZB+CFCcVvdHEDvaEJQ6MQS17pxpVXvTSq5/wl187pefcrXf2TSRbsWWE
TW+nkVdLxgSULnO38a3a2TMZYehrW7X4WclZ3FSOil/iOiWZq7EJcxvIrm5zNDRz6saHLBvUgWSf
CO73CrkA1XCoXR08xLbhUDn65hmg89fFFDelleEQQ/t9VsvgnBloMCbO2pH6EAhkmHHWxwlgma+F
M+N86Yl9jMMxF9a9a9r9ThLp9tPwfNS6HVdjr5asO4He+CA9I8BCF8FcMPq5CUI1uPZDbY1Tgsh8
qD5sf44f0RLHIgS64HxDHAv3EucXr1EbJ8L/yJ4jwDRseviPo0Azr0DibHzS4nfECU57q4z94+S4
FGxQjv2whxC075xYcqP3XXopg6R/5ACJUInr89hOzR23NXpycz4HEPw2joqCowE6j4af1XgXvjYI
coMK7n+f3DK5DXI/BYNVld85VQTbXNCrD+uCYOrdXNkCWa0Eq5zdc4LwTxgpp63i7n6QMOOLUI6z
eQx6K+JwgjRLMFifJwezluc18BtIVgmrXlhvVR4Dakl6vJmjtDPoDK7zSsx4gFO9Xu4rlB4b5p/j
MxpdCO5WVl2Zec1ofvCmD2MqsYyYVvczRve5UU6z7Ko8ackZMK0XE2/UzSLRTwxwmG/n0qn2Msee
aaLzuwRwIR48CS1lA31FNfuqauNdWzXiHfe53tpTX92TtA2OZx4T3JSY4kNbdvFPxH/iWA6l92ox
wjK2C7fWbmHJ2SQkQLshDM5xW3KgPvkj5aznD+6V2XAS5Ym09jYdnKe4CepLf3SSiyrQNdMG9H9d
I5hczkEy/0hnHCYOhpls05hRsm3FnDOWo3W2iSbSMKUczNOi57nf4Mv/URQYmuRUUYw7ZnWFw4iS
0Gr0mXjP8S73jF0/q+CqGUwnDXFiJRGUTENdJUJS+zDgf8vbAYxom9dXXu3j1Btliy7fTYJ7O5jQ
tvjddKqmKLXR2NjwJSHD3uihVs8F/Kbn2C/1LerQ6GutovSyn0gbTEZ/eZLanneJqLLDjFpsF9Hu
C4VbktRo82mrDXNI0Z3KfBmwYXn9E/0uMYep3ZZbI0U96jo2yFeRiNum9VA9egzkL8rRQLJTqHG+
dBC7KOLdQW36lW1xHbvxxZ6QeToDHjQ8VxgysVEtFzKV7ofJ6xubKirTWyK/RsRzInieF6c9Cnth
o/dLlCgQk9t076bKPcMlrx8jb+AMbzga5WIcMVnf+uN07ptK79sahPb/d6X/l7RwK+eBruk/Phw/
rPDH/9i86ypP/3xG/vWjfx3q+F8cXspz3b/MbWjV/prp+NYXhg0rcJIWNxMd/ubXCdlyvnD+lZxZ
LQ5FfzKmWybHah++IcdjOq+0XP+dE7LzGRn2x85mAM6SPBmP1yTfhantnzubfWoqWANpdZxI6f1f
7J1Jc+NW2qX/Skfv4cCMi0VvSHAURUrUlMoNQmllYp6Biwv8+u+BXO7KocJuR2+rImphR6YpgcDF
O5zznBGHbmaNa3Si/i4um3rLJgAOZRml4h6JG4xYE8DYmSqM6Jk8Fqi6rQFebphYL24XT3eVa5YP
8DTCz77N2gS38VjvvXF29iheILL4rLJu6NirAK8uWTijIrYYca1iLhiz5rVOItfic2ZUOCpyrNlH
gFV5gw87iVAHYIM2cF66sQpmmeKWKAaIsR5T1G0G/usSG6m6y+LQxjjELG+jN9Cn2pBtNGpTp0wD
zYoZo0jVEQZbTZyDhNrUwDYJhhvgeB1H0osOvkr0EqdGgyyw4IcKmiLsv/IpKDtaTBcGEZa8aFei
bgha8tycSLoJzrIKS7fF0N1jX0dz5+wTnKnehol18S3hC987wIBZrpBBvjHmJHyfXYfJRmaM3Qsa
OCYIIT/ZC/RXUt1HFk5+Bgo5VIwexiEsH0mlrS59x9F1w5EWOQEWeB2BYewx2MmL3AjXnKCYWsAK
i3tEuNOmcWsuJMN2JEk6ocQovlK1pC3NxD5HQtyFOSG5KzW3uhHgUaQ881Epbj1RkD2OHkLVJCUh
EPfvnA5txAm1rbPvuH5bCe/ohPmt2c1xPJ7iwTe3KpYwRjgqqwfDaMS9ZnO3kFxXEObL4rAgfgv7
U2s8kuzEQgqb4VGjfj9gwq0uWdtI7WG2SfhzvdQ4EnYwYuHJBjsAsMKpOGsFLtaB4hQlW/NlJL/u
tR0q86XWJxuUztwwvsb4CvxNK8Sm7eOetx/U43tVE4s9Tbb/YCLPxRo+q2jjqxaPjiOtzyYM5mVO
rTlm0Mfa+IbvSKwxf/unura8aDtMenS0VVomRP0x/DmwnjJZS4SDdjLDJQ18NL1iYwF2wSzWWT5l
F/k3sOuisR6uHq1zdoot5d/VhHSQBdK67lNpTPZt3CEIQ7eZ48DH35JWMyJqqgBrFzFl9cMVOMux
nlYaF6LdTw4L2NdGVtgZyOpEeVm7Vsj3wwR3BRpjaMaN8ITYRqwizWEfVq3WH3u3HvRD3jRT8mLW
nY8jnf8thAFT/4RqVHuYGNuuzSy89YpC3iSy717ipjiHvhWdMB0hEEkdLUWtZAIQsrVjVOgehbyZ
60+guJJtMi9KyLmfcZBN2VZ3+cfewkBBmTE+J72Jn9GPq9sujZtNV/fXdDBiMOQ1YkIvNQ3MNNxD
z67LeHnP461herTCXdW2bHlABhX1WhcGE82UWZWbMULUerOL3inXMShOQGeGFc3wEEzQ8Jge6+mB
ag6jo18CNRKnPu2QbLHrW/uiUkdQVsPGUwksc9R+2GHUjpe49o7DftOQC7DmFb1TgknYlJjGiuRJ
70zb99DPXRTgdN+h/nWejbbFbzwMaE6nobqMQr8yiDBXsp352jo/DhhUgr3MUaWL2o22Ydmtu9Qp
b/Sy7r6mk3fWZzN8pdob92ps8ocSbuQllVW3npgoIrTp8LAOoUXuOICxMYnRRrrzOWkEw05b79cx
erQtyiTylCAPkoQHsjlp26oOMjG/VhhMFpfXBXvnLdG74bo2Y7lmet7uwD6329TV9Nu2DceL2+FR
Sbrqi89pu8MmIDZJOIXbCjDIugwd5F4UZnum6QmpBRIFXpEYN4jw5WoAKl0lZhdE0IcwCU7EJPoD
voO+al/GtBn3ehH1T+nQ9twYo7aj3f42LMGH5KVNG6bQxqM0zPAzBljyMlUILdelY2SxLEz9wJJp
zPZWQdBJCVN06/u0BSviCpmaDpl9FHS6a6Vp3v1Qx3jT5yUMtGCmShpmwV3hzh6+m6Ys8ZDPSboR
TdJfkRaFz37j8Mg6BXylCmcsvjB2RhVmaQyWSfapxmy7NQZJI56YYlt0RGlWVIav9RjqL+T5aZte
Um9V0EnOjCcJnmxGMgqtYknLG8rbzlUaq//o2YuaQl8bPpI0kBnuuTVDg95N9ZlxdMjKOflZIXwS
3JxmnfcJ/JYMCQSAAjeZA3ss0N72dgXc37BIeCM0HZKXajE0LYTYKhQ7j1RATBtM8ts6GlaNNmjP
fc1cnjuuBCYxjPWNjjDbDdPqXjGxP1tEEQSi50oPObeBPW51ZXZrAFL23mT2upKdrQEv8dKvVmcX
X4eCjAI3tpaMgT4cGQzY7nQsPd7YDG8bJ3ABgjxVqM+vsZ/RsIkh2tR+I05NaH7W/OFbkpTRJzTX
1PFTSSai7TwRUU8W3dxla8TNy86Xc26emvCJqcFOWenn0B0wDjfOjrFCzyB7lmsrmT6RC+/Dda/M
wPNQdKPTXElLP2S09+xQzfprRJG8ylKtCsAmp3tpDmWFIXayIX2Exl3euS0BUmN2XxruuYzYQxRz
O2yIJ6PcN5HV9esxbkeEGkYxn6OpDzd10b0zLXrEDEcpRX2RoK9ejZZk9oRVM2CrA5EMn0l/pO1b
ihkMjb3ddvDENWvDHhOFWZY9aqZbBRYozM+xCXcFsZz3tTXa6yCNb2HRIO0CLuBr3muZG3rQOH2y
U5nuHf0pnE+1zhTJs5rXKprB6/jDcSyzkLOzrjeybFC1RpKpl5qKAxyhg7Og4VLXeErGKYOVQEpo
mbgL2KrzGfYtqAodIrvM62PVqwd7jjsiGACs5pIVRpzO7z3157q3huohFEpibp+51mFhTUE+0eo6
+MBWU9kVW5rTYtVq4vcwMj+hfQtf9caxLhaOdTztzj2dEPeV8zuxevBg5qFDC57UNwwKqpuhMb96
xbimLnjvSAWNA0YM9ZpZxrgXNYmIoFHsTdLgdZfCjXdULN6VXOoIpNmYbnWqxwtBEiGLhurY8qUz
dNwlMZSICSANvnVuUbItgwl6e9AaqXG26vRJsYC+hiDcdzWkwWHlQR26DvFQrUF6rDxaX0L4KqIq
lThpTecGnTs/92h7lmITC9mFYEDiD0f/xqwrPJTRvjFhj8WafiEb4jLnqPHjvlvDElqldfG5zSED
zp16HLvhrjb6Sw/WhGoNYhG5Nzz3oVrTQGfUgEPEJJfH3GFzLgPHShx8ukCsTmUqxMktmhJoDoSU
yUMvoWE5ZoJQZjf/3Yr8P5mgAKL+5Vbk/PVL+9ZlP65F/vhL/2r5fOc3ekCb/d+/s5n+1fN9bEwc
liWuAC72odX7cyti4XiyTEu4HJqgj79PbdL/SY+HEPCnLQjyP7pJm4eNbYzDD/Zjj5dbg4ZYOpYn
jm9fxrh/0AcxPrDsJp3KEwkq9lQXBwDa8VcmXyius0V87Swy7G4RZOeFQJtd8uPf8vy4F3ORbqsP
FXe/CLrND223abXQTuZk+GQv0u9WLCpwuQjCfaQZZ3MRiWcfenHwneYGoUe3BvVinftFWA4Vsdnq
UhQo1/Xyrl8E6P6HFp3MoOwZtNV4XJIIhpVaZOt6M5Kio8ca8EtR+Vea0eLamv2zu0jeOyJ8cKMj
g3cbZ76irm+vSyzGlsocvXnYq402WhzVNesAokoyWGiG2tixDdEpyZr8cYAU8+Z5RUOsbBVGK3sG
k9gwvr2Dzx2/NEU2TGsmSXVgRdLc+rHH2N9p4quj3HQjdVsypNFLdWqjkfFu0z0V2IxI9SQFgckx
q4Q1EanzY9nzyOuG+pIpxcvCkhnTH00mpyYpcZiV9IKfSW9i9tvwHT7lWVqcxShjCuB4PraFjQk1
ZtkT5FJ4C5UR0V4aasmd6XfpXsujC27ndAvaLYNg5uAdRd+018eKOXJcDqdSM8isMwpXsHkdpwdG
YsM2w86y7jEcXASYhv1kNuWt1+jjiUnYtBekKb+ltlUdAY70D0Tz5Yg6Mi3blGYN1QaRiTgUzKJu
Z6TanJWeFpAmUd6ThWw99JPdv0Ljy79NZqc/mnJIloq+vBSdo52txCNgA88A1wpTSaNKn1mbKD5Z
bSK3hqjLoOQtveG9B0pYdzQgaq3CC9R1F6OvoaqqXq19SybNKuXGIV5J8/3fAXDhgGpalE4rbbYI
BlJwKzY2Y+X7spOoO1y/6WHTF/Oq0Cus3pCswVPYb9KU4uYjVgG1XX22WyNaDwgt2MHM5AJ1kdoq
QyOtWbL1ONUzrM88qsWe2Wn+NWVwcqfXHPxJFs2XzEnrmmDaUPsdVgEinjCixVw1owsUCePkcMPr
2cPEGcfHhIXiiolJGixgyk9gAvSXVqF3chkKbGK7G24Tr8bBVdWNvG+1aH5taKeclZbX6qbmffTo
25lzEY2NtaeOdlJ6eL5IbsHPw1Iwc6yeyFY54+c1jNJbdCPwO2PCkwK3670Mf0Gp4R0ULtPZNA0P
CE5bSgqmsitoXLQnjH5pu9w2LJ45RmoG2vm8L6NG32BQcpiA1PotsoJy3BFtjvIde9KmBeh3KaIi
urSxbQZu41qfc5xgoHchbrx0zDKiFcXj9IDY34rWxMJqZIUb8Z7FQsEwCI3+qtDI2V1LrXHktqxZ
v6ShBR5Mc4hFP2ugGp49g+EVkxmkXGu7aUJOkqSeg7mo3imr9GU5Uahba/aorZPMSZB6TFJ7jmRH
4maKsDZkVxwp0OlGinkkJbB7q/ACgI0Stbqn7zVe2i4sh3VUm23dbHO3wlh6y0hP0FYSJ1wMRMUw
ko4Kfx2Nk4upUumkyD6EmNkn9ynyCtrgfvFrQlgjLaE8zrUJlm/dC6BmdWBLMxsf2lRF4nc7YlHI
S9/L9dF5KmCPNt5G1FBHttow9On7xH7byHZw0NqWFxdTzf+qI/7ODL2wtv9qAHz+Ov6v/VtRM/Zq
v34v6v+gdPMv3rr+//xvzfswOXMm2vrHiPdPQb/5m4Oc1CTWBEcycY0Ik/+sBCgfkC0gYfSWMuLD
BvBvQT++AP44rNNlPKxb/6Qy+EWLvLRnqDdoWPgpKEl+rAuAH6gIr9ZM2A8CAYveCJph9PzdRfkP
ev5fpMjLh8BKxz3A7/lLZgUx91pNmsG8HzIaJOV1M7FX0lvXmd1v/vqjKNO+V3vYcCmZKjuclLbu
6Y71k7a6KjiR0gjhsKKDWyV5wgbZBK1hLAvAHIQ+A8gW6Pfs2CsQadXffPwvlxPgAzJyXFWGwZfm
LFLz70TCIOiEM7pMSdJyfDQL70UkXfDXv+EvavXlIxjie6Rk8F51f5rWo0adBj00mr1jjI/KsZ7Z
xlfrAaUP07eGu/T/7jP+wzeH4v7nCwqiwkT1ZUO6Z0GsL/Ka734jK2psV7ED3tuj1RxRtxokofta
QYvLYZwDdrQ/EtPJr+xJT7dA2qwaHG6Y0z8S1qmcWPCZES85LKbZAeIVaexML32AIx8p7Zy3JLab
jUF+VoGls6WoPEBjsb6Y6bjjPO6/lfaSRNn2uvkMPwWi9+QPRYDbyjrD0WUvy8oiGPRJPdM0tScW
7mO0sqiy2Oo1fvHoOnn0kkxehcG3te7DqHIuTl9mV5eR5kraEKuIl4vOg8RuwnEd4lweGix5TrPF
8TIfeKHcgneRW6sovtlefq0S+3eEJvco7QqkJqI41rr6HEms9n6RuhuWczBSIfQGWT03u6xxknVb
GoHTpeNX1AfNwUvjS43mHYUGag/bRKpLReaeFe4Tun83PJqR9expRnhM0UmuWTcuMEEJdF3zHxWS
wWAy0pSZVRM99i5U1UFQRvqS8STeGWhxodzPSR5uUlLKblGl0M/DWQnJE7pxIlSUKDi1flpeTZF/
4JUDkjMhW/Gx8YiuiWlP1qYAiM6AIIVZXBsIWkrVtu6TXXraS5zJ9lJWQGc3gsCBx8rIUM60ybDH
aUEF3bbw7xncxDfMNNrbKsdTZzKg2GLv4xYpGvyVVTWt07E08G0P5lYmuf5sV8i4J4liR4sTc3gd
EJNSb+mTcSI8MXpMYhbqZUJ8fOgW5LU1LgDCMVmC09jjnBiNtff1zPK3aLtTCO73tZlF/2hDa9sD
RjFuDWW5+6LkXsDXl2yRiatdiYQ7RvKA7CqBqpV6liJnOfHvdXgCO9Kr29s50qo7hLqBiT39NlLU
XGu/zvVty3zztXId6szERVBpKCfZtb493CThyKRkjt27BGBAGFrMR8LeM1a+EX1OhyzGR+q8KMla
oQgbEDHjfT1lT2iJ6Btkqu1sUHA3fUeblsTonBkKjPekTho7cxEmY1dm7g1q6+DUHbLlDwWzHjnV
pfjQNQ8R4jtSKiP93gqb6a1bJNBEV9LtRal20y8CadYRkGpYeqCaLmC0Z2HjBc2HqjpiRszzomnW
ulpk1+EiwFaLFFtkfbkOF3l2FIbjjUL+gZ0R8ba7yLgppUOefTyFpq3TNIUDncEi/LbwOR1nMzZO
iy9zGy4C8QpeHX0DzgbXi98AUrz4i5w8WoTlySIxN1nNQEs+aSKPHrJKxzPscaUBfx2Zhw5rGSJW
n23QpuEiYG8EwZDunN5qXQPBC65CQAjBO7pw0MJElE0rEUbyEOIh3hiafg/wbNsvkvlUGwhbBBKw
mzP+s1HoNk+toXl4bLtRC+pFej+YlfXWLXL8ahHmd2qLith6dJzaX5dG1paH0pPd3aDV1hvntjgk
i8xfN2JajaXejmNIR+CC6vkcfngDrMUmUBkiP3EgzQeDpM4V9ftru9gKzMVgMKIuWGOBgVKhxydE
Dbt4sSMUEuHWKorYpuaFUZ67QhxyaT5lRQzOLjSgH4j2aLcCJQjKuyBcTA8R7odwsUHM+CG8wbTf
Bt2uv6SDhc2Ddt1fOYuFgiPBvSSLrYLAp/zgLlYLTKVZUI3z+KmiU0YE1fLJuo9lAd8EDxDQNLWo
4LT8BbuIjkABUwepF25A6KWxNrDBYP9xcgtMBEYQl7gFnhNXvReLTSRbDCMdzpGs9dJnJ3awvPsJ
vpKmzRdIukLqDtdlky8GlGGxouRWgiuF3lnSMgptD5vOBerk/e4ZVoTa3ud7bxZzi0iF95h3ytiR
kVDAbbEn+HUToSTZ4hhaLDLDYpap1MBqdjHQuImR7WMtij4LZ1MsJpt8irn8EuONwckVmNgW6byn
/NESkbF2dKMm+KbPzAcb/467GHl6VjeflXTjM57A+aXD70P0Mc6fdDEBDR92oMUY1C8WIXAv7QqI
OrYh/ENlhpEoXCxF7mIuyhebkVwMR36jKs+9gQaFPDQw8274o674b5H/d0W+jYriu6rol+yBCwib
6seE9j/+yp8KaGTONhMTA5+tR4zS4o/7c9Rn2r85iPcE9RPJgfypf1f47m+mu+SzM5FjJkdN92/L
rvGbT4AdLtuPeCFX9/9JhW+ZP1WMeH7RmHisx9FpO0L/2UmZdQPh14Of3KWZb6X+2sLw2QDJytyL
H9a2fW+T6tbteEOzDwxDzMTOapSJu85CtMLq3FiuQSeNSnLVwX7orWvMnjxXL46QWqavXQq9VS3L
bB/NEETv+rzR3wu9HvVx5eGSFevWiAUH02BU7OArDDxC7irfjjZF3KTHIi2Nb1ZUktfBUk580bDF
rRXt8tHL7AbbYMSArqfoQoMX7qIZUo2FmwSnSFJB47Fc1q+N2RYs7fK6JZnDsrUnT9e+COXGMOMp
8cDMeihBZcLiYU5PKrOTgyed4fOI3nljM59xV23pxtcWXAbitkpNdxR+oY/qdyzajVXzG6/EMPdi
0zFkIX4mhgsTkp8uE/wc0eh+SUbZP3U89enZMZUWdEntXZJWpyScECGzNAU1u+69eOFr+9hoV53e
J9B/nb5HcsG74FM4VTCWqeEG6D9h9EAQXIjRuCK9ZD3x4x8SN4xv5lGpT1CKDGfngkM+RKUlNz7M
+5IpYors1cN5Q74pYvYX0n/adYRqr1sLTxZHrSv1CukYekJUGLO4CNBUA/jkheKSzgncDw/Q6Byk
TtcR5wyd7rVHLUoNg0kEGnEmC4U+BPUNIAQQinrrMoxJ429em9ubOEqyfZfYw3aMLJK5mwQ/WRV7
981sKxwcZEAGJlHq90h+2iOSTV4jRWPca44/bkpZuMfQ9sBAtq3jvo/o9QNFW3z2SKWHfzRVRYzi
bfKFsW1KrT4hVU2nW70cdK8+cqSPol77TolrecOFsGEpy5iplM1CqTrMrLTtRQEzReUKDi/rk4G4
ghOYi9JIVnGJExkxKUN0OyhgeVj3QwdzfzUb0nsoWLSOgYeNsH7OW+nRHFSIgydSEQHr6jFdAKR1
rwtcE97PMa3C1j9RDsbvRQPTBuO3l3mrXEzwGySTuY4CSlXnToOmL8s+vnHDcsQ+FyMYZi05bCbC
66aDiqbYAQiK04+pnqvHOKhys9qTSwi+uTemHqE7pWm/14nQ2GIKTQjymQxAw41kWVYxmePJDgWY
V6uegEC26VKp1WEt5WlmUN8EJpzedRXzbQa1XJTzeqm18yrFMcrsvNQTFljFUHi3pEeN57xz9F2b
EV0QR1bE/BvECeYdj/jQXPOSs1ZVudzKMMxZXhm62wZFLsZPJiP0XQ/Mi2JX767gXtL53h+036FG
lzxTmCLUWiCedM59ZXXztm+wIG6jYao+4fyn7hPTED/OM0v2HfbKttzxL7EmLhkN/Z6TaOL966vq
YDouSVlJnsMMy/XYxKbLbPBgVXX7DYXHkzO44sQ+rZsfZGbKej9msVGx555UIGrNuLG6Tr+dEZjf
2+XI8wiVPy02acRp5gzQTLKpSXezssQRMDkWODFqSp3UEgbrWV1JJhjc7Z0QYbfJjSjUABvnRrWN
6jkNTOye9xrzSjrJIc4D10/Nm8oF4muJlFR3LanJHrKX7CfmyEmgW+Rgr0gdi9IvbeOlbymrzicc
1fK107HDb9rKtnnWbCUDLZ2tTWG4Wn9oo8hes/MhtgD5e9Te8AdswLtajYbEMd16ilauQEKAwArB
EzmitufU+ioFuy4DhfqGfY5L9e64LcbEUtZyj8/ZqjYhGwIqrMopBhvvUD0g1Gaw/0h6mfUsx/nF
5hZm8NIpwqP8Ujf3rhi9+0UaEER9OAH2jul9sU3oGyyb5obeA2YdZaW6lmFnn/PCHOSqaL3CuB3b
qrpFUURGgGgq61PTq08RHBZ/1SOLABeakEi/llLvO8bYqRpuCyCU53kyumsB2rJdo3hW0b2hSC9k
DW6T2DGhzvB6jy2ITWsUHhtAdeJsi8zYfhQJ/62n/q6eInzpL+upZWj6WrXZj/PSj7/057zU+I3p
golKzTa8f/Ei/5yZ+r95rm7arun94Rz7rqL6gKAsgbEkKC87VGZ/f85M9f+fKCcqsx9njJR0PA8Y
ynRoEWh6fxyJGRL0s65H1UGSQobcqYyci4VU5Dzn4z8MUcblSfnoGzrXgrkmb6AfP0t2OihEYZQH
jziyM/5cMlWBPD1PXIFT08x/l2q5/Pe+1wLzeQAcTLx8Cz7kDwrCd+O+dskjqonfBXls8ASPek2n
RyYUec2K1N+yD4nns9DFPYJcNx+/q6v/w7Txl1njIoWGuAKCAzsrJJsff9lG07Gvd/TRc0tkQJEX
5ODlhhQnXmhkdoSz/xya+t/9yj+Vx8sldrhalu2C3WF+/NPIuO8wNY3CKw5tgVw5o0F9l4DsSNZJ
yPGL/nFy6ML/4Cbl4+gHmIX9PCROdU2x5ml92syQd4bg1TnFPWZCYWmfrVC6r399WY1frqvnfMyK
WScsxJGfLZBTZ+hzFCq5HypFET+4IZmJ84y5Y8kjISR3An52FnlpHzwAitdGOuVzWdfeiMgkm0uM
EJ13JcvKHFYtVTOZM3XcnZhXqE8E0fzNXeB4/+HnZQfOs8/k2edht3+8D8rCF1EKgGDveFgYH7WC
6KKbLspRB0QVCdcww43xaFTxlAPJ6h3jkWdwumowsfeooV33mHRouIupdt4iq6NCherDvQT1jjzY
mVxi9NS8/KRu5sUGarBxLkiaKEgGWcKSB2SlKA/bBPTxZM5iy47VOGutR97y4OnVTa1N6gqVHGF2
wqhhNbeycr4ISYUF1nJWcoOEyUxvWmvRenNKuEEiwIHvU11qLwQa+eG1aelYqDrSxirpkiYNoZFJ
+IrxlbtUwUk3cEap2972pX2vymk8lXpMxDA80JEBh23zPlsOgha7CetSSfipNvbqzs+aVqzB3tWv
Q2qSw9vq1mGJPGTcLmX9KgpL3ukwftFjN1jaF3rBsu9snTfR6ur6R9hlIcP61WITfNUazXh0euBA
yZwQ6uk7JnOuyVevCL9gTOPfxeHYoWq/DnbLb8pShzl+3vGBbFzDZ2IAIDUNOIve8oHr+JF0Gba2
8Tj4fGmzaPznsZmdN5dd1JXK2N801khE6ASzXBCOqhFw3QG3uP5xr8asd9i6MwFi/Z2p7j1PK5YD
tsMva06y7nbdKIkJ1VAhx0ffC5PikIFhgotAPy6GTW+b8UssR/9ZYEU3AlxyZNIXk819AtDNfqs6
Ub/GUc3Dj13z5E+t/1wzwmKYWSbcGcjGyPZiBAzueuLrt+pK3Q2YcwFFuUvvytNdvyqVooOPKjLZ
2SG0SzlEZNEBTR12hZGgk2sy2j6L9Iik3I/rb6seqN4gaKMyzwuY/6GOaUpfP3/8mT6EaloQScu5
Mcd7jd/1PvZ6GYyR72+HpuMGxuoqArfPcFx0XRqGNwbj2Hot6SjAvyvhk+ODwczCz2npA5EWyKTP
PTN0eOwCK796qKn4F0AA1iq5zbFULok9i+mTYBX9MBq9JxUrEo0o045pgLab9CEdgyYiYvNa16WD
/q1iJEqvN/ThyZz96ZWN4PguJw2X/4jDMrkbJ80cXzouP/Niwld3nRmX42rWSWLQGCqsgW0kdKlo
EO2oe6wXsoBaSLtgBKatbzEajHFjs5GCQiBS6+wAD6EQHPdM/BWj7Uo9ugU6viUNna9dm862k7kk
+YI46FBpBgyz3RVhNQYxIKAQxrhh6N6H0vnc2xmm69jqRosAp0TdSE+Te1tUoDgGHTfzSq/ms2iH
6L3pODbdIvGOZRK751ovEetDdJlOKB4KvnCldRW+1AgbZT337z7LizHotCFKAm5u/2ijQqL1t2WH
U9zzwmer7JgFGLQpkO3pHNrmrTQ84r3Yntj7BrKj5A9a3HStLrmlpgynQ2zwDyvOZXXlNce9bIYl
IbCuFvKWnhecRQcmzTF6/3mJPaLDj5YAU0dKRSMWh8+kbxjn2jbq1wlceo5KenxTFRqKFHXnTQEP
5DHV9PQlBXs7Y+PA5xLqyKsTD8SFqJmFrHw/LANeoxW7tmKDyLoMOn4N+EQW2s+jk8/42uauNj4X
rabNhzm2B3GwClwOQF9qZukWElhc0dihvsDedwDflNkx9+vwNGp1dAdTJj5Ewn9kftI85337NhVM
FLgFjWdm10OQDlwnxtuc8w4AqSNcUPMz3B26XXCw+m3tj94DG5HMCxI5HhwUcXJR4ZIpFxvejY1P
Qmz90iwvajDVsJ1t87mIRR1UqkPpIgsclHBDG5iumJJoUaywPLMIs7/khsWfr3ljtU9O7JvhF1+M
CenoTR1W25mswBxFMR4W7CSZdkIENnDpCiwBM97YT5MnoA/bpbgQaaKTE4ne1zPoIQFRht0rMRrU
InUPNssayQXLDMnX2qCB3yRASTks7Dxqkdp1E47XVJw1NfFaKFjEfsA/3sk49E/YjjjeMnfmpmkG
7pQu0sWSwLHcSgOztyCKK1Sxps9Z2rgmZ3oKgvRZmvw0bh/7p27kqyEEw+ccLADcESjAJnGV1EsX
HmdYyVfKgmLm5nVSBJGZcd63Er/Khx9IOhEJkmglxYmtGSA8UfHJKS8TBieewCZm8fGugwVi5028
x3EdJDsrnO23eUo58D+OQI8NSrvxSATn1h/1PEYjWArStuuROc4w6OwXHBxqba9176WFKBpmSssd
YeILeiOZQ911icM5XXwkJk8Nztwl5MKjYpjoa3Z//FhG6RDpjNiYSiLUlsxwD9jrTZMTac+mUt31
ktq3wBGMhws22REgEBZSrNiFjQCIuDtrrbd+9TqaDUQb06H93CSMkFgVy5mPLFuW0Ve7qfOOt4XL
JgtxQhw1GQ4PoUvPW0fKdgEHdljBk8aZHkKtcl5d4Fz4yVvY3GPdqmRFxgKDPex30ePozSxTCSxx
T/ZsiY5z0TMe8koD4TTE2re+bfDzDaOvVvzMVDmJ5vnPpgJYi+up5U3e+L3xaLUYLGBeKZaBrWeT
8hypZLmiqJSJ3XLQBpJgLog9Zb/alw/h8o0C4uFr+sh2zzu+Rs3ALbeCZ6PDcYEYQeZRLlDHP6PY
RjHLdaK0fHCtRBsepKtyl/CnMY5icWUB5bu8qtBkWjhmIuxK2ykj9sZ4SgXVcrRTY++sEMaoa65X
KMx0m9lomBdJ0I/EiIzuZO4KzacG8cxYP2Z2G59BISJc1+Jpw/9ZtEIfOebpXLOUjptrJThZMhlr
n5TmJ0etZ3kuO8Zu9iSKPUtU3D+KwKR8AGbDDsoNSh1ltu75N/bUheumsO4jwZFO2v2wNfSI+PTZ
QAqPWuxQSQSfUZ8b19LmiGHv3ZNYKduERHsqkt4tsm/Ek4MTkFUIMr4q4MNh7gp4AkcmR+W3EuI+
UaMXX9njgfuawmBo9IuPuePigG8MJEpEt5uKPTusZkNtHD4od4ByzEs0SJuYGFbbvth6b98qXBD3
fNu8l+FbHXnzFSyZM7TuxI+tReFuIj+/xVKDCpVLddGnOnoiXHtgJWla50oyVVlbkU4BqZpd7ufs
beWdVRhXKr9yA0Vb/4ZIzzlalmRAvSpAUzMxKz1yhMWeAdVXmCt8IfbAI7xFLTQynx/0vKLQ1iS6
Dt7AHfhMuZwg8ULk4n3FadinHxYB7eBaU1PfdlnOTVrEnDZMcbkjZ7lEyIQIOru7KRvTBC0vGoa/
bqOWruOH1ligKiI4gsGCwQji57Z/lmbq88ar9zXaQIp+qbBWgNBT17/+nF+6H9ZFgAZxwdL22zRu
P3Y/fhj3Q1r19T6HLgyG3gOP1XQtkztbGUvuydK6fByHf/25v7T+fC6q9P9h7zy27LbOrfsqd/x9
aCADu3E7AE6sHBk6GEUWhZzDBvD0/9yHkq9I25LdV8OSbKtYp1DAxhfWmgvkDp2pTaf44/elJS9B
GSztcclL923UiBSuhqVc9tJLOb+aql4fXfw/nBToErPvJvN/m8/xT8Itvrsw6Yp5wPkQSvr+R50R
MHOmJ4bbHMlWRM+8+b35jPKY3DkPGCERxUBPoIn1tCWq8jZtsNHB5QL8PbH7y4mda/z5xI6X7b/2
uZus/vjS3+d2zi+0WS5GclfpGjG0/2MT6kN14rEBlmCgJANRzN33u9Pd/QVJLBMYdpOWyZfxVb/N
7SzrF/5VgxvDEizSBXCpnyJf/iwCBv3fT4+wQMtmserDae8buuXBqvrjTeYV4EpgfudHQIiqNhBF
6kUYOqnKzblHwT3OLesxX/dSchbJgbJPFISCNLKNlJDQlK6CnGxLVewaWLkd4vrGIHeU5WelBzpN
w3uVUajhtLBPLVCbW0QP9mnEsEyeh4lQiDxF6zRnBgeIzFmi8gpfaJcxHl6LNG4+sbvCXahvPHCE
DqtOkbXUtQGz8+37nELQeoVNnbhugO3Zbw9m6aX9jsJSfYkV03MWqN7vzY5yf0ITzRCj1TlHxsFf
HhNiI1+xbS6PPUldpxhYpVoMLV5/l5h10Zwbp2/8syu84X3wdYOMXzVeMFLYxUZNKFnY2rCPVhDJ
Uwjbjh+jFapxNs2kP+qGZTzryDPfPHOBHtxo09GaU+tlk1R4NZ7T42DplJZuNRi3idnx87dAVF+h
3vFHg0pvAcVQwsPGAUX0nvcZV6C2G/M5AwTyCRnTpcrs+dcuZ2FFp/m2JqpkmRI+AJJIPq0kwfNe
txLwIbFazE2Wi5LfFQs/tV3wPf3Caj/R2/Kzi0u9OEndunVtgiRrsI63VkGF5c+xEfQyI5A0zmb2
RwLeuirbeVmq60lmnKqEl4qZB/c1/8v3X2ipJxSM5ENQXU3qN3ypGPmVDsNHd23AZsk2ZuywFGgc
I30gQu6BCRc/QrPm/CktlQhpskNJq+WUE9eFWBQqsHTRVH2zwguCDuTRU3Zj5ZB2q0Q/H3oXYPK+
rDaN5ES5/ZrGEM0Cfa4ZFZfyEYelA6o5JUi4jBnKbOaQP3izTWIIZEUtbI3KfK4pUD5dekHWO9zo
BTujeE8JwJ+0xSZ/5UXAZ0vVTTTq1nIP9ZT/zgyCu8HsB36zwhrBSl9aRIb77IhKz+MFTQgKN59m
UvvGs8mj58l2fPdIaE52+tgat6nseAhJJuAX3DCABnAvEgr3Im+pr+tcqEG7IIJvx6iN+83gsbxu
WNvbx8t6TznTLag4Fp8bbyG1akWWEdMO0oeJTK64Y2BzDu8LVVTC5knjdzer+4RJFpMyVdT71sjM
0JmYkRkDfxg4GJx+DpQ3kAg00fMsdpcmuW8Jzrjcwpcaei0GBETqYVe0mk+xS1stYaRNoTST9X5h
Y3UPcL+5slO8OXsFhX793meNTUtL1Za+GpCpweL3N/7lkZhoow6kC3HxLjVQp3NwZEbWfdo82pDO
UYtCd3KNZ5vgm1dNjRaDlia5CfIOxELZezycbrPCAULGSfimAx9AZhU/jg5u4fuGThmKeB50nRtM
s3jIh4JYZhz8jOcurd+qE5UQMKe1Tl7aiGvZlALeLrGuAdoFbommxfoalJrP1HHyhtS6zzsozZHW
45bfjckmIr1svaPr9Pr+eyvaIY6g8tN68i4L7h9rwSC13wYWvDvBQ4EEvYfNhY6DE6sygV49rsMC
mC+fxC5bO/pCwFePheB49uuCtWlllPw5BMXZJ3I2iJ0cOTJ0VNLPo9NOXEH6sseWG50wqLToPhV6
3B0FOssDUT/m82W34hYlCSp+ypDjaYD/bFNPc0RaGz/wgtRkCzRBMkdUmgxEY33b2nPSeDRCVl2V
6RmbDlGQOtjryTZpm2bJb6nMYvttyEyOZiNeuadiCr45WN2NX2s/KDYx2RjMYGuDGm9awag4q4Ri
1hOurVxI3C8GpnOwmhdEO1SVoHI74zZrBPx1VjQ9us1WxWgIVSuSJdusQPVUTWyiH3tPCjzyWepw
dwu+BaQZRgOZY+RXdjv1R5hnzNQv97xtwj8K9ZGfOTQ7df9PnmvcTtksXgkFYKoEOIZvMUujG0EF
OsWyRxrA+UYfyO4fXzj3o1gHP2w7X7xq1sYv8vuRlg8GBT09H7cSROB+OuX+APu3Qy7d71pDM+5t
l6erLAvkiZPk8lrUnZcnrpp9+1XW42KES+f06f5ysjZNSrcuU797NTICRV9lkqzFBwcbHzobW51S
xgy81k5H503A89vlU1c9GOlkMkmo3yFJi1PfqnW43+nq5RwnnMCCxvgWUg0HGR4hnmC/8VvACini
EPr4NV2PHD8WCFgjmSghAoRjDaDYZhNXFaO7lND4mKkUiSWifNhy7F96Vno+1l4teeVV2h/rkabt
bNc6T02h5uENzyQhihwxzD6lyWIaTJb73tTVa5MY/VnEy4T0YAXxRB1i9c+UvqdGqBfR4NblM3KW
llT3yb/HwqXHPLuzte87izGOYYy3bIaaKzIFk3AGAvaSeR0T2rWOP3cs3zWz6a4H0vzCfvRC3ct5
BhDFGJUmj+O4noZ0aq+8XCD3vCcDqwmJXvtQ4w5sURzvNdcDZmLPQV55j7GJA/XDyvRH4z1B1Fl8
AmNYcaoCfGQT5kYbE2czatkoRijjtjr0WN2gQ+jsPCTzrTqCi0EeltmtH2p2Ye2L2mTV72XbXp/I
83TytCCE3JMAJ8yaAe5+dSFboIXRMjROw4QTjrB0cYVjfbvzUYydh1zwmssWHJyL1hJYIY0X25ib
G01367sMwsvZM2PuXoOO1019YIp+3ipq8cJ6BZHLFRHQONhoea0ApcTyVtpN/rJ61Yudk2N9XSIf
eOiKtN5p4yD90N56QStvzb8ObA2+pP6IslUK+hlusl3neFnk92u/J6gZB+bczdG6jHCe/RYIn23j
9pysIb/xe7AYN1wv9z0f/Xq/TThd1zLTd0kmX4TI232RkTnoxfIzm5HQyXLvS9It62PqwN4wiN/e
W4WXB+bo9A+DzmV1MdLunKVavqJ4e9YIKIOHNww3fpZuD9WGMq3xpmrfkGp9iMXsXbcis3dJNzx3
yHQIBHOpjICJdw24BnQcBZ7z0JFpu0uoG87AIYwzS00NLHsznAox2dcN1CMceUu9m/E/MJRATw7G
2d9pxMIzXnQ1bDlVcY8FGcuCf9a2wrjjJUDEkU3Aa8Le7FQSRPaQkDpt1VZ9NLWhP/jqDWGtLUIV
EM9Hp+AXNsAR+jTg/YmQ2ApQjQ6I7wqST13rj0Wf+9fNWo4v5mJq12vVQq7TfI+vk9SuX8a5RAUf
myaa8qXuiFkem4855bsadBLmyP3NBBwihg/GytJudbfTQ968HoQVez95pIfnTVFBRPS8N7z4zJHU
JM8AHhLOfT/sNY/bhvg2CaBwG6eDHhdp6LAjDDn8k2jDnXKISQw9zbXz3qaJvTNHQ43F9VKdVsZp
BWn5FvdkrkZxMyD+a8wd1XVPJZjpdbQWerEbO9t9jjtOFE7+vtphkWCFkpnekWGNdahSvAuDiWLb
IVdAsZqATQUtGiExcZDQanfR6OiPsyxKY5c4ZQ+23+u2JX/MQJUgHkJQB+hiG2aYOwq/kyoQD8vU
FtDoTH57ksa4fhoF7UF/qHEw9Zl79ItJvmqomn1ee7HpBpnC/vQtkXAKBOS5fXMDjD2LMoCir61L
gvWm0EFCQYQIANx2U6r2C7kHAQ/T5YtMACxFrBUUhCj7jiQqLnwiIUAVsbK7TRW8SEvFdAUG8sYt
YO7w8oqfKgU7EhL0RzDRu+D9vvCQhgsbqSpcwB1ad4EmcWoJjOIXmFJ+ISslNG7xXXwhLrUKvoTN
Aw5TfGEyxb8BmuSqcE3Ohd3kfQc5mReqU/Id8YStebI++WnFW9ec8tUN/cy3kj1eVqe66hiXdntM
Dkxndadi+QnlmzG/M1GDpj3aSSrZgULEnW3eTRnj4/WsK2nEagLQYZ4LaKOTlOX4MH4bjvzb+czP
0yFaZ4fG3qSBNj3a6J+0GViHmLmNWQ5PSpSI+prGWj5sNhiPj/aKlmBvV4JqpGEBWLiBLHj5/vl4
SiXB/jB/4xP4mCH5m4qKtcyf5lMydY1mM8fk6CzoA1gFDsxcJ2HE5q2hDWlCsRm3h8zK0uRqbOOt
3rXuEN8m9Wg8+/pk3GItoqr880/1Ly4LKhmUQJTtOOR+Fo/U1hQ3YG+TY61R+nULb382lQ01qTIh
hCOU4yqaKqR2kUYIwF8pO9RU7I8zSS4G395V/6EEJ932x4FGvXrFVM8b12QtaYVyo1txIyCirnJ+
IenqEJlmSZ80CS/WTobaBNV2aedXM8sH8w6AD0SkQC/GJD2OqoNuu6TOf72s82WN9/wvLte/+CUi
9zAYozLrY9P88/WaRZJpFmaeYx3P8I3Z1k6DEplgnOrRFnRh3Vbgdpehe6vsYn3sRmYVXUovnzVL
/1jV3V/MHQ018/nxEiI6smyE+zZeW17DP15CzSEWcKJuIEZeo2y8qBBGRlKvAyMeiHCXZZM0zeEd
wYp1QjfrR+hCWRAZPa/kcBha1YNxZf/8zrL+1QdTIHTX9Zk3/9NE1GNx31d9lx7hhlGh4gRpyikQ
UvbeosTdQ/0EA9u3T2uj9jkLwXHFebbNGSHGLMAPKYkD8FK6Zbyb1MXGSBurZTRRib1RvmdKa1HG
iivWq1kPSgOebI0cckpTNl6kzDMYfP/elOJlQuGxqSlAvbbLYxorKcScb8u9quPesrrg3tqA9xQB
vB06oD+/HObPY3FhMHj3bNdgbmC74mdxWGpoXbayiz9YqcMZaDYbEgQfohj3zMKnv2g1UCPBD6xN
tadeqpSPtWbT9rQIl6uVWGSkhs4GLCwvbf6Ri8VfF8Dhye4yHrJMNWWWfc6UZpKs6Y8NAZzQDL12
TnbJ3PXHbVXSMMcEwgGzYmVd4dMQvF9+2L8n0X89iVbH+j8cyv/kxbm9TKKjt6IZ337Uj7rqC3+b
Qwsmygyf1TNDXpNtGiwbfnfk6DbwVJYMuolJ/EfPvYC+oyPJs9nu6AgROet/1486vwjOBgvPNbQw
ddL+N3No2/tx2aH84cTn4RRik+RwO//sUkcA2UKG88zrDVlHsh2yQQHGosbUg2odbjRUX9DG2FcH
M5p4iGC2tX1ieuZiyc2M4zC32nXMZ9+tnVbtE/bYGDC34aZJ6iP5sNPZ74jEsUvhXjVTrT11Ndh+
hsa4PjNfMfQr92mm52CpSrgyg2TMpkbbNUGlFs4ufHtauM3Ym4xk60DMsXXIO4AYfG4wyk5yJArl
xkW9cTYFAdBpFz/IrbvDqxGpMzYgEME4dkMLHxXBReiV7tmwsSFOhYhYc79PDGqjKW8HDBp9HvZW
vd7EiNZ3ctQjOq6vqebSv5aDtqO0MvZMobaD00BSrBPzoNVO/UGscw5GssiiDd9JufR3fQHcjdN6
fOvNkVmoVzGKcIgTtir2+EYFhJwrZdMTEO5HalL2SNhUE1WGsTFENUUo8dkwLEfrDuf+rl+Fjum6
2FipZkZADcY5qrdw3MAOMN8F2y4hfMCQLYcz3dhNalD7UZc+qoyY3UiSu6imY2srE3BpEqCAzzuE
mK9HZqxzDueYB9P11RnnFaCe+iHaYoxG+OSQ1eB/9Y7msm+evlQDDvdlwWKOT+WqRTsQWmQXNJu3
1+Bn7p2tqyOS4rUg4+UbdI57FLE4jziCQ78wcY1vsfa6WgwYaCkdUIfg1a1pWfamnQisxhhNTKqY
Z/Kl4SYZ/gxUTxL2uxgO+eUafcOi21GNeiNwfFbwk0uQAbOknTDyzy3ha1edBm69jqvQdKwumoZe
YilKDiwLPZyLtC0lDJci756bwX31l+06N6UXJADo91pNW4tANT14bfW2OfnnvBvtg3LQMPmW9Q6f
qXbuTPHNZmobjbNwIu4J5eoMXMkt4ffJA/Hg+HMTsk5pfsqwSEbGHbhg7KHUA2N0Tsgxjc+rvYEO
7oerRSu+gAJcdgsCn12e5evRqRmabluNY7rkXoC81EVe0trHdAOqb6frEjK97KLC6D9qwwh9wFvi
CNXHjD1n7Q64eO1dYwl77+YVNjorf+khadyg2qz2lv8lEYN+XhKvC53W1Z5L2yA/GaOFHXlllj1W
M7TZGs8FYwcQny2xDc+go/wIgXzxuKGUj4ZhuxmIrN2T+iDReKXunjCqKnJM3dvViwoXMjWdTPd+
2+kwfXa87dJwcgozSkcLL5CXuyeDNjbEDj2D4ktOozObV7QmU6QxlH+BsspV9GMrMhlvhEQvERok
IRLqjmLUObn+ssZQ9kfNICNu7nDppK0XiolkD6D19VOhWet9DGn2bDAOcQJqG3xvUivSndv6MmLW
4YZTWRc7C6XZno86XXtQHPgXtesandShKdxbhj9fMnx0oKzoBucOHNDEaz3yNq5nyybj6KVlTlaL
/iukUB9Kf+OcFU8M0OH4pPvZiZrYPft4uAK7dxTystux4Wl2KQakYJOlG9mILaETiK8kIzxmrLTY
DtyXUz2SwpUZMF+1b5W9rfuyJ89h9K4zyb8/kAKHwETNJ+p67yVaH6KCaaNVqRZS7JzEw2dvXUN8
QOIzRcY3f/SUTK8sPOXlnsaQlf+6M7MGCmHdcUslbn+zmt5+qsw30SnNS5Zb4QwI6yk20ySsPLGb
MMTpPGpECHTf5oERnbcRfO30Oe7ykhgQojmKPb6weVesLDoIYmsjrMr+ET3ZXVOan113uM4TOz8N
zvLqS3CEHvkmYbla7mnSs/pZiPkD0FsZIfr+RiQ6PP1YETATwgeN6cqzR8ILffOcNVg9HSxe7HVc
aHD9fZki/Iut1A/jrvu17ycdoAW2PmebMGrZkL1igFG7To7lNZuo/mAvvR84+BqPJdiPwUo/w4UW
z6u9Hsl5NK5w+xCZaK7dfvRLZjw+37HetmeGxdn9AAI/N3gJLRoc60JiLi+MpNz3k+PgJHSe1DYM
AWyXQWIdTkkPAmqeLcIiGWwjseL1klad+6kslo8ynqajt3rvzWSyXkvKdD+Zozws9aLtWRsxXKlm
cTeW6KUTD/iabasPLm/aDtXPiN4YB+Vjk2/NDi/EfukyhNlwOE5Gqn2YRJsHHQExVtaanIXTdPLn
reesyXoYYzGI42XJzikT8EOiccpJn73e1EMEI2aDlKDNcvYJ46Y90RIEq9utcUi8/AO+XAfShf+8
jgNBXR27Zy351dJa71zWZaxGTUCDWwifTuPhgrQr/ey3rNMamzf5xqm67xm5RNJfYaB9IRysHl9s
8lSgaDBw60QNhhhBUovjFqiefEWRU3kqscAd8jLouPsq/w4xoZAs8XDyqocMqaEzWMAvm2w2Qq91
zfjFmugfIVesaz8AvnKGhtO7gLnRygymnRk7j5ZdMf751MxLvdXn3poHT4R5o2Q4AcGNCLbIkWzB
P/c3f5fX/xHXkuENE4J/X17fpVnzQ1n9/Qt+K6t9/ReHeYNOdew5SoyB8uO3shp5h294MI8YzRDZ
a/8RZYWbHfM5MwrDc/mbCgj7Xd7h/6KAlHR0mNb5ctxN/4W8w/hZ3eHhwfdhIyn3F/aRn20usdQS
7L6OA9tfb+PIzLfiMVX5sfAwoQavzvAB//u2p4La9oZc4rNfIozmxby8ODW6C9vNhw/E/ZDgh7Zr
94cref99ovA/9VTdN1k9Dv/7/36eFPHpTLoLbPhENrjuz3MG4pX72JDChkFuN29OasOS1FMVf7gw
duiycj2IlgzGoYWL/xdjF8ZjP005fBV/Rt9MVwSB6yK/+aPyJU45Rtwp6054Hj9WXcx6T06ZuClE
37iR2zreNRSo2uUyud7VYovshdTG7POy1du7Nw1sKtpttc5JmQy7AmL0YSz7CdZy17gPHlXUGgLw
d06xrMZro7XaPbWyjTOGiMp8qTinEblXd6m5YkfwkDADc2f4Gkhk79E0bUD4fGSqXWCN4KHn3DU/
QTuBtMJGG2Suj08KFTZ213J6TCFas6iwa0XAt3w8+Kih0xDhHLuzzNY/aDBSsOB4zxOhBiVLmY53
sOe29W2PCx0RqELl9401H1emHWEBDhLvOzb3YPPk3JGpQvHRpnUaVuayfgS5i1wemrtx7cicoq9f
xw+gCBQnVC8Z6oN4WWaCbnzG3Vax7mVauodFmBl7LBOUC1S47lFtUR5QzWOEJTJd/1Q2usu41NP7
yGcbuZMTfMv9jLcOHiGPEn43P1lggXQuYkMWmc8GTvpdPXpyOglflEmENml8XLKJMs+wJNlSkJ31
PVvhmGzTeETlgoGX9eqOHtO6gt2kU5gkmSnBRTP1Z9ON27fNNftIHWhqQWkzGZeO89HLV3+XOm59
TzLIskcgZSoGP3MhGxg8fjB9MfZgofp9P0oHOZCpHTbTxxGRmvO+IA1AjDPYYkIPTjg5q8cNZw6m
k2bKz1vu55HvjN4b5pX2uJGPuxNlOx7XrCemfGTCi7Q8NxmO88pfKOTpXhVt3yAfyV/OmP/xSeQk
G/gy5SVUek76zZb6fGc0sJeCrPaqbwySsJKg+rZohzKiP0AudVmwzptjBa7Xu3nEs/eExwLzyAT0
CV11HleufDL6KlvaoPNq2BIxiqMkzAn1MMD3j8V7nTP3ApPa5wdTb+Q7aoOKgHrSLeY0aOuWZSER
dn32BsuqbI+iZsR0Nww9MaPTRmq9buXzR2XvEterQ5L8hu52CmMxQWnwjE4bv9bxRN5pL/C/h6SI
2NlunPpa2+HhX2+wKxF/PejeaOymmYnz02o163qEl4WAW4trtXKv+yqJ+gkD02f0NSBEQT45dPGr
U7MmlYV+3Niz8iqAed6nMmujjtr4bWiYbqqRJrf6ojcnZC3FI5l86jBk/R1Azq/v8m3ybs2J2A/g
p4Lv1qufbU1j56mPN8JjOmeI1ejRHj6MmZsDHs1mPj2Nz3YkY2E7Zo1s2dQ5iONn+LSBcDCXR6nk
Qd4N7Hm1YNKX6YueU0ne5Fnv6LciRk6Dqapt3tBM0P6xtt9wAXGUMwXgOtkK4jHmihFXaOOMu8/c
XsvB0rImLKS1kbW2qPxuEO22baxvzjSxSzv7c6bztwL7FEMM0gOpkIPG2OT8sU6WMgOsDRjrbVrH
ilun34arpgfd3w0Gn5gVUKPtJalmeQC3lGBfGLh3SKywR5Fta+KJI4iGLWTCmL1peLAyyvS73ilJ
TEO+1ziRj8DhBNVnJIN4HtPqusJjSDYln4B7F3ruCVmIP9/aHdRX5vhOPEX10HufWbdJYieyvhBh
CXPFAFfnEmrL6tQnurnz5KeGyLPb1F1FFflu3gSxr9unhP3nrpBEPAzG+GIt0j3NLJOdA9Yg+TC5
pVVGWmHH88FHWQFqy88qdu0Nkx/byeO9MenFTWrNMetTCP7XsNeRI6BiIMEjnZyvDvY5ZsKWQRis
JK7RbGCZlmj1r21Melfgp9PrydtgHFNblqel81sHeFwPc4GgyZNgAwuEdoi154L3zMaPLNbIJo6i
CXAUeCbmxwGOF7pHMCXrSBT8oZbWyuk3u3kPD5BAM7Jf7P1Cqm0wVNbw4e/C8T8sHAUVxZ8UjkX5
hpTyx5msMpD/30zW/gUlL+eFaRkQRx3BuPYfM1nFPXdd1PWmbrLl4//6XRvsqf+HzQyFi0m993vh
aP2Ch9rhhco+Un3df1U4Ilf6sToydDDswqR85BOgUf3ZZd8zfKkX1+jONkECkWWXDDbmEdjj6D84
1AHNyRGJVgcjSGhnV/TupL2gLMrf6YKVVWrhAEDQUlUiiw8kb6DSgZlTXvkYCPP70a37z1g+vE/O
5tbnlIb1apS5GQllLUJlmFVnCHsgvwpB5h6hVtd522mIgdO24cyf2u1QrfR/kvCLZEvNdl8hLxOf
ZkxL/pFkWpZnY7e6H2e5oANaSRNDUKGSmsxmtHeWCzE5FEnr814atfTjhAa6wmHVFMm+JR3TvWbz
n44k6pQVuRY85Vm6IJZhNw3wJWWc7u1hr23tbYNxmON94RQKefxyOz7CJ7R67ECkFEIFrR2byIKg
M2NhOqRxIlO69c0NFx5DUK5nF2RrNZFaFDtCZwY8zx58uDQ29K9SloPcdkWaOdRULO0d5AQ1HWsR
VlO/aWvgTohAVAy0VtGeMmXAa+pvnQ1WM2/tjditOUGI0Cdk3ECvhmjZbPk7apV1cICZV8nqRDOp
MQRomPacHMxiiftbrxq1ky5BRuqEogab0CzwVzY2nSGtT6mmzYfEaU2GWxTQgTXomAHxdz4YpXT2
rmjXNyJggWmi1SWzZyXTqEEcBcW+uCamxjo0hKec0IdOh6KeuzHo6gaswVyqicASelMKErOqSQQB
2nSH3LQO57RcIhfic2SP1Cs5IRTHYRPxQ1/JikAXbQQSBPok2DDN3JW5+1I0VfJgoda5l+nsPTBJ
nj+llb9ECfvxc9+mywP3Q4Okrsl4My7xPRShlQDLVkV1TxOlDkKoSBqZdytEEb+m7WIdl9TV7jR2
2oy+yMnaz15vXcduXB40lMobs0lm7q/I/XBkxaX70rlG/YTskywilogJuqS8s5YQfZu3hA0qgVPN
TNQNxDhUu4lh20lSoB9kWSSvmKitK7ER/RkYrSOf0QGwhfBbHPLMtvvyV0PaFMLEpyPzQnZX7wpW
gMEKWO2efs479dJ5zqFXDvlkW4FtLd61gXY54T2JRy+I+2m+QyRuXhnL0hxtmwJ4zMllCaZy6B+o
2OvXfljqwxx77ReJRdzo+jnEIe2f+U1Xu7W17HAdWv9mQ/7+ELtDeq4ZZj0nhrV9nJA7VnshF/Nr
3vT6lbbVvMq7zvLOslzE3s7bbyBv4yNoiG5HSg0rVpJ1ngjKmT7qbl5+WCmwPlhyzFQwtV986OAv
EarMEwbRpz+wTDd3wpPjPmvdK9mQ4Vv5DExRBq13taids1wGIVnOIpmGxyi0OyNn0rI5Gx0UbWF2
X8f5AsGzpdZsoHtyF7PBTR0fx2+GsSyytW7dNXJqQxnLVF2XkWjUMg0TTWeTMshzo4s6opE2X20c
Y3ej1r9kW/+Ut5r3vjgEbTOnVCR9dJjETpkQj569PrevKmTG1xjQ2oAOO468LDkJe/BuyBzDItdM
w9NW+mWERLj56k6w2Vu5NffMCLcvHav2DnIReHxRkWGUMMd8SVKbiLSuNG12MN0K5FIkN+wBp0+j
Q9AAAa4h1gY9RFDGEiBf+jMZgckbw8bsWykplYe5uzanWBLwIpconSfro0llf7Q0D6HSIuV6bS5w
OezCpX8bGazzxNmpfmsgXt73VFdIknQfjlk+DMjbR4NNulJzzkOG4ByNPTLftJL5cjQVRaGRat9c
JNJ6IjvJ/1LIiq37lCm1ra/kqXBr10eIRAjVEIG9TdgwrkCLsbtfR2UWmZTcPjFqTMO0e9BBpY0u
UWl6V8Qvtx5KuDVIJgtlqoV2C0EcdNmKCjdoVwwkmmECG8uYuQvpNOGoL1873nmPBuPsU6LF0OHg
RIVJDnMSQZ04oCZbrrWRFpadH/T5pnd+bTT7PWs789rwgDKHa0fTjh1416Gc4CEnvVWyT7kRVkHQ
nd5QCubb1xS3PbkVlHD2srw0ev8EQ5+9lNGnhIrRQWQsQfYZo6WDnm3ioTP6Zqe5ZmqxvJHDMSEK
sizmZM8oOWZo3hsfMMSyH0JLted5/5qzs3nsTNySKYXic+LBKjTSvj3LnB1Ij0GvvHEaEMLOUM8g
q/TkqMllRelRueMB5k7zwJ1bYeoU8j5D8fDeLaxEArM1yruitP3XxI3tM58Q9i+xxmHjsFVkpO9U
91WsOfvSXJuTQSRFqDNJitZBz64J4vICt65hnk3LFNkEfX0ye3DUpQ9RbPaKz+NgfMm7tgghmm3X
M7gAchQGmd7bfsfAe2iKCAGDGa7WMvxqkAmym4x1esp119ldZNNNwuQDLIGP71SLn5i8DrcMf8aD
FKzg1iHr7+D8WsYu3wgqQ8LPOlTrU+0kUbVmNgLEWn7p4ch97hZJKpn0i/cKz/Bu3YA+cOx9hvL4
rS+y4QQAQqmDC/i6Dv8UO54IVrg2Rxjr+klHTBFhaTL3eMWN663V8q8i90EdlqlGBFtNRvEQlw/5
WFpIRPNs3455d4L+0e4mUOFHy26GvbdQeWlscg6FmZI/WDW4XcqF1eFoaFqkI5wMl7aZdxZIya+j
I7OQz/4MrtkIpzV1j3K28Eo7N5sN/KLG1YqKlzjKxnC+dnr7ME34xGvWenSL24EjWgtWS/tokHsT
pCnz+6zYqDBKkqQLvbn12v7B03GsD2RbsudluVBINTN49GG9wvfbkn3ds0ftkAwEblZjkiCyg3As
Mv7s8saqNO1RDIs8lO4kjvaao/O0qgetqO/RRab7sdKzYGswc5Ed+iDmyYhI3CkPoBqaaNwIObGT
hn1DOsGunS182Jpn3WkjwmTOdu8Zikl23HLwwMIxvnWxq+3Ys1RBhmQ1wE3k8CIrUt4H1vQgUUh8
zaoVuaXG7dcM2tFd5vrB1cjoFiPx7rMzMZET7XRaKsBEhJawMsk2/1yN60OZOZ/t2Hv5u5f6j3op
Opk/7aXuv9X1sJbzW5392E99/8LfvZb2L2BTGLpTfMPL4p/+0U9d5vQc/QIZvZq3q1Hzb/2UbUKd
hXLFDP+3Nuz/eirIaqQJw07zDRBDqgv7L4bx5sUO/Uddne/Ztoqo0E2bxYD78zS+pPveqlZns+7V
xRrBfmXy6ZTSuiVqtRHK6WNYtExZX+3l6HYiMIe+P3GiMcPcOrDqYVrqmkCDMZZOlKI+0AKswBPD
sa8tb9E76brrFY2RHtkZ714iEaHKASMdBnhGqx1tbon4QbMAkezYmKL/5x1PFYXweDuoNyIF3wqF
FI/8LTsKnadj215iU8M7YeOq3PVCb/MdfW/3hKdvqY96J+DrGIvuvW255UKsBkLFzOj/s3dm23Eb
WRb9lf4BeAWAwPSaczJJirNEvWDJGjDPY+Drewdkd0ksl4d+rhfbWhaJTCQyIu695+zj2u6kl5sM
NzuqgCEuT4m3JF8N04w+T4uR3Mz8zAdHVelA1RfI67jISbUzPVpepPkFBOoMToSom8jgO9St+WUk
pupdUsX9zTh1qHPCdNmGgqVlU/XjvKf9zMjXi9KRfS0jx501HGSVq0OACxgPcFMEBjfHfvZbbjMk
cxTpgyYilC7s8xIKGwqAJtpbAXdeJtIk9zgo7nrDdg+9uxT3Ysmru5SpxbsY1xKRpiIrr6ifYZn6
C03zKfYOFiOPfsvQ8qb0zEjsledycGyJPCAxFDsIzf3+eqjkh86J+kcTxrd/ZAwSALDGgIeFn8iC
Y9kO9sucZ9YBoJV/xM6UzttxCcMbBLuEHNiCArAqlxvHGbsHAn38dE9KLJABjRuAHFruJQQCb7wr
NJCgm2RzBAx7JwfQ3ogzABdwRBpedTXwjLFqfjeSwLoNoB0Ynd9vnRWAEINCsDUUAXVzCKMkLe8d
Tqw3cMLfA2pyd+iys53SYIVSIxbUAGzBNZziNMFfEJXZbzNSth5CDWcYNKYh1MAGGn3HLKW3WUiG
6vEgql24Qh4CzXtIg9A5kEOUfUPW+dkMA+MAzxNMRKyJETzkdLE0RaJb4ElgRLP3JvkiuwxxNNIT
577iaduiELnA/o83hWZTwIz6sGBC3iyaWREzd9s4mmMxdRAtogG2hTlAx8lxmX5Azxyda83AcPK6
voHNEVx5OLN2KfCHfQs2Ey+V5meMDc/NCtWYNV+jpuG7GWAM7dIVv8FkiT4efb4HpekcY5RISB0u
Kc5wO/wwn5MDw5NJjyPMRcL3SKeV9jF9Z38oAyzXowUxZnp0kMBACHHw1JgvpuRZ2AsnTS5uK7x7
HFdh/H6WC+SMwUxz+1AGmv1FArXi+mNyS6SLxZCvJgA7h6k1blukCaRrkCXufCB2oEzPU6X9pzmd
gWkzY9iT5bHFSjE+jkkip8f++zAgWicDmS3G9DXL+nYpSRvPSo94LKfjVFa7wbIbO8ZDOx6zKHot
zCRCVxqbYIIzoyp4PNGTif2sFhP7jZnMWtwxKY+YNnQt/h5sSJ9FJ9X78nWoyqn/7GWBmbmAmpYA
xF4+9NUVPXoYcgxzoG7zLzfMzinYE1pR8Hr78KnMBhcGb8N8dWv1hMryxSLE7r879d/ZqdHTm0xx
/3PX87Ea4CL8uxr1tx/8lxoVZYjpOkQ2OeTo6O7i/3U+UaOy1dp8s6T3HZjw+06N5JSxeMDgNmA+
7v2r+ckeDrOSjdq10UQLE8rCP9motQLgRwE8hEW2fbgMpsuJAc2sFl7/gPwMBBKQMGyMC7OR8R6S
PfwuZFPnIl+yvVcP3Q53sPVg5y5zgYohrEn27tk3fZhRWTU9KVjeQJOhCOMM9ZGGitHZINsst3gj
SQYhYG+PweAhqm3CDvoRoLIeykpMm0N2N+E7RcgTUZxw8N+YEBa2cIADqn2dCiEzKMSNzK3HviS4
r64tb7sQrXYrp7F7AuuO98vr5U7R0/wiDLjpvv0M+vebXdNr9MLhXgWKrHGSVo7N5MhyY6dD8ZAw
yLpCBklsikenF1takR05ZbOi5QQ2qsn1zkU0g31mLnwl2bIOfTcQIptViwvcSojb1jWsGQOZCnfj
PJMu5c2NTcK8IB5xwcmzZ/5N2rbTONei9U/wqB9qQUiT3QfmTZGZlzKci10604eKfLyYWUw6Ce64
8NBjkdzywFR7vzTBiEUZmC1apvRs2i0fVnFZgNQdPMfwYOfTCAqrEDad9OrDbEUcU+aSaCrOBcy6
s3x5bBwCoCcVvwR0y56nwnHPs/TG19KsCI5kXkl1ZVfhbd0qYhXzingPTl1k5YjLWIb28li2lPTD
Ppkq3/gMsMJkGWQQbyzsXV3KZLisumWLSBAvqIGNGK4RJO8HyJb+bRDhz0TdRCNw0zKtm44F57yT
hXP66BUlUX4Jhp93c8Eo2/B6QZhwYhRxv/GXzh7hviTOtZe1gvxeErn3RrYY2QYRaAE9bJDZraES
uzZwLcwzQmrQ21ouVP2mHsq+i4n4RVpaVH8XGnlh2WvZkZYgtd/lSEFXJVqd1JJXnk73jM6LY9lU
vhe9o+EIV/CAuEAMy1EuddtT1ynG08/TGuZnjMpF4ET0Y07OnxVxArQOAuKJDgHMmPOJ+WZK8Ew0
B3RjxAWaOjkQX/F8P61xgmqNFkTXDVsp04mDCblw4dYYOuwZWB6Ml3iNJ2Q4RsMFYtR8k60BhmXQ
EFcfNRDH6bc/lJTbNTA1B81biinyJfwehpgqy9wWMMffLePkAnVcoxMHkPgl0tiy5ABMtmKlUxbp
oxK4iFBRMc7VMYxU/vP7LNHhjJCb7I9NTGJjHpHd2EDSeufqPEeYKfUWNBkhj7wA0Omi08kpZEDO
Og0y0bmQLlTfF8SX+Ai9RgdHUhBz5jUD8iQtnSwZ64xJv/aIm3Q6HT0Z9aRQ4gzvsSfpbMp+jalM
HR1Zaa5pOqLrHwadaMkYMTp6zCtjc3TeBekYPYVrAuYahtnoXMz/boh/a0MEu40D7T9viM/9p/hH
/Ri+bv0Dv22EjNl+EY4A9CSY3lm25vr+vhGaeiMUFr0KsSalsAn9vhFav7A3UZX+sAXaeiwohK13
K4Z/OjzlH2yBayn6Q6kKZYuJJB4wPWlExv+WuFXBtosrhb4iAAyyZFt/qpU6oAaBlVNI+0wuryY6
RBjtO0d2X0ylkuOcwP9VTdmeWnrUF9QJM+US5qoVrxMr5dzhgugwjlccgEOiJWwWjHE5FYVLZB6L
ncJsvB2CEfL3c0wyU1GfkAGnG9LrUDVsRB4a74JCktrBqkRe+9aiWemzs3mYmk4TtrZ5PEcex/nw
HNI/S6Hd+s34WI/c5EejrDwLYAnooH2UTuiYuZfSJvADw7jgstALauHCcrUiJE+InbHkFhJczpQn
t2FRxMfGsxZ7O3HsfCoLi/QFohlOvKlqly+D8esUF8mTn8qWBngRp/dzRXjDTEd/IeDiEFfh8Ckw
6XK1HXAMMlZb6MUCdXNQjfj2IfsunlVepSSoOCw1ZNSgTpgQ8jQXy1uK0tT67/k2jrLROKPx1lwM
1kf1aChzWMQOzk6qm221Y3lHi4SVgZaXqPrmBIMvNFl9i2xssvmBpl7S3tS4U0o+hcKxrGI8/3dF
+FsrgoPN489WhJekjZI3jSz7+w/93shyfrHQJdrM9+Xax6Jb9buqlDG/50kwQB6zfrLSOTn/tirY
AagxR7LPAchzLZaWfzWycH/ZLuh6z/X87zyxf7A4IB79+XxMIyzwbM/jV/IqSEnl/f54PvZHuAUV
lezJ94k3RuNdEWikmRlLqRqMATb7XPhRlT5gjUEzNsRQR1upuRtYkYdbu8LLFLRQORwvNMN96zn+
XaypHa3md1QlxpkNqohzE/ZPITgHHx5780nYNd+YXcsNfmb6Wr5YKCPv6mJiGjRaRvvFCUu4QzFS
Mqlm51MpmNBvZ6tzPtk1M9oNjuXgpXcr42s2e/MzcX7F/DVApuql8NHldBtX3r7FhYLMML0Ijgz+
0R3D8mmyJQaoTWQM8nboWXR2VlwZT4Z0aKEtcTnuYS4jqCSlDJFNgqXKs+z51mxnhGtZ7H/Ms9zH
V9KPPrcFsc7JnKcITYM5bBEb6KXN0lEi/sQA3WzIdkF9/qsslvISIUfDY7RIZoEy+9CmXbl3zFDu
DBQioKvs6QXtj3oA/GVGZ4mJiyNfUd8xKRQeIq9YnlkUjde+y/GG0zt5jkUX01lnRoH2HC/JS90l
Y09VAuxzv7QLvYA5DfHdh4HGmxFc11vvmsTG0W440JXaxicoj2UU232OdE1G0ieAm8HbPGkOs5WZ
mn+reTxBhk0czNuEGRWEBK242uHX93bOMLDVgKjOthk+en2HS8Mm17rY+86It9ePA1ymRtvA+5nK
obqYLSYAVl7+M6fRQeuvdpkFNkPJ31NxoUE6tsqgdGgwkBUwfN46fQFJjSSTZLtm3PSj1L2ROMIc
vHLf/CpDR0exF7yYA5hTXL+o2Hg0pYnLw9E0M8ibx4ksx+WIvgL4kcbn1DOUk6PsfaCl7dwtl6Ck
jtioAhglua7sjCnHYg1u46ZYTYu7vM+g3F6RjsMLmBiZRns6ldzdFSvPMJ2xXxSODN0c1dqoQbHg
yp3vVa51G44aw9T1ocCeVI94baMq7b8AU2DGyIico+Osfy2kcyzYeZr2zZYpytiNWLc1oEj6WgU5
u/rN+wsxQxtMy9zBdtI666VB5biCouY55mNZmLe80hEF6G4AtdmEgyXufNxHQG25ousNGKVHA/YW
1Ayeze/oy3QCWje1GYgGSntoV3KyxuXYtqb8JFCbAILRkEpXgKtsyK4aUaHO7SlKUkferxirzNaR
VMAK2m4fugMYsMbSsLvIznlbqvD9a4gL7nupNQov66v02XSjU64wchDh5vBicZLxlBm0+m+DFlcV
Q8kOgUznar1kpg1aj/2UVdmhyvVHStWq70mqRHfb40ZkwAy5TLUVfw6UtnN/Z64ZFSiDrNKItADv
49GbclYoL8X9jJ3EVIcE8sS3ZdEcttQ19DNlWgx4I8fwi2M1jDoJySxmKP11NuOvzvpp1wfWgojF
nR6EhgGOqYLnx5MGKbkaTJ/ntERJG8igvu79YVvVDjpox4IZv+ksCqGhKCMAb21HjpvwwstKp+bD
JOFNTyEe0lhRKuTYsV57OXThAQnxzLA9wLo6+cVhYUyyFWOkwTB99zk1bNNmygnJDozt/Oi7aIo8
q+XBtlpyhza0NoxrV0iDd1dklc2sjmCxbY+g1t45QcnUn1vGcW4OHO80mYH3ualT2HdmWfn2nhMe
A36ry1BdRqk822tygNK09dbzWEGGBn2xZxXTu8l05B45kkUR2dsTrrTQDEhAkvXZnrV+KPfjeNuy
Y9yXZl0+5COBUWiOkVQSyhdbz8HqBJ1a9VV6hX0VQs4+pdgfv+SOt7z40TB7ByRd6XXTuslXm3Hv
E3YpdYa0gKwlzcMt1e8zQ/z2hcNityOkt6+Y7EONQ1wARAjyIGEfAPrzYC4Pwi/UvozE8hX0FK5F
G93WhbY0epcx9ZSEZhnar8hQOlRuIYbHAKDIeVja7Iazl4OjcNIBA3NPzzIJF+/aiRq6KW3x1XGC
WO5Bv475ZlYN3L9+9m/zyXiASIXjlXKADgjhgZ15ncPyaO4XacfnUaBXGN35sABe2nVNVt9MtCTQ
Ag/hXTm2rCbKY/Zr1MODWZYf7GhCDtAH3RIdxyGxr2vo5dZzWNvVC9L99jGf5F3sjA1cFY0DiDrz
IaREeSw9CF/IPHr/XUOgOjOevN4DVxIfImuaLzCOn5bIct8P9AeOFYKY9uhMZaXTYWvU4GOLzD+z
p9NcE4E91NZd15H64RZ1DFhaxAK63oKGLCRJ+76Lq2o/k9Ozz9PW3HQpIjt01Rgu91gOSnxsYTx9
DOu5yLemHJz0IIphKE7IDglNNUyZQwPFF+7Pon8C7em/JhatPrZCPIFDShpYIYz6PLrYXbZgEz9C
xa4viNiG294SH6fWb27qjqIATNRcu6j9wv66I1p3NxIx86gCQ17UnJr3men23xDqtx9VQDrLp7kX
+XiPtTMEw4Ir9BzlWQkTrv1gqSW8j2Mz3GVuBuTPN+frsWc6ldMKGLGCXQ1ott+1be/uAdBFCmRS
8TXvp/m6IVFgj5HQugfONL4S3hfuIpLG7oI6cAD2T8gtshJrH1ZVr771jDC7gfFnlTtGLsY9ZgBn
58kBFHaRewR+u/NV3RXlx2To5dap6udwqIGFi/alZ0vcgzZyEJKJVxOTbEpmxbWhHPlhmiKbPl+m
2q0ZduY+NAiB7CJJl4j8iZvBa0/+MNHO9KyeBr2J98Wr6lleT3EveYc+9v1YIrJGoDj0bH4G0FEe
FYFUsyA74WTl5vswlTijcxeAuFXJLYOBbMecJN+Z1HWshTXE/9kN2CmCcNlFssGH6bKFH2gnCwho
Vm3f+5F0If61/WPVyoGNvoQojpOGGdUy4xHsEcK0mbOph+jZFQ29SJSKKIdmKE6lcnBvFMVjkiJF
2qQcPw4WxvPdbOXkydVCS/R712k2qovju2JuIbXZQj2Jth0vqrO1/4YfHFEt3rACjbDXUB7t+iK4
t3sxHutyiPmjJeuLXSzNQ+wU+bhVZTftmYMk8SaeKvNqQNR/nySu2LWhe8b+gTIqi9QzwNQQG3ox
vMRD/AHPRrhF74tuMyJI+3msA7q+3UyXuensK7cu5tMsIsQZQewf3MHlc8C8MYFRLESwkIk5uNDY
shjTmFv02baeiXxnnMzuSEwPrWevyI/1hAqoJs1jMyKeewzTysMc34Tpnu1wOvmAencIWVCchuRZ
omeHjqLzABg0M4VWEcYBqRAlilgNl7mV1WGyrNk+8DPzjVcgmtp6rDdf0mZwv/mkVeyTzHWWUxz0
+efa82BVtkG4z/XRqi464oJHhY8ZCznh0DptPjEabOzlmGz9wR9uptq0diHAsy0N1xGnumdd4JWM
twt0YfuZ/S276cvcjscts+LiLu0TG/KnUz0MZGq4DzkSWOBuRtBuxj7lWFBO8tfMtER0CBA18QUS
nAUz18ygBs+P0ZjP1wQXd3sF4GHepp0f3nccA24wndWsvMqOPuClReO62ARBE6j4GqEHeFjCCa1i
EcWHJhvUtdM5zm1Txphag6YxCA51hiu7yvvLDNfo6JfJfGc6ffcUT8VVMzWX2l/mXRNYDSnQVfcZ
p5E4jn3TXtEHDI9t5L9wUJsOHkGmSFflfUrfgfzDMcuYnc9FlF+h557MQxIsaH8mCdh1iwe5SgHX
u8vDYIv61zkrCJliyctJvYL0ubHLgRtCMsV1NrRG8VmNc3dnBGp5Z8SEreyjOnGGX/2+fqoHVWYe
DphBhjqUgMXtHM4uwRK291CZ+fsaymV8KfPGC6/tUnzqp6C+menabhKfZ+EMRAurxZKqDDdbGnsP
wQpZTAr+C8JCm5XhXVUjNibNYgMgHrTA9J5klQrMROtH3l1k1c0du9+5/850/KGS/wNH47/BpwSW
NmZQNlxvUzLY+rkwhg4wKOYN7clrW0kYD5Wok8TW06KgRwet+VcEMIeZ14+TKqynWAgYfTEOE5Kj
whtUUx7TandEV51KRErXfczRHTqF8wnTD65vqxo+oxiR8jYa/cE+ty3ENtxSaDWLm9RJIYqu8CO3
KWX7rmh16pfhgnFtkUe9jDGY1TGrOADKpQw5thVu90VEwg4o6GW/PFoE6rT7ZgbimQxQgvs6dT5V
zjj1jx1u2e6w9CZIxW2p+fofF+oJgin8mYItCknMSexIIz9ZMZ4Kz65fp1x1X3hkym8kYpWPNnI4
7YvRKU6wvupXAbN2JvKdMb5eOwUFlmmE9wtShu4QYP7BFBdB1Fb8xRaLUQ0QtY1Nd953pg/HWdfC
Kyv2zz903e34oVfKZwA9nXmmjrSGZ/gWw5RxQkb6LCqIY7pehjxJbTAw04i+t9T+PnBOXwgdEscA
BqTW26fLb6ngGjI+TnkMJ5fmRFHsmQHy+aypMF2iCe4RUDAX12b1V2Q1/ez+/DaB0fvk5aH7CYDP
62f/h6EoCW+mJxRC8TatrSd3ItgxgT/F+VFn0+D3cDdu71EEGFNB2fbn99h840fhJmPHwm8bWKYm
pb1971PqkHUStqj+zZrfDpIZkjYB3DC6046yWZoawDxKVZF1tQYjtOVA4VdGXn4i69V8Wl/Qf3lU
f8GjoikpeDL+88Dj/deu/58/7HF+/8nfe5zeL0z3Xe2BXwcfupH5e4/T+sXF1OEDNlt98xaL3u+T
D/GLSwwIhm1CUCH8aVje7wYo7xeT6FEQeppXxcziH0XEu/7blRXXPhMWCI9I9RiGvE3fiJSkxk+j
+NwVQG8rv8R2Ulp1d7FBZ+9yqbtZ2WCbD6ymdH4iQtCSOdkxyZxOWUwgEQL2wcMNHLSPGHQNOPB5
8JKAvz0Co2SOuJ6oKIkaRsb6nDXrI1dH9dcehnQI9WlDcioLaKI6G5k57m4MyFZ29AGuQX5N536g
iaailoGFHz2bZQdtaXSg2QRuCtRzejHXk6EMO/W8MC3c8pZoVYyG2PX6LBnpU2W/HjBnfdbsQ4Nj
52KEqJ9gil/zI6BMkRlxQq2M+ySs024Xz+l0aqmjbpZJlZtZn24ZMI+XVJ94w1oRU9h28R1OVrfZ
BIt+5zRiur1VuCBN9dnZ9bBFcqZVxWMUOwCV9Ck77fjfnj55B2byXFGeaBHAeONLBT6Yg5vRoBSL
qEVQgCWyf8zoLdyFlWnfh+sxH0MpR/5KDUCpct9YdsEQBhvfG2HH6jrBpQ7c8Zqznd1R4sgqQBVs
eB51t/1+yLL6ZFJ0eLr6MIf4Hbiasd9hzpf5zmO6it9zkmT+RYu8xuUxwpouiXX23aXfhEV/CiBy
P8tOcTisk8XcG6MF2ypVlEdtVzp8Hs5wjbL91FNEJbqaGnRdlYX9S1gqcYUv+RmvlCRMTpQf0Xqq
KxOUEPQzVCVOpvaR2TsIpaLooZOYvji/wZyB/Nvc5muZF+RF7G3qonLfRUPn3mW2EaJ9Q9UQtqF1
DxEt3TuRi5Rjqb/2azFZqsXdh00S3S1UdFdzwJkpdSEL6zo01xVpblJWwksL7027/0COe0lT1cvO
8VrMTmthO69FLqyy7qOYmuFbko7mPSW8c8HVbz9mrkx3uIYHTrNd4277seCWTXXR3tBZ/DgRqXBr
1JaxtybxlejVj940VWDQkGicR12V57o+ZzxmdruiVf4rA4XhaTHIMkwJOdq7TUh5v6ylvljL/tBl
dL/Ny2n6SKu3EjtsAkm974wGQFamewcEElp7x4MznYCrEvej7jJkut9QN4w+trOpwvuRdsTkmK9L
F7yKlpxXDj6MKgRDycBN6mArPQ7mx1G3Niio3PeA3J8Arn4V+GgwI+tWSKubIk4+jv67OMfsQ3JK
giTOtU4Ra84Dv4Gpgd3Ftx18Ht8NpvNslkWHflbG83aIusm66da2jB+SCbAd2vq1WNs2re7gtKI7
pLqnM+ruTqv7PGrt+Ojez0ATiBqLJK+1MWSBIyhOQ2iiyUDOkF4oUTHpJR1d9w32duemg0G09+wq
PsdFaO6bup82rofVwARC/F62hXI2/XIphWfAg+viY+ZTCISuZRycEAR5INR0KCV0c7zi2YeZfvyu
SJvp4ifeQaLS2eiYD2oFNEwbENTOPULiDCZtRqea0emWRFgJV6dortLMRsPBmfKIb57sKrOIbqbR
mbgDqSYfEf54dui/39DLMUDd09TIL7g0ox05q/BeE5wC+9mwi0NaX1w1f0BhDVui7azzvITL3uFv
XXJHVDdmboNBcKQxoytCNUI8G9Av74xzkvLYa5t7O2jtJ98BKeGC7NrFjhlPyB0XdQw5kzC1zbPs
dUlRLcnZmy6M6HRU7sjMx8dMNg4YR7GHtAeL4clmXsbbfInUtyGmB44z0TtAD0TD7CX1wLim+yxD
t9m5XkzxHLvayG6J4RwWKie6PWyvk3z4yMbiohDPx1O5NJM2V2Er3/T1NGGBK5L+s1Wy2+w96XXX
skCpNUbmY4RuHjdXIS6J8LCEln56zD2j2FCjnTDxQYVjg0UHXSmCbQj4tNoSK4vCjRqSCnR2J+hw
zBfFxe1xo7Jj+4cOjhL+dTO4zKWX0JzLH0J3UVuvi7zjVAdY08M2+TYkatC0b59OaM3aO5ljvgts
qzk3gVksmzTKmp2Y7bvWrLZGNVsgufmK3sR1lNwmgvFfBkR/qxZgiQ6yoCvVNyGkgeYyF0UD2o3M
W1qL8zYq6mmfwpm47m2bAfog43O7BL/6tG/OkYORKUDqPWTTr6gYhr0wFdSIge0G79XZb7voxKjf
3hWhfzua4UPflfatXUAq9IfRuZ+Iwzm0eMsilT4MojPupzi9m7mvV+HskHwm8tvIK5bDjG2ZrTHB
kAWZunPhEVJwk6IaldTaMM9aJjbPwHwpsQfu60ODYNaFA9IrCLPA6as9AyyEbszw0cj2wlYIZkk1
QT3rlv4i9nEY1MtjkYjA+DCtmtuEHvqyS7QUlxxULcvFdJpD4POowdSpdpJHZ6V8LCvxg8A4eTuC
7uOxooe8QXJE81zA+viqVmgI2q7mnVVZRgwPpV3e2/Uwvy8qMV95GjwyaARJowhYBs3mze7WVNl4
JdxsYunPS+4B5eNJaZSJWbBi+pnhflIadMJ5LiVnOhhshhmAUPxlSK4KUXRMLZy95wXTQa3gFGsw
8P6g/u+U3xzQy5kHe2WtFCXLa9bY3KBMMYyKRRS9oDqsd16KDrqts45DR2HLU7LyXMTiDJuJmcq0
YXdbJshftX1p66GI973VIknZWGoI/A07lzg4wNDDja9iPyUdF3/zQgD6FYnhJX4lvxuH89q0yuPM
OBuNRtGIUAx4q2wZvDMhVPbbql+a5JA5DTElfrCQZWEPyOU14wZkYAyZOBXpvR+3zQNxDNgpA1cl
24qS+dgl4XyAPeyelhWhg1pjBKejWo9qV1N28iAIdmEHeadYITw5gusPC5Cfg9s5R7tHbQ/dUpN7
6FHBesmSEMU/YB/4nDB+DMCqe3s2kIsql3EWJ6AGRjrpYGcsD+I9rst0iwomxOOK9yA71CtVqMt6
QfZu339g8V72NjfpwoD3V4kFji+2I4oNnyitmTyjRmSACt9wIrRPbdrBsbY9/ol6K924eFc2HU1f
N4uJnXbiG4zNNQ5MEEmThiWROAE3qSQZ7b5baUqdU+ZHSTt3D5HEhm6suUvEsqsvwIAA5XHmfkZ5
6F1CGcNqQhzoEd/B0WwXRmYU3BTCIb1FeR963DfvlaZguBE8jFyTMazZEeeWJjwiUlSjr3Ytx2lL
R5B+hu2xDsC9vMlTpb5aRsh8BOrpJ9bT5CqZDFyBjYQvMGadgqBZeJDmmgT2Yi/ALkY9xEtV9vYD
XT17j6cWkxlo8n0mk+BIh3HYO/M4XhZvnG5VF00PHZLOTVpONAvhU24q5IqfVIMeEtpIJQ9mUvXu
pjZr+i3W2GP/IOzUDvsGZyjYS2sU3hertOZrhvnLrQ9U7rGGJOVsWc/Tb0zau6egFPmHyBRgkvDF
BVcoOMIrBjbiCjZYc/B4Xi+iidx7e+mn7STq6kxeKRdYYKaTTF/vFZ4Wzv4YAh3IK8Rj9HHG0lyU
hwle1pH0tvI8C1ruNQEzTwDB7YMh2n1fNxh3ojbepLrlmurmK4vECAWe/nvljdaug+lwY2s9FMSr
ep/pFq5au7mZbuxWusWbrc3ehDMKTIaGAxSt4HjtCuPIpkGsW8VjD4IIPSj941q3kse1qzzpBvN/
6/+/JW+Cvf6n8qb3Sfe5KvF0/6R6/P5Tv9X+vvsLC5jlUPj/H3H6t9o/sH4h+NAFPAKQbWWc/Kv2
R+FI1wvfAP/HQn3Ey/it9tf6f3glKIxojtEj4hX+A33Tz01cUNSMpx0bkx5CLgte9ptGF8qqOIPs
5V6oa5AyFuZ855iIGhcFkGDbt8iJfmiQ/GXX+PsFaYaIgBxA4bumbjD+0FnLeNe1VRfOxXYsvHQ6
pQm/y3znEq17ith5bv/8ej+3Nn67nnS5X+R/IDB7E5EQpC4lDTywi1fF7qc04AK25gd3DlqXP7/U
z03D9VJ81HzWjsbs0Wn++a0B00LvlZnykhUT6HkvbU9Ov9DAc9HJ3PZQCl68LDVv/0Zo7B+8y+8W
E8S1aA3eNnCmhpVDGK28dBZqA2CG9EkpQ/1dARKl2P75+3zTn1zfKE+gCcLFNSF46+/Ij5/hDPKa
Y1Ai4VC4XAiztCBbLhU0hMfeY6MtbWKUrtDkI4VRbTwSEmLqrG2oWsZWcGD/i7CEf3/79MJ81xXa
EOvRM/75BSFgD4m4CuXFnyiq8fYhWxFGxj/+f9fSICMMtNLkwXnzQOGpJ3hcKYnnZSIgTRI1Tm1N
OEJq/VUXWt/Hf3Wh9X3G34MAEaalIB317cAj6WtylatBXsYw/vZdBmMVxl98mn9071iEzPVirFJv
PkwcbhIEWS4vcNKI2/VHWsu+SwViLjqd7y8enZ/dRt/fkk6QsRiCcAvfopaAS5vjYpj2JbUSOtk4
M1C7hQbBdqt2x2/IjZeu4kuaBPgJIVefI/jzfzFc+IMnGO0Oy57QX1VpvX1gQosxRuhm8jLjvbmy
s5LOXROSwlobHU9oEzBtyDKLNr9aBtI61y8vmisy/gLsK39+U/7oE8AsjbhJf9KeePNEZXD6iZQF
o96h/nxA8joR+4r0T5Jltf/nl2L+hBEatYH9byM0mCZt1XqNfUkcbm+wah5hq7DU+1oM9ucX+3lv
YfmWDE/IQZfsLJTKbx/fOu6rvGlq4ypUOu7OgJL1WtpkZC6rBKzUQrk/v6L25/3wjdGXhEDraU0w
Xx1p/9vcJlsAhuGIvRKU4ke0gKiwurZDBD4Z80PSoWvnPE9oCQUPmTIRyrJi7tGrGWU97dCVNNAR
2f7WFQSXFTM5tVioDsPYQEeZmNVf3SS0yT+/ZjZ+j9WUBzEQNhOHt8HiiNxTOVPAXQGrLw6Q8JdD
lbgwqM0uGzaVKNQcbXNkQBVKrbRW7h42mnvfMvFd9Vu8RmQQrL0hLusvUCb6L7OV8egG8cL3yiJm
N96JNjXHjbMG5FIqyE9NTLpm7iLqEyk/1mKOOHsInlqEIhZyR4u04p62KxAzaV+1KTdwg6hL3UVJ
brR70i1QFy+xgU0/CBvzZMLYollNGPG0KwIifbZ5m4Q2UJrEdo952XANnzsNN0ndNQ2Igo0cJZY/
upUoY2NA2ps1XlVx0safHy6BezWhyUJIHJGQqFqTwBeq0/5LlubNq1czoLjCdstQjg7unWH1BnpO
pmHJR1MFfGTeAoA6g7tOeB5oGJ69PnM/ZYmO55T0pD8pMyDmeB2xuePofCpUZn2uibo9IRRuHloX
Tzi6toaUtQhrm9UFOBunwGGHoZdiPhkMBi5yRqspw8zY2jMpo2u8rgLOcQxt4qDbjnBMo7LMp37N
zglQxD0g+1perNHpvnwPT16dJubcdl+yIrLAieAR3C9diDTKV23wMtQ6xMcIlX0OwpK7XKTKxI3B
fZN0Zojt1LtcyU4Nzg2KIxOauE31IJD4QeV5PNkydgGdEOG+eFexPpiQAAhQqCmCa4FQ8iGrFJNj
eAukGVOEmrdN0vDU0DUlzNnV6af0+mvaHxUi+O0oQs+9qvV6aYwe6uBOjk1+BC/JiyGSRYN3IEp9
+V/2zqSrbiVL23/lWzVXLkmhdlCDOh3H9NjAtT3RwgYr1IekUPvrvyfAt9LgTLxyXoNsuHDPkaLZ
sWPvtwkayf5r7BSDnQqruEtpVVgMLc/mZkmDS8kOwKDBSBcJWGqnFqzlMbfi+x70Fg1uPSDvbyF9
pByj7qmpxuMLWnIub3TtA5FWIl0vVkTP0y0eo/7D2LT+QyAHLBf7ukNowF+cDuef1T2uKyixnZsG
3td6HOvbaM2Wi7KlOEelvHE2uVU6EVdPuzvNygZmDYqgfEo5zwCx12bY2X0S3GLLjM67HRhx4hCW
42VEL/es8mQDkqWIcY5ACn07084C0rQut0Vs++CapEJo1EZ1yIiio2jMpf1Gqx5NmjwZqqfG7/SP
yFsRGnTD4TIOfOzGgddB1RkKItN2RdZhzy0V3I22FvU5KPGxOPT+EnyHRuPseoh8501vd+mBvnY4
beJBgejKGwTNmqG5jGlTTFv8meTXVGBdEjaa6jmX6ZO2XpIzBzXN9iTqp+CLyirNZV6tX+EhNaeI
tAPEmydv/QpQpeAu7K5gKkamMUr8EdGDqf6a053Su3oE1wWGLjwxySgVnLnt8TnoKguJKDluxsGt
DlUENo7AhCszogUfB6pXH+qiVR/yTvaHxR+WpwSrq720MgvublN9zooR12rKC+BvEDTL2x6j26J7
gPbL/shWC+vGSm6HsXMOFdf4vIusSw90N+FfJHhOFp2gChWEpWgAwJmWh7/pqO2mjZl5NZ2T6UZH
UNTIA9bZOG28JOGLsM9JdqDnqJUCssHCFSLBij8mvb1muFMQGdR2rPvDQL9qW0v7exn2zWccHd1N
Fjvzobcw0hhKngOrweqGUwnXy5Xwfh547bRRqc2MhqmbnzdhXF9jvauukVxjUVs4zemHJYExYLk5
W6JHMBfDF6Xd/OzFd5wuIsB3oq1+TDubgIQFLVpgWAeiwabHGJTxAOw+Gij67I2cI+KVKDSOG0o3
gOFdH3nJxEGDvJyx/w4XUA2a1ktEs8RPYA24HtySrjSf5syqPykyTQgiGpOYGaabNXOP6nsktnYB
jdPbUXls/UH67dGbPWTPfKdQX5Ri2Zqah2kf40/wBb/ZlHxOIgfpiMZt2POyV9VX6oSR+rGo0dv0
Y6gpekCS2Ne5Nz1VESYvW7+w/L8QRMO1V8b9EZtjasT1nGZ0zJxcfutH/ZArn+KThxrDNgFE238u
6ZtZn7IVacFj5ErK3F0OB62ERyynqT3mwH8OS1SrO/TjKpxqQm+6o6dcfQxS9cMt18+z6zlXBZrU
R+JqWG7duMMMBujuY6pl+rhm2fQpHUJmjh2PEhpmH6ippOGERqTMDKG77MPTwM9wRpqnEl53D4qI
EtpAFeyosTs/89pmuUDjRnwM1jmzNl1VDPRvmQWkqnCwuofcgIXq7OjyYgZodQUHorxqwfx+rLII
G+nGoY0yWuWeQqz41sTBeKYDRVnOT9ws2PSRwDod+0iq7+sEsLwtCRcIj+AcHXmnyzR+S5Q1fZp0
Wtw4A6rLHaX8r8UUICvTAYLkrAT+uWlB8V3G3pJddPS6Tq14whBJjmn/4GaTOgPTFO9roG9naBZY
ycZD47E7cQh5B+wtBow8HNdF7Q0hKWrYZS1uMf0DE13DL1eZRB5wGdYbjW4cflPp9GUodUvPou+9
7HTO5tnHi9m2AiCWCJVdBrM9qZNYDv2RW651nodrcwfLz0WXGk+c2lR67QI6ZTRdTpzwP5yx7S8G
pcYTmCHLGTCaqtypWCZ0Hx2uF5LgdoLYopNtFZmFtU3HcLxJ3ZGqcp0nCL71hLwvxawFKITSP0dj
mjAKCiDW21YhyLxzK8TuacQ27oUOl9XH8Kl1on1Uhh4B0ZmeGjcYkkNs4ZuTKrzLPa9198gqwIsY
wuxjXzntHSJv/X0EyWM/zjBR15zCZxHit+TZIKdpqOXhTqgpxM0vWeWjXWnOIW0vCHhaaI6jhITb
/LhyT4F7HXZgm5PsyrXhf9ndZF34maZTlIlWHCJLdGAzVe0f2j70p23jZnF/MrB2fySlnP9SkdDf
Jz8JH6dAI5BmI/PSb3v0nNE5acqwQ1RaND+waG2hqcl1wU1Fqx++nNPrPq/QQlizXiODMuNJ3zRo
EMg5Q/LfAy64LTidr6xyyveuHSR6F6fk7OmKrzso2SZEsXKAcXRWDGjRWV44fpbB0kCdStf8CvpH
aG8SOrlXdVxikkYl2LqR+EpuObN7x4OjiujmcD9LDDl/ein8Hxbqj1goqmS/3MZ+8+b7a2mqrE5f
V0Kf/53/5X9D8va5/AfUQw2nGzzTz0qo4zj8CiEz8b9qJ3+DoHzo3/ABMa0IMeZ75oD+XQi1/0FN
LzRaBwIkFDTw/6QQ+rrWQinS9qm1APVzXA/1V2Eu6b/UJVEodjI/aafLoXpM+3Iny2+/jMa/KHwy
WL9eTX/7gjeV1m4WZaVmviDKCZwY/QzxQzZeZvFW/vSP/LfYyeeb9T8LR7wMhRWqK66gDYfi8tuK
wuL0TumTJoN7Lbl7k5rCErODBYCVixf31z6f0+g7FO1I2ye2wuRtBfnsL1l9Cuu+TatHSPER8hcA
D6Udhye489knHJXDU0bCm1XnQ+f1UEBsTpoPZR/nSQcV3F7OQG02ye3S6gMFHv+0p316nYPGQUE/
T9pab+nb4NkmOh85tjGw6AdOo4hhQ5RVK4tPwLnTsdsGuHuE5GdNRI8zCxa339SDe9pxWbtb5nI4
K5N2QAoGRPeEGnaGtvRZiOrIzp8DOkIOWlJfrQZ6O4zxCtIbnU8ULA3/3bNCtZ7lOpbWpwlCnFfv
xZgivaW2usj1nJyEXFz7l9Lw/0WNP0QNlAaoZv17AOX/lA998Urm8OXf+DtkuDHuQS5YoCgU9q/a
SUSPf1BegvhNESt+RkD+jZsMnX8IUnubgMEmoPHCTvsZMnx+5dN6IM4IKrdoUPwnIUO8xumax3Eg
xoK2dcDrEoXebGngdktVDbb3JO1V5T9Kw3yzd9MEbREnR42JyX1ewgU+9AubH6tgVFO/z4iT1OcO
7sKte1AWLVba+5HV4IoVo/AnMQAr5HzX2ZWVL4AnVLDimo6x9GhtgTu1xsuoHLDv2mX50LtXiOwp
DuPUJotDlX4ApF7mQ0rdwaMMgvruOlBcPhHYZbc+OI3cj7ttCRsWqaF6zHuVIWuNi9uf6srOm1Iv
5SxQLSg/8h82FqZHryMqVo9Oo/vVf1L9NIK2q3BRKxHZ8YQoLuIUEqUF9iyrqx9t0GXLLQpZMY/m
yqHjfWpnSue7X9bWvwjB7m+PBKICkX806H2KoMhnvX4kwwmtmr5LHwGs+8WF4rJQnK7ewJ0S8Zog
w6uzCjMJpglp9GgAPzcrKBw57eHioZn7pYVeNJDqn8Lp7m25X5N0HbAgnZmKvaYett7LLkgswENr
0QaXKxLU/FkVez2MKTsl04v/UFJ/fXB5FDvNGoxjDjAnppnIqfrq4JIF1wZuV0/2ZC3BJx+iY/MR
eclmvX5/9JBU+OUAM18EJoWjMYBPxeBFZnB/OSEXAnS8cv18xE3bdcRelUmBG6Rrs8NnEebeFdYi
vtHACvzS0lvlpOH4sch8HMXff5I3BXPzJH7EgYV7rgABbSQofn0SB26gHc958Dj28AQufbXkGihM
ZYFjOE1hKfrBfzrIlG0pmoOFA4/NKLx5d8tBfpecV3wvh7Zrll27KGsssOfFXWD6w3eZRfjPw9uM
M4HLc2LBgodfY9KkX9/OzeqygETkPs5OCvj3yQUOKuUHfDVZd1AszRCXKFGiNfP+sP62kkyPCX1F
hHhg2VAufP3FokMJP86L/vsMvCUCqRaW0fgRQdSM0X3/q96YtZmXhDhE+xrwOysKU7nX35U3jVNM
o1s99qXnV+Exo7J5V6Ig3SIcHaZJqq7meE3s6rzJujqw9/4oi/U+70OlxKYqCYhw7eD/xTeAWeif
b+VYu+U5UuFdtIBs87zqT32a3yYGCzUfoT4anhjF/9YrdxDrp8Rp19/rRXc8BZ4IRf5jdBbEJZum
ChqxS6qx0cmfBuv3iaFKSGeA3q5LL+Vt2Eosx55V51vfAKc41N/i0M+4i4WRkiijOaJ0+xKYrleE
D4sskR7YtV3XxRhUWrM73mbVOnVg0DHe1d/S2snjg6gDdznzq8Xro937U/uWTfAs9xvin802IZ2M
yM9fz62fTqrDsqP5JqOMFvImj+DmX+N43bGo1oVy8IiwNqXqS0skGbupr5EDtGBOLQvBMi68dPnO
AqzyH0FvMzIcf14BlG10PPA9LwHYSxTRxZ+HNPjcY+GUPGPzClYq+Pme2anhEXMMo4WHWPAGkK8J
0RacVb7QJYeMbhKp9PxlXUwKsWmByjIWQAMFQd5eaQXlGCS3Pvu7xSaLGjTY7uopmBBccjZgz/r1
mu0f+5+RFWdpdistDOpaKo+hCDr14HymoYqQ7H6Av7ver1qE4+3YtcH4kfy75G9lnRNBjP54w5y5
cp74am7OVI62ObJ2bPQk4jPQkMJtTaaHBdhX7W/6KXf5ywDlJ/4kC8K+Ck78cZb6Rk9hxWG2tHNO
CO5BEaXLPk9jvtrKkIbnVo4wKd+GkpIKLkVcZO2XNsr88ZhQxM8uSq+OlpPJwQvjTLbWMpyiYD+z
luYIRtKyy5B6X86isZcclnaizZmJaiHVjyN6ihpEZuPVqiiOP1/AzzUkyw1GdxA1dradWAyob9cs
PwQKTRArq9C2qj3qeIgw7LNQLRVgRAV2/e/PaLHD6fYiS+AXbllyzTRvBFY8jMEgMJTpoNTTiTpF
xpB3Sl9G1aM0zcj5EdDH7jhNwLdOYW8N8CQdiSghjUCuAjlVxyRgWNQSUonbEejNcmnwRUdEsmhq
Fk2e4On8sdZYqoaHXCC+QSnUz4EMb8Y6pmqKImRXMmcC40n+rSh0kvCgUw3Y5dTy5mz53lbzyBg2
M90NeJoERif5FKE2z5is4YAHxAcowyPaLfh5mdwNuUPB7xaUfMxL5LEK5otWJGOdohJtZG0xsRmJ
AvtuFSMvg56hWb+daD1+SiNqPONp3MN1z3fN0nhshSHnmg09IdW4Eht6ueaRFt6efzgNuXkWeNKI
um0DlIGX7yBRC1aKWAPUoscAb0Pg/BQdTd6WoAedXfY0/P3PEFz5YRuLJeSxcqxVeMd2rBjBAV1q
hnNF3IVPKkkBvSOXLKqAhxTbE5aoSa3HWxXV/Df1spINHOaa2EDquJJleFPGPl+6ZTXBQyJn8pC3
QGPZ0l5sPhQPA4eZ8HvyRqrcyhHjbZgVmAQh3R2qfjmOs01B6mLkQswHth1ySuV2JRczq1pkID13
qgCC7B/nqESoBVnj21j6GW5MkKZCE5lkKbGbo7J58AE2K3HQxZJ6UIskSjcQdWy1XvvLMrP8oz5y
jTd6Bf+oJlEAI3MZoF0N4lHaumztLYbUIrtqHJlRfiRXNzNM42GxnYPLXkbuLOvB0tB26VqYV9u5
7HtrOiuSHgX3I2AJ5qb1oqxB9QmkLi+DtcuSNp/oWidejUtTEwMjx/MFDtSeQEy42VP4yxdERNXQ
xDGMzSDCszJxAy2PmJWjPs6tvCDMBt/Xie4VngAOIo1Y7OWgA2Dld3KWMj0vGhwJQnTe4t4sniw3
ISXU09KqQ4GxMT/h4tezhhKR4bt51qzNyu/AcQ6dc7n6glDZtzWjtEMF1UGvZrYtZ2gvaT65hFzU
MAdmqXYAv8l9s1QTnxVDh2KQaLXErFw7U4keDzYcAP6SK0zL7zT2qsSlwh6r+SaGts5CkrRvCE/K
myk0nGnkKYPLkVFkLziu7llQY9sJ7DuY/Xbxz6KF7uAxKvuVB5ezNfDVnkOLRB0IlxxH46JCTvmK
gjA7L/JKc8hqPbQsx5kyP5JBYdQtxAeITJZ3NYNlVhRcl8r3jqrVuMHvI4y3OsTqXZNi2dZULN9R
7uY28vMeQtQ3gzM1rWjik6Ijqsb7VOYT9HHDB+mA50Qi3bXJVCd7zwaI/ClpZ14eufiSaD8u9KwV
AjgTZoiHBqIUGztHMo/FE0HEYwR/Lusqm8zvFq9Bv3e7ZrNJnFEMM+G+txAcuncsVqXYi7AzjHMy
0RSF1tACXq23Hg3A0NlM0kFyw80Iu7s+Lmj80nl3luCrVU+IqdjVXN5i7RdjQ9R1tJVPg1qNmJ01
46C+IxyI8nCXVpZ3kfCkYtvUKmu/ZsTc9VDgwlk+eghgdUh+BVX3MK2YMV3h0VXaGxR2wBMo4U8K
zkJex77atp5AFewwTT7GiV2LrKIRWLEr51yUHKuIjmm8Z1vmCNh7MwMdhrWCRowHnWIuwDdvcOme
lpIqNa6m8QYA1qK/wNMdvE9BqRcPO9DWK5CCiPF9Qaldxbx/wjpNUv1BS06yEhGxclqh5GUlQsCH
xMXP8Wxmc+DwojHJsW1HHcY4TBESIkFbb9McgTUOPhjFp/2yDNFGeNp1tgtczQZTklT3sQERhDk1
rJBKVuqX6TF0haZAZk/rWQLa2T5xJke6ByRhMKPZaHri4IsT4VvXCnsw7w4weZc3VPtCtGj3MeSG
+XbWs9AXFt1j66Nnef16r2tW9cbvgqC7A6+dwrQqNcwgdRLNfrpSnh8x+N4h3lgWJ3jE58juNF5U
0bZBJcmV27Bb+zb65gDYrx8lspjjvCsCvbRPOE2KAQm4UDXhxhW9T+1RJ3XrRzh82T6euQkmQsFl
7IRWgRxzQF2ylE8StQU0k7cNFFC32aEAYYh8YCSElV6CZwdvff0z+7YXxEGcj1NaNXQcJ+zIOZZU
JaDn3U2Lr5S3U8nUJSP5FPKRBcapsDM/9glUPnXo5sXkmrWF7Fx20ol5NMdKTCBhc7e4yXHWcoCz
HbDEMxGu8m2TYWbWgq7fIacUCTGWF1NTdLa22CphLiDbkaPHl1XOKQNmIXXXEyAZfCaN48Zkf0GP
SrCAzQHejlKMN1ZlfDK0VRZ8RnEK8PGJo7BviPGJ19Qa1ND6hEnohWT2hmii3BPPhev4ebLJ3Swo
lZMiluVRZg6NxMLMizO86mkE41sXrOIYe25JSlS73LOtDxjG2LwoeQnSYIipQDskIMIG4IyekC4n
NZnocjFAqg7NyQlsY+ZJu1SGfPcQQr9fP42eD85o2yTxzIfZ2Paxl3p4Sjw/5WETJwsvLPkTfD9i
nggrq97pHuIuNvlqjO4bmBg9dME3WrN1cwjcPKzPEX8bORa1UiaXqlVoUhZ0UcwYQeYNtPMDs4UF
qhT6bOMA2AsQie0ASUVHcYWk1/kMPzF8MSnSc7knQI6UU+rnCQYulXEsGttULKAkmqd3RGIxkPTo
8rg5WfAiorY3oPExEWaoHKvt0FuS5fP3SKwtW2gzKFQDqQ/Vkk9sKpSavV3h1At+iCREZilmwBG5
s1Rz4n8uO4fa08s0cmA6zj3Xv0HfRm0y88aCpitzNNAOd7rLGhFUvKEgrtoJvo8FyJPiKFWQVtMH
cNbBeIuWqslinVWZ4lOH2x0OYAoxcj7L1njggSl0F3ORjwJoD58r6nUO3nwTeA0NW8slS0ndxGTz
IyranX+0VdqP0fWqpdtk5wE9N55nWeFS93shOptXHeEljbdl75ktApPRFLxqlEvQtMPknETNKbka
Z61jFphI8B93T1o3pHuPIuHz6SpHDBmt7dBMJKpbIRRZYCA6k2/qwKzHBIk/MmubEch/wBfHS2bL
Pzd/TVbSrddTGYUcl47kudytlKFJDXEoT00yL5R52pftUWifeSmHqWFSgQQKXZ2Lmdr/1zGa0gys
thPSat1WuJWxTLOFnCA/eJ1n1m5ZY8x4UU1OCk86LWH1IE2DSpIgqYWpxtwO1ljxXfXa8Qq2US6k
WOGY1BqrD658NDiz7mHsgMNV+NgMShNclskT597k6AKHQgyh8x+V7ZpLIFgGbmxgL8yEIIdPesnF
k3nWi78uZwIBIXotYbzMdLRd0RYPo3RmBiV5yXz61B7JNfom6njbbI7RTtr/vBFHax2TGMxpigww
Sm6t4KeUO0u3XyzLmr+LcWjXa9sabXsrJDDOaDfKLsU2ClywGG6DtRQoJlqTw/hbcDdNzh5EJgvr
Zsdc8mGAmkQ+BXkx3iZ9kjJruqKgCwwCtjooqW70a3KU2G/We0bdRNzVabnzfmjpvyOjwv2B5RT4
fD2lvWQ1oVIRk4OjQjte44Qeziz9I+A/yVWliMijXrZePZYmtSqtClXNDVTwEksTPY6ISiISNpn6
EdCcxSzJ0I6m+spGaaVuGRDsuOk8x5ZmIOETmS3ObTlVFwFQYZLXZcrTk0TW83ATzOHafwBf45TH
qHe5U3CwWR75AcgcPCQPILQaPib2dEesytvaZKKm+UWcmV5ujXORAs350ILNIkiR8A/Btqdy5Zb7
OB3NLfDlYlEmq3noZp2nJd2yyxY4BTpaufF6Y5Sz0Lkk2az+SdY1U5pB6efRhxrZ1WqPMHKi9d6a
a6+4CBXFEf5wXVhRoD1NwNJMoyWRZMCcvkZFM+tXOgNS1MWDaGZzQ0fu3kSOeO5NoovBvFmV71eN
3pZ0KWqhuAJFg4ZO6DtvC6zR3ADThEj1bU60uWfiT1NKf2d5CBnEm37oeN8/fOXbqpr5Sq6naNmA
F4xInF6XqRZV15GtA/3NDybTvXlZGqgpmMru+2/3+1chr0GOi5aAS/HciIq8Kulixk6rUjTfwL+Y
+ATjXYwkhQRrYtf73/VcDfy1fgxzmTI19JkQUs/vXaneRgkDT1XxbRbVwEVmkBUKzFtfe1hMbCUc
H87CNWgIGkPt+T1FlLHEkHsLvox7N1UI09mIufKa2PMSmX/2PuouNVeEOvRxTDgPg3bip/cf/7eh
QgOXRjzK4ILruGub3//SZZg79CXSKfQfMBOceQ4OKHMt5HDlCvX+V/225lA9AW/gB3SCoFq9rXeT
RmVuTQL1gDicGJZjskQ5OiJraLZIkKTTH5fc2xaKw8RgCQ1DiKqp+xvtoEOULkqp3z8gKGxilJ7Z
bNf4gJoDwoWCteySmHyfZGLh56cSSbPuimhX+X9gQLwdZrqmPmL7pqvKdnPerkj0O+ZxilPxlZoE
V8dFSqpUUQ1SXf5hQt+Osgu9jLcVMKJCOkhvi9cFiWEknNz5impDiPCcKs3VPMu5qR2RGjFZ4/vT
+hpoQdPEpw0WOTR5fTp8lI9eryCNPxnBZOm+djV9ImzcEIwizBEUF+Y16VocTDYySxewbfBAJSfj
+w/wTPT6dQeSagF/t0E6o93Dq7+NLF4qS0eFNX4Z9pLWe3pZeOlQ9ZBxfvKStoydNKkxUlsmfv8s
ilvQxbheVIFGB/HD9DI4VQ7CjXqVby3s4gboCrcF/HJrjoS+mJqo30VCWxEmMU6hidbh5JvDEpJp
g+yjTGw2/kYQnchFdDhQPHKmbp4y0jdKdPuIZN7V6JONLZz6prBMbtXjkUawsDo35BbTAwZnzgKV
kduEPeJynMWqUzxW+FKg70ntiZpQZkzSlAMrMcer65hkOcmrnEhiA3lk/KM076hMuuMMWPJM1vje
nL4//L8tOAhgeDn4gCMB7f62tAduFtKy1+VLI1tBzpoqba5A8apNBvCzZP3+V76mnbDkCLXxc48G
RiNOFW/6yjTKEGnoo+lLnAamxjhkcVBcwAd1C+vS7m2ewOCJBy5RM3BDJgLuhnma9x/j7ZtDH4Fx
49hGf5w999z+/iV21kjbTcyl/FIgZVCdYrytqzu3mNzu3O31H4iVbyOIIDkLBZWiAIoqHLU3izzA
ZSGTqu+/jggfr/d+HpplAUvAZFbvv5cBmv3aEuXTI0COkCtDOm8CtNfrLZ1Os12W9eje1b22o11C
+RK7eqh4GTfdLMezWmxoeFf8T0jBhnU5+yK+57Lmd7hJU9alBMOVx/Tv1YTsInWE1TOJepZyQ5Eo
0yzAoXJpylqzZcoAEdL5bMIxCkyZuKjojtyOENd4OavwOYuwiDOdImesTLzmQlDg1GdZxNHyALY9
9S7eH4Q3480YoAQnbPapF4rfO6Y+5J64Cob5bqhyczInDa2KYoNnLjfn97/K6JG9Hm8CmA8viZjA
sfgbjWpqFDVVx0tuI695/q7Bp3RaYKdhjiZCPSHopfdeAtJhFOq5NlXSnz9142AqBBb4Kv+z74Wm
nsldUBHp3Aov4OmDVeT4R533bNWADpbCXfdkEQMXpj2qllyPs5WgNh5+Nv7oFpkmklXmLntnjWwU
vg5jg9YGwtx+zrcg7kw6HL6UJkDbmhqv5Uszk7lD1jJtQigqzLvuMlNY/tlCY0eydnN6Hpx7CQoD
fODiVBMlkPeHNHo9fWFoXCxc2zhV+JyFv0HyWt5gjNAe+F6OIvycd9BXDi7t0WNQRMqjxi/1AcZO
fLZg657sMA+rjxXK9ffYKYLbr6Ohpmmaik1sLVG/CaRu7xLurz0Q/n6UWxmN7jGL85uKVtt3g8eH
d9xh5LillxNcoYjanEk76y84keTKbV2Oxc5CV/qvlT7yiGw4soMbdARsb0fVsLi3VgsLNY1EKSoR
cXftcSrhOF1a4iJcunGnFYbC9MTLe0kP/xSDM7oEudKU8xr8zfOtdsqvoCZ8dKJTyDvD2toO4OUu
vHU5nx+UxJsZxZxAUsJI+/7EzWvMJ0Ix3GdCSHBQtuXVOwQ+1ZdigKlVWqr7FHh9T1qUDMd8HvID
bYJF4WlAc3k7TzH4+cGrxlNQ2Hs9xXA5Ipnnfw1Qh6maJ0Ox04i73675QEnMMy7utWV5Wzuwbzy9
2N/cRfdfIWpgyDP46NfPWNsVYZ/tvWzJ/sCOfB2sWRC0lQlmPqmCYfi/hdNgSV6ErZ/Wj8zXfB27
MLv2QdngvBF0dnD3h+X3akO/fFkIUM4c8+RwbzOSBJtL7uRx/QhxvQIjNNu3Tk19FR3k4mL0xMD9
L22qG1qEYfGHfOy3lf/8mmB1aNkQxN/iwAa/j5vC66rHtq65uEIAhcRVCQfg2/sv+fxJ/8y7nt8S
Li/AgxgtRfi0b46J2a0KdwQr8+hMDXtGuBwXm4YLD+rVsgw/1m6VGBKopXBX8mMF/Vhl5QkGRAHU
dA3sC7BecNUFXXxaW214x3kL24i6osYJiuTF1XWlNq52vBt40/WPCtWY85ry7M3oGufRnHvqxsHB
GCHtIr0SECHlxgqrgOpNQS/OgT14tLt4ecybVNNKGLqDk/r2gw2xYLsyf3/Ihd6A8BgSkwaQBjEu
EK7dtykBxr/97EXL+ugNZvBlJuSJwB/vOK/zQ+3E5RdhxfNucFOaHi1086OHAni9e39mfDPyr2Ym
NGBNgweBS8Ux/iZBcoqkon0gw8d0oHFAOQ3vmDkCEb7r6ZLo3egh9BhWGoM4BN8quj1NdWyoW12M
KsCgsQxT6wonVe8oVoQY0X2Mv6L9VfvbrrAu8JgLzxexnNSiErfUQMurxmLSNgGNsWW76pm2S970
yTZUcYiMMpfvAwJXP5Ygzy5FqPC7oFJ8REhNXVW+LvWuSfrh21LK4Q5ec3Fj1REHRDA700G4eho2
ApbM7VTGCAjJ1uYF5IxrA469tADCvM1phHAmfvJ8KzrP5OL95VDVRqW8KPBzfX9wX8OSmGLG1qO6
AD6e22z4lsA/UBJm3sPksc08/9JqRX6vMrFgl9XW9qUzGU3197/ReQ18ff5KcgOuOEDMgeC9VQEG
sF92FUfnE8w/75SyGcpqybBYZxQq8wONCE2k99PuUSGWcJ+lsz7Psti+scZYHN5/ljdG4+ZZSDUJ
n26ErEDgvAUDdlPl91Fa10/pTIOBe3uTfG0w9hl3rdHwa20Q75uhaiCYatTslh2KhP5RAofdUSeJ
4y0NT+SjuyYIP2fIzJnSLyX02urlRRFk/bEVuBsFg4S5hlGZt4Gu506bHnbos4VahVgiisvbqFp9
dWIxLIe80NZFHDjGY20K8RExnOcFEmW9y/1MHVIMAbCtcbLivKLNS0Yp0OnYlG2JH+aIGuZ+pOl5
749cTclF+k/anWt0CkvRbboQuAwrkXbRNqDqdy3irKblCqJupqNJX0kHZZkigxWqiwlVOhhOGe5B
W8avcT4Ycmh3Ygep+5fumuzzgMHADy9DjAGGU578qfD1e/xBdy8GNAd0Df313+p6wqUTWsxT8YS+
rQ3Fborzb6A8FrqGTBl3qvBx7YfkQ1Bb35YxRzlqCUbcVN9fJP9qwSIsQ9osQK6iVv6mAAdSqq96
eMJPSRUsw+55QoJ1kCUSg4GGdD/Gty0iygc4sclexcn8RUbdqFgnsBv/8DD/YsMaS1/DCIHt/xti
F/XOaWzmIn9KQzv41AZO/9EtUZ4MKeyecS4Ol0PZ6lOFlMmHchbOha5DDrKw1PN1FsoIQHI9jeeZ
NYgfIOdbfxO1WfHpD0/5+g7wsq+Az7PFwUxzqXwzZGOVLFXcesMTVe82vSOz8BEqdaGRD709XrrB
iC/t1K9BtIs6v/khVzuE4Jq4ajrB2ae/9+MyPbfDqbhzcaGgQ8IpcMDJsGS40zzcei3t3peJ/j+e
xe2inv77vx4eoVjtoM112Xf9K9OKRpIpOvx7osXxYXrIsn/xr/zNtPA9dKqA5ZI9PXMm3H+SswLb
WPSxa7jso0RjaBA/2Vmu+w9yC44C4J4eZp8RBc+fVAsn+gcEABDF4LSRe6HE+p9QLfzXq5HEAc0S
uExGHoN6PcSO1xUASh7lmtM9/9T3Sg0btVb9AkSJ5zTc+PhceWl3I7Oy+67Cwr2VCBZ+dGNsI2oP
vvy2zCL84/oZ5ySb++fOCpythvNjhOnUF2pYfE5g4cG0scYmu847cP8bS6Hb38i5OAykV3sFcPbc
tUjWsWubYF8Uy0njLsXHNRfrEQZjv5GONTwZE1GwXt7kXVlzJq+wwc1KjJb19AB0bHkAJLdkO2yD
EBuVsDqwVSu69YA2XXuKJ4z6Nrgyf6AIvlxbBdozLv3OLwvGxttYcWfYimXVT2OXOhtXlRgVUE6/
SWVw42gry3Ab7d27QcAe/UMO93xH+GcO9zwFKJuFzKptI+IdmaTgl+pSRcEkt5I++LR2Iv4AlsPf
K3eGFg4Mj40s3FaHm8yt4muOHve8hgaTbVQQNT7ObRi/rJKDjWtR8yFeh/FiTXx56Q5e88g5aP0F
DqT/KM3Ji6dAfjH42uEKKHV5X5ZJdJLKTh2GXjRXUdTd6VL4R9wuzsN0cm9d6Z4gIYt/StB++2WT
XL+83f+rh+q6ybgk/vd/xW8qT6irmRo53RsESTyPZtHrl1aUR9LEVmRyTZV8cczsp2DXP9NQgAVP
dR5Mlug+UOHUe0QZKxeqnV4PvcjXC3Cz9jdVOAxD7E/zVUoH7nRqhP8pWfh/LSH1CYCMc5Za7nQl
hwCUUtoiwBYl95QC3JM4+//cncly28YWhl/FdfdkYSSAxc1CJDVZkiPFtuwVi5JoAiQGYiJAPP39
GoBsApKcxO0F6qKySIXKIbrZfcb//MfzP1Oy3EMh6TNvKixC2lSSEf3E+mR2iJJsXikBZ1pnsM57
pdKfwkl+VTDQ4pw+IPP8YCfYDWNBq1DJEJHSLLS5QtczA0O++juH8qERFY8Mv2UUGqPHHnfgSiGB
gQwgyWCLWbhMiNnt81NAvuUdl3J7Y+3pk/PTrXe+1ek+9pj+PSGEh/dhU4GfM9YBM73sMp95HnWl
yNo4Z0qVEDh5MHlYYVjeUWmFKp0E9+Y6cPX4CniEdn/Iwt3K9uOAvp8igbSGUWAxIYqlUohM03On
3HnvSUEr1wv3UP7JXPT9tbmlax64TQ4LTuxWm3OIxjbOtDLW2h0dC+WHFC7YKx1g2inJpOocVCN3
kwHit8G+SO8NJp8/OERpVwYV/qmyLsu/SZD2dBYpHpv8mchXqnodeOvds0Mj42JBH/nozoUm8zZz
yOCMqM19xhMEqGvltNY74uwkUfVYaDa8GlkKIajBrPanDSwLN7uJtrhkGlh8z3jr3YxJGMoZ066/
lI6xncEAGXwKYqRs9wmzRzd7PTzz+e2vInhNYYFYV/PUXJfzQxBpd6WSbI0TEjcO00VHh2vDXQAP
A953CnJHEwo12l4m5i5T52Y20uaeksfILPflTcLQ+9v62O42MaV72jGvk9hUr9RdtPjGeDrliz0K
UqJfNb0PR1V846VewhCdnYtfrTP67iFUtmdxxLicKVDynGpEnk/ODCiOrfnWdu0PtgL2ev7zq9tr
9hLbTwesjZs1EZR8FHi721/Easrs72RxB+vthCEqKmDFQxKP/tpUDitQNxpQ3DgdfdwcPDx1k7Fs
jN9JQrc8s0mUHUDhleyM5seLS3u73y23+0lCC21cMN91pyaLr4lxYDEEQ+pF7OWjv4lsXluAIcwr
njN2mTpadwEhhGyJ6q4taJqqbI7HX97Eu/X6NAYUnsBvg56hYRl9wWgamGVcczSHl2a3hKLXfK8W
k8U37p6OYj5ES7201KsJwK1LMHnQEMS+vfjoWzFJGDdc+/bfONz9iRJi8+m/tKjg4j5qRv/di4DB
tZVRmHdRbpohfmK6+MZpXtjnQCV8iqxedb0p0/KDb+3DsywQ9D5aGDLqa+ftL6MA5vjC0ZIL3yyS
i8iKRx/BU0EmWxgZ0LM4Dz9AT0wJWmP9RQAY8yRLi/QbOJUdP5FnPKSLAvLiqrLhqIkh/MqNYhue
WXtIERjcA2G0lqCG8nxxr9Hvdz6yR/YldS4NiCh8436qr0930CB8ZUgvkz2L/eLCO7jJvAqt0J5m
MK2uSFqir7TAGO2n6U5T55W+o7Mm2gJ+hGQcAEV8okNyceEb+8XX0OKq4xOUf9ZXj4bj9VPCBLn9
HGwJrxduF5dVmWh3NPMQoQQbfc/kxBiOB8bwnW4Ud/GVk7dfGX4gNIjYmo21uMy9sLo2lIrtg6lH
u9t5iXJyIBEGBkmrmFwVT7wvVrB5ZPxvdBGv3ZKxUlo6TRJtPx0ZvnZF10k6My2/vCGkxJb8/Bbi
JHJKf7gNXEMa2fAZGNxk1u5gz21AV4OLonRwR000s6YMfIAjvtbNNKHGZzC1kCtxFyzArWhxwRXb
LSdaVt1WKjppvg7SC2hyLRryN/5l7PlpAb+V4m2n+9HGC07W6/A0i7fiujKy5+FA8uGTaFh70Apj
v8o9yxjNaGkMrFnq2hG8GLhj13uaOebE0QfOAfMl/BNf9xf+qa8uIoUxHkF+bq9H5YzhEdZFaQSf
GD8OGZflphDTj+D2cuLJ6JYs66GYpbmSPwHfRkUygZA0Qhydl2rFxFzB7GH5nnA5xe+6K7zsPi23
5+YIfqRZCavc3NEP9+puF850hoae8D4u2LANF8JZGxzWjZYaU0As1iM5mGCWgE++jNSNcl45ABpP
oPeOz6oY8PC1BtGFM93lW/czdsD7nI4ghj+pqHXZhP/B5j61DQdMFD2p63MXv6WcBjra4CQF3/U0
gmXhbrQvhIOTlNGlwtiqsxFNRbOkokpLr02ezbPSDRSWu0Xl+bQYKLQhJfz7IqO/5uTgatVCkAga
zIup1PDjGtTyxUIxsDqVutEfXFq9DtO1Otlt34+yTLg/zuF2nYGZn1eQhT8EULQJ2unAnh3Q7Mp0
FFbq1dostpcHDoJNKgXyPQBBbjQ1VV3/ojKnFnpRuNtvAX+DrlatTXmX4FueZ6OQ4X0pHSTfNOor
4LSq0dzPgy11vclCXZ8oSVXMjf2e6RCMYmHYQbKwTopkxCn0AGlEJ+U6YWYttEMn5m6hzBgI7X+z
rOIOFiUx9gq3dXFSgE+nk3ob3FhWwBCYwCqmGAOHnWEe3G19kf5vItt2IYIWZF5zK9/mq+Rwt0rJ
s6bPBMXi09rV/hj92h/9XNC71RGr82OUh5l4g7UXdfiZNYHX6ETK9SvV7/szCT6Qoyx/Igxn+rwp
0B0iiVM/WGY/CikO1B+PHAfSEgodgtKzfpovPNqitzbh5+trdvPnf9NZwZv5AoJ8kSj9J7vQk3G0
C9YYshTbAUXVrJLY6HgXLHtM9kkxBQVo/bBLfOGAdoHW1OadGmaV76fz5VF4exO0sUX7G1gu3Mvj
1QvebwPfn+pLs3pSIwNbPXSzskfAGNc1RUp7zSJ7myB4fdgdAFk0lYsH4z+sTbAmoooodw/IdIEi
NMXIvudFHp8EVTHHAuSAPhja6hmy0fwiEheAvKEgn6DrtTkCPS0AyT2lWBhpSQXWT3PmBqQFKL87
0mqAn5iIx2D+aPOwrcdnwEFXEhJBU9XqwuFpA4I12V0wjDHlFYUSJGzi4umdBVU1mHYIOhmrMLSr
wA/D20opAkMdmwLVAXbq1UMAZZGlC0YEbXCrByAgSndSy9d1Mv64PBBUNMvnOB3fAVtBU0CThFFo
TkejeAekCagL2tQ95HYBxirWR4Wi1Xf9XZiMOQFoATyD+hncWSBOb7SThFGwxpppTMChUisQT08d
cgLGEN6KgnB7FoamDmihlraMRAEKySJN4JHqp3sfLHMMhRidHioGVDyDOwlQNUpHCShF6oJUCNtF
9m0CbG2mqK4IL7F+GiM0IK0AUZG0ahTFUFxAVczxOdaJFnN+SO+K+b7N6gcXKQKp0aRvgj0GIU6Z
WAy3eEUdODZ+AxEzMXWzC4QRKOEBnQFMmqiHSlkGzR6TATXZ0GaRQssenwUbT9mGqQrSr2aXBncT
aMcS3TRSu6Az8Bq0GunG1kvomQZbh9eRxAqOwkB3gf6D1oGTMJAm2QESA4AZmlVyuDpnYQKHJVPv
sZHN580VHNCNgHQQwl3Js8C9n1g4Sjif9dPbBRE7MvsM+Eh7ZQZnIfEYX0yIfyOb+GYKyVDGoAVE
vrBNovT1gjPmayZQHv7wI4alHXk1UfaR0guGNRb0S3RttRFyP5WkKWPaJtnv9rAM7kYIeHNjuH5d
LzDcDyQVvWvApeunFz04OnkERQFV0H4+vBhK/ESSZ0EnW6JZmiCHbExlL49gm8RQIBQBVjS7NDy9
4GDFZXcBfnPBnjj57jB0bYSjEk+LtnJbzDbkGZzvyDQrae2oU0WAoEPQuzer7OkFsgoT2qp1sOjf
b8ywtCMdDy9IsP+1jTDxB0Qm/chDPvYXJs4YmmXg1bSZ1c/gzgKd/NLakbPgoBjYg+5NsCZjC5yy
873eNjjPmUGDhqw+wDbgDlJyBE1RPz2tSCQNeS8lp3afB+QsArx/MTziX18BTYx7gDxBb01fz1mk
CQQHQQWkCeSkfmr9O6BdIDHqyBabSLHboqUCfdgssncIMI3gVenxE0lI8QzOQQDRJh1K68aYNDOB
ASNB6qfnJtH9PqZjAaMgUMrDMgcaOU/ZwMkQ4WHd49iGj6zy2Bw4xhiro5OzaL5pUJfAVGSXTw6B
uFhQazRn/EUmhewyrQJisGtzPIZ3CRiIKptkJ2JC2UP6T67k9UvANhhE6YzaHdwlwLmXXj+ZYyoI
Og2Azfp7BgEUDu6zhcFoy3HDOwXc0CZ0+fWIESwS/AxYPbR+/fQMAixXXAYTp6BNNQ1PIQp7JRkr
GfoYjiECpeffumcQRJWBc0LHaluQGpxepEtAHo6jUlESbCzPFdi+WeCsgEgiDf8jrh6YcYSwR/os
kE/D8jsMwHpVL1iAEDAdtEW11mN42hGWrOaa/rpeIFogHtIYptPawP6NMKnLieEJz9CtAWpHuJIk
9YIOLofmG+u7duxlDyxyqxB00SLS2pDh7YLBTyS5C2hHqAepNROHNU/XXaSuQ+iEsQSmNjhPgSRS
c0El7gK5ZRQjwQAsXfXTW7+ioDhFj9azShjcLtAIJJtVpc4AIarwF1/3FKg/8gmpNKbzPPuTA7MO
OPXSWRSBQgKZ0gZOL6ApVOTpNbZFqbo5KvhTw9oFgdVqXkriRhBAQ/BMO/cb1RZuBCeOGLMFgAwo
giQRqjVq+tfXL7xmUml4hG1s0IsdauCyRW5dmwzOIuDitmH9r6+fNBLjLgUJaN8toDzP9sL71qrK
wZVWdJrQpQ0CLiDrowmiveS9hLLtkEUDswRW9V+rwn9wU773w0xhJHiqO2G8Vfpaw8xbf/DcA/Ly
87b/4+Lpv/8RjS6dPxQkEs13/2iU+aNTl64xN0cfPmNw6u9p//d2gS+/uvNdz6t6/o/n3ipZJo8u
NOO00Rza17xZBvTTMAX0YRksO+wUdWvGjzd5wX2BTm6O/98Ifn286FGfUGf9R47WT+UmHvw03Reu
uymkXzjZMrNnmXa2ogbpy0qeLn3vW5SEXuetG6yntOzIj5LlU3T81k1jhbxkWIAeM+8xzzrCa7C2
rPDZyocVJVkdS25wn9KSW4qWd9G3dwxOzoOH7rY3kELZbzll172nzu/Z4tRkJZ+tomTdfeUW+yUr
+W0eGskrefG0dDsHUG0aGmRf+ML3vTDyujeyQf1Iiw6fvGVPizQIdGnJUdE9Fg00RVbs+5e6qUGH
SgtGQP64PRzfRDxPASSRFX0V5dBN9Le5gWfIyr5eemFHe7Slfnm5ycFfhk/Pq6+NeVM/lxedpstH
N09XWdY5022FWlq+9wh1+rLbcNvUPeVFYwvSKOuc7LaaJi87TT3+2e28zqardbHqd0iP8qQvWpQB
pUVHYdY73FpTW5KVfLN6SPrD2cEaibKNvOj9smu3iDVFJURecPHufBnsUtfrmnXkixrD75B/uUrS
VUdTUdEWSevfIfx6VXqPHTPWlst/h/CvUbJ9fs1apTRpZmnR8Ey576bLJMJSdi8nKQb1+RtF9PBr
XvxN/QWz5bZ/95vUoOz7f3C97o43uTZpsVsfj6Qb1bStptKik9W6z2lQZ4llBf+5CkM4TPbLXpjA
lGaReJMVf+dGT6t3F+kL29b0GcmK/yvK3ziIbXvj7/mClwexzcjJiv/I7q+gL++4FG23gbzsshtV
tvVGWbmfsqX7fDCETmmTc7JiP6+SAMvWkdykvaQle0Q2vePdsmHIir5fYneYzty9mi04Xlr4Ks3e
fX7t5RuQrbR8L32MmCbZ8dzaXJu07EMEb+m682s2iMCfS34t0/S9Lexl/umZHuW1/62bXBN/8eiv
lskf/wMAAP//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emf"/><Relationship Id="rId13"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4.xml"/><Relationship Id="rId12" Type="http://schemas.microsoft.com/office/2014/relationships/chartEx" Target="../charts/chartEx1.xml"/><Relationship Id="rId2" Type="http://schemas.openxmlformats.org/officeDocument/2006/relationships/image" Target="../media/image1.emf"/><Relationship Id="rId1" Type="http://schemas.openxmlformats.org/officeDocument/2006/relationships/chart" Target="../charts/chart1.xml"/><Relationship Id="rId6" Type="http://schemas.openxmlformats.org/officeDocument/2006/relationships/image" Target="../media/image3.emf"/><Relationship Id="rId11" Type="http://schemas.openxmlformats.org/officeDocument/2006/relationships/chart" Target="../charts/chart6.xml"/><Relationship Id="rId5" Type="http://schemas.openxmlformats.org/officeDocument/2006/relationships/chart" Target="../charts/chart3.xml"/><Relationship Id="rId15" Type="http://schemas.openxmlformats.org/officeDocument/2006/relationships/chart" Target="../charts/chart8.xml"/><Relationship Id="rId10" Type="http://schemas.openxmlformats.org/officeDocument/2006/relationships/chart" Target="../charts/chart5.xml"/><Relationship Id="rId4" Type="http://schemas.openxmlformats.org/officeDocument/2006/relationships/image" Target="../media/image2.emf"/><Relationship Id="rId9" Type="http://schemas.openxmlformats.org/officeDocument/2006/relationships/image" Target="../media/image5.emf"/><Relationship Id="rId14" Type="http://schemas.microsoft.com/office/2014/relationships/chartEx" Target="../charts/chartEx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microsoft.com/office/2014/relationships/chartEx" Target="../charts/chartEx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microsoft.com/office/2014/relationships/chartEx" Target="../charts/chartEx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5" Type="http://schemas.openxmlformats.org/officeDocument/2006/relationships/chart" Target="../charts/chart16.xml"/><Relationship Id="rId4" Type="http://schemas.openxmlformats.org/officeDocument/2006/relationships/chart" Target="../charts/chart15.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7.emf"/><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oneCellAnchor>
    <xdr:from>
      <xdr:col>0</xdr:col>
      <xdr:colOff>78706</xdr:colOff>
      <xdr:row>0</xdr:row>
      <xdr:rowOff>49618</xdr:rowOff>
    </xdr:from>
    <xdr:ext cx="14808367" cy="357963"/>
    <xdr:sp macro="" textlink="">
      <xdr:nvSpPr>
        <xdr:cNvPr id="3" name="Shape 3">
          <a:extLst>
            <a:ext uri="{FF2B5EF4-FFF2-40B4-BE49-F238E27FC236}">
              <a16:creationId xmlns:a16="http://schemas.microsoft.com/office/drawing/2014/main" id="{00000000-0008-0000-0100-000003000000}"/>
            </a:ext>
          </a:extLst>
        </xdr:cNvPr>
        <xdr:cNvSpPr/>
      </xdr:nvSpPr>
      <xdr:spPr>
        <a:xfrm>
          <a:off x="78706" y="49618"/>
          <a:ext cx="14808367" cy="357963"/>
        </a:xfrm>
        <a:prstGeom prst="roundRect">
          <a:avLst>
            <a:gd name="adj" fmla="val 16667"/>
          </a:avLst>
        </a:prstGeom>
        <a:solidFill>
          <a:srgbClr val="00B05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Algerian" panose="04020705040A02060702" pitchFamily="82" charset="0"/>
              <a:ea typeface="Lato"/>
              <a:cs typeface="Lato"/>
              <a:sym typeface="Lato"/>
            </a:rPr>
            <a:t>ECOMMERCE SALES ANALYSIS DASHBOARD</a:t>
          </a:r>
          <a:endParaRPr sz="1400">
            <a:latin typeface="Algerian" panose="04020705040A02060702" pitchFamily="82" charset="0"/>
          </a:endParaRPr>
        </a:p>
      </xdr:txBody>
    </xdr:sp>
    <xdr:clientData fLocksWithSheet="0"/>
  </xdr:oneCellAnchor>
  <xdr:oneCellAnchor>
    <xdr:from>
      <xdr:col>0</xdr:col>
      <xdr:colOff>56986</xdr:colOff>
      <xdr:row>12</xdr:row>
      <xdr:rowOff>32703</xdr:rowOff>
    </xdr:from>
    <xdr:ext cx="14798004" cy="1840921"/>
    <xdr:grpSp>
      <xdr:nvGrpSpPr>
        <xdr:cNvPr id="2" name="Shape 2">
          <a:extLst>
            <a:ext uri="{FF2B5EF4-FFF2-40B4-BE49-F238E27FC236}">
              <a16:creationId xmlns:a16="http://schemas.microsoft.com/office/drawing/2014/main" id="{00000000-0008-0000-0100-000002000000}"/>
            </a:ext>
          </a:extLst>
        </xdr:cNvPr>
        <xdr:cNvGrpSpPr/>
      </xdr:nvGrpSpPr>
      <xdr:grpSpPr>
        <a:xfrm>
          <a:off x="56986" y="2142857"/>
          <a:ext cx="14798004" cy="1840921"/>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solidFill>
                <a:schemeClr val="bg2">
                  <a:lumMod val="50000"/>
                </a:schemeClr>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b="1">
                    <a:solidFill>
                      <a:schemeClr val="lt1"/>
                    </a:solidFill>
                    <a:latin typeface="Lato"/>
                    <a:ea typeface="Lato"/>
                    <a:cs typeface="Lato"/>
                    <a:sym typeface="Lato"/>
                  </a:rPr>
                  <a:t>SALES AND PROFIT ANALYSIS</a:t>
                </a:r>
                <a:endParaRPr sz="1400" b="1"/>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solidFill>
                <a:schemeClr val="bg2">
                  <a:lumMod val="50000"/>
                </a:schemeClr>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70822" y="20349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b="1">
                    <a:solidFill>
                      <a:schemeClr val="lt1"/>
                    </a:solidFill>
                    <a:latin typeface="Lato"/>
                    <a:ea typeface="Lato"/>
                    <a:cs typeface="Lato"/>
                    <a:sym typeface="Lato"/>
                  </a:rPr>
                  <a:t>CATEGORY WISE PROFIT  </a:t>
                </a:r>
                <a:endParaRPr sz="1050" b="1">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21714" y="1971675"/>
              <a:ext cx="2819400" cy="2228850"/>
              <a:chOff x="9821714"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21714" y="1866900"/>
                <a:ext cx="2819400" cy="2219325"/>
              </a:xfrm>
              <a:prstGeom prst="roundRect">
                <a:avLst>
                  <a:gd name="adj" fmla="val 6632"/>
                </a:avLst>
              </a:prstGeom>
              <a:solidFill>
                <a:schemeClr val="bg2">
                  <a:lumMod val="50000"/>
                </a:schemeClr>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930027"/>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b="1">
                    <a:solidFill>
                      <a:schemeClr val="lt1"/>
                    </a:solidFill>
                    <a:latin typeface="Lato"/>
                    <a:ea typeface="Lato"/>
                    <a:cs typeface="Lato"/>
                    <a:sym typeface="Lato"/>
                  </a:rPr>
                  <a:t>CATEGORY</a:t>
                </a:r>
                <a:r>
                  <a:rPr lang="en-US" sz="1050">
                    <a:solidFill>
                      <a:schemeClr val="lt1"/>
                    </a:solidFill>
                    <a:latin typeface="Lato"/>
                    <a:ea typeface="Lato"/>
                    <a:cs typeface="Lato"/>
                    <a:sym typeface="Lato"/>
                  </a:rPr>
                  <a:t> WISE SALES SHARE %</a:t>
                </a:r>
                <a:endParaRPr sz="1400"/>
              </a:p>
            </xdr:txBody>
          </xdr:sp>
        </xdr:grpSp>
      </xdr:grpSp>
    </xdr:grpSp>
    <xdr:clientData fLocksWithSheet="0"/>
  </xdr:oneCellAnchor>
  <xdr:oneCellAnchor>
    <xdr:from>
      <xdr:col>0</xdr:col>
      <xdr:colOff>70143</xdr:colOff>
      <xdr:row>22</xdr:row>
      <xdr:rowOff>140740</xdr:rowOff>
    </xdr:from>
    <xdr:ext cx="6706369" cy="1872179"/>
    <xdr:sp macro="" textlink="">
      <xdr:nvSpPr>
        <xdr:cNvPr id="15" name="Shape 15">
          <a:extLst>
            <a:ext uri="{FF2B5EF4-FFF2-40B4-BE49-F238E27FC236}">
              <a16:creationId xmlns:a16="http://schemas.microsoft.com/office/drawing/2014/main" id="{00000000-0008-0000-0100-00000F000000}"/>
            </a:ext>
          </a:extLst>
        </xdr:cNvPr>
        <xdr:cNvSpPr/>
      </xdr:nvSpPr>
      <xdr:spPr>
        <a:xfrm>
          <a:off x="70143" y="4009355"/>
          <a:ext cx="6706369" cy="1872179"/>
        </a:xfrm>
        <a:prstGeom prst="roundRect">
          <a:avLst>
            <a:gd name="adj" fmla="val 5729"/>
          </a:avLst>
        </a:prstGeom>
        <a:solidFill>
          <a:schemeClr val="bg2">
            <a:lumMod val="50000"/>
          </a:schemeClr>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accent1">
                <a:lumMod val="75000"/>
              </a:schemeClr>
            </a:solidFill>
          </a:endParaRPr>
        </a:p>
      </xdr:txBody>
    </xdr:sp>
    <xdr:clientData fLocksWithSheet="0"/>
  </xdr:oneCellAnchor>
  <xdr:oneCellAnchor>
    <xdr:from>
      <xdr:col>0</xdr:col>
      <xdr:colOff>119936</xdr:colOff>
      <xdr:row>23</xdr:row>
      <xdr:rowOff>25248</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119936" y="4069710"/>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b="1">
              <a:solidFill>
                <a:schemeClr val="lt1"/>
              </a:solidFill>
              <a:latin typeface="Lato"/>
              <a:ea typeface="Lato"/>
              <a:cs typeface="Lato"/>
              <a:sym typeface="Lato"/>
            </a:rPr>
            <a:t>SALES BY STATE</a:t>
          </a:r>
          <a:endParaRPr sz="1050" b="1">
            <a:latin typeface="Lato"/>
            <a:ea typeface="Lato"/>
            <a:cs typeface="Lato"/>
            <a:sym typeface="Lato"/>
          </a:endParaRPr>
        </a:p>
      </xdr:txBody>
    </xdr:sp>
    <xdr:clientData fLocksWithSheet="0"/>
  </xdr:oneCellAnchor>
  <xdr:oneCellAnchor>
    <xdr:from>
      <xdr:col>11</xdr:col>
      <xdr:colOff>299297</xdr:colOff>
      <xdr:row>22</xdr:row>
      <xdr:rowOff>148973</xdr:rowOff>
    </xdr:from>
    <xdr:ext cx="4249948" cy="1880268"/>
    <xdr:sp macro="" textlink="">
      <xdr:nvSpPr>
        <xdr:cNvPr id="17" name="Shape 17">
          <a:extLst>
            <a:ext uri="{FF2B5EF4-FFF2-40B4-BE49-F238E27FC236}">
              <a16:creationId xmlns:a16="http://schemas.microsoft.com/office/drawing/2014/main" id="{00000000-0008-0000-0100-000011000000}"/>
            </a:ext>
          </a:extLst>
        </xdr:cNvPr>
        <xdr:cNvSpPr/>
      </xdr:nvSpPr>
      <xdr:spPr>
        <a:xfrm>
          <a:off x="6854451" y="4017588"/>
          <a:ext cx="4249948" cy="1880268"/>
        </a:xfrm>
        <a:prstGeom prst="roundRect">
          <a:avLst>
            <a:gd name="adj" fmla="val 8946"/>
          </a:avLst>
        </a:prstGeom>
        <a:solidFill>
          <a:schemeClr val="bg2">
            <a:lumMod val="50000"/>
          </a:schemeClr>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rgbClr val="FF0000"/>
            </a:solidFill>
          </a:endParaRPr>
        </a:p>
      </xdr:txBody>
    </xdr:sp>
    <xdr:clientData fLocksWithSheet="0"/>
  </xdr:oneCellAnchor>
  <xdr:oneCellAnchor>
    <xdr:from>
      <xdr:col>11</xdr:col>
      <xdr:colOff>419401</xdr:colOff>
      <xdr:row>23</xdr:row>
      <xdr:rowOff>22548</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6974555" y="4067010"/>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b="1">
              <a:solidFill>
                <a:schemeClr val="lt1"/>
              </a:solidFill>
              <a:latin typeface="Lato"/>
              <a:ea typeface="Lato"/>
              <a:cs typeface="Lato"/>
              <a:sym typeface="Lato"/>
            </a:rPr>
            <a:t>TOP 5 SUBCATEGORIES BY SALES</a:t>
          </a:r>
          <a:endParaRPr sz="1400" b="1"/>
        </a:p>
      </xdr:txBody>
    </xdr:sp>
    <xdr:clientData fLocksWithSheet="0"/>
  </xdr:oneCellAnchor>
  <xdr:oneCellAnchor>
    <xdr:from>
      <xdr:col>18</xdr:col>
      <xdr:colOff>448083</xdr:colOff>
      <xdr:row>22</xdr:row>
      <xdr:rowOff>157831</xdr:rowOff>
    </xdr:from>
    <xdr:ext cx="3663438" cy="1835550"/>
    <xdr:sp macro="" textlink="">
      <xdr:nvSpPr>
        <xdr:cNvPr id="19" name="Shape 19">
          <a:extLst>
            <a:ext uri="{FF2B5EF4-FFF2-40B4-BE49-F238E27FC236}">
              <a16:creationId xmlns:a16="http://schemas.microsoft.com/office/drawing/2014/main" id="{00000000-0008-0000-0100-000013000000}"/>
            </a:ext>
          </a:extLst>
        </xdr:cNvPr>
        <xdr:cNvSpPr/>
      </xdr:nvSpPr>
      <xdr:spPr>
        <a:xfrm>
          <a:off x="11174698" y="4026446"/>
          <a:ext cx="3663438" cy="1835550"/>
        </a:xfrm>
        <a:prstGeom prst="roundRect">
          <a:avLst>
            <a:gd name="adj" fmla="val 8264"/>
          </a:avLst>
        </a:prstGeom>
        <a:solidFill>
          <a:schemeClr val="accent1">
            <a:lumMod val="60000"/>
            <a:lumOff val="40000"/>
          </a:schemeClr>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accent1">
                <a:lumMod val="60000"/>
                <a:lumOff val="40000"/>
              </a:schemeClr>
            </a:solidFill>
          </a:endParaRPr>
        </a:p>
      </xdr:txBody>
    </xdr:sp>
    <xdr:clientData fLocksWithSheet="0"/>
  </xdr:oneCellAnchor>
  <xdr:oneCellAnchor>
    <xdr:from>
      <xdr:col>18</xdr:col>
      <xdr:colOff>540023</xdr:colOff>
      <xdr:row>23</xdr:row>
      <xdr:rowOff>50256</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11266638" y="4094718"/>
          <a:ext cx="1581150" cy="219075"/>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rgbClr val="FFC000"/>
              </a:solidFill>
              <a:latin typeface="Lato"/>
              <a:ea typeface="Lato"/>
              <a:cs typeface="Lato"/>
              <a:sym typeface="Lato"/>
            </a:rPr>
            <a:t>FILTERS</a:t>
          </a:r>
          <a:endParaRPr sz="1400" b="1">
            <a:solidFill>
              <a:srgbClr val="FFC000"/>
            </a:solidFill>
          </a:endParaRPr>
        </a:p>
      </xdr:txBody>
    </xdr:sp>
    <xdr:clientData fLocksWithSheet="0"/>
  </xdr:oneCellAnchor>
  <xdr:oneCellAnchor>
    <xdr:from>
      <xdr:col>0</xdr:col>
      <xdr:colOff>70683</xdr:colOff>
      <xdr:row>2</xdr:row>
      <xdr:rowOff>92242</xdr:rowOff>
    </xdr:from>
    <xdr:ext cx="14768264" cy="1669311"/>
    <xdr:grpSp>
      <xdr:nvGrpSpPr>
        <xdr:cNvPr id="21" name="Shape 2">
          <a:extLst>
            <a:ext uri="{FF2B5EF4-FFF2-40B4-BE49-F238E27FC236}">
              <a16:creationId xmlns:a16="http://schemas.microsoft.com/office/drawing/2014/main" id="{00000000-0008-0000-0100-000015000000}"/>
            </a:ext>
          </a:extLst>
        </xdr:cNvPr>
        <xdr:cNvGrpSpPr/>
      </xdr:nvGrpSpPr>
      <xdr:grpSpPr>
        <a:xfrm>
          <a:off x="70683" y="443934"/>
          <a:ext cx="14768264" cy="1669311"/>
          <a:chOff x="0" y="3060863"/>
          <a:chExt cx="10692000" cy="1438275"/>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38275"/>
            <a:chOff x="152399" y="453254"/>
            <a:chExt cx="12498639" cy="1383567"/>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2499729" cy="1383567"/>
              <a:chOff x="152399" y="459938"/>
              <a:chExt cx="2667001" cy="1359337"/>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14375"/>
                <a:ext cx="2667001" cy="1104900"/>
              </a:xfrm>
              <a:prstGeom prst="roundRect">
                <a:avLst>
                  <a:gd name="adj" fmla="val 5968"/>
                </a:avLst>
              </a:prstGeom>
              <a:solidFill>
                <a:schemeClr val="accent1"/>
              </a:soli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solidFill>
                <a:schemeClr val="accent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a:t>
                </a:r>
                <a:r>
                  <a:rPr lang="en-US" sz="1600" b="1">
                    <a:solidFill>
                      <a:schemeClr val="lt1"/>
                    </a:solidFill>
                    <a:latin typeface="Algerian" panose="04020705040A02060702" pitchFamily="82" charset="0"/>
                    <a:ea typeface="Lato"/>
                    <a:cs typeface="Lato"/>
                    <a:sym typeface="Lato"/>
                  </a:rPr>
                  <a:t>SALES</a:t>
                </a:r>
                <a:endParaRPr sz="1400">
                  <a:latin typeface="Algerian" panose="04020705040A02060702" pitchFamily="82" charset="0"/>
                </a:endParaRPr>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solidFill>
                <a:srgbClr val="7030A0"/>
              </a:soli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solidFill>
                <a:srgbClr val="7030A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Algerian" panose="04020705040A02060702" pitchFamily="82" charset="0"/>
                    <a:ea typeface="Lato"/>
                    <a:cs typeface="Lato"/>
                    <a:sym typeface="Lato"/>
                  </a:rPr>
                  <a:t> PROFIT</a:t>
                </a:r>
                <a:endParaRPr sz="1400">
                  <a:latin typeface="Algerian" panose="04020705040A02060702" pitchFamily="82" charset="0"/>
                </a:endParaRPr>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solidFill>
                <a:schemeClr val="accent2">
                  <a:lumMod val="75000"/>
                </a:schemeClr>
              </a:soli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solidFill>
                <a:schemeClr val="accent2">
                  <a:lumMod val="75000"/>
                </a:schemeClr>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Algerian" panose="04020705040A02060702" pitchFamily="82" charset="0"/>
                    <a:ea typeface="Lato"/>
                    <a:cs typeface="Lato"/>
                    <a:sym typeface="Lato"/>
                  </a:rPr>
                  <a:t> QUANTITY</a:t>
                </a:r>
                <a:endParaRPr sz="1400">
                  <a:latin typeface="Algerian" panose="04020705040A02060702" pitchFamily="82" charset="0"/>
                </a:endParaRPr>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solidFill>
                <a:schemeClr val="accent4">
                  <a:lumMod val="75000"/>
                </a:schemeClr>
              </a:soli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solidFill>
                <a:schemeClr val="accent4">
                  <a:lumMod val="75000"/>
                </a:schemeClr>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Algerian" panose="04020705040A02060702" pitchFamily="82" charset="0"/>
                    <a:ea typeface="Lato"/>
                    <a:cs typeface="Lato"/>
                    <a:sym typeface="Lato"/>
                  </a:rPr>
                  <a:t>NO OF ORDERS</a:t>
                </a:r>
                <a:endParaRPr sz="1400">
                  <a:latin typeface="Algerian" panose="04020705040A02060702" pitchFamily="82" charset="0"/>
                </a:endParaRPr>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solidFill>
                <a:schemeClr val="accent2">
                  <a:lumMod val="60000"/>
                  <a:lumOff val="40000"/>
                </a:schemeClr>
              </a:soli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solidFill>
                <a:schemeClr val="accent2">
                  <a:lumMod val="60000"/>
                  <a:lumOff val="40000"/>
                </a:schemeClr>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Algerian" panose="04020705040A02060702" pitchFamily="82" charset="0"/>
                    <a:ea typeface="Lato"/>
                    <a:cs typeface="Lato"/>
                    <a:sym typeface="Lato"/>
                  </a:rPr>
                  <a:t> PROFIT MARGIN</a:t>
                </a:r>
                <a:endParaRPr sz="1400">
                  <a:latin typeface="Algerian" panose="04020705040A02060702" pitchFamily="82" charset="0"/>
                </a:endParaRPr>
              </a:p>
            </xdr:txBody>
          </xdr:sp>
        </xdr:grpSp>
      </xdr:grpSp>
    </xdr:grpSp>
    <xdr:clientData fLocksWithSheet="0"/>
  </xdr:oneCellAnchor>
  <xdr:twoCellAnchor>
    <xdr:from>
      <xdr:col>0</xdr:col>
      <xdr:colOff>416162</xdr:colOff>
      <xdr:row>6</xdr:row>
      <xdr:rowOff>78064</xdr:rowOff>
    </xdr:from>
    <xdr:to>
      <xdr:col>4</xdr:col>
      <xdr:colOff>371859</xdr:colOff>
      <xdr:row>9</xdr:row>
      <xdr:rowOff>7927</xdr:rowOff>
    </xdr:to>
    <xdr:graphicFrame macro="">
      <xdr:nvGraphicFramePr>
        <xdr:cNvPr id="43" name="Chart 42">
          <a:extLst>
            <a:ext uri="{FF2B5EF4-FFF2-40B4-BE49-F238E27FC236}">
              <a16:creationId xmlns:a16="http://schemas.microsoft.com/office/drawing/2014/main" id="{06DDD288-1F3E-4A69-B887-8890DC0A0D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479958</xdr:colOff>
      <xdr:row>9</xdr:row>
      <xdr:rowOff>88696</xdr:rowOff>
    </xdr:from>
    <xdr:to>
      <xdr:col>4</xdr:col>
      <xdr:colOff>302748</xdr:colOff>
      <xdr:row>11</xdr:row>
      <xdr:rowOff>106417</xdr:rowOff>
    </xdr:to>
    <xdr:sp macro="" textlink="">
      <xdr:nvSpPr>
        <xdr:cNvPr id="44" name="Rectangle 43">
          <a:extLst>
            <a:ext uri="{FF2B5EF4-FFF2-40B4-BE49-F238E27FC236}">
              <a16:creationId xmlns:a16="http://schemas.microsoft.com/office/drawing/2014/main" id="{77ACA305-D5CD-4E17-B483-11143E9E70A4}"/>
            </a:ext>
          </a:extLst>
        </xdr:cNvPr>
        <xdr:cNvSpPr/>
      </xdr:nvSpPr>
      <xdr:spPr>
        <a:xfrm>
          <a:off x="479958" y="1676864"/>
          <a:ext cx="2197022" cy="37064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IN" sz="1100" b="0" i="0" u="none" strike="noStrike">
              <a:solidFill>
                <a:schemeClr val="lt1"/>
              </a:solidFill>
              <a:effectLst/>
              <a:latin typeface="Arial Black" panose="020B0A04020102020204" pitchFamily="34" charset="0"/>
              <a:ea typeface="+mn-ea"/>
              <a:cs typeface="+mn-cs"/>
            </a:rPr>
            <a:t>YOY</a:t>
          </a:r>
          <a:r>
            <a:rPr lang="en-IN" sz="1100" b="0" i="0" u="none" strike="noStrike" baseline="0">
              <a:solidFill>
                <a:schemeClr val="lt1"/>
              </a:solidFill>
              <a:effectLst/>
              <a:latin typeface="Arial Black" panose="020B0A04020102020204" pitchFamily="34" charset="0"/>
              <a:ea typeface="+mn-ea"/>
              <a:cs typeface="+mn-cs"/>
            </a:rPr>
            <a:t> GROWTH</a:t>
          </a:r>
          <a:r>
            <a:rPr lang="en-IN" sz="1100">
              <a:effectLst/>
              <a:latin typeface="Arial Black" panose="020B0A04020102020204" pitchFamily="34" charset="0"/>
            </a:rPr>
            <a:t> </a:t>
          </a:r>
          <a:endParaRPr lang="en-IN" sz="1100">
            <a:latin typeface="Arial Black" panose="020B0A04020102020204" pitchFamily="34" charset="0"/>
          </a:endParaRPr>
        </a:p>
      </xdr:txBody>
    </xdr:sp>
    <xdr:clientData/>
  </xdr:twoCellAnchor>
  <xdr:twoCellAnchor editAs="oneCell">
    <xdr:from>
      <xdr:col>2</xdr:col>
      <xdr:colOff>569496</xdr:colOff>
      <xdr:row>9</xdr:row>
      <xdr:rowOff>108863</xdr:rowOff>
    </xdr:from>
    <xdr:to>
      <xdr:col>4</xdr:col>
      <xdr:colOff>345279</xdr:colOff>
      <xdr:row>11</xdr:row>
      <xdr:rowOff>23784</xdr:rowOff>
    </xdr:to>
    <mc:AlternateContent xmlns:mc="http://schemas.openxmlformats.org/markup-compatibility/2006">
      <mc:Choice xmlns:a14="http://schemas.microsoft.com/office/drawing/2010/main" Requires="a14">
        <xdr:pic>
          <xdr:nvPicPr>
            <xdr:cNvPr id="46" name="Picture 45">
              <a:extLst>
                <a:ext uri="{FF2B5EF4-FFF2-40B4-BE49-F238E27FC236}">
                  <a16:creationId xmlns:a16="http://schemas.microsoft.com/office/drawing/2014/main" id="{4F05ACC9-D364-F04F-5513-E6259D731F0C}"/>
                </a:ext>
              </a:extLst>
            </xdr:cNvPr>
            <xdr:cNvPicPr>
              <a:picLocks noChangeAspect="1" noChangeArrowheads="1"/>
              <a:extLst>
                <a:ext uri="{84589F7E-364E-4C9E-8A38-B11213B215E9}">
                  <a14:cameraTool cellRange="'kpi year'!$H$8" spid="_x0000_s4124"/>
                </a:ext>
              </a:extLst>
            </xdr:cNvPicPr>
          </xdr:nvPicPr>
          <xdr:blipFill>
            <a:blip xmlns:r="http://schemas.openxmlformats.org/officeDocument/2006/relationships" r:embed="rId2"/>
            <a:srcRect/>
            <a:stretch>
              <a:fillRect/>
            </a:stretch>
          </xdr:blipFill>
          <xdr:spPr bwMode="auto">
            <a:xfrm>
              <a:off x="1756612" y="1697031"/>
              <a:ext cx="962899" cy="267848"/>
            </a:xfrm>
            <a:prstGeom prst="rect">
              <a:avLst/>
            </a:prstGeom>
            <a:noFill/>
            <a:extLst>
              <a:ext uri="{909E8E84-426E-40DD-AFC4-6F175D3DCCD1}">
                <a14:hiddenFill>
                  <a:solidFill>
                    <a:srgbClr val="FFFFFF"/>
                  </a:solidFill>
                </a14:hiddenFill>
              </a:ext>
            </a:extLst>
          </xdr:spPr>
        </xdr:pic>
      </mc:Choice>
      <mc:Fallback/>
    </mc:AlternateContent>
    <xdr:clientData/>
  </xdr:twoCellAnchor>
  <xdr:twoCellAnchor>
    <xdr:from>
      <xdr:col>5</xdr:col>
      <xdr:colOff>497854</xdr:colOff>
      <xdr:row>6</xdr:row>
      <xdr:rowOff>5315</xdr:rowOff>
    </xdr:from>
    <xdr:to>
      <xdr:col>9</xdr:col>
      <xdr:colOff>310677</xdr:colOff>
      <xdr:row>8</xdr:row>
      <xdr:rowOff>138577</xdr:rowOff>
    </xdr:to>
    <xdr:graphicFrame macro="">
      <xdr:nvGraphicFramePr>
        <xdr:cNvPr id="47" name="Chart 46">
          <a:extLst>
            <a:ext uri="{FF2B5EF4-FFF2-40B4-BE49-F238E27FC236}">
              <a16:creationId xmlns:a16="http://schemas.microsoft.com/office/drawing/2014/main" id="{95E57FAC-7221-4286-A871-9CDA2D966B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478186</xdr:colOff>
      <xdr:row>4</xdr:row>
      <xdr:rowOff>89909</xdr:rowOff>
    </xdr:from>
    <xdr:to>
      <xdr:col>4</xdr:col>
      <xdr:colOff>300976</xdr:colOff>
      <xdr:row>6</xdr:row>
      <xdr:rowOff>107629</xdr:rowOff>
    </xdr:to>
    <xdr:sp macro="" textlink="">
      <xdr:nvSpPr>
        <xdr:cNvPr id="48" name="Rectangle 47">
          <a:extLst>
            <a:ext uri="{FF2B5EF4-FFF2-40B4-BE49-F238E27FC236}">
              <a16:creationId xmlns:a16="http://schemas.microsoft.com/office/drawing/2014/main" id="{244129C2-72C9-4C46-A57B-BB8CD0347283}"/>
            </a:ext>
          </a:extLst>
        </xdr:cNvPr>
        <xdr:cNvSpPr/>
      </xdr:nvSpPr>
      <xdr:spPr>
        <a:xfrm>
          <a:off x="478186" y="795762"/>
          <a:ext cx="2197022" cy="37064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ctr"/>
          <a:r>
            <a:rPr lang="en-IN" sz="1600" b="0" i="0" u="none" strike="noStrike">
              <a:solidFill>
                <a:schemeClr val="lt1"/>
              </a:solidFill>
              <a:effectLst/>
              <a:latin typeface="Arial Black" panose="020B0A04020102020204" pitchFamily="34" charset="0"/>
              <a:ea typeface="+mn-ea"/>
              <a:cs typeface="+mn-cs"/>
            </a:rPr>
            <a:t>₹ 22,97,200.86</a:t>
          </a:r>
          <a:r>
            <a:rPr lang="en-IN" sz="1600">
              <a:effectLst/>
              <a:latin typeface="Arial Black" panose="020B0A04020102020204" pitchFamily="34" charset="0"/>
            </a:rPr>
            <a:t> </a:t>
          </a:r>
          <a:endParaRPr lang="en-IN" sz="1600">
            <a:latin typeface="Arial Black" panose="020B0A04020102020204" pitchFamily="34" charset="0"/>
          </a:endParaRPr>
        </a:p>
      </xdr:txBody>
    </xdr:sp>
    <xdr:clientData/>
  </xdr:twoCellAnchor>
  <xdr:twoCellAnchor>
    <xdr:from>
      <xdr:col>5</xdr:col>
      <xdr:colOff>494228</xdr:colOff>
      <xdr:row>4</xdr:row>
      <xdr:rowOff>65846</xdr:rowOff>
    </xdr:from>
    <xdr:to>
      <xdr:col>9</xdr:col>
      <xdr:colOff>317018</xdr:colOff>
      <xdr:row>6</xdr:row>
      <xdr:rowOff>83566</xdr:rowOff>
    </xdr:to>
    <xdr:sp macro="" textlink="">
      <xdr:nvSpPr>
        <xdr:cNvPr id="49" name="Rectangle 48">
          <a:extLst>
            <a:ext uri="{FF2B5EF4-FFF2-40B4-BE49-F238E27FC236}">
              <a16:creationId xmlns:a16="http://schemas.microsoft.com/office/drawing/2014/main" id="{B49D5FCC-9B1B-99D3-00F3-8B44448A6CDC}"/>
            </a:ext>
          </a:extLst>
        </xdr:cNvPr>
        <xdr:cNvSpPr/>
      </xdr:nvSpPr>
      <xdr:spPr>
        <a:xfrm>
          <a:off x="3462017" y="771699"/>
          <a:ext cx="2197022" cy="37064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ctr"/>
          <a:r>
            <a:rPr lang="en-IN" sz="1600" b="0" i="0" u="none" strike="noStrike">
              <a:solidFill>
                <a:schemeClr val="lt1"/>
              </a:solidFill>
              <a:effectLst/>
              <a:latin typeface="Arial Black" panose="020B0A04020102020204" pitchFamily="34" charset="0"/>
              <a:ea typeface="+mn-ea"/>
              <a:cs typeface="+mn-cs"/>
            </a:rPr>
            <a:t>₹ ₹ 2,86,397.02 </a:t>
          </a:r>
          <a:r>
            <a:rPr lang="en-IN" sz="1600">
              <a:effectLst/>
              <a:latin typeface="Arial Black" panose="020B0A04020102020204" pitchFamily="34" charset="0"/>
            </a:rPr>
            <a:t> </a:t>
          </a:r>
          <a:endParaRPr lang="en-IN" sz="1600">
            <a:latin typeface="Arial Black" panose="020B0A04020102020204" pitchFamily="34" charset="0"/>
          </a:endParaRPr>
        </a:p>
      </xdr:txBody>
    </xdr:sp>
    <xdr:clientData/>
  </xdr:twoCellAnchor>
  <xdr:twoCellAnchor>
    <xdr:from>
      <xdr:col>5</xdr:col>
      <xdr:colOff>479957</xdr:colOff>
      <xdr:row>9</xdr:row>
      <xdr:rowOff>104738</xdr:rowOff>
    </xdr:from>
    <xdr:to>
      <xdr:col>9</xdr:col>
      <xdr:colOff>302747</xdr:colOff>
      <xdr:row>11</xdr:row>
      <xdr:rowOff>122459</xdr:rowOff>
    </xdr:to>
    <xdr:sp macro="" textlink="">
      <xdr:nvSpPr>
        <xdr:cNvPr id="50" name="Rectangle 49">
          <a:extLst>
            <a:ext uri="{FF2B5EF4-FFF2-40B4-BE49-F238E27FC236}">
              <a16:creationId xmlns:a16="http://schemas.microsoft.com/office/drawing/2014/main" id="{23FB4E3F-8AB6-2516-176E-C2CA91809E82}"/>
            </a:ext>
          </a:extLst>
        </xdr:cNvPr>
        <xdr:cNvSpPr/>
      </xdr:nvSpPr>
      <xdr:spPr>
        <a:xfrm>
          <a:off x="3447746" y="1692906"/>
          <a:ext cx="2197022" cy="37064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IN" sz="1100" b="0" i="0" u="none" strike="noStrike">
              <a:solidFill>
                <a:schemeClr val="lt1"/>
              </a:solidFill>
              <a:effectLst/>
              <a:latin typeface="Arial Black" panose="020B0A04020102020204" pitchFamily="34" charset="0"/>
              <a:ea typeface="+mn-ea"/>
              <a:cs typeface="+mn-cs"/>
            </a:rPr>
            <a:t>YOY</a:t>
          </a:r>
          <a:r>
            <a:rPr lang="en-IN" sz="1100" b="0" i="0" u="none" strike="noStrike" baseline="0">
              <a:solidFill>
                <a:schemeClr val="lt1"/>
              </a:solidFill>
              <a:effectLst/>
              <a:latin typeface="Arial Black" panose="020B0A04020102020204" pitchFamily="34" charset="0"/>
              <a:ea typeface="+mn-ea"/>
              <a:cs typeface="+mn-cs"/>
            </a:rPr>
            <a:t> GROWTH</a:t>
          </a:r>
          <a:r>
            <a:rPr lang="en-IN" sz="1100">
              <a:effectLst/>
              <a:latin typeface="Arial Black" panose="020B0A04020102020204" pitchFamily="34" charset="0"/>
            </a:rPr>
            <a:t> </a:t>
          </a:r>
          <a:endParaRPr lang="en-IN" sz="1100">
            <a:latin typeface="Arial Black" panose="020B0A04020102020204"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7</xdr:col>
          <xdr:colOff>545432</xdr:colOff>
          <xdr:row>9</xdr:row>
          <xdr:rowOff>112295</xdr:rowOff>
        </xdr:from>
        <xdr:to>
          <xdr:col>9</xdr:col>
          <xdr:colOff>308449</xdr:colOff>
          <xdr:row>11</xdr:row>
          <xdr:rowOff>24063</xdr:rowOff>
        </xdr:to>
        <xdr:pic>
          <xdr:nvPicPr>
            <xdr:cNvPr id="51" name="Picture 50">
              <a:extLst>
                <a:ext uri="{FF2B5EF4-FFF2-40B4-BE49-F238E27FC236}">
                  <a16:creationId xmlns:a16="http://schemas.microsoft.com/office/drawing/2014/main" id="{F34E512A-A8D6-CB29-156A-E4D35988ACA2}"/>
                </a:ext>
              </a:extLst>
            </xdr:cNvPr>
            <xdr:cNvPicPr>
              <a:picLocks noChangeAspect="1" noChangeArrowheads="1"/>
              <a:extLst>
                <a:ext uri="{84589F7E-364E-4C9E-8A38-B11213B215E9}">
                  <a14:cameraTool cellRange="'kpi year'!$I$8" spid="_x0000_s4125"/>
                </a:ext>
              </a:extLst>
            </xdr:cNvPicPr>
          </xdr:nvPicPr>
          <xdr:blipFill>
            <a:blip xmlns:r="http://schemas.openxmlformats.org/officeDocument/2006/relationships" r:embed="rId4"/>
            <a:srcRect/>
            <a:stretch>
              <a:fillRect/>
            </a:stretch>
          </xdr:blipFill>
          <xdr:spPr bwMode="auto">
            <a:xfrm>
              <a:off x="4700337" y="1700463"/>
              <a:ext cx="950133" cy="26469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10</xdr:col>
      <xdr:colOff>518290</xdr:colOff>
      <xdr:row>4</xdr:row>
      <xdr:rowOff>49804</xdr:rowOff>
    </xdr:from>
    <xdr:to>
      <xdr:col>14</xdr:col>
      <xdr:colOff>341080</xdr:colOff>
      <xdr:row>6</xdr:row>
      <xdr:rowOff>67524</xdr:rowOff>
    </xdr:to>
    <xdr:sp macro="" textlink="">
      <xdr:nvSpPr>
        <xdr:cNvPr id="53" name="Rectangle 52">
          <a:extLst>
            <a:ext uri="{FF2B5EF4-FFF2-40B4-BE49-F238E27FC236}">
              <a16:creationId xmlns:a16="http://schemas.microsoft.com/office/drawing/2014/main" id="{FB817985-CA62-4062-B4FE-50FEAA83F9AE}"/>
            </a:ext>
          </a:extLst>
        </xdr:cNvPr>
        <xdr:cNvSpPr/>
      </xdr:nvSpPr>
      <xdr:spPr>
        <a:xfrm>
          <a:off x="6453869" y="755657"/>
          <a:ext cx="2197022" cy="37064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ctr"/>
          <a:r>
            <a:rPr lang="en-IN" sz="1600" b="0" i="0" u="none" strike="noStrike">
              <a:solidFill>
                <a:schemeClr val="lt1"/>
              </a:solidFill>
              <a:effectLst/>
              <a:latin typeface="Arial Black" panose="020B0A04020102020204" pitchFamily="34" charset="0"/>
              <a:ea typeface="+mn-ea"/>
              <a:cs typeface="+mn-cs"/>
            </a:rPr>
            <a:t>#  37873 </a:t>
          </a:r>
          <a:endParaRPr lang="en-IN" sz="1600">
            <a:latin typeface="Arial Black" panose="020B0A04020102020204" pitchFamily="34" charset="0"/>
          </a:endParaRPr>
        </a:p>
      </xdr:txBody>
    </xdr:sp>
    <xdr:clientData/>
  </xdr:twoCellAnchor>
  <xdr:twoCellAnchor>
    <xdr:from>
      <xdr:col>10</xdr:col>
      <xdr:colOff>504019</xdr:colOff>
      <xdr:row>9</xdr:row>
      <xdr:rowOff>88696</xdr:rowOff>
    </xdr:from>
    <xdr:to>
      <xdr:col>14</xdr:col>
      <xdr:colOff>326809</xdr:colOff>
      <xdr:row>11</xdr:row>
      <xdr:rowOff>106417</xdr:rowOff>
    </xdr:to>
    <xdr:sp macro="" textlink="">
      <xdr:nvSpPr>
        <xdr:cNvPr id="54" name="Rectangle 53">
          <a:extLst>
            <a:ext uri="{FF2B5EF4-FFF2-40B4-BE49-F238E27FC236}">
              <a16:creationId xmlns:a16="http://schemas.microsoft.com/office/drawing/2014/main" id="{607A7053-087B-4584-A963-426CAC3A01BA}"/>
            </a:ext>
          </a:extLst>
        </xdr:cNvPr>
        <xdr:cNvSpPr/>
      </xdr:nvSpPr>
      <xdr:spPr>
        <a:xfrm>
          <a:off x="6439598" y="1676864"/>
          <a:ext cx="2197022" cy="37064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IN" sz="1100" b="0" i="0" u="none" strike="noStrike">
              <a:solidFill>
                <a:schemeClr val="lt1"/>
              </a:solidFill>
              <a:effectLst/>
              <a:latin typeface="Arial Black" panose="020B0A04020102020204" pitchFamily="34" charset="0"/>
              <a:ea typeface="+mn-ea"/>
              <a:cs typeface="+mn-cs"/>
            </a:rPr>
            <a:t>YOY</a:t>
          </a:r>
          <a:r>
            <a:rPr lang="en-IN" sz="1100" b="0" i="0" u="none" strike="noStrike" baseline="0">
              <a:solidFill>
                <a:schemeClr val="lt1"/>
              </a:solidFill>
              <a:effectLst/>
              <a:latin typeface="Arial Black" panose="020B0A04020102020204" pitchFamily="34" charset="0"/>
              <a:ea typeface="+mn-ea"/>
              <a:cs typeface="+mn-cs"/>
            </a:rPr>
            <a:t> GROWTH</a:t>
          </a:r>
          <a:r>
            <a:rPr lang="en-IN" sz="1100">
              <a:effectLst/>
              <a:latin typeface="Arial Black" panose="020B0A04020102020204" pitchFamily="34" charset="0"/>
            </a:rPr>
            <a:t> </a:t>
          </a:r>
          <a:endParaRPr lang="en-IN" sz="1100">
            <a:latin typeface="Arial Black" panose="020B0A04020102020204" pitchFamily="34" charset="0"/>
          </a:endParaRPr>
        </a:p>
      </xdr:txBody>
    </xdr:sp>
    <xdr:clientData/>
  </xdr:twoCellAnchor>
  <xdr:twoCellAnchor>
    <xdr:from>
      <xdr:col>15</xdr:col>
      <xdr:colOff>397974</xdr:colOff>
      <xdr:row>4</xdr:row>
      <xdr:rowOff>73866</xdr:rowOff>
    </xdr:from>
    <xdr:to>
      <xdr:col>19</xdr:col>
      <xdr:colOff>220764</xdr:colOff>
      <xdr:row>6</xdr:row>
      <xdr:rowOff>91586</xdr:rowOff>
    </xdr:to>
    <xdr:sp macro="" textlink="">
      <xdr:nvSpPr>
        <xdr:cNvPr id="57" name="Rectangle 56">
          <a:extLst>
            <a:ext uri="{FF2B5EF4-FFF2-40B4-BE49-F238E27FC236}">
              <a16:creationId xmlns:a16="http://schemas.microsoft.com/office/drawing/2014/main" id="{10041638-852E-49B3-8FB1-715D60610AAB}"/>
            </a:ext>
          </a:extLst>
        </xdr:cNvPr>
        <xdr:cNvSpPr/>
      </xdr:nvSpPr>
      <xdr:spPr>
        <a:xfrm>
          <a:off x="9301342" y="779719"/>
          <a:ext cx="2197022" cy="37064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ctr"/>
          <a:r>
            <a:rPr lang="en-IN" sz="1600" b="0" i="0" u="none" strike="noStrike">
              <a:solidFill>
                <a:schemeClr val="lt1"/>
              </a:solidFill>
              <a:effectLst/>
              <a:latin typeface="Arial Black" panose="020B0A04020102020204" pitchFamily="34" charset="0"/>
              <a:ea typeface="+mn-ea"/>
              <a:cs typeface="+mn-cs"/>
            </a:rPr>
            <a:t>#  9994 </a:t>
          </a:r>
          <a:endParaRPr lang="en-IN" sz="1600">
            <a:latin typeface="Arial Black" panose="020B0A04020102020204" pitchFamily="34" charset="0"/>
          </a:endParaRPr>
        </a:p>
      </xdr:txBody>
    </xdr:sp>
    <xdr:clientData/>
  </xdr:twoCellAnchor>
  <xdr:twoCellAnchor>
    <xdr:from>
      <xdr:col>15</xdr:col>
      <xdr:colOff>431829</xdr:colOff>
      <xdr:row>9</xdr:row>
      <xdr:rowOff>80674</xdr:rowOff>
    </xdr:from>
    <xdr:to>
      <xdr:col>19</xdr:col>
      <xdr:colOff>254619</xdr:colOff>
      <xdr:row>11</xdr:row>
      <xdr:rowOff>98395</xdr:rowOff>
    </xdr:to>
    <xdr:sp macro="" textlink="">
      <xdr:nvSpPr>
        <xdr:cNvPr id="58" name="Rectangle 57">
          <a:extLst>
            <a:ext uri="{FF2B5EF4-FFF2-40B4-BE49-F238E27FC236}">
              <a16:creationId xmlns:a16="http://schemas.microsoft.com/office/drawing/2014/main" id="{3548729E-DDDC-47ED-B2B6-B40B757BB96D}"/>
            </a:ext>
          </a:extLst>
        </xdr:cNvPr>
        <xdr:cNvSpPr/>
      </xdr:nvSpPr>
      <xdr:spPr>
        <a:xfrm>
          <a:off x="9335197" y="1668842"/>
          <a:ext cx="2197022" cy="37064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IN" sz="1100" b="0" i="0" u="none" strike="noStrike">
              <a:solidFill>
                <a:schemeClr val="lt1"/>
              </a:solidFill>
              <a:effectLst/>
              <a:latin typeface="Arial Black" panose="020B0A04020102020204" pitchFamily="34" charset="0"/>
              <a:ea typeface="+mn-ea"/>
              <a:cs typeface="+mn-cs"/>
            </a:rPr>
            <a:t>YOY</a:t>
          </a:r>
          <a:r>
            <a:rPr lang="en-IN" sz="1100" b="0" i="0" u="none" strike="noStrike" baseline="0">
              <a:solidFill>
                <a:schemeClr val="lt1"/>
              </a:solidFill>
              <a:effectLst/>
              <a:latin typeface="Arial Black" panose="020B0A04020102020204" pitchFamily="34" charset="0"/>
              <a:ea typeface="+mn-ea"/>
              <a:cs typeface="+mn-cs"/>
            </a:rPr>
            <a:t> GROWTH</a:t>
          </a:r>
          <a:r>
            <a:rPr lang="en-IN" sz="1100">
              <a:effectLst/>
              <a:latin typeface="Arial Black" panose="020B0A04020102020204" pitchFamily="34" charset="0"/>
            </a:rPr>
            <a:t> </a:t>
          </a:r>
          <a:endParaRPr lang="en-IN" sz="1100">
            <a:latin typeface="Arial Black" panose="020B0A04020102020204" pitchFamily="34" charset="0"/>
          </a:endParaRPr>
        </a:p>
      </xdr:txBody>
    </xdr:sp>
    <xdr:clientData/>
  </xdr:twoCellAnchor>
  <xdr:twoCellAnchor>
    <xdr:from>
      <xdr:col>20</xdr:col>
      <xdr:colOff>421839</xdr:colOff>
      <xdr:row>4</xdr:row>
      <xdr:rowOff>100262</xdr:rowOff>
    </xdr:from>
    <xdr:to>
      <xdr:col>24</xdr:col>
      <xdr:colOff>244630</xdr:colOff>
      <xdr:row>6</xdr:row>
      <xdr:rowOff>117982</xdr:rowOff>
    </xdr:to>
    <xdr:sp macro="" textlink="">
      <xdr:nvSpPr>
        <xdr:cNvPr id="65" name="Rectangle 64">
          <a:extLst>
            <a:ext uri="{FF2B5EF4-FFF2-40B4-BE49-F238E27FC236}">
              <a16:creationId xmlns:a16="http://schemas.microsoft.com/office/drawing/2014/main" id="{66DA93DE-5584-49DA-80EC-DB9C2AFAED01}"/>
            </a:ext>
          </a:extLst>
        </xdr:cNvPr>
        <xdr:cNvSpPr/>
      </xdr:nvSpPr>
      <xdr:spPr>
        <a:xfrm>
          <a:off x="12292997" y="806115"/>
          <a:ext cx="2197022" cy="37064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ctr"/>
          <a:r>
            <a:rPr lang="en-IN" sz="1600" b="0" i="0" u="none" strike="noStrike">
              <a:solidFill>
                <a:schemeClr val="lt1"/>
              </a:solidFill>
              <a:effectLst/>
              <a:latin typeface="Arial Black" panose="020B0A04020102020204" pitchFamily="34" charset="0"/>
              <a:ea typeface="+mn-ea"/>
              <a:cs typeface="+mn-cs"/>
            </a:rPr>
            <a:t>  12.47%  </a:t>
          </a:r>
          <a:r>
            <a:rPr lang="en-IN" sz="1600">
              <a:effectLst/>
              <a:latin typeface="Arial Black" panose="020B0A04020102020204" pitchFamily="34" charset="0"/>
            </a:rPr>
            <a:t> </a:t>
          </a:r>
          <a:endParaRPr lang="en-IN" sz="1600">
            <a:latin typeface="Arial Black" panose="020B0A04020102020204" pitchFamily="34" charset="0"/>
          </a:endParaRPr>
        </a:p>
      </xdr:txBody>
    </xdr:sp>
    <xdr:clientData/>
  </xdr:twoCellAnchor>
  <xdr:twoCellAnchor>
    <xdr:from>
      <xdr:col>20</xdr:col>
      <xdr:colOff>271210</xdr:colOff>
      <xdr:row>9</xdr:row>
      <xdr:rowOff>83007</xdr:rowOff>
    </xdr:from>
    <xdr:to>
      <xdr:col>24</xdr:col>
      <xdr:colOff>94001</xdr:colOff>
      <xdr:row>11</xdr:row>
      <xdr:rowOff>100728</xdr:rowOff>
    </xdr:to>
    <xdr:sp macro="" textlink="">
      <xdr:nvSpPr>
        <xdr:cNvPr id="66" name="Rectangle 65">
          <a:extLst>
            <a:ext uri="{FF2B5EF4-FFF2-40B4-BE49-F238E27FC236}">
              <a16:creationId xmlns:a16="http://schemas.microsoft.com/office/drawing/2014/main" id="{93C4980A-7BA0-4951-AECA-69967D76E60A}"/>
            </a:ext>
          </a:extLst>
        </xdr:cNvPr>
        <xdr:cNvSpPr/>
      </xdr:nvSpPr>
      <xdr:spPr>
        <a:xfrm>
          <a:off x="12142368" y="1671175"/>
          <a:ext cx="2197022" cy="37064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IN" sz="1100" b="0" i="0" u="none" strike="noStrike">
              <a:solidFill>
                <a:schemeClr val="lt1"/>
              </a:solidFill>
              <a:effectLst/>
              <a:latin typeface="Arial Black" panose="020B0A04020102020204" pitchFamily="34" charset="0"/>
              <a:ea typeface="+mn-ea"/>
              <a:cs typeface="+mn-cs"/>
            </a:rPr>
            <a:t>YOY</a:t>
          </a:r>
          <a:r>
            <a:rPr lang="en-IN" sz="1100" b="0" i="0" u="none" strike="noStrike" baseline="0">
              <a:solidFill>
                <a:schemeClr val="lt1"/>
              </a:solidFill>
              <a:effectLst/>
              <a:latin typeface="Arial Black" panose="020B0A04020102020204" pitchFamily="34" charset="0"/>
              <a:ea typeface="+mn-ea"/>
              <a:cs typeface="+mn-cs"/>
            </a:rPr>
            <a:t> GROWTH</a:t>
          </a:r>
          <a:r>
            <a:rPr lang="en-IN" sz="1100">
              <a:effectLst/>
              <a:latin typeface="Arial Black" panose="020B0A04020102020204" pitchFamily="34" charset="0"/>
            </a:rPr>
            <a:t> </a:t>
          </a:r>
          <a:endParaRPr lang="en-IN" sz="1100">
            <a:latin typeface="Arial Black" panose="020B0A04020102020204" pitchFamily="34" charset="0"/>
          </a:endParaRPr>
        </a:p>
      </xdr:txBody>
    </xdr:sp>
    <xdr:clientData/>
  </xdr:twoCellAnchor>
  <xdr:twoCellAnchor>
    <xdr:from>
      <xdr:col>10</xdr:col>
      <xdr:colOff>529390</xdr:colOff>
      <xdr:row>6</xdr:row>
      <xdr:rowOff>24063</xdr:rowOff>
    </xdr:from>
    <xdr:to>
      <xdr:col>14</xdr:col>
      <xdr:colOff>401051</xdr:colOff>
      <xdr:row>9</xdr:row>
      <xdr:rowOff>89034</xdr:rowOff>
    </xdr:to>
    <xdr:graphicFrame macro="">
      <xdr:nvGraphicFramePr>
        <xdr:cNvPr id="68" name="Chart 67">
          <a:extLst>
            <a:ext uri="{FF2B5EF4-FFF2-40B4-BE49-F238E27FC236}">
              <a16:creationId xmlns:a16="http://schemas.microsoft.com/office/drawing/2014/main" id="{BD9DC283-EBE1-48D2-B175-E16E8C1006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593557</xdr:colOff>
      <xdr:row>9</xdr:row>
      <xdr:rowOff>112295</xdr:rowOff>
    </xdr:from>
    <xdr:to>
      <xdr:col>14</xdr:col>
      <xdr:colOff>356574</xdr:colOff>
      <xdr:row>11</xdr:row>
      <xdr:rowOff>24063</xdr:rowOff>
    </xdr:to>
    <xdr:pic>
      <xdr:nvPicPr>
        <xdr:cNvPr id="71" name="Picture 70">
          <a:extLst>
            <a:ext uri="{FF2B5EF4-FFF2-40B4-BE49-F238E27FC236}">
              <a16:creationId xmlns:a16="http://schemas.microsoft.com/office/drawing/2014/main" id="{654386F3-7BD9-32B9-43A7-DB1C5FD0B72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7716252" y="1700463"/>
          <a:ext cx="950133" cy="2646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489285</xdr:colOff>
      <xdr:row>5</xdr:row>
      <xdr:rowOff>152401</xdr:rowOff>
    </xdr:from>
    <xdr:to>
      <xdr:col>19</xdr:col>
      <xdr:colOff>240631</xdr:colOff>
      <xdr:row>8</xdr:row>
      <xdr:rowOff>120317</xdr:rowOff>
    </xdr:to>
    <xdr:graphicFrame macro="">
      <xdr:nvGraphicFramePr>
        <xdr:cNvPr id="72" name="Chart 71">
          <a:extLst>
            <a:ext uri="{FF2B5EF4-FFF2-40B4-BE49-F238E27FC236}">
              <a16:creationId xmlns:a16="http://schemas.microsoft.com/office/drawing/2014/main" id="{6EB4FFB3-7600-4162-A3C7-CEF66935D6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17</xdr:col>
      <xdr:colOff>466656</xdr:colOff>
      <xdr:row>9</xdr:row>
      <xdr:rowOff>112295</xdr:rowOff>
    </xdr:from>
    <xdr:to>
      <xdr:col>19</xdr:col>
      <xdr:colOff>258466</xdr:colOff>
      <xdr:row>11</xdr:row>
      <xdr:rowOff>32084</xdr:rowOff>
    </xdr:to>
    <xdr:pic>
      <xdr:nvPicPr>
        <xdr:cNvPr id="73" name="Picture 72">
          <a:extLst>
            <a:ext uri="{FF2B5EF4-FFF2-40B4-BE49-F238E27FC236}">
              <a16:creationId xmlns:a16="http://schemas.microsoft.com/office/drawing/2014/main" id="{A649EC22-5BF6-E79C-1198-691C6C7AD1BA}"/>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0557140" y="1700463"/>
          <a:ext cx="978926" cy="2727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481261</xdr:colOff>
      <xdr:row>9</xdr:row>
      <xdr:rowOff>72190</xdr:rowOff>
    </xdr:from>
    <xdr:to>
      <xdr:col>24</xdr:col>
      <xdr:colOff>210517</xdr:colOff>
      <xdr:row>10</xdr:row>
      <xdr:rowOff>168442</xdr:rowOff>
    </xdr:to>
    <xdr:pic>
      <xdr:nvPicPr>
        <xdr:cNvPr id="74" name="Picture 73">
          <a:extLst>
            <a:ext uri="{FF2B5EF4-FFF2-40B4-BE49-F238E27FC236}">
              <a16:creationId xmlns:a16="http://schemas.microsoft.com/office/drawing/2014/main" id="{54FCB5F0-63D5-AB07-A237-E6046C6500C6}"/>
            </a:ext>
          </a:extLst>
        </xdr:cNvPr>
        <xdr:cNvPicPr>
          <a:picLocks noChangeAspect="1" noChangeArrowheads="1"/>
        </xdr:cNvPicPr>
      </xdr:nvPicPr>
      <xdr:blipFill>
        <a:blip xmlns:r="http://schemas.openxmlformats.org/officeDocument/2006/relationships" r:embed="rId9">
          <a:lum bright="-40000" contrast="-40000"/>
          <a:extLst>
            <a:ext uri="{28A0092B-C50C-407E-A947-70E740481C1C}">
              <a14:useLocalDpi xmlns:a14="http://schemas.microsoft.com/office/drawing/2010/main" val="0"/>
            </a:ext>
          </a:extLst>
        </a:blip>
        <a:srcRect/>
        <a:stretch>
          <a:fillRect/>
        </a:stretch>
      </xdr:blipFill>
      <xdr:spPr bwMode="auto">
        <a:xfrm>
          <a:off x="13539535" y="1660358"/>
          <a:ext cx="916371" cy="2727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16042</xdr:colOff>
      <xdr:row>6</xdr:row>
      <xdr:rowOff>112295</xdr:rowOff>
    </xdr:from>
    <xdr:to>
      <xdr:col>24</xdr:col>
      <xdr:colOff>80211</xdr:colOff>
      <xdr:row>9</xdr:row>
      <xdr:rowOff>40106</xdr:rowOff>
    </xdr:to>
    <xdr:graphicFrame macro="">
      <xdr:nvGraphicFramePr>
        <xdr:cNvPr id="75" name="Chart 74">
          <a:extLst>
            <a:ext uri="{FF2B5EF4-FFF2-40B4-BE49-F238E27FC236}">
              <a16:creationId xmlns:a16="http://schemas.microsoft.com/office/drawing/2014/main" id="{13602FA6-BE5E-4AFB-A1C1-86C01025A8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309436</xdr:colOff>
      <xdr:row>13</xdr:row>
      <xdr:rowOff>28340</xdr:rowOff>
    </xdr:from>
    <xdr:to>
      <xdr:col>10</xdr:col>
      <xdr:colOff>22648</xdr:colOff>
      <xdr:row>22</xdr:row>
      <xdr:rowOff>116069</xdr:rowOff>
    </xdr:to>
    <xdr:graphicFrame macro="">
      <xdr:nvGraphicFramePr>
        <xdr:cNvPr id="76" name="Chart 75">
          <a:extLst>
            <a:ext uri="{FF2B5EF4-FFF2-40B4-BE49-F238E27FC236}">
              <a16:creationId xmlns:a16="http://schemas.microsoft.com/office/drawing/2014/main" id="{38FACFF5-B6A2-421C-9CAF-93A9CEF4C9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487397</xdr:colOff>
      <xdr:row>13</xdr:row>
      <xdr:rowOff>2505</xdr:rowOff>
    </xdr:from>
    <xdr:to>
      <xdr:col>18</xdr:col>
      <xdr:colOff>589782</xdr:colOff>
      <xdr:row>22</xdr:row>
      <xdr:rowOff>68885</xdr:rowOff>
    </xdr:to>
    <mc:AlternateContent xmlns:mc="http://schemas.openxmlformats.org/markup-compatibility/2006">
      <mc:Choice xmlns:cx1="http://schemas.microsoft.com/office/drawing/2015/9/8/chartex" Requires="cx1">
        <xdr:graphicFrame macro="">
          <xdr:nvGraphicFramePr>
            <xdr:cNvPr id="77" name="Chart 76">
              <a:extLst>
                <a:ext uri="{FF2B5EF4-FFF2-40B4-BE49-F238E27FC236}">
                  <a16:creationId xmlns:a16="http://schemas.microsoft.com/office/drawing/2014/main" id="{27EDEBCC-81ED-43AA-985B-769A5438FAB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6404103" y="2333329"/>
              <a:ext cx="4835750" cy="168002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136314</xdr:colOff>
      <xdr:row>13</xdr:row>
      <xdr:rowOff>61033</xdr:rowOff>
    </xdr:from>
    <xdr:to>
      <xdr:col>24</xdr:col>
      <xdr:colOff>475129</xdr:colOff>
      <xdr:row>22</xdr:row>
      <xdr:rowOff>26893</xdr:rowOff>
    </xdr:to>
    <xdr:graphicFrame macro="">
      <xdr:nvGraphicFramePr>
        <xdr:cNvPr id="78" name="Chart 77">
          <a:extLst>
            <a:ext uri="{FF2B5EF4-FFF2-40B4-BE49-F238E27FC236}">
              <a16:creationId xmlns:a16="http://schemas.microsoft.com/office/drawing/2014/main" id="{BD496C24-908B-49F7-A854-E1FC8B034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169333</xdr:colOff>
      <xdr:row>23</xdr:row>
      <xdr:rowOff>151908</xdr:rowOff>
    </xdr:from>
    <xdr:to>
      <xdr:col>10</xdr:col>
      <xdr:colOff>571500</xdr:colOff>
      <xdr:row>33</xdr:row>
      <xdr:rowOff>48029</xdr:rowOff>
    </xdr:to>
    <mc:AlternateContent xmlns:mc="http://schemas.openxmlformats.org/markup-compatibility/2006">
      <mc:Choice xmlns:cx4="http://schemas.microsoft.com/office/drawing/2016/5/10/chartex" Requires="cx4">
        <xdr:graphicFrame macro="">
          <xdr:nvGraphicFramePr>
            <xdr:cNvPr id="79" name="Chart 78">
              <a:extLst>
                <a:ext uri="{FF2B5EF4-FFF2-40B4-BE49-F238E27FC236}">
                  <a16:creationId xmlns:a16="http://schemas.microsoft.com/office/drawing/2014/main" id="{1E41F506-FE9E-4062-8E79-68564F97728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69333" y="4196370"/>
              <a:ext cx="6361398" cy="165458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476250</xdr:colOff>
      <xdr:row>24</xdr:row>
      <xdr:rowOff>127952</xdr:rowOff>
    </xdr:from>
    <xdr:to>
      <xdr:col>18</xdr:col>
      <xdr:colOff>370416</xdr:colOff>
      <xdr:row>32</xdr:row>
      <xdr:rowOff>158750</xdr:rowOff>
    </xdr:to>
    <xdr:graphicFrame macro="">
      <xdr:nvGraphicFramePr>
        <xdr:cNvPr id="80" name="Chart 79">
          <a:extLst>
            <a:ext uri="{FF2B5EF4-FFF2-40B4-BE49-F238E27FC236}">
              <a16:creationId xmlns:a16="http://schemas.microsoft.com/office/drawing/2014/main" id="{1BD46660-AB51-41FA-AE1C-F1A882FD1F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18</xdr:col>
      <xdr:colOff>527539</xdr:colOff>
      <xdr:row>24</xdr:row>
      <xdr:rowOff>134620</xdr:rowOff>
    </xdr:from>
    <xdr:to>
      <xdr:col>20</xdr:col>
      <xdr:colOff>273538</xdr:colOff>
      <xdr:row>32</xdr:row>
      <xdr:rowOff>146538</xdr:rowOff>
    </xdr:to>
    <mc:AlternateContent xmlns:mc="http://schemas.openxmlformats.org/markup-compatibility/2006">
      <mc:Choice xmlns:a14="http://schemas.microsoft.com/office/drawing/2010/main" Requires="a14">
        <xdr:graphicFrame macro="">
          <xdr:nvGraphicFramePr>
            <xdr:cNvPr id="81" name="Year 1">
              <a:extLst>
                <a:ext uri="{FF2B5EF4-FFF2-40B4-BE49-F238E27FC236}">
                  <a16:creationId xmlns:a16="http://schemas.microsoft.com/office/drawing/2014/main" id="{7AD1BEB1-A5D8-42BA-90CE-A2622E955A2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1254154" y="4354928"/>
              <a:ext cx="937846" cy="14186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559190</xdr:colOff>
      <xdr:row>24</xdr:row>
      <xdr:rowOff>117232</xdr:rowOff>
    </xdr:from>
    <xdr:to>
      <xdr:col>24</xdr:col>
      <xdr:colOff>498231</xdr:colOff>
      <xdr:row>32</xdr:row>
      <xdr:rowOff>136769</xdr:rowOff>
    </xdr:to>
    <mc:AlternateContent xmlns:mc="http://schemas.openxmlformats.org/markup-compatibility/2006">
      <mc:Choice xmlns:a14="http://schemas.microsoft.com/office/drawing/2010/main" Requires="a14">
        <xdr:graphicFrame macro="">
          <xdr:nvGraphicFramePr>
            <xdr:cNvPr id="82" name="Segment 1">
              <a:extLst>
                <a:ext uri="{FF2B5EF4-FFF2-40B4-BE49-F238E27FC236}">
                  <a16:creationId xmlns:a16="http://schemas.microsoft.com/office/drawing/2014/main" id="{EB060ADB-4E88-4E94-B3A1-A09640CC1777}"/>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3669498" y="4337540"/>
              <a:ext cx="1130887" cy="14263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312615</xdr:colOff>
      <xdr:row>24</xdr:row>
      <xdr:rowOff>134035</xdr:rowOff>
    </xdr:from>
    <xdr:to>
      <xdr:col>22</xdr:col>
      <xdr:colOff>527538</xdr:colOff>
      <xdr:row>32</xdr:row>
      <xdr:rowOff>136769</xdr:rowOff>
    </xdr:to>
    <mc:AlternateContent xmlns:mc="http://schemas.openxmlformats.org/markup-compatibility/2006">
      <mc:Choice xmlns:a14="http://schemas.microsoft.com/office/drawing/2010/main" Requires="a14">
        <xdr:graphicFrame macro="">
          <xdr:nvGraphicFramePr>
            <xdr:cNvPr id="83" name="Region 2">
              <a:extLst>
                <a:ext uri="{FF2B5EF4-FFF2-40B4-BE49-F238E27FC236}">
                  <a16:creationId xmlns:a16="http://schemas.microsoft.com/office/drawing/2014/main" id="{EDE02C03-FEB2-4E67-A65D-4F27D4778DD6}"/>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12231077" y="4354343"/>
              <a:ext cx="1406769" cy="14095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960120</xdr:colOff>
      <xdr:row>30</xdr:row>
      <xdr:rowOff>129540</xdr:rowOff>
    </xdr:from>
    <xdr:to>
      <xdr:col>7</xdr:col>
      <xdr:colOff>480060</xdr:colOff>
      <xdr:row>44</xdr:row>
      <xdr:rowOff>142875</xdr:rowOff>
    </xdr:to>
    <mc:AlternateContent xmlns:mc="http://schemas.openxmlformats.org/markup-compatibility/2006" xmlns:sle15="http://schemas.microsoft.com/office/drawing/2012/slicer">
      <mc:Choice Requires="sle15">
        <xdr:graphicFrame macro="">
          <xdr:nvGraphicFramePr>
            <xdr:cNvPr id="13" name="State">
              <a:extLst>
                <a:ext uri="{FF2B5EF4-FFF2-40B4-BE49-F238E27FC236}">
                  <a16:creationId xmlns:a16="http://schemas.microsoft.com/office/drawing/2014/main" id="{BB231DDA-2169-97DD-92E4-97F4A2D68B70}"/>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6537960" y="53873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411480</xdr:colOff>
      <xdr:row>33</xdr:row>
      <xdr:rowOff>83820</xdr:rowOff>
    </xdr:from>
    <xdr:to>
      <xdr:col>8</xdr:col>
      <xdr:colOff>99060</xdr:colOff>
      <xdr:row>47</xdr:row>
      <xdr:rowOff>97155</xdr:rowOff>
    </xdr:to>
    <mc:AlternateContent xmlns:mc="http://schemas.openxmlformats.org/markup-compatibility/2006" xmlns:sle15="http://schemas.microsoft.com/office/drawing/2012/slicer">
      <mc:Choice Requires="sle15">
        <xdr:graphicFrame macro="">
          <xdr:nvGraphicFramePr>
            <xdr:cNvPr id="14" name="Postal Code">
              <a:extLst>
                <a:ext uri="{FF2B5EF4-FFF2-40B4-BE49-F238E27FC236}">
                  <a16:creationId xmlns:a16="http://schemas.microsoft.com/office/drawing/2014/main" id="{355DC947-2DD8-44E1-F3B4-490C0E86A681}"/>
                </a:ext>
              </a:extLst>
            </xdr:cNvPr>
            <xdr:cNvGraphicFramePr/>
          </xdr:nvGraphicFramePr>
          <xdr:xfrm>
            <a:off x="0" y="0"/>
            <a:ext cx="0" cy="0"/>
          </xdr:xfrm>
          <a:graphic>
            <a:graphicData uri="http://schemas.microsoft.com/office/drawing/2010/slicer">
              <sle:slicer xmlns:sle="http://schemas.microsoft.com/office/drawing/2010/slicer" name="Postal Code"/>
            </a:graphicData>
          </a:graphic>
        </xdr:graphicFrame>
      </mc:Choice>
      <mc:Fallback xmlns="">
        <xdr:sp macro="" textlink="">
          <xdr:nvSpPr>
            <xdr:cNvPr id="0" name=""/>
            <xdr:cNvSpPr>
              <a:spLocks noTextEdit="1"/>
            </xdr:cNvSpPr>
          </xdr:nvSpPr>
          <xdr:spPr>
            <a:xfrm>
              <a:off x="7018020" y="58674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891540</xdr:colOff>
      <xdr:row>36</xdr:row>
      <xdr:rowOff>38100</xdr:rowOff>
    </xdr:from>
    <xdr:to>
      <xdr:col>8</xdr:col>
      <xdr:colOff>579120</xdr:colOff>
      <xdr:row>50</xdr:row>
      <xdr:rowOff>51435</xdr:rowOff>
    </xdr:to>
    <mc:AlternateContent xmlns:mc="http://schemas.openxmlformats.org/markup-compatibility/2006" xmlns:sle15="http://schemas.microsoft.com/office/drawing/2012/slicer">
      <mc:Choice Requires="sle15">
        <xdr:graphicFrame macro="">
          <xdr:nvGraphicFramePr>
            <xdr:cNvPr id="15" name="Region">
              <a:extLst>
                <a:ext uri="{FF2B5EF4-FFF2-40B4-BE49-F238E27FC236}">
                  <a16:creationId xmlns:a16="http://schemas.microsoft.com/office/drawing/2014/main" id="{B25FA5A3-1AE1-841D-5C82-64E18C5505A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498080" y="63474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91440</xdr:colOff>
      <xdr:row>38</xdr:row>
      <xdr:rowOff>167640</xdr:rowOff>
    </xdr:from>
    <xdr:to>
      <xdr:col>9</xdr:col>
      <xdr:colOff>198120</xdr:colOff>
      <xdr:row>53</xdr:row>
      <xdr:rowOff>5715</xdr:rowOff>
    </xdr:to>
    <mc:AlternateContent xmlns:mc="http://schemas.openxmlformats.org/markup-compatibility/2006" xmlns:sle15="http://schemas.microsoft.com/office/drawing/2012/slicer">
      <mc:Choice Requires="sle15">
        <xdr:graphicFrame macro="">
          <xdr:nvGraphicFramePr>
            <xdr:cNvPr id="16" name="Product ID">
              <a:extLst>
                <a:ext uri="{FF2B5EF4-FFF2-40B4-BE49-F238E27FC236}">
                  <a16:creationId xmlns:a16="http://schemas.microsoft.com/office/drawing/2014/main" id="{C8B24B9A-43E6-F60A-7D09-BE0E01EEDAA8}"/>
                </a:ext>
              </a:extLst>
            </xdr:cNvPr>
            <xdr:cNvGraphicFramePr/>
          </xdr:nvGraphicFramePr>
          <xdr:xfrm>
            <a:off x="0" y="0"/>
            <a:ext cx="0" cy="0"/>
          </xdr:xfrm>
          <a:graphic>
            <a:graphicData uri="http://schemas.microsoft.com/office/drawing/2010/slicer">
              <sle:slicer xmlns:sle="http://schemas.microsoft.com/office/drawing/2010/slicer" name="Product ID"/>
            </a:graphicData>
          </a:graphic>
        </xdr:graphicFrame>
      </mc:Choice>
      <mc:Fallback xmlns="">
        <xdr:sp macro="" textlink="">
          <xdr:nvSpPr>
            <xdr:cNvPr id="0" name=""/>
            <xdr:cNvSpPr>
              <a:spLocks noTextEdit="1"/>
            </xdr:cNvSpPr>
          </xdr:nvSpPr>
          <xdr:spPr>
            <a:xfrm>
              <a:off x="7978140" y="6827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571500</xdr:colOff>
      <xdr:row>41</xdr:row>
      <xdr:rowOff>121920</xdr:rowOff>
    </xdr:from>
    <xdr:to>
      <xdr:col>9</xdr:col>
      <xdr:colOff>678180</xdr:colOff>
      <xdr:row>55</xdr:row>
      <xdr:rowOff>135255</xdr:rowOff>
    </xdr:to>
    <mc:AlternateContent xmlns:mc="http://schemas.openxmlformats.org/markup-compatibility/2006" xmlns:sle15="http://schemas.microsoft.com/office/drawing/2012/slicer">
      <mc:Choice Requires="sle15">
        <xdr:graphicFrame macro="">
          <xdr:nvGraphicFramePr>
            <xdr:cNvPr id="17" name="Category">
              <a:extLst>
                <a:ext uri="{FF2B5EF4-FFF2-40B4-BE49-F238E27FC236}">
                  <a16:creationId xmlns:a16="http://schemas.microsoft.com/office/drawing/2014/main" id="{FEBFA98F-24ED-A8F6-32BE-ED221AFA004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458200" y="73075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190500</xdr:colOff>
      <xdr:row>44</xdr:row>
      <xdr:rowOff>76200</xdr:rowOff>
    </xdr:from>
    <xdr:to>
      <xdr:col>10</xdr:col>
      <xdr:colOff>297180</xdr:colOff>
      <xdr:row>58</xdr:row>
      <xdr:rowOff>89535</xdr:rowOff>
    </xdr:to>
    <mc:AlternateContent xmlns:mc="http://schemas.openxmlformats.org/markup-compatibility/2006" xmlns:sle15="http://schemas.microsoft.com/office/drawing/2012/slicer">
      <mc:Choice Requires="sle15">
        <xdr:graphicFrame macro="">
          <xdr:nvGraphicFramePr>
            <xdr:cNvPr id="18" name="Sub-Category">
              <a:extLst>
                <a:ext uri="{FF2B5EF4-FFF2-40B4-BE49-F238E27FC236}">
                  <a16:creationId xmlns:a16="http://schemas.microsoft.com/office/drawing/2014/main" id="{8310A090-4CA8-CAD3-D40F-352F98793FE1}"/>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8938260" y="7787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670560</xdr:colOff>
      <xdr:row>47</xdr:row>
      <xdr:rowOff>30480</xdr:rowOff>
    </xdr:from>
    <xdr:to>
      <xdr:col>10</xdr:col>
      <xdr:colOff>777240</xdr:colOff>
      <xdr:row>61</xdr:row>
      <xdr:rowOff>43815</xdr:rowOff>
    </xdr:to>
    <mc:AlternateContent xmlns:mc="http://schemas.openxmlformats.org/markup-compatibility/2006" xmlns:sle15="http://schemas.microsoft.com/office/drawing/2012/slicer">
      <mc:Choice Requires="sle15">
        <xdr:graphicFrame macro="">
          <xdr:nvGraphicFramePr>
            <xdr:cNvPr id="19" name="Product Name">
              <a:extLst>
                <a:ext uri="{FF2B5EF4-FFF2-40B4-BE49-F238E27FC236}">
                  <a16:creationId xmlns:a16="http://schemas.microsoft.com/office/drawing/2014/main" id="{9A4E5DA2-8F06-335B-75A9-6C9360B84DBD}"/>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9418320" y="82677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289560</xdr:colOff>
      <xdr:row>49</xdr:row>
      <xdr:rowOff>160020</xdr:rowOff>
    </xdr:from>
    <xdr:to>
      <xdr:col>11</xdr:col>
      <xdr:colOff>396240</xdr:colOff>
      <xdr:row>63</xdr:row>
      <xdr:rowOff>173355</xdr:rowOff>
    </xdr:to>
    <mc:AlternateContent xmlns:mc="http://schemas.openxmlformats.org/markup-compatibility/2006" xmlns:sle15="http://schemas.microsoft.com/office/drawing/2012/slicer">
      <mc:Choice Requires="sle15">
        <xdr:graphicFrame macro="">
          <xdr:nvGraphicFramePr>
            <xdr:cNvPr id="20" name="Sales">
              <a:extLst>
                <a:ext uri="{FF2B5EF4-FFF2-40B4-BE49-F238E27FC236}">
                  <a16:creationId xmlns:a16="http://schemas.microsoft.com/office/drawing/2014/main" id="{1F3A2AF9-5641-BECF-E887-17A90F1C99B5}"/>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9898380" y="8747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769620</xdr:colOff>
      <xdr:row>52</xdr:row>
      <xdr:rowOff>114300</xdr:rowOff>
    </xdr:from>
    <xdr:to>
      <xdr:col>11</xdr:col>
      <xdr:colOff>876300</xdr:colOff>
      <xdr:row>66</xdr:row>
      <xdr:rowOff>127635</xdr:rowOff>
    </xdr:to>
    <mc:AlternateContent xmlns:mc="http://schemas.openxmlformats.org/markup-compatibility/2006" xmlns:sle15="http://schemas.microsoft.com/office/drawing/2012/slicer">
      <mc:Choice Requires="sle15">
        <xdr:graphicFrame macro="">
          <xdr:nvGraphicFramePr>
            <xdr:cNvPr id="21" name="Quantity">
              <a:extLst>
                <a:ext uri="{FF2B5EF4-FFF2-40B4-BE49-F238E27FC236}">
                  <a16:creationId xmlns:a16="http://schemas.microsoft.com/office/drawing/2014/main" id="{E0631EE6-2BC3-93AA-0DEF-A709048C39ED}"/>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mlns="">
        <xdr:sp macro="" textlink="">
          <xdr:nvSpPr>
            <xdr:cNvPr id="0" name=""/>
            <xdr:cNvSpPr>
              <a:spLocks noTextEdit="1"/>
            </xdr:cNvSpPr>
          </xdr:nvSpPr>
          <xdr:spPr>
            <a:xfrm>
              <a:off x="10378440" y="9227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388620</xdr:colOff>
      <xdr:row>55</xdr:row>
      <xdr:rowOff>68580</xdr:rowOff>
    </xdr:from>
    <xdr:to>
      <xdr:col>12</xdr:col>
      <xdr:colOff>358140</xdr:colOff>
      <xdr:row>69</xdr:row>
      <xdr:rowOff>81915</xdr:rowOff>
    </xdr:to>
    <mc:AlternateContent xmlns:mc="http://schemas.openxmlformats.org/markup-compatibility/2006" xmlns:sle15="http://schemas.microsoft.com/office/drawing/2012/slicer">
      <mc:Choice Requires="sle15">
        <xdr:graphicFrame macro="">
          <xdr:nvGraphicFramePr>
            <xdr:cNvPr id="22" name="Discount">
              <a:extLst>
                <a:ext uri="{FF2B5EF4-FFF2-40B4-BE49-F238E27FC236}">
                  <a16:creationId xmlns:a16="http://schemas.microsoft.com/office/drawing/2014/main" id="{54A5AC54-F608-B26F-A632-CAEC754134BF}"/>
                </a:ext>
              </a:extLst>
            </xdr:cNvPr>
            <xdr:cNvGraphicFramePr/>
          </xdr:nvGraphicFramePr>
          <xdr:xfrm>
            <a:off x="0" y="0"/>
            <a:ext cx="0" cy="0"/>
          </xdr:xfrm>
          <a:graphic>
            <a:graphicData uri="http://schemas.microsoft.com/office/drawing/2010/slicer">
              <sle:slicer xmlns:sle="http://schemas.microsoft.com/office/drawing/2010/slicer" name="Discount"/>
            </a:graphicData>
          </a:graphic>
        </xdr:graphicFrame>
      </mc:Choice>
      <mc:Fallback xmlns="">
        <xdr:sp macro="" textlink="">
          <xdr:nvSpPr>
            <xdr:cNvPr id="0" name=""/>
            <xdr:cNvSpPr>
              <a:spLocks noTextEdit="1"/>
            </xdr:cNvSpPr>
          </xdr:nvSpPr>
          <xdr:spPr>
            <a:xfrm>
              <a:off x="10858500" y="9707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7620</xdr:colOff>
      <xdr:row>58</xdr:row>
      <xdr:rowOff>22860</xdr:rowOff>
    </xdr:from>
    <xdr:to>
      <xdr:col>12</xdr:col>
      <xdr:colOff>838200</xdr:colOff>
      <xdr:row>72</xdr:row>
      <xdr:rowOff>36195</xdr:rowOff>
    </xdr:to>
    <mc:AlternateContent xmlns:mc="http://schemas.openxmlformats.org/markup-compatibility/2006" xmlns:sle15="http://schemas.microsoft.com/office/drawing/2012/slicer">
      <mc:Choice Requires="sle15">
        <xdr:graphicFrame macro="">
          <xdr:nvGraphicFramePr>
            <xdr:cNvPr id="23" name="Profit">
              <a:extLst>
                <a:ext uri="{FF2B5EF4-FFF2-40B4-BE49-F238E27FC236}">
                  <a16:creationId xmlns:a16="http://schemas.microsoft.com/office/drawing/2014/main" id="{7AEEB07F-EE8D-869A-51B9-3B221073834B}"/>
                </a:ext>
              </a:extLst>
            </xdr:cNvPr>
            <xdr:cNvGraphicFramePr/>
          </xdr:nvGraphicFramePr>
          <xdr:xfrm>
            <a:off x="0" y="0"/>
            <a:ext cx="0" cy="0"/>
          </xdr:xfrm>
          <a:graphic>
            <a:graphicData uri="http://schemas.microsoft.com/office/drawing/2010/slicer">
              <sle:slicer xmlns:sle="http://schemas.microsoft.com/office/drawing/2010/slicer" name="Profit"/>
            </a:graphicData>
          </a:graphic>
        </xdr:graphicFrame>
      </mc:Choice>
      <mc:Fallback xmlns="">
        <xdr:sp macro="" textlink="">
          <xdr:nvSpPr>
            <xdr:cNvPr id="0" name=""/>
            <xdr:cNvSpPr>
              <a:spLocks noTextEdit="1"/>
            </xdr:cNvSpPr>
          </xdr:nvSpPr>
          <xdr:spPr>
            <a:xfrm>
              <a:off x="11338560" y="101879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22860</xdr:colOff>
      <xdr:row>0</xdr:row>
      <xdr:rowOff>144780</xdr:rowOff>
    </xdr:from>
    <xdr:to>
      <xdr:col>14</xdr:col>
      <xdr:colOff>45720</xdr:colOff>
      <xdr:row>10</xdr:row>
      <xdr:rowOff>160020</xdr:rowOff>
    </xdr:to>
    <xdr:graphicFrame macro="">
      <xdr:nvGraphicFramePr>
        <xdr:cNvPr id="2" name="Chart 1">
          <a:extLst>
            <a:ext uri="{FF2B5EF4-FFF2-40B4-BE49-F238E27FC236}">
              <a16:creationId xmlns:a16="http://schemas.microsoft.com/office/drawing/2014/main" id="{EEB82DCC-6903-F55F-83C4-6604CFE590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381000</xdr:colOff>
      <xdr:row>8</xdr:row>
      <xdr:rowOff>41910</xdr:rowOff>
    </xdr:from>
    <xdr:to>
      <xdr:col>6</xdr:col>
      <xdr:colOff>289560</xdr:colOff>
      <xdr:row>23</xdr:row>
      <xdr:rowOff>41910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A2D8E33E-A929-470C-6EB6-A2901B38EF5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81000" y="15049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7</xdr:col>
      <xdr:colOff>548640</xdr:colOff>
      <xdr:row>4</xdr:row>
      <xdr:rowOff>76200</xdr:rowOff>
    </xdr:from>
    <xdr:to>
      <xdr:col>10</xdr:col>
      <xdr:colOff>548640</xdr:colOff>
      <xdr:row>17</xdr:row>
      <xdr:rowOff>165735</xdr:rowOff>
    </xdr:to>
    <mc:AlternateContent xmlns:mc="http://schemas.openxmlformats.org/markup-compatibility/2006">
      <mc:Choice xmlns:a14="http://schemas.microsoft.com/office/drawing/2010/main" Requires="a14">
        <xdr:graphicFrame macro="">
          <xdr:nvGraphicFramePr>
            <xdr:cNvPr id="2" name="Year">
              <a:extLst>
                <a:ext uri="{FF2B5EF4-FFF2-40B4-BE49-F238E27FC236}">
                  <a16:creationId xmlns:a16="http://schemas.microsoft.com/office/drawing/2014/main" id="{3FB31CD7-AAC5-BAAF-3596-6E05CDFA461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821680" y="807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457200</xdr:colOff>
      <xdr:row>2</xdr:row>
      <xdr:rowOff>53340</xdr:rowOff>
    </xdr:from>
    <xdr:to>
      <xdr:col>14</xdr:col>
      <xdr:colOff>457200</xdr:colOff>
      <xdr:row>15</xdr:row>
      <xdr:rowOff>142875</xdr:rowOff>
    </xdr:to>
    <mc:AlternateContent xmlns:mc="http://schemas.openxmlformats.org/markup-compatibility/2006">
      <mc:Choice xmlns:a14="http://schemas.microsoft.com/office/drawing/2010/main" Requires="a14">
        <xdr:graphicFrame macro="">
          <xdr:nvGraphicFramePr>
            <xdr:cNvPr id="3" name="Segment">
              <a:extLst>
                <a:ext uri="{FF2B5EF4-FFF2-40B4-BE49-F238E27FC236}">
                  <a16:creationId xmlns:a16="http://schemas.microsoft.com/office/drawing/2014/main" id="{0A2FA3F7-4C72-5A68-E13D-2929DBB0D6A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8168640" y="419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243840</xdr:colOff>
      <xdr:row>3</xdr:row>
      <xdr:rowOff>53340</xdr:rowOff>
    </xdr:from>
    <xdr:to>
      <xdr:col>18</xdr:col>
      <xdr:colOff>243840</xdr:colOff>
      <xdr:row>16</xdr:row>
      <xdr:rowOff>142875</xdr:rowOff>
    </xdr:to>
    <mc:AlternateContent xmlns:mc="http://schemas.openxmlformats.org/markup-compatibility/2006">
      <mc:Choice xmlns:a14="http://schemas.microsoft.com/office/drawing/2010/main" Requires="a14">
        <xdr:graphicFrame macro="">
          <xdr:nvGraphicFramePr>
            <xdr:cNvPr id="5" name="Region 1">
              <a:extLst>
                <a:ext uri="{FF2B5EF4-FFF2-40B4-BE49-F238E27FC236}">
                  <a16:creationId xmlns:a16="http://schemas.microsoft.com/office/drawing/2014/main" id="{ECD7AFED-C683-517B-6DC8-E7A09A913D5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0393680" y="601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190500</xdr:colOff>
      <xdr:row>6</xdr:row>
      <xdr:rowOff>41910</xdr:rowOff>
    </xdr:from>
    <xdr:to>
      <xdr:col>11</xdr:col>
      <xdr:colOff>495300</xdr:colOff>
      <xdr:row>21</xdr:row>
      <xdr:rowOff>41910</xdr:rowOff>
    </xdr:to>
    <xdr:graphicFrame macro="">
      <xdr:nvGraphicFramePr>
        <xdr:cNvPr id="2" name="Chart 1">
          <a:extLst>
            <a:ext uri="{FF2B5EF4-FFF2-40B4-BE49-F238E27FC236}">
              <a16:creationId xmlns:a16="http://schemas.microsoft.com/office/drawing/2014/main" id="{59F1B15B-7D19-4D34-6A76-93C6D97F7B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434340</xdr:colOff>
      <xdr:row>30</xdr:row>
      <xdr:rowOff>3810</xdr:rowOff>
    </xdr:from>
    <xdr:to>
      <xdr:col>14</xdr:col>
      <xdr:colOff>129540</xdr:colOff>
      <xdr:row>45</xdr:row>
      <xdr:rowOff>3810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90FDCDAA-4C4E-7EAF-7CC7-2DA7F527793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463540" y="54902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5</xdr:col>
      <xdr:colOff>419100</xdr:colOff>
      <xdr:row>4</xdr:row>
      <xdr:rowOff>19050</xdr:rowOff>
    </xdr:from>
    <xdr:to>
      <xdr:col>13</xdr:col>
      <xdr:colOff>114300</xdr:colOff>
      <xdr:row>19</xdr:row>
      <xdr:rowOff>19050</xdr:rowOff>
    </xdr:to>
    <xdr:graphicFrame macro="">
      <xdr:nvGraphicFramePr>
        <xdr:cNvPr id="2" name="Chart 1">
          <a:extLst>
            <a:ext uri="{FF2B5EF4-FFF2-40B4-BE49-F238E27FC236}">
              <a16:creationId xmlns:a16="http://schemas.microsoft.com/office/drawing/2014/main" id="{98C270F3-90C1-0030-675E-3797975D90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99060</xdr:colOff>
      <xdr:row>17</xdr:row>
      <xdr:rowOff>45720</xdr:rowOff>
    </xdr:from>
    <xdr:to>
      <xdr:col>1</xdr:col>
      <xdr:colOff>739140</xdr:colOff>
      <xdr:row>19</xdr:row>
      <xdr:rowOff>160020</xdr:rowOff>
    </xdr:to>
    <xdr:graphicFrame macro="">
      <xdr:nvGraphicFramePr>
        <xdr:cNvPr id="2" name="Chart 1">
          <a:extLst>
            <a:ext uri="{FF2B5EF4-FFF2-40B4-BE49-F238E27FC236}">
              <a16:creationId xmlns:a16="http://schemas.microsoft.com/office/drawing/2014/main" id="{FD737526-B054-509B-E6A3-B2B5F00113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160020</xdr:colOff>
      <xdr:row>17</xdr:row>
      <xdr:rowOff>129540</xdr:rowOff>
    </xdr:from>
    <xdr:to>
      <xdr:col>4</xdr:col>
      <xdr:colOff>716280</xdr:colOff>
      <xdr:row>20</xdr:row>
      <xdr:rowOff>68580</xdr:rowOff>
    </xdr:to>
    <xdr:graphicFrame macro="">
      <xdr:nvGraphicFramePr>
        <xdr:cNvPr id="3" name="Chart 2">
          <a:extLst>
            <a:ext uri="{FF2B5EF4-FFF2-40B4-BE49-F238E27FC236}">
              <a16:creationId xmlns:a16="http://schemas.microsoft.com/office/drawing/2014/main" id="{E41FD2B2-5B91-A153-8A85-0FB8805B21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121920</xdr:colOff>
      <xdr:row>17</xdr:row>
      <xdr:rowOff>38100</xdr:rowOff>
    </xdr:from>
    <xdr:to>
      <xdr:col>7</xdr:col>
      <xdr:colOff>929640</xdr:colOff>
      <xdr:row>20</xdr:row>
      <xdr:rowOff>83820</xdr:rowOff>
    </xdr:to>
    <xdr:graphicFrame macro="">
      <xdr:nvGraphicFramePr>
        <xdr:cNvPr id="4" name="Chart 3">
          <a:extLst>
            <a:ext uri="{FF2B5EF4-FFF2-40B4-BE49-F238E27FC236}">
              <a16:creationId xmlns:a16="http://schemas.microsoft.com/office/drawing/2014/main" id="{5C71E9E7-5EDD-19B4-C0E0-DFAB671E20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601980</xdr:colOff>
      <xdr:row>17</xdr:row>
      <xdr:rowOff>60960</xdr:rowOff>
    </xdr:from>
    <xdr:to>
      <xdr:col>10</xdr:col>
      <xdr:colOff>1021080</xdr:colOff>
      <xdr:row>21</xdr:row>
      <xdr:rowOff>76200</xdr:rowOff>
    </xdr:to>
    <xdr:graphicFrame macro="">
      <xdr:nvGraphicFramePr>
        <xdr:cNvPr id="5" name="Chart 4">
          <a:extLst>
            <a:ext uri="{FF2B5EF4-FFF2-40B4-BE49-F238E27FC236}">
              <a16:creationId xmlns:a16="http://schemas.microsoft.com/office/drawing/2014/main" id="{B07B5B87-0BFF-39DD-AEF6-927D56A5E8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83820</xdr:colOff>
      <xdr:row>17</xdr:row>
      <xdr:rowOff>38100</xdr:rowOff>
    </xdr:from>
    <xdr:to>
      <xdr:col>13</xdr:col>
      <xdr:colOff>1097280</xdr:colOff>
      <xdr:row>20</xdr:row>
      <xdr:rowOff>99060</xdr:rowOff>
    </xdr:to>
    <xdr:graphicFrame macro="">
      <xdr:nvGraphicFramePr>
        <xdr:cNvPr id="6" name="Chart 5">
          <a:extLst>
            <a:ext uri="{FF2B5EF4-FFF2-40B4-BE49-F238E27FC236}">
              <a16:creationId xmlns:a16="http://schemas.microsoft.com/office/drawing/2014/main" id="{881CC5D3-6F8D-D306-C150-4377F6790B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129540</xdr:colOff>
      <xdr:row>20</xdr:row>
      <xdr:rowOff>45720</xdr:rowOff>
    </xdr:from>
    <xdr:to>
      <xdr:col>1</xdr:col>
      <xdr:colOff>624840</xdr:colOff>
      <xdr:row>23</xdr:row>
      <xdr:rowOff>68580</xdr:rowOff>
    </xdr:to>
    <xdr:sp macro="" textlink="">
      <xdr:nvSpPr>
        <xdr:cNvPr id="7" name="Rectangle: Rounded Corners 6">
          <a:extLst>
            <a:ext uri="{FF2B5EF4-FFF2-40B4-BE49-F238E27FC236}">
              <a16:creationId xmlns:a16="http://schemas.microsoft.com/office/drawing/2014/main" id="{50B464DD-B7AE-CA69-647C-7CF0A5384F2C}"/>
            </a:ext>
          </a:extLst>
        </xdr:cNvPr>
        <xdr:cNvSpPr/>
      </xdr:nvSpPr>
      <xdr:spPr>
        <a:xfrm>
          <a:off x="129540" y="3703320"/>
          <a:ext cx="1348740" cy="571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lamin Islam" refreshedDate="46078.418538310187" backgroundQuery="1" createdVersion="8" refreshedVersion="8" minRefreshableVersion="3" recordCount="0" supportSubquery="1" supportAdvancedDrill="1" xr:uid="{74460D09-C5EC-4E0D-9079-7F5A42C71505}">
  <cacheSource type="external" connectionId="1"/>
  <cacheFields count="3">
    <cacheField name="[Table_1].[Order Date (Month)].[Order Date (Month)]" caption="Order Date (Month)" numFmtId="0" hierarchy="24" level="1">
      <sharedItems count="12">
        <s v="Jan"/>
        <s v="Feb"/>
        <s v="Mar"/>
        <s v="Apr"/>
        <s v="May"/>
        <s v="Jun"/>
        <s v="Jul"/>
        <s v="Aug"/>
        <s v="Sep"/>
        <s v="Oct"/>
        <s v="Nov"/>
        <s v="Dec"/>
      </sharedItems>
    </cacheField>
    <cacheField name="[Measures].[Sum of Sales]" caption="Sum of Sales" numFmtId="0" hierarchy="28" level="32767"/>
    <cacheField name="[Measures].[Sum of Profit]" caption="Sum of Profit" numFmtId="0" hierarchy="29" level="32767"/>
  </cacheFields>
  <cacheHierarchies count="30">
    <cacheHierarchy uniqueName="[Table_1].[Row ID]" caption="Row ID" attribute="1" defaultMemberUniqueName="[Table_1].[Row ID].[All]" allUniqueName="[Table_1].[Row ID].[All]" dimensionUniqueName="[Table_1]" displayFolder="" count="0" memberValueDatatype="20" unbalanced="0"/>
    <cacheHierarchy uniqueName="[Table_1].[Order ID]" caption="Order ID" attribute="1" defaultMemberUniqueName="[Table_1].[Order ID].[All]" allUniqueName="[Table_1].[Order ID].[All]" dimensionUniqueName="[Table_1]" displayFolder="" count="0" memberValueDatatype="130" unbalanced="0"/>
    <cacheHierarchy uniqueName="[Table_1].[Year]" caption="Year" attribute="1" defaultMemberUniqueName="[Table_1].[Year].[All]" allUniqueName="[Table_1].[Year].[All]" dimensionUniqueName="[Table_1]" displayFolder="" count="0" memberValueDatatype="20" unbalanced="0"/>
    <cacheHierarchy uniqueName="[Table_1].[Order Date]" caption="Order Date" attribute="1" time="1" defaultMemberUniqueName="[Table_1].[Order Date].[All]" allUniqueName="[Table_1].[Order Date].[All]" dimensionUniqueName="[Table_1]" displayFolder="" count="0" memberValueDatatype="7" unbalanced="0"/>
    <cacheHierarchy uniqueName="[Table_1].[Ship Date]" caption="Ship Date" attribute="1" time="1" defaultMemberUniqueName="[Table_1].[Ship Date].[All]" allUniqueName="[Table_1].[Ship Date].[All]" dimensionUniqueName="[Table_1]" displayFolder="" count="0" memberValueDatatype="7" unbalanced="0"/>
    <cacheHierarchy uniqueName="[Table_1].[Ship Mode]" caption="Ship Mode" attribute="1" defaultMemberUniqueName="[Table_1].[Ship Mode].[All]" allUniqueName="[Table_1].[Ship Mode].[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Customer Name]" caption="Customer Name" attribute="1" defaultMemberUniqueName="[Table_1].[Customer Name].[All]" allUniqueName="[Table_1].[Customer Name].[All]" dimensionUniqueName="[Table_1]" displayFolder="" count="0" memberValueDatatype="130" unbalanced="0"/>
    <cacheHierarchy uniqueName="[Table_1].[Segment]" caption="Segment" attribute="1" defaultMemberUniqueName="[Table_1].[Segment].[All]" allUniqueName="[Table_1].[Segment].[All]" dimensionUniqueName="[Table_1]" displayFolder="" count="0" memberValueDatatype="130" unbalanced="0"/>
    <cacheHierarchy uniqueName="[Table_1].[Country]" caption="Country" attribute="1" defaultMemberUniqueName="[Table_1].[Country].[All]" allUniqueName="[Table_1].[Country].[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stal Code]" caption="Postal Code" attribute="1" defaultMemberUniqueName="[Table_1].[Postal Code].[All]" allUniqueName="[Table_1].[Postal Code].[All]" dimensionUniqueName="[Table_1]" displayFolder="" count="0" memberValueDatatype="130" unbalanced="0"/>
    <cacheHierarchy uniqueName="[Table_1].[Region]" caption="Region" attribute="1" defaultMemberUniqueName="[Table_1].[Region].[All]" allUniqueName="[Table_1].[Region].[All]" dimensionUniqueName="[Table_1]" displayFolder="" count="0" memberValueDatatype="130" unbalanced="0"/>
    <cacheHierarchy uniqueName="[Table_1].[Product ID]" caption="Product ID" attribute="1" defaultMemberUniqueName="[Table_1].[Product ID].[All]" allUniqueName="[Table_1].[Product ID].[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Sub-Category]" caption="Sub-Category" attribute="1" defaultMemberUniqueName="[Table_1].[Sub-Category].[All]" allUniqueName="[Table_1].[Sub-Category].[All]" dimensionUniqueName="[Table_1]" displayFolder="" count="0" memberValueDatatype="130" unbalanced="0"/>
    <cacheHierarchy uniqueName="[Table_1].[Product Name]" caption="Product Name" attribute="1" defaultMemberUniqueName="[Table_1].[Product Name].[All]" allUniqueName="[Table_1].[Product Name].[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iscount]" caption="Discount" attribute="1" defaultMemberUniqueName="[Table_1].[Discount].[All]" allUniqueName="[Table_1].[Discount].[All]" dimensionUniqueName="[Table_1]" displayFolder="" count="0" memberValueDatatype="5" unbalanced="0"/>
    <cacheHierarchy uniqueName="[Table_1].[Profit]" caption="Profit" attribute="1" defaultMemberUniqueName="[Table_1].[Profit].[All]" allUniqueName="[Table_1].[Profit].[All]" dimensionUniqueName="[Table_1]" displayFolder="" count="0" memberValueDatatype="5" unbalanced="0"/>
    <cacheHierarchy uniqueName="[Table_1].[Order Date (Year)]" caption="Order Date (Year)" attribute="1" defaultMemberUniqueName="[Table_1].[Order Date (Year)].[All]" allUniqueName="[Table_1].[Order Date (Year)].[All]" dimensionUniqueName="[Table_1]" displayFolder="" count="0" memberValueDatatype="130" unbalanced="0"/>
    <cacheHierarchy uniqueName="[Table_1].[Order Date (Quarter)]" caption="Order Date (Quarter)" attribute="1" defaultMemberUniqueName="[Table_1].[Order Date (Quarter)].[All]" allUniqueName="[Table_1].[Order Date (Quarter)].[All]" dimensionUniqueName="[Table_1]" displayFolder="" count="0" memberValueDatatype="130" unbalanced="0"/>
    <cacheHierarchy uniqueName="[Table_1].[Order Date (Month)]" caption="Order Date (Month)" attribute="1" defaultMemberUniqueName="[Table_1].[Order Date (Month)].[All]" allUniqueName="[Table_1].[Order Date (Month)].[All]" dimensionUniqueName="[Table_1]" displayFolder="" count="2" memberValueDatatype="130" unbalanced="0">
      <fieldsUsage count="2">
        <fieldUsage x="-1"/>
        <fieldUsage x="0"/>
      </fieldsUsage>
    </cacheHierarchy>
    <cacheHierarchy uniqueName="[Table_1].[Order Date (Month Index)]" caption="Order Date (Month Index)" attribute="1" defaultMemberUniqueName="[Table_1].[Order Date (Month Index)].[All]" allUniqueName="[Table_1].[Order Date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Sales]" caption="Sum of Sales" measure="1" displayFolder="" measureGroup="Table_1"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Table_1" count="0" oneField="1" hidden="1">
      <fieldsUsage count="1">
        <fieldUsage x="2"/>
      </fieldsUsage>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lamin Islam" refreshedDate="46078.422465856478" createdVersion="8" refreshedVersion="8" minRefreshableVersion="3" recordCount="9994" xr:uid="{DFA2B2F3-E5FD-4C0D-9113-8D190901C26D}">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 /Sales" databaseField="0"/>
  </cacheFields>
  <extLst>
    <ext xmlns:x14="http://schemas.microsoft.com/office/spreadsheetml/2009/9/main" uri="{725AE2AE-9491-48be-B2B4-4EB974FC3084}">
      <x14:pivotCacheDefinition pivotCacheId="8371174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F015C1-9995-4B15-BCE0-0BD94C539283}" name="PivotTable1"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A3:C16" firstHeaderRow="0"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1" baseField="0" baseItem="0"/>
    <dataField name="Sum of Profit" fld="2" baseField="0" baseItem="0"/>
  </dataFields>
  <formats count="1">
    <format dxfId="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Sales Analysis.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425356-E02B-4810-AE8E-DD726257A3D6}"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EAEAF1-4042-4532-A10E-708CA611E4B5}"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5" count="1" selected="0">
            <x v="0"/>
          </reference>
        </references>
      </pivotArea>
    </chartFormat>
    <chartFormat chart="3" format="7">
      <pivotArea type="data" outline="0" fieldPosition="0">
        <references count="2">
          <reference field="4294967294" count="1" selected="0">
            <x v="0"/>
          </reference>
          <reference field="15" count="1" selected="0">
            <x v="1"/>
          </reference>
        </references>
      </pivotArea>
    </chartFormat>
    <chartFormat chart="3" format="8">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09B3C3-A779-4697-AE1C-8C32260D2266}"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A085E3-1032-4BF5-8A5A-3EE9B2C70467}"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E331236-8D16-43B8-8B8F-7BB34C836700}" name="PivotTable7"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M3:N16"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ataField="1"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2">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4C1A213-8ED1-4F52-A440-93739636F5C1}"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J3:K16"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3D2E77C-0069-4E42-8B95-DADD93B5BB08}"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3:H16"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DD0D2D1-01DC-483F-8448-684F3F4AB375}"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3:E16"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10625CC-C89D-4E8E-87F7-1552F59CE5E6}"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D43843D-268B-451B-969A-E78843926111}" name="PivotTable8" cacheId="1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Count of Order ID" fld="1" subtotal="count" baseField="0" baseItem="0"/>
    <dataField name="Sum of Quantity" fld="19" baseField="0" baseItem="0"/>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690DF32-BFE3-4D32-AED4-4C48863FC015}" sourceName="Year">
  <pivotTables>
    <pivotTable tabId="4" name="PivotTable2"/>
    <pivotTable tabId="7" name="PivotTable2"/>
    <pivotTable tabId="8" name="PivotTable3"/>
    <pivotTable tabId="8" name="PivotTable4"/>
    <pivotTable tabId="8" name="PivotTable5"/>
    <pivotTable tabId="8" name="PivotTable6"/>
    <pivotTable tabId="8" name="PivotTable7"/>
    <pivotTable tabId="6" name="PivotTable1"/>
    <pivotTable tabId="5" name="PivotTable3"/>
    <pivotTable tabId="9" name="PivotTable8"/>
  </pivotTables>
  <data>
    <tabular pivotCacheId="837117404">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3572420-EB59-4DAF-975C-B54ACEE2A957}" sourceName="Segment">
  <pivotTables>
    <pivotTable tabId="4" name="PivotTable2"/>
    <pivotTable tabId="7" name="PivotTable2"/>
    <pivotTable tabId="8" name="PivotTable3"/>
    <pivotTable tabId="8" name="PivotTable4"/>
    <pivotTable tabId="8" name="PivotTable5"/>
    <pivotTable tabId="8" name="PivotTable6"/>
    <pivotTable tabId="8" name="PivotTable7"/>
    <pivotTable tabId="9" name="PivotTable8"/>
    <pivotTable tabId="6" name="PivotTable1"/>
    <pivotTable tabId="5" name="PivotTable3"/>
  </pivotTables>
  <data>
    <tabular pivotCacheId="83711740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8D156CB3-CBA8-43AE-8F0A-B4339BFBE9BB}" sourceName="Region">
  <pivotTables>
    <pivotTable tabId="4" name="PivotTable2"/>
    <pivotTable tabId="7" name="PivotTable2"/>
    <pivotTable tabId="8" name="PivotTable3"/>
    <pivotTable tabId="8" name="PivotTable4"/>
    <pivotTable tabId="8" name="PivotTable5"/>
    <pivotTable tabId="8" name="PivotTable6"/>
    <pivotTable tabId="8" name="PivotTable7"/>
    <pivotTable tabId="9" name="PivotTable8"/>
    <pivotTable tabId="6" name="PivotTable1"/>
    <pivotTable tabId="5" name="PivotTable3"/>
  </pivotTables>
  <data>
    <tabular pivotCacheId="837117404">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F7047F7E-C606-4E0C-8C55-FE3E81543BF3}" sourceName="State">
  <extLst>
    <x:ext xmlns:x15="http://schemas.microsoft.com/office/spreadsheetml/2010/11/main" uri="{2F2917AC-EB37-4324-AD4E-5DD8C200BD13}">
      <x15:tableSlicerCache tableId="1" column="12"/>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tal_Code" xr10:uid="{7200923C-ECD3-4E21-922D-F38EF9FD2BDF}" sourceName="Postal Code">
  <extLst>
    <x:ext xmlns:x15="http://schemas.microsoft.com/office/spreadsheetml/2010/11/main" uri="{2F2917AC-EB37-4324-AD4E-5DD8C200BD13}">
      <x15:tableSlicerCache tableId="1" column="13"/>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9890E89-1DCB-4FE0-AD2B-4E6DAAB61E4E}" sourceName="Region">
  <extLst>
    <x:ext xmlns:x15="http://schemas.microsoft.com/office/spreadsheetml/2010/11/main" uri="{2F2917AC-EB37-4324-AD4E-5DD8C200BD13}">
      <x15:tableSlicerCache tableId="1" column="14"/>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ID" xr10:uid="{E3F86F90-D750-4AA1-9FA4-15CDFAEAA636}" sourceName="Product ID">
  <extLst>
    <x:ext xmlns:x15="http://schemas.microsoft.com/office/spreadsheetml/2010/11/main" uri="{2F2917AC-EB37-4324-AD4E-5DD8C200BD13}">
      <x15:tableSlicerCache tableId="1" column="15"/>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02F494B-3570-4335-BE00-E8BBAA9C0F0E}" sourceName="Category">
  <extLst>
    <x:ext xmlns:x15="http://schemas.microsoft.com/office/spreadsheetml/2010/11/main" uri="{2F2917AC-EB37-4324-AD4E-5DD8C200BD13}">
      <x15:tableSlicerCache tableId="1" column="16"/>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5ABD8D8A-DBB3-4B9F-997F-A157EEF37688}" sourceName="Sub-Category">
  <extLst>
    <x:ext xmlns:x15="http://schemas.microsoft.com/office/spreadsheetml/2010/11/main" uri="{2F2917AC-EB37-4324-AD4E-5DD8C200BD13}">
      <x15:tableSlicerCache tableId="1" column="17"/>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2D4C4C4D-BF89-433B-B60B-4154D509C65A}" sourceName="Product Name">
  <extLst>
    <x:ext xmlns:x15="http://schemas.microsoft.com/office/spreadsheetml/2010/11/main" uri="{2F2917AC-EB37-4324-AD4E-5DD8C200BD13}">
      <x15:tableSlicerCache tableId="1" column="18"/>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9E2F783C-6CB4-4497-B3B1-3E6511F3CBB0}" sourceName="Sales">
  <extLst>
    <x:ext xmlns:x15="http://schemas.microsoft.com/office/spreadsheetml/2010/11/main" uri="{2F2917AC-EB37-4324-AD4E-5DD8C200BD13}">
      <x15:tableSlicerCache tableId="1" column="19"/>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2136D82F-15F6-44BD-910C-66437B04DFD0}" sourceName="Quantity">
  <extLst>
    <x:ext xmlns:x15="http://schemas.microsoft.com/office/spreadsheetml/2010/11/main" uri="{2F2917AC-EB37-4324-AD4E-5DD8C200BD13}">
      <x15:tableSlicerCache tableId="1" column="20"/>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 xr10:uid="{644CD5F4-258C-4C09-A6EA-323E73D7C622}" sourceName="Discount">
  <extLst>
    <x:ext xmlns:x15="http://schemas.microsoft.com/office/spreadsheetml/2010/11/main" uri="{2F2917AC-EB37-4324-AD4E-5DD8C200BD13}">
      <x15:tableSlicerCache tableId="1" column="21"/>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 xr10:uid="{0705EC62-CCDD-4846-BB1B-CD2CAE5B74C0}" sourceName="Profit">
  <extLst>
    <x:ext xmlns:x15="http://schemas.microsoft.com/office/spreadsheetml/2010/11/main" uri="{2F2917AC-EB37-4324-AD4E-5DD8C200BD13}">
      <x15:tableSlicerCache tableId="1" column="2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77272B7B-AFF6-49D5-91C3-BE848A4D8867}" cache="Slicer_Year" caption="Year" style="SlicerStyleLight6" rowHeight="234950"/>
  <slicer name="Segment 1" xr10:uid="{8F8F8866-D9A9-42B5-9D33-AFBAFCB0BC67}" cache="Slicer_Segment" caption="Segment" style="SlicerStyleDark2" rowHeight="234950"/>
  <slicer name="Region 2" xr10:uid="{22216780-E1B2-444F-984F-56EA8DE2A5DB}" cache="Slicer_Region1" caption="Region" style="SlicerStyleDark5"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529C3624-13FE-4401-880C-96B2B8380E11}" cache="Slicer_State" caption="State" rowHeight="234950"/>
  <slicer name="Postal Code" xr10:uid="{DAA6E16A-1F0A-4409-A9F1-9FAC57C44494}" cache="Slicer_Postal_Code" caption="Postal Code" rowHeight="234950"/>
  <slicer name="Region" xr10:uid="{069266F6-DC00-49B7-B269-1CA997F2186A}" cache="Slicer_Region" caption="Region" rowHeight="234950"/>
  <slicer name="Product ID" xr10:uid="{532CBFFD-EC56-4186-8359-FC2E927286A4}" cache="Slicer_Product_ID" caption="Product ID" rowHeight="234950"/>
  <slicer name="Category" xr10:uid="{33004C82-DAB0-40FF-96CB-F0D49E24BB51}" cache="Slicer_Category" caption="Category" rowHeight="234950"/>
  <slicer name="Sub-Category" xr10:uid="{908858A6-1ED9-4099-A6A4-DBEE1F0C4B87}" cache="Slicer_Sub_Category" caption="Sub-Category" rowHeight="234950"/>
  <slicer name="Product Name" xr10:uid="{744C49DD-CDEF-4256-966E-E18FECECD5AE}" cache="Slicer_Product_Name" caption="Product Name" rowHeight="234950"/>
  <slicer name="Sales" xr10:uid="{B68D6EF5-17D9-459F-9A2F-BAA56B986238}" cache="Slicer_Sales" caption="Sales" rowHeight="234950"/>
  <slicer name="Quantity" xr10:uid="{F3100C4D-5EBA-4669-8F29-2F57F54A6DAA}" cache="Slicer_Quantity" caption="Quantity" rowHeight="234950"/>
  <slicer name="Discount" xr10:uid="{286EB8A6-B78C-495B-986E-A0389B2C8180}" cache="Slicer_Discount" caption="Discount" rowHeight="234950"/>
  <slicer name="Profit" xr10:uid="{10A2E2AB-9CDF-4A30-B1B9-F013F7FA4257}" cache="Slicer_Profit" caption="Profit"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C57153E-6E7C-4C58-8A21-17199F2D1958}" cache="Slicer_Year" caption="Year" rowHeight="234950"/>
  <slicer name="Segment" xr10:uid="{8209A169-D580-4739-8699-B0007F01056A}" cache="Slicer_Segment" caption="Segment" rowHeight="234950"/>
  <slicer name="Region 1" xr10:uid="{EDD954FE-7D28-4CD8-8E9D-94401EE46F15}" cache="Slicer_Region1"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autoFilter ref="A1:V9995" xr:uid="{00000000-000C-0000-FFFF-FFFF00000000}"/>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TableStyleMedium16"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8.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tabSelected="1" zoomScale="78" zoomScaleNormal="78" workbookViewId="0">
      <selection activeCell="Z8" activeCellId="1" sqref="AB28 Z8"/>
    </sheetView>
  </sheetViews>
  <sheetFormatPr defaultColWidth="14.44140625" defaultRowHeight="15" customHeight="1" x14ac:dyDescent="0.3"/>
  <cols>
    <col min="1" max="26" width="8.6640625" customWidth="1"/>
  </cols>
  <sheetData>
    <row r="1" spans="1:17" ht="14.25" customHeight="1" x14ac:dyDescent="0.3"/>
    <row r="2" spans="1:17" ht="14.25" customHeight="1" x14ac:dyDescent="0.3"/>
    <row r="3" spans="1:17" ht="14.25" customHeight="1" x14ac:dyDescent="0.3"/>
    <row r="4" spans="1:17" ht="14.25" customHeight="1" x14ac:dyDescent="0.3"/>
    <row r="5" spans="1:17" ht="14.25" customHeight="1" x14ac:dyDescent="0.3"/>
    <row r="6" spans="1:17" ht="14.25" customHeight="1" x14ac:dyDescent="0.3"/>
    <row r="7" spans="1:17" ht="14.25" customHeight="1" x14ac:dyDescent="0.3"/>
    <row r="8" spans="1:17" ht="14.25" customHeight="1" x14ac:dyDescent="0.3"/>
    <row r="9" spans="1:17" ht="14.25" customHeight="1" x14ac:dyDescent="0.3"/>
    <row r="10" spans="1:17" ht="14.25" customHeight="1" x14ac:dyDescent="0.3"/>
    <row r="11" spans="1:17" ht="14.25" customHeight="1" x14ac:dyDescent="0.4">
      <c r="A11" s="4" t="s">
        <v>10932</v>
      </c>
      <c r="B11" s="2" t="e">
        <f>#REF!</f>
        <v>#REF!</v>
      </c>
      <c r="Q11" s="4"/>
    </row>
    <row r="12" spans="1:17" ht="14.25" customHeight="1" x14ac:dyDescent="0.3"/>
    <row r="13" spans="1:17" ht="14.25" customHeight="1" x14ac:dyDescent="0.3"/>
    <row r="14" spans="1:17" ht="14.25" customHeight="1" x14ac:dyDescent="0.3"/>
    <row r="15" spans="1:17" ht="14.25" customHeight="1" x14ac:dyDescent="0.3"/>
    <row r="16" spans="1:17"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portrait"/>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A2" sqref="A2"/>
    </sheetView>
  </sheetViews>
  <sheetFormatPr defaultColWidth="14.44140625" defaultRowHeight="15" customHeight="1" x14ac:dyDescent="0.3"/>
  <cols>
    <col min="1" max="1" width="12.5546875" customWidth="1"/>
    <col min="2" max="2" width="28.5546875" customWidth="1"/>
    <col min="3" max="3" width="14" customWidth="1"/>
    <col min="4" max="4" width="12.5546875" customWidth="1"/>
    <col min="5" max="5" width="13.6640625" customWidth="1"/>
    <col min="6" max="6" width="15" customWidth="1"/>
    <col min="7" max="7" width="18.6640625" customWidth="1"/>
    <col min="8" max="11" width="12.5546875" customWidth="1"/>
    <col min="12" max="12" width="14.5546875" customWidth="1"/>
    <col min="13" max="13" width="12.5546875" customWidth="1"/>
    <col min="14" max="14" width="13.5546875" customWidth="1"/>
    <col min="15" max="15" width="12.5546875" customWidth="1"/>
    <col min="16" max="16" width="16.33203125" customWidth="1"/>
    <col min="17" max="17" width="17.33203125" customWidth="1"/>
    <col min="18" max="22" width="12.5546875"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AFA88-0C18-44F2-AD16-9F1B6F7933EA}">
  <dimension ref="A3:C16"/>
  <sheetViews>
    <sheetView workbookViewId="0">
      <selection activeCell="K26" sqref="K26"/>
    </sheetView>
  </sheetViews>
  <sheetFormatPr defaultRowHeight="14.4" x14ac:dyDescent="0.3"/>
  <cols>
    <col min="1" max="1" width="12.44140625" bestFit="1" customWidth="1"/>
    <col min="2" max="3" width="12" bestFit="1" customWidth="1"/>
    <col min="4" max="4" width="4.33203125" bestFit="1" customWidth="1"/>
    <col min="5" max="5" width="3.77734375" bestFit="1" customWidth="1"/>
    <col min="6" max="6" width="4.5546875" bestFit="1" customWidth="1"/>
    <col min="7" max="7" width="3.6640625" bestFit="1" customWidth="1"/>
    <col min="8" max="8" width="3.109375" bestFit="1" customWidth="1"/>
    <col min="9" max="9" width="4" bestFit="1" customWidth="1"/>
    <col min="10" max="11" width="3.88671875" bestFit="1" customWidth="1"/>
    <col min="12" max="12" width="4.33203125" bestFit="1" customWidth="1"/>
    <col min="13" max="13" width="4.109375" bestFit="1" customWidth="1"/>
    <col min="14" max="14" width="10.5546875" bestFit="1" customWidth="1"/>
    <col min="15" max="48" width="15" bestFit="1" customWidth="1"/>
    <col min="49" max="49" width="10.5546875" bestFit="1" customWidth="1"/>
    <col min="50" max="1238" width="15" bestFit="1" customWidth="1"/>
    <col min="1239" max="1239" width="10.5546875" bestFit="1" customWidth="1"/>
  </cols>
  <sheetData>
    <row r="3" spans="1:3" x14ac:dyDescent="0.3">
      <c r="A3" s="6" t="s">
        <v>10946</v>
      </c>
      <c r="B3" s="5" t="s">
        <v>10947</v>
      </c>
      <c r="C3" s="11" t="s">
        <v>10948</v>
      </c>
    </row>
    <row r="4" spans="1:3" x14ac:dyDescent="0.3">
      <c r="A4" s="8" t="s">
        <v>10934</v>
      </c>
      <c r="B4" s="12">
        <v>95365.937600000019</v>
      </c>
      <c r="C4" s="13">
        <v>9199.2699999999986</v>
      </c>
    </row>
    <row r="5" spans="1:3" x14ac:dyDescent="0.3">
      <c r="A5" s="9" t="s">
        <v>10935</v>
      </c>
      <c r="B5" s="14">
        <v>60172.649400000024</v>
      </c>
      <c r="C5" s="15">
        <v>10288.898699999991</v>
      </c>
    </row>
    <row r="6" spans="1:3" x14ac:dyDescent="0.3">
      <c r="A6" s="9" t="s">
        <v>10936</v>
      </c>
      <c r="B6" s="14">
        <v>199252.98399999991</v>
      </c>
      <c r="C6" s="15">
        <v>26806.573700000015</v>
      </c>
    </row>
    <row r="7" spans="1:3" x14ac:dyDescent="0.3">
      <c r="A7" s="9" t="s">
        <v>10937</v>
      </c>
      <c r="B7" s="14">
        <v>141851.5674</v>
      </c>
      <c r="C7" s="15">
        <v>13437.806799999998</v>
      </c>
    </row>
    <row r="8" spans="1:3" x14ac:dyDescent="0.3">
      <c r="A8" s="9" t="s">
        <v>10938</v>
      </c>
      <c r="B8" s="14">
        <v>156122.28669999994</v>
      </c>
      <c r="C8" s="15">
        <v>22308.51279999999</v>
      </c>
    </row>
    <row r="9" spans="1:3" x14ac:dyDescent="0.3">
      <c r="A9" s="9" t="s">
        <v>10939</v>
      </c>
      <c r="B9" s="14">
        <v>147082.61130000011</v>
      </c>
      <c r="C9" s="15">
        <v>20899.334500000012</v>
      </c>
    </row>
    <row r="10" spans="1:3" x14ac:dyDescent="0.3">
      <c r="A10" s="9" t="s">
        <v>10940</v>
      </c>
      <c r="B10" s="14">
        <v>149580.83800000031</v>
      </c>
      <c r="C10" s="15">
        <v>13535.38299999998</v>
      </c>
    </row>
    <row r="11" spans="1:3" x14ac:dyDescent="0.3">
      <c r="A11" s="9" t="s">
        <v>10941</v>
      </c>
      <c r="B11" s="14">
        <v>159589.45099999988</v>
      </c>
      <c r="C11" s="15">
        <v>21896.715399999972</v>
      </c>
    </row>
    <row r="12" spans="1:3" x14ac:dyDescent="0.3">
      <c r="A12" s="9" t="s">
        <v>10942</v>
      </c>
      <c r="B12" s="14">
        <v>309770.09970000025</v>
      </c>
      <c r="C12" s="15">
        <v>37293.192500000034</v>
      </c>
    </row>
    <row r="13" spans="1:3" x14ac:dyDescent="0.3">
      <c r="A13" s="9" t="s">
        <v>10943</v>
      </c>
      <c r="B13" s="14">
        <v>197115.20170000009</v>
      </c>
      <c r="C13" s="15">
        <v>31469.663800000035</v>
      </c>
    </row>
    <row r="14" spans="1:3" x14ac:dyDescent="0.3">
      <c r="A14" s="9" t="s">
        <v>10944</v>
      </c>
      <c r="B14" s="14">
        <v>349120.07400000008</v>
      </c>
      <c r="C14" s="15">
        <v>35825.536599999927</v>
      </c>
    </row>
    <row r="15" spans="1:3" x14ac:dyDescent="0.3">
      <c r="A15" s="9" t="s">
        <v>10945</v>
      </c>
      <c r="B15" s="14">
        <v>332177.15950000001</v>
      </c>
      <c r="C15" s="15">
        <v>43436.13390000003</v>
      </c>
    </row>
    <row r="16" spans="1:3" x14ac:dyDescent="0.3">
      <c r="A16" s="10" t="s">
        <v>10933</v>
      </c>
      <c r="B16" s="16">
        <v>2297200.8602999551</v>
      </c>
      <c r="C16" s="17">
        <v>286397.02170000126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DF51B-B6DE-4EF3-84E4-2792A3C45C40}">
  <dimension ref="A3:E7"/>
  <sheetViews>
    <sheetView workbookViewId="0">
      <selection activeCell="B4" sqref="B4"/>
    </sheetView>
  </sheetViews>
  <sheetFormatPr defaultRowHeight="14.4" x14ac:dyDescent="0.3"/>
  <cols>
    <col min="1" max="1" width="13.109375" bestFit="1" customWidth="1"/>
    <col min="2" max="2" width="12" bestFit="1" customWidth="1"/>
    <col min="4" max="4" width="13.109375" bestFit="1" customWidth="1"/>
    <col min="5" max="5" width="12" bestFit="1" customWidth="1"/>
  </cols>
  <sheetData>
    <row r="3" spans="1:5" x14ac:dyDescent="0.3">
      <c r="A3" s="6" t="s">
        <v>10946</v>
      </c>
      <c r="B3" s="7" t="s">
        <v>10948</v>
      </c>
      <c r="D3" s="18" t="s">
        <v>15</v>
      </c>
      <c r="E3" s="18" t="s">
        <v>21</v>
      </c>
    </row>
    <row r="4" spans="1:5" x14ac:dyDescent="0.3">
      <c r="A4" s="8" t="s">
        <v>32</v>
      </c>
      <c r="B4" s="24">
        <v>18451.272799999992</v>
      </c>
      <c r="D4" t="str">
        <f>A4</f>
        <v>Furniture</v>
      </c>
      <c r="E4" s="19">
        <f>GETPIVOTDATA("Profit",$A$3,"Category",D4)</f>
        <v>18451.272799999992</v>
      </c>
    </row>
    <row r="5" spans="1:5" x14ac:dyDescent="0.3">
      <c r="A5" s="9" t="s">
        <v>46</v>
      </c>
      <c r="B5" s="25">
        <v>122490.8008000001</v>
      </c>
      <c r="D5" t="str">
        <f t="shared" ref="D5:D7" si="0">A5</f>
        <v>Office Supplies</v>
      </c>
      <c r="E5" s="19">
        <f t="shared" ref="E5:E6" si="1">GETPIVOTDATA("Profit",$A$3,"Category",D5)</f>
        <v>122490.8008000001</v>
      </c>
    </row>
    <row r="6" spans="1:5" x14ac:dyDescent="0.3">
      <c r="A6" s="9" t="s">
        <v>71</v>
      </c>
      <c r="B6" s="25">
        <v>145454.9480999998</v>
      </c>
      <c r="D6" t="str">
        <f t="shared" si="0"/>
        <v>Technology</v>
      </c>
      <c r="E6" s="19">
        <f t="shared" si="1"/>
        <v>145454.9480999998</v>
      </c>
    </row>
    <row r="7" spans="1:5" x14ac:dyDescent="0.3">
      <c r="A7" s="10" t="s">
        <v>10933</v>
      </c>
      <c r="B7" s="26">
        <v>286397.02169999992</v>
      </c>
      <c r="D7" t="str">
        <f t="shared" si="0"/>
        <v>Grand Total</v>
      </c>
      <c r="E7" s="20">
        <f>GETPIVOTDATA("Profit",$A$3)</f>
        <v>286397.02169999992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E546B-E9B0-4C54-937B-5F6DB375692B}">
  <dimension ref="A3:B7"/>
  <sheetViews>
    <sheetView workbookViewId="0">
      <selection activeCell="P16" sqref="P16"/>
    </sheetView>
  </sheetViews>
  <sheetFormatPr defaultRowHeight="14.4" x14ac:dyDescent="0.3"/>
  <cols>
    <col min="1" max="1" width="13.109375" bestFit="1" customWidth="1"/>
    <col min="2" max="2" width="11.21875" bestFit="1" customWidth="1"/>
  </cols>
  <sheetData>
    <row r="3" spans="1:2" x14ac:dyDescent="0.3">
      <c r="A3" s="6" t="s">
        <v>10946</v>
      </c>
      <c r="B3" s="7" t="s">
        <v>10947</v>
      </c>
    </row>
    <row r="4" spans="1:2" x14ac:dyDescent="0.3">
      <c r="A4" s="8" t="s">
        <v>32</v>
      </c>
      <c r="B4" s="21">
        <v>0.32300170530281774</v>
      </c>
    </row>
    <row r="5" spans="1:2" x14ac:dyDescent="0.3">
      <c r="A5" s="9" t="s">
        <v>46</v>
      </c>
      <c r="B5" s="22">
        <v>0.31301008302169103</v>
      </c>
    </row>
    <row r="6" spans="1:2" x14ac:dyDescent="0.3">
      <c r="A6" s="9" t="s">
        <v>71</v>
      </c>
      <c r="B6" s="22">
        <v>0.36398821167549117</v>
      </c>
    </row>
    <row r="7" spans="1:2" x14ac:dyDescent="0.3">
      <c r="A7" s="10" t="s">
        <v>10933</v>
      </c>
      <c r="B7" s="23">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F3059-84BD-4294-9515-86D2CCE1348C}">
  <dimension ref="A3:F53"/>
  <sheetViews>
    <sheetView topLeftCell="A28" workbookViewId="0">
      <selection activeCell="L30" sqref="L30"/>
    </sheetView>
  </sheetViews>
  <sheetFormatPr defaultRowHeight="14.4" x14ac:dyDescent="0.3"/>
  <cols>
    <col min="1" max="1" width="17.33203125" bestFit="1" customWidth="1"/>
    <col min="2" max="2" width="12" bestFit="1" customWidth="1"/>
    <col min="5" max="5" width="17.33203125" bestFit="1" customWidth="1"/>
  </cols>
  <sheetData>
    <row r="3" spans="1:6" x14ac:dyDescent="0.3">
      <c r="A3" s="6" t="s">
        <v>10946</v>
      </c>
      <c r="B3" s="7" t="s">
        <v>10947</v>
      </c>
      <c r="E3" s="27" t="s">
        <v>10949</v>
      </c>
      <c r="F3" s="28" t="s">
        <v>18</v>
      </c>
    </row>
    <row r="4" spans="1:6" x14ac:dyDescent="0.3">
      <c r="A4" s="8" t="s">
        <v>358</v>
      </c>
      <c r="B4" s="24">
        <v>19510.639999999992</v>
      </c>
      <c r="E4" t="str">
        <f>A4</f>
        <v>Alabama</v>
      </c>
      <c r="F4" s="19">
        <f>GETPIVOTDATA("Sales",$A$3,"State",E4)</f>
        <v>19510.639999999992</v>
      </c>
    </row>
    <row r="5" spans="1:6" x14ac:dyDescent="0.3">
      <c r="A5" s="9" t="s">
        <v>310</v>
      </c>
      <c r="B5" s="25">
        <v>35282.000999999997</v>
      </c>
      <c r="E5" t="str">
        <f t="shared" ref="E5:E52" si="0">A5</f>
        <v>Arizona</v>
      </c>
      <c r="F5" s="19">
        <f t="shared" ref="F5:F52" si="1">GETPIVOTDATA("Sales",$A$3,"State",E5)</f>
        <v>35282.000999999997</v>
      </c>
    </row>
    <row r="6" spans="1:6" x14ac:dyDescent="0.3">
      <c r="A6" s="9" t="s">
        <v>1707</v>
      </c>
      <c r="B6" s="25">
        <v>11678.129999999997</v>
      </c>
      <c r="E6" t="str">
        <f t="shared" si="0"/>
        <v>Arkansas</v>
      </c>
      <c r="F6" s="19">
        <f t="shared" si="1"/>
        <v>11678.129999999997</v>
      </c>
    </row>
    <row r="7" spans="1:6" x14ac:dyDescent="0.3">
      <c r="A7" s="9" t="s">
        <v>43</v>
      </c>
      <c r="B7" s="25">
        <v>457687.63150000101</v>
      </c>
      <c r="E7" t="str">
        <f t="shared" si="0"/>
        <v>California</v>
      </c>
      <c r="F7" s="19">
        <f t="shared" si="1"/>
        <v>457687.63150000101</v>
      </c>
    </row>
    <row r="8" spans="1:6" x14ac:dyDescent="0.3">
      <c r="A8" s="9" t="s">
        <v>457</v>
      </c>
      <c r="B8" s="25">
        <v>32108.117999999995</v>
      </c>
      <c r="E8" t="str">
        <f t="shared" si="0"/>
        <v>Colorado</v>
      </c>
      <c r="F8" s="19">
        <f t="shared" si="1"/>
        <v>32108.117999999995</v>
      </c>
    </row>
    <row r="9" spans="1:6" x14ac:dyDescent="0.3">
      <c r="A9" s="9" t="s">
        <v>747</v>
      </c>
      <c r="B9" s="25">
        <v>13384.356999999996</v>
      </c>
      <c r="E9" t="str">
        <f t="shared" si="0"/>
        <v>Connecticut</v>
      </c>
      <c r="F9" s="19">
        <f t="shared" si="1"/>
        <v>13384.356999999996</v>
      </c>
    </row>
    <row r="10" spans="1:6" x14ac:dyDescent="0.3">
      <c r="A10" s="9" t="s">
        <v>245</v>
      </c>
      <c r="B10" s="25">
        <v>27451.068999999992</v>
      </c>
      <c r="E10" t="str">
        <f t="shared" si="0"/>
        <v>Delaware</v>
      </c>
      <c r="F10" s="19">
        <f t="shared" si="1"/>
        <v>27451.068999999992</v>
      </c>
    </row>
    <row r="11" spans="1:6" x14ac:dyDescent="0.3">
      <c r="A11" s="9" t="s">
        <v>3034</v>
      </c>
      <c r="B11" s="25">
        <v>2865.0199999999995</v>
      </c>
      <c r="E11" t="str">
        <f t="shared" si="0"/>
        <v>District of Columbia</v>
      </c>
      <c r="F11" s="19">
        <f t="shared" si="1"/>
        <v>2865.0199999999995</v>
      </c>
    </row>
    <row r="12" spans="1:6" x14ac:dyDescent="0.3">
      <c r="A12" s="9" t="s">
        <v>54</v>
      </c>
      <c r="B12" s="25">
        <v>89473.707999999999</v>
      </c>
      <c r="E12" t="str">
        <f t="shared" si="0"/>
        <v>Florida</v>
      </c>
      <c r="F12" s="19">
        <f t="shared" si="1"/>
        <v>89473.707999999999</v>
      </c>
    </row>
    <row r="13" spans="1:6" x14ac:dyDescent="0.3">
      <c r="A13" s="9" t="s">
        <v>1272</v>
      </c>
      <c r="B13" s="25">
        <v>49095.840000000004</v>
      </c>
      <c r="E13" t="str">
        <f t="shared" si="0"/>
        <v>Georgia</v>
      </c>
      <c r="F13" s="19">
        <f t="shared" si="1"/>
        <v>49095.840000000004</v>
      </c>
    </row>
    <row r="14" spans="1:6" x14ac:dyDescent="0.3">
      <c r="A14" s="9" t="s">
        <v>6260</v>
      </c>
      <c r="B14" s="25">
        <v>4382.4860000000017</v>
      </c>
      <c r="E14" t="str">
        <f t="shared" si="0"/>
        <v>Idaho</v>
      </c>
      <c r="F14" s="19">
        <f t="shared" si="1"/>
        <v>4382.4860000000017</v>
      </c>
    </row>
    <row r="15" spans="1:6" x14ac:dyDescent="0.3">
      <c r="A15" s="9" t="s">
        <v>211</v>
      </c>
      <c r="B15" s="25">
        <v>80166.10099999985</v>
      </c>
      <c r="E15" t="str">
        <f t="shared" si="0"/>
        <v>Illinois</v>
      </c>
      <c r="F15" s="19">
        <f t="shared" si="1"/>
        <v>80166.10099999985</v>
      </c>
    </row>
    <row r="16" spans="1:6" x14ac:dyDescent="0.3">
      <c r="A16" s="9" t="s">
        <v>254</v>
      </c>
      <c r="B16" s="25">
        <v>53555.360000000001</v>
      </c>
      <c r="E16" t="str">
        <f t="shared" si="0"/>
        <v>Indiana</v>
      </c>
      <c r="F16" s="19">
        <f t="shared" si="1"/>
        <v>53555.360000000001</v>
      </c>
    </row>
    <row r="17" spans="1:6" x14ac:dyDescent="0.3">
      <c r="A17" s="9" t="s">
        <v>489</v>
      </c>
      <c r="B17" s="25">
        <v>4579.7599999999993</v>
      </c>
      <c r="E17" t="str">
        <f t="shared" si="0"/>
        <v>Iowa</v>
      </c>
      <c r="F17" s="19">
        <f t="shared" si="1"/>
        <v>4579.7599999999993</v>
      </c>
    </row>
    <row r="18" spans="1:6" x14ac:dyDescent="0.3">
      <c r="A18" s="9" t="s">
        <v>4530</v>
      </c>
      <c r="B18" s="25">
        <v>2914.31</v>
      </c>
      <c r="E18" t="str">
        <f t="shared" si="0"/>
        <v>Kansas</v>
      </c>
      <c r="F18" s="19">
        <f t="shared" si="1"/>
        <v>2914.31</v>
      </c>
    </row>
    <row r="19" spans="1:6" x14ac:dyDescent="0.3">
      <c r="A19" s="9" t="s">
        <v>29</v>
      </c>
      <c r="B19" s="25">
        <v>36591.749999999971</v>
      </c>
      <c r="E19" t="str">
        <f t="shared" si="0"/>
        <v>Kentucky</v>
      </c>
      <c r="F19" s="19">
        <f t="shared" si="1"/>
        <v>36591.749999999971</v>
      </c>
    </row>
    <row r="20" spans="1:6" x14ac:dyDescent="0.3">
      <c r="A20" s="9" t="s">
        <v>736</v>
      </c>
      <c r="B20" s="25">
        <v>9217.0299999999988</v>
      </c>
      <c r="E20" t="str">
        <f t="shared" si="0"/>
        <v>Louisiana</v>
      </c>
      <c r="F20" s="19">
        <f t="shared" si="1"/>
        <v>9217.0299999999988</v>
      </c>
    </row>
    <row r="21" spans="1:6" x14ac:dyDescent="0.3">
      <c r="A21" s="9" t="s">
        <v>5235</v>
      </c>
      <c r="B21" s="25">
        <v>1270.53</v>
      </c>
      <c r="E21" t="str">
        <f t="shared" si="0"/>
        <v>Maine</v>
      </c>
      <c r="F21" s="19">
        <f t="shared" si="1"/>
        <v>1270.53</v>
      </c>
    </row>
    <row r="22" spans="1:6" x14ac:dyDescent="0.3">
      <c r="A22" s="9" t="s">
        <v>2735</v>
      </c>
      <c r="B22" s="25">
        <v>23705.523000000005</v>
      </c>
      <c r="E22" t="str">
        <f t="shared" si="0"/>
        <v>Maryland</v>
      </c>
      <c r="F22" s="19">
        <f t="shared" si="1"/>
        <v>23705.523000000005</v>
      </c>
    </row>
    <row r="23" spans="1:6" x14ac:dyDescent="0.3">
      <c r="A23" s="9" t="s">
        <v>1245</v>
      </c>
      <c r="B23" s="25">
        <v>28634.43399999999</v>
      </c>
      <c r="E23" t="str">
        <f t="shared" si="0"/>
        <v>Massachusetts</v>
      </c>
      <c r="F23" s="19">
        <f t="shared" si="1"/>
        <v>28634.43399999999</v>
      </c>
    </row>
    <row r="24" spans="1:6" x14ac:dyDescent="0.3">
      <c r="A24" s="9" t="s">
        <v>238</v>
      </c>
      <c r="B24" s="25">
        <v>76269.614000000016</v>
      </c>
      <c r="E24" t="str">
        <f t="shared" si="0"/>
        <v>Michigan</v>
      </c>
      <c r="F24" s="19">
        <f t="shared" si="1"/>
        <v>76269.614000000016</v>
      </c>
    </row>
    <row r="25" spans="1:6" x14ac:dyDescent="0.3">
      <c r="A25" s="9" t="s">
        <v>229</v>
      </c>
      <c r="B25" s="25">
        <v>29863.149999999994</v>
      </c>
      <c r="E25" t="str">
        <f t="shared" si="0"/>
        <v>Minnesota</v>
      </c>
      <c r="F25" s="19">
        <f t="shared" si="1"/>
        <v>29863.149999999994</v>
      </c>
    </row>
    <row r="26" spans="1:6" x14ac:dyDescent="0.3">
      <c r="A26" s="9" t="s">
        <v>1487</v>
      </c>
      <c r="B26" s="25">
        <v>10771.34</v>
      </c>
      <c r="E26" t="str">
        <f t="shared" si="0"/>
        <v>Mississippi</v>
      </c>
      <c r="F26" s="19">
        <f t="shared" si="1"/>
        <v>10771.34</v>
      </c>
    </row>
    <row r="27" spans="1:6" x14ac:dyDescent="0.3">
      <c r="A27" s="9" t="s">
        <v>596</v>
      </c>
      <c r="B27" s="25">
        <v>22205.149999999998</v>
      </c>
      <c r="E27" t="str">
        <f t="shared" si="0"/>
        <v>Missouri</v>
      </c>
      <c r="F27" s="19">
        <f t="shared" si="1"/>
        <v>22205.149999999998</v>
      </c>
    </row>
    <row r="28" spans="1:6" x14ac:dyDescent="0.3">
      <c r="A28" s="9" t="s">
        <v>1762</v>
      </c>
      <c r="B28" s="25">
        <v>5589.3519999999971</v>
      </c>
      <c r="E28" t="str">
        <f t="shared" si="0"/>
        <v>Montana</v>
      </c>
      <c r="F28" s="19">
        <f t="shared" si="1"/>
        <v>5589.3519999999971</v>
      </c>
    </row>
    <row r="29" spans="1:6" x14ac:dyDescent="0.3">
      <c r="A29" s="9" t="s">
        <v>138</v>
      </c>
      <c r="B29" s="25">
        <v>7464.9299999999985</v>
      </c>
      <c r="E29" t="str">
        <f t="shared" si="0"/>
        <v>Nebraska</v>
      </c>
      <c r="F29" s="19">
        <f t="shared" si="1"/>
        <v>7464.9299999999985</v>
      </c>
    </row>
    <row r="30" spans="1:6" x14ac:dyDescent="0.3">
      <c r="A30" s="9" t="s">
        <v>1392</v>
      </c>
      <c r="B30" s="25">
        <v>16729.101999999999</v>
      </c>
      <c r="E30" t="str">
        <f t="shared" si="0"/>
        <v>Nevada</v>
      </c>
      <c r="F30" s="19">
        <f t="shared" si="1"/>
        <v>16729.101999999999</v>
      </c>
    </row>
    <row r="31" spans="1:6" x14ac:dyDescent="0.3">
      <c r="A31" s="9" t="s">
        <v>2694</v>
      </c>
      <c r="B31" s="25">
        <v>7292.5239999999994</v>
      </c>
      <c r="E31" t="str">
        <f t="shared" si="0"/>
        <v>New Hampshire</v>
      </c>
      <c r="F31" s="19">
        <f t="shared" si="1"/>
        <v>7292.5239999999994</v>
      </c>
    </row>
    <row r="32" spans="1:6" x14ac:dyDescent="0.3">
      <c r="A32" s="9" t="s">
        <v>788</v>
      </c>
      <c r="B32" s="25">
        <v>35764.312000000013</v>
      </c>
      <c r="E32" t="str">
        <f t="shared" si="0"/>
        <v>New Jersey</v>
      </c>
      <c r="F32" s="19">
        <f t="shared" si="1"/>
        <v>35764.312000000013</v>
      </c>
    </row>
    <row r="33" spans="1:6" x14ac:dyDescent="0.3">
      <c r="A33" s="9" t="s">
        <v>668</v>
      </c>
      <c r="B33" s="25">
        <v>4783.5220000000008</v>
      </c>
      <c r="E33" t="str">
        <f t="shared" si="0"/>
        <v>New Mexico</v>
      </c>
      <c r="F33" s="19">
        <f t="shared" si="1"/>
        <v>4783.5220000000008</v>
      </c>
    </row>
    <row r="34" spans="1:6" x14ac:dyDescent="0.3">
      <c r="A34" s="9" t="s">
        <v>267</v>
      </c>
      <c r="B34" s="25">
        <v>310876.27099999978</v>
      </c>
      <c r="E34" t="str">
        <f t="shared" si="0"/>
        <v>New York</v>
      </c>
      <c r="F34" s="19">
        <f t="shared" si="1"/>
        <v>310876.27099999978</v>
      </c>
    </row>
    <row r="35" spans="1:6" x14ac:dyDescent="0.3">
      <c r="A35" s="9" t="s">
        <v>88</v>
      </c>
      <c r="B35" s="25">
        <v>55603.163999999968</v>
      </c>
      <c r="E35" t="str">
        <f t="shared" si="0"/>
        <v>North Carolina</v>
      </c>
      <c r="F35" s="19">
        <f t="shared" si="1"/>
        <v>55603.163999999968</v>
      </c>
    </row>
    <row r="36" spans="1:6" x14ac:dyDescent="0.3">
      <c r="A36" s="9" t="s">
        <v>7449</v>
      </c>
      <c r="B36" s="25">
        <v>919.91</v>
      </c>
      <c r="E36" t="str">
        <f t="shared" si="0"/>
        <v>North Dakota</v>
      </c>
      <c r="F36" s="19">
        <f t="shared" si="1"/>
        <v>919.91</v>
      </c>
    </row>
    <row r="37" spans="1:6" x14ac:dyDescent="0.3">
      <c r="A37" s="9" t="s">
        <v>498</v>
      </c>
      <c r="B37" s="25">
        <v>78258.135999999926</v>
      </c>
      <c r="E37" t="str">
        <f t="shared" si="0"/>
        <v>Ohio</v>
      </c>
      <c r="F37" s="19">
        <f t="shared" si="1"/>
        <v>78258.135999999926</v>
      </c>
    </row>
    <row r="38" spans="1:6" x14ac:dyDescent="0.3">
      <c r="A38" s="9" t="s">
        <v>649</v>
      </c>
      <c r="B38" s="25">
        <v>19683.390000000003</v>
      </c>
      <c r="E38" t="str">
        <f t="shared" si="0"/>
        <v>Oklahoma</v>
      </c>
      <c r="F38" s="19">
        <f t="shared" si="1"/>
        <v>19683.390000000003</v>
      </c>
    </row>
    <row r="39" spans="1:6" x14ac:dyDescent="0.3">
      <c r="A39" s="9" t="s">
        <v>420</v>
      </c>
      <c r="B39" s="25">
        <v>17431.149999999991</v>
      </c>
      <c r="E39" t="str">
        <f t="shared" si="0"/>
        <v>Oregon</v>
      </c>
      <c r="F39" s="19">
        <f t="shared" si="1"/>
        <v>17431.149999999991</v>
      </c>
    </row>
    <row r="40" spans="1:6" x14ac:dyDescent="0.3">
      <c r="A40" s="9" t="s">
        <v>147</v>
      </c>
      <c r="B40" s="25">
        <v>116511.91400000003</v>
      </c>
      <c r="E40" t="str">
        <f t="shared" si="0"/>
        <v>Pennsylvania</v>
      </c>
      <c r="F40" s="19">
        <f t="shared" si="1"/>
        <v>116511.91400000003</v>
      </c>
    </row>
    <row r="41" spans="1:6" x14ac:dyDescent="0.3">
      <c r="A41" s="9" t="s">
        <v>1399</v>
      </c>
      <c r="B41" s="25">
        <v>22627.955999999995</v>
      </c>
      <c r="E41" t="str">
        <f t="shared" si="0"/>
        <v>Rhode Island</v>
      </c>
      <c r="F41" s="19">
        <f t="shared" si="1"/>
        <v>22627.955999999995</v>
      </c>
    </row>
    <row r="42" spans="1:6" x14ac:dyDescent="0.3">
      <c r="A42" s="9" t="s">
        <v>383</v>
      </c>
      <c r="B42" s="25">
        <v>8481.7099999999991</v>
      </c>
      <c r="E42" t="str">
        <f t="shared" si="0"/>
        <v>South Carolina</v>
      </c>
      <c r="F42" s="19">
        <f t="shared" si="1"/>
        <v>8481.7099999999991</v>
      </c>
    </row>
    <row r="43" spans="1:6" x14ac:dyDescent="0.3">
      <c r="A43" s="9" t="s">
        <v>5326</v>
      </c>
      <c r="B43" s="25">
        <v>1315.5600000000002</v>
      </c>
      <c r="E43" t="str">
        <f t="shared" si="0"/>
        <v>South Dakota</v>
      </c>
      <c r="F43" s="19">
        <f t="shared" si="1"/>
        <v>1315.5600000000002</v>
      </c>
    </row>
    <row r="44" spans="1:6" x14ac:dyDescent="0.3">
      <c r="A44" s="9" t="s">
        <v>335</v>
      </c>
      <c r="B44" s="25">
        <v>30661.872999999981</v>
      </c>
      <c r="E44" t="str">
        <f t="shared" si="0"/>
        <v>Tennessee</v>
      </c>
      <c r="F44" s="19">
        <f t="shared" si="1"/>
        <v>30661.872999999981</v>
      </c>
    </row>
    <row r="45" spans="1:6" x14ac:dyDescent="0.3">
      <c r="A45" s="9" t="s">
        <v>104</v>
      </c>
      <c r="B45" s="25">
        <v>170188.04580000002</v>
      </c>
      <c r="E45" t="str">
        <f t="shared" si="0"/>
        <v>Texas</v>
      </c>
      <c r="F45" s="19">
        <f t="shared" si="1"/>
        <v>170188.04580000002</v>
      </c>
    </row>
    <row r="46" spans="1:6" x14ac:dyDescent="0.3">
      <c r="A46" s="9" t="s">
        <v>121</v>
      </c>
      <c r="B46" s="25">
        <v>11220.055999999999</v>
      </c>
      <c r="E46" t="str">
        <f t="shared" si="0"/>
        <v>Utah</v>
      </c>
      <c r="F46" s="19">
        <f t="shared" si="1"/>
        <v>11220.055999999999</v>
      </c>
    </row>
    <row r="47" spans="1:6" x14ac:dyDescent="0.3">
      <c r="A47" s="9" t="s">
        <v>5203</v>
      </c>
      <c r="B47" s="25">
        <v>8929.369999999999</v>
      </c>
      <c r="E47" t="str">
        <f t="shared" si="0"/>
        <v>Vermont</v>
      </c>
      <c r="F47" s="19">
        <f t="shared" si="1"/>
        <v>8929.369999999999</v>
      </c>
    </row>
    <row r="48" spans="1:6" x14ac:dyDescent="0.3">
      <c r="A48" s="9" t="s">
        <v>319</v>
      </c>
      <c r="B48" s="25">
        <v>70636.719999999987</v>
      </c>
      <c r="E48" t="str">
        <f t="shared" si="0"/>
        <v>Virginia</v>
      </c>
      <c r="F48" s="19">
        <f t="shared" si="1"/>
        <v>70636.719999999987</v>
      </c>
    </row>
    <row r="49" spans="1:6" x14ac:dyDescent="0.3">
      <c r="A49" s="9" t="s">
        <v>96</v>
      </c>
      <c r="B49" s="25">
        <v>138641.26999999993</v>
      </c>
      <c r="E49" t="str">
        <f t="shared" si="0"/>
        <v>Washington</v>
      </c>
      <c r="F49" s="19">
        <f t="shared" si="1"/>
        <v>138641.26999999993</v>
      </c>
    </row>
    <row r="50" spans="1:6" x14ac:dyDescent="0.3">
      <c r="A50" s="9" t="s">
        <v>9726</v>
      </c>
      <c r="B50" s="25">
        <v>1209.8240000000001</v>
      </c>
      <c r="E50" t="str">
        <f t="shared" si="0"/>
        <v>West Virginia</v>
      </c>
      <c r="F50" s="19">
        <f t="shared" si="1"/>
        <v>1209.8240000000001</v>
      </c>
    </row>
    <row r="51" spans="1:6" x14ac:dyDescent="0.3">
      <c r="A51" s="9" t="s">
        <v>114</v>
      </c>
      <c r="B51" s="25">
        <v>32114.610000000019</v>
      </c>
      <c r="E51" t="str">
        <f t="shared" si="0"/>
        <v>Wisconsin</v>
      </c>
      <c r="F51" s="19">
        <f t="shared" si="1"/>
        <v>32114.610000000019</v>
      </c>
    </row>
    <row r="52" spans="1:6" x14ac:dyDescent="0.3">
      <c r="A52" s="9" t="s">
        <v>8542</v>
      </c>
      <c r="B52" s="25">
        <v>1603.1360000000002</v>
      </c>
      <c r="E52" t="str">
        <f t="shared" si="0"/>
        <v>Wyoming</v>
      </c>
      <c r="F52" s="19">
        <f t="shared" si="1"/>
        <v>1603.1360000000002</v>
      </c>
    </row>
    <row r="53" spans="1:6" x14ac:dyDescent="0.3">
      <c r="A53" s="10" t="s">
        <v>10933</v>
      </c>
      <c r="B53" s="26">
        <v>2297200.8603000003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B4DCA-1091-41F3-8EC5-F1178AE3A675}">
  <dimension ref="A3:B9"/>
  <sheetViews>
    <sheetView workbookViewId="0">
      <selection activeCell="B4" sqref="B4"/>
    </sheetView>
  </sheetViews>
  <sheetFormatPr defaultRowHeight="14.4" x14ac:dyDescent="0.3"/>
  <cols>
    <col min="1" max="1" width="12.44140625" bestFit="1" customWidth="1"/>
    <col min="2" max="2" width="11.21875" bestFit="1" customWidth="1"/>
  </cols>
  <sheetData>
    <row r="3" spans="1:2" x14ac:dyDescent="0.3">
      <c r="A3" s="6" t="s">
        <v>10946</v>
      </c>
      <c r="B3" s="7" t="s">
        <v>10947</v>
      </c>
    </row>
    <row r="4" spans="1:2" x14ac:dyDescent="0.3">
      <c r="A4" s="8" t="s">
        <v>75</v>
      </c>
      <c r="B4" s="24">
        <v>203412.73300000009</v>
      </c>
    </row>
    <row r="5" spans="1:2" x14ac:dyDescent="0.3">
      <c r="A5" s="9" t="s">
        <v>56</v>
      </c>
      <c r="B5" s="25">
        <v>206965.53200000009</v>
      </c>
    </row>
    <row r="6" spans="1:2" x14ac:dyDescent="0.3">
      <c r="A6" s="9" t="s">
        <v>59</v>
      </c>
      <c r="B6" s="25">
        <v>223843.60800000012</v>
      </c>
    </row>
    <row r="7" spans="1:2" x14ac:dyDescent="0.3">
      <c r="A7" s="9" t="s">
        <v>36</v>
      </c>
      <c r="B7" s="25">
        <v>328449.1030000007</v>
      </c>
    </row>
    <row r="8" spans="1:2" x14ac:dyDescent="0.3">
      <c r="A8" s="9" t="s">
        <v>72</v>
      </c>
      <c r="B8" s="25">
        <v>330007.05400000012</v>
      </c>
    </row>
    <row r="9" spans="1:2" x14ac:dyDescent="0.3">
      <c r="A9" s="10" t="s">
        <v>10933</v>
      </c>
      <c r="B9" s="26">
        <v>1292678.0300000012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0F746-458A-497E-9A9E-0752E2C82600}">
  <dimension ref="A3:N17"/>
  <sheetViews>
    <sheetView workbookViewId="0">
      <selection activeCell="N17" sqref="N17"/>
    </sheetView>
  </sheetViews>
  <sheetFormatPr defaultRowHeight="14.4" x14ac:dyDescent="0.3"/>
  <cols>
    <col min="1" max="1" width="12.44140625" bestFit="1" customWidth="1"/>
    <col min="2" max="2" width="12" bestFit="1" customWidth="1"/>
    <col min="4" max="4" width="12.44140625" bestFit="1" customWidth="1"/>
    <col min="5" max="5" width="12" bestFit="1" customWidth="1"/>
    <col min="7" max="7" width="12.44140625" bestFit="1" customWidth="1"/>
    <col min="8" max="8" width="14.21875" bestFit="1" customWidth="1"/>
    <col min="10" max="10" width="12.44140625" bestFit="1" customWidth="1"/>
    <col min="11" max="11" width="15.5546875" bestFit="1" customWidth="1"/>
    <col min="13" max="13" width="12.44140625" bestFit="1" customWidth="1"/>
    <col min="14" max="14" width="17.88671875" bestFit="1" customWidth="1"/>
  </cols>
  <sheetData>
    <row r="3" spans="1:14" x14ac:dyDescent="0.3">
      <c r="A3" s="6" t="s">
        <v>10946</v>
      </c>
      <c r="B3" s="7" t="s">
        <v>10947</v>
      </c>
      <c r="D3" s="6" t="s">
        <v>10946</v>
      </c>
      <c r="E3" s="7" t="s">
        <v>10948</v>
      </c>
      <c r="G3" s="6" t="s">
        <v>10946</v>
      </c>
      <c r="H3" s="7" t="s">
        <v>10954</v>
      </c>
      <c r="J3" s="6" t="s">
        <v>10946</v>
      </c>
      <c r="K3" s="7" t="s">
        <v>10955</v>
      </c>
      <c r="M3" s="6" t="s">
        <v>10946</v>
      </c>
      <c r="N3" s="7" t="s">
        <v>10956</v>
      </c>
    </row>
    <row r="4" spans="1:14" x14ac:dyDescent="0.3">
      <c r="A4" s="8" t="s">
        <v>10934</v>
      </c>
      <c r="B4" s="24">
        <v>95365.937600000019</v>
      </c>
      <c r="D4" s="8" t="s">
        <v>10934</v>
      </c>
      <c r="E4" s="24">
        <v>9199.2699999999986</v>
      </c>
      <c r="G4" s="8" t="s">
        <v>10934</v>
      </c>
      <c r="H4" s="24">
        <v>1500</v>
      </c>
      <c r="J4" s="8" t="s">
        <v>10934</v>
      </c>
      <c r="K4" s="24">
        <v>387</v>
      </c>
      <c r="M4" s="8" t="s">
        <v>10934</v>
      </c>
      <c r="N4" s="24">
        <v>9.6462848596792869E-2</v>
      </c>
    </row>
    <row r="5" spans="1:14" x14ac:dyDescent="0.3">
      <c r="A5" s="8" t="s">
        <v>10935</v>
      </c>
      <c r="B5" s="24">
        <v>60172.649400000024</v>
      </c>
      <c r="D5" s="8" t="s">
        <v>10935</v>
      </c>
      <c r="E5" s="24">
        <v>10288.898699999991</v>
      </c>
      <c r="G5" s="8" t="s">
        <v>10935</v>
      </c>
      <c r="H5" s="24">
        <v>1068</v>
      </c>
      <c r="J5" s="8" t="s">
        <v>10935</v>
      </c>
      <c r="K5" s="24">
        <v>301</v>
      </c>
      <c r="M5" s="8" t="s">
        <v>10935</v>
      </c>
      <c r="N5" s="24">
        <v>0.17098962406664425</v>
      </c>
    </row>
    <row r="6" spans="1:14" x14ac:dyDescent="0.3">
      <c r="A6" s="8" t="s">
        <v>10936</v>
      </c>
      <c r="B6" s="24">
        <v>199252.98399999991</v>
      </c>
      <c r="D6" s="8" t="s">
        <v>10936</v>
      </c>
      <c r="E6" s="24">
        <v>26806.573700000015</v>
      </c>
      <c r="G6" s="8" t="s">
        <v>10936</v>
      </c>
      <c r="H6" s="24">
        <v>2491</v>
      </c>
      <c r="J6" s="8" t="s">
        <v>10936</v>
      </c>
      <c r="K6" s="24">
        <v>680</v>
      </c>
      <c r="M6" s="8" t="s">
        <v>10936</v>
      </c>
      <c r="N6" s="24">
        <v>0.13453536886554246</v>
      </c>
    </row>
    <row r="7" spans="1:14" x14ac:dyDescent="0.3">
      <c r="A7" s="8" t="s">
        <v>10937</v>
      </c>
      <c r="B7" s="24">
        <v>141851.5674</v>
      </c>
      <c r="D7" s="8" t="s">
        <v>10937</v>
      </c>
      <c r="E7" s="24">
        <v>13437.806799999998</v>
      </c>
      <c r="G7" s="8" t="s">
        <v>10937</v>
      </c>
      <c r="H7" s="24">
        <v>2441</v>
      </c>
      <c r="J7" s="8" t="s">
        <v>10937</v>
      </c>
      <c r="K7" s="24">
        <v>663</v>
      </c>
      <c r="M7" s="8" t="s">
        <v>10937</v>
      </c>
      <c r="N7" s="24">
        <v>9.4731465053942004E-2</v>
      </c>
    </row>
    <row r="8" spans="1:14" x14ac:dyDescent="0.3">
      <c r="A8" s="8" t="s">
        <v>10938</v>
      </c>
      <c r="B8" s="24">
        <v>156122.28669999994</v>
      </c>
      <c r="D8" s="8" t="s">
        <v>10938</v>
      </c>
      <c r="E8" s="24">
        <v>22308.51279999999</v>
      </c>
      <c r="G8" s="8" t="s">
        <v>10938</v>
      </c>
      <c r="H8" s="24">
        <v>2850</v>
      </c>
      <c r="J8" s="8" t="s">
        <v>10938</v>
      </c>
      <c r="K8" s="24">
        <v>750</v>
      </c>
      <c r="M8" s="8" t="s">
        <v>10938</v>
      </c>
      <c r="N8" s="24">
        <v>0.14289127626517142</v>
      </c>
    </row>
    <row r="9" spans="1:14" x14ac:dyDescent="0.3">
      <c r="A9" s="8" t="s">
        <v>10939</v>
      </c>
      <c r="B9" s="24">
        <v>147082.61130000011</v>
      </c>
      <c r="D9" s="8" t="s">
        <v>10939</v>
      </c>
      <c r="E9" s="24">
        <v>20899.334500000012</v>
      </c>
      <c r="G9" s="8" t="s">
        <v>10939</v>
      </c>
      <c r="H9" s="24">
        <v>2644</v>
      </c>
      <c r="J9" s="8" t="s">
        <v>10939</v>
      </c>
      <c r="K9" s="24">
        <v>709</v>
      </c>
      <c r="M9" s="8" t="s">
        <v>10939</v>
      </c>
      <c r="N9" s="24">
        <v>0.1420924901678027</v>
      </c>
    </row>
    <row r="10" spans="1:14" x14ac:dyDescent="0.3">
      <c r="A10" s="8" t="s">
        <v>10940</v>
      </c>
      <c r="B10" s="24">
        <v>149580.83800000031</v>
      </c>
      <c r="D10" s="8" t="s">
        <v>10940</v>
      </c>
      <c r="E10" s="24">
        <v>13535.38299999998</v>
      </c>
      <c r="G10" s="8" t="s">
        <v>10940</v>
      </c>
      <c r="H10" s="24">
        <v>2705</v>
      </c>
      <c r="J10" s="8" t="s">
        <v>10940</v>
      </c>
      <c r="K10" s="24">
        <v>708</v>
      </c>
      <c r="M10" s="8" t="s">
        <v>10940</v>
      </c>
      <c r="N10" s="24">
        <v>9.0488749635163512E-2</v>
      </c>
    </row>
    <row r="11" spans="1:14" x14ac:dyDescent="0.3">
      <c r="A11" s="8" t="s">
        <v>10941</v>
      </c>
      <c r="B11" s="24">
        <v>159589.45099999988</v>
      </c>
      <c r="D11" s="8" t="s">
        <v>10941</v>
      </c>
      <c r="E11" s="24">
        <v>21896.715399999972</v>
      </c>
      <c r="G11" s="8" t="s">
        <v>10941</v>
      </c>
      <c r="H11" s="24">
        <v>2796</v>
      </c>
      <c r="J11" s="8" t="s">
        <v>10941</v>
      </c>
      <c r="K11" s="24">
        <v>710</v>
      </c>
      <c r="M11" s="8" t="s">
        <v>10941</v>
      </c>
      <c r="N11" s="24">
        <v>0.13720653378273723</v>
      </c>
    </row>
    <row r="12" spans="1:14" x14ac:dyDescent="0.3">
      <c r="A12" s="8" t="s">
        <v>10942</v>
      </c>
      <c r="B12" s="24">
        <v>309770.09970000025</v>
      </c>
      <c r="D12" s="8" t="s">
        <v>10942</v>
      </c>
      <c r="E12" s="24">
        <v>37293.192500000034</v>
      </c>
      <c r="G12" s="8" t="s">
        <v>10942</v>
      </c>
      <c r="H12" s="24">
        <v>5073</v>
      </c>
      <c r="J12" s="8" t="s">
        <v>10942</v>
      </c>
      <c r="K12" s="24">
        <v>1386</v>
      </c>
      <c r="M12" s="8" t="s">
        <v>10942</v>
      </c>
      <c r="N12" s="24">
        <v>0.12038990379031732</v>
      </c>
    </row>
    <row r="13" spans="1:14" x14ac:dyDescent="0.3">
      <c r="A13" s="8" t="s">
        <v>10943</v>
      </c>
      <c r="B13" s="24">
        <v>197115.20170000009</v>
      </c>
      <c r="D13" s="8" t="s">
        <v>10943</v>
      </c>
      <c r="E13" s="24">
        <v>31469.663800000035</v>
      </c>
      <c r="G13" s="8" t="s">
        <v>10943</v>
      </c>
      <c r="H13" s="24">
        <v>3095</v>
      </c>
      <c r="J13" s="8" t="s">
        <v>10943</v>
      </c>
      <c r="K13" s="24">
        <v>817</v>
      </c>
      <c r="M13" s="8" t="s">
        <v>10943</v>
      </c>
      <c r="N13" s="24">
        <v>0.15965112547684351</v>
      </c>
    </row>
    <row r="14" spans="1:14" x14ac:dyDescent="0.3">
      <c r="A14" s="8" t="s">
        <v>10944</v>
      </c>
      <c r="B14" s="24">
        <v>349120.07400000008</v>
      </c>
      <c r="D14" s="8" t="s">
        <v>10944</v>
      </c>
      <c r="E14" s="24">
        <v>35825.536599999927</v>
      </c>
      <c r="G14" s="8" t="s">
        <v>10944</v>
      </c>
      <c r="H14" s="24">
        <v>5741</v>
      </c>
      <c r="J14" s="8" t="s">
        <v>10944</v>
      </c>
      <c r="K14" s="24">
        <v>1462</v>
      </c>
      <c r="M14" s="8" t="s">
        <v>10944</v>
      </c>
      <c r="N14" s="24">
        <v>0.10261666191099604</v>
      </c>
    </row>
    <row r="15" spans="1:14" x14ac:dyDescent="0.3">
      <c r="A15" s="8" t="s">
        <v>10945</v>
      </c>
      <c r="B15" s="24">
        <v>332177.15950000001</v>
      </c>
      <c r="D15" s="8" t="s">
        <v>10945</v>
      </c>
      <c r="E15" s="24">
        <v>43436.13390000003</v>
      </c>
      <c r="G15" s="8" t="s">
        <v>10945</v>
      </c>
      <c r="H15" s="24">
        <v>5469</v>
      </c>
      <c r="J15" s="8" t="s">
        <v>10945</v>
      </c>
      <c r="K15" s="24">
        <v>1421</v>
      </c>
      <c r="M15" s="8" t="s">
        <v>10945</v>
      </c>
      <c r="N15" s="24">
        <v>0.13076195234308405</v>
      </c>
    </row>
    <row r="16" spans="1:14" x14ac:dyDescent="0.3">
      <c r="A16" s="10" t="s">
        <v>10933</v>
      </c>
      <c r="B16" s="26">
        <v>2297200.8603000008</v>
      </c>
      <c r="D16" s="10" t="s">
        <v>10933</v>
      </c>
      <c r="E16" s="26">
        <v>286397.02169999998</v>
      </c>
      <c r="G16" s="10" t="s">
        <v>10933</v>
      </c>
      <c r="H16" s="26">
        <v>37873</v>
      </c>
      <c r="J16" s="10" t="s">
        <v>10933</v>
      </c>
      <c r="K16" s="26">
        <v>9994</v>
      </c>
      <c r="M16" s="10" t="s">
        <v>10933</v>
      </c>
      <c r="N16" s="26">
        <v>0.12467217240315856</v>
      </c>
    </row>
    <row r="17" spans="2:14" x14ac:dyDescent="0.3">
      <c r="B17" s="29">
        <f>GETPIVOTDATA("Sales",$A$3)</f>
        <v>2297200.8603000008</v>
      </c>
      <c r="E17" s="29">
        <f>GETPIVOTDATA("Profit",$D$3)</f>
        <v>286397.02169999998</v>
      </c>
      <c r="H17" s="30">
        <f>GETPIVOTDATA("Quantity",$G$3)</f>
        <v>37873</v>
      </c>
      <c r="K17" s="30">
        <f>GETPIVOTDATA("Order ID",$J$3)</f>
        <v>9994</v>
      </c>
      <c r="N17" s="31">
        <f>GETPIVOTDATA("Profit margin",$M$3)</f>
        <v>0.12467217240315856</v>
      </c>
    </row>
  </sheetData>
  <pageMargins left="0.7" right="0.7" top="0.75" bottom="0.75" header="0.3" footer="0.3"/>
  <drawing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D7796-8376-4C9E-AA07-36BD3FD5DE57}">
  <dimension ref="A3:L8"/>
  <sheetViews>
    <sheetView workbookViewId="0">
      <selection activeCell="AB29" sqref="AB29"/>
    </sheetView>
  </sheetViews>
  <sheetFormatPr defaultRowHeight="14.4" x14ac:dyDescent="0.3"/>
  <cols>
    <col min="1" max="1" width="12.44140625" bestFit="1" customWidth="1"/>
    <col min="2" max="2" width="12" bestFit="1" customWidth="1"/>
    <col min="3" max="3" width="11.6640625" bestFit="1" customWidth="1"/>
    <col min="4" max="4" width="15.5546875" bestFit="1" customWidth="1"/>
    <col min="5" max="5" width="14.21875" bestFit="1" customWidth="1"/>
    <col min="6" max="6" width="17.88671875" bestFit="1" customWidth="1"/>
    <col min="8" max="8" width="13.6640625" customWidth="1"/>
    <col min="9" max="9" width="15" customWidth="1"/>
    <col min="10" max="10" width="16" customWidth="1"/>
    <col min="11" max="11" width="14" customWidth="1"/>
    <col min="12" max="12" width="14.109375" customWidth="1"/>
  </cols>
  <sheetData>
    <row r="3" spans="1:12" x14ac:dyDescent="0.3">
      <c r="A3" s="6" t="s">
        <v>10946</v>
      </c>
      <c r="B3" s="5" t="s">
        <v>10947</v>
      </c>
      <c r="C3" s="36" t="s">
        <v>10948</v>
      </c>
      <c r="D3" s="36" t="s">
        <v>10955</v>
      </c>
      <c r="E3" s="36" t="s">
        <v>10954</v>
      </c>
      <c r="F3" s="11" t="s">
        <v>10956</v>
      </c>
    </row>
    <row r="4" spans="1:12" x14ac:dyDescent="0.3">
      <c r="A4" s="8" t="s">
        <v>10950</v>
      </c>
      <c r="B4" s="32">
        <v>484247.49810000096</v>
      </c>
      <c r="C4" s="37">
        <v>49543.974100000007</v>
      </c>
      <c r="D4" s="37">
        <v>1993</v>
      </c>
      <c r="E4" s="37">
        <v>7581</v>
      </c>
      <c r="F4" s="33">
        <v>0.10231126499236715</v>
      </c>
    </row>
    <row r="5" spans="1:12" x14ac:dyDescent="0.3">
      <c r="A5" s="9" t="s">
        <v>10951</v>
      </c>
      <c r="B5" s="34">
        <v>470532.50899999985</v>
      </c>
      <c r="C5" s="38">
        <v>61618.603700000051</v>
      </c>
      <c r="D5" s="38">
        <v>2102</v>
      </c>
      <c r="E5" s="38">
        <v>7979</v>
      </c>
      <c r="F5" s="35">
        <v>0.13095504034557592</v>
      </c>
    </row>
    <row r="6" spans="1:12" x14ac:dyDescent="0.3">
      <c r="A6" s="9" t="s">
        <v>10952</v>
      </c>
      <c r="B6" s="34">
        <v>608473.83000000066</v>
      </c>
      <c r="C6" s="38">
        <v>81726.930800000177</v>
      </c>
      <c r="D6" s="38">
        <v>2580</v>
      </c>
      <c r="E6" s="38">
        <v>9810</v>
      </c>
      <c r="F6" s="35">
        <v>0.13431461924993568</v>
      </c>
    </row>
    <row r="7" spans="1:12" x14ac:dyDescent="0.3">
      <c r="A7" s="39" t="s">
        <v>10953</v>
      </c>
      <c r="B7" s="40">
        <v>733947.0231999997</v>
      </c>
      <c r="C7" s="41">
        <v>93507.513099999967</v>
      </c>
      <c r="D7" s="41">
        <v>3319</v>
      </c>
      <c r="E7" s="41">
        <v>12503</v>
      </c>
      <c r="F7" s="42">
        <v>0.12740362743390987</v>
      </c>
    </row>
    <row r="8" spans="1:12" ht="15" x14ac:dyDescent="0.3">
      <c r="H8" s="43">
        <f>(GETPIVOTDATA("Sum of Sales",$A$3,"Years (Order Date)",2014)/GETPIVOTDATA("Sum of Sales",$A$3,"Years (Order Date)",2013)-1)</f>
        <v>0.20620967905883303</v>
      </c>
      <c r="I8" s="43">
        <f>GETPIVOTDATA("Sum of Profit",$A$3,"Years (Order Date)",2014)/GETPIVOTDATA("Sum of Profit",$A$3,"Years (Order Date)",2013)-1</f>
        <v>0.14414565902185772</v>
      </c>
      <c r="J8" s="43">
        <f>GETPIVOTDATA("Count of Order ID",$A$3,"Years (Order Date)",2014)/GETPIVOTDATA("Count of Order ID",$A$3,"Years (Order Date)",2013)-1</f>
        <v>0.2864341085271318</v>
      </c>
      <c r="K8" s="43">
        <f>GETPIVOTDATA("Sum of Quantity",$A$3,"Years (Order Date)",2014)/GETPIVOTDATA("Sum of Quantity",$A$3,"Years (Order Date)",2013)-1</f>
        <v>0.27451580020387367</v>
      </c>
      <c r="L8" s="43">
        <f>GETPIVOTDATA("Sum of Profit margin",$A$3,"Years (Order Date)",2014)/GETPIVOTDATA("Sum of Profit margin",$A$3,"Years (Order Date)",2013)-1</f>
        <v>-5.1453757264990463E-2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Data</vt:lpstr>
      <vt:lpstr>combo chart</vt:lpstr>
      <vt:lpstr>waterfall chart</vt:lpstr>
      <vt:lpstr>pie chart</vt:lpstr>
      <vt:lpstr>mAP</vt:lpstr>
      <vt:lpstr>bar</vt:lpstr>
      <vt:lpstr>kpi </vt:lpstr>
      <vt:lpstr>kpi year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Rul Amin</cp:lastModifiedBy>
  <dcterms:created xsi:type="dcterms:W3CDTF">2015-06-05T18:17:20Z</dcterms:created>
  <dcterms:modified xsi:type="dcterms:W3CDTF">2026-02-26T15:09:21Z</dcterms:modified>
</cp:coreProperties>
</file>